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sz val="11"/>
            <color rgb="FF000000"/>
            <rFont val="等线"/>
            <scheme val="minor"/>
            <charset val="0"/>
          </rPr>
          <t>作者:
填写0为直接解锁</t>
        </r>
      </text>
    </comment>
    <comment ref="E4" authorId="0">
      <text>
        <r>
          <rPr>
            <sz val="11"/>
            <color rgb="FF000000"/>
            <rFont val="等线"/>
            <scheme val="minor"/>
            <charset val="0"/>
          </rPr>
          <t>作者:
从上到下，从左到右，升序排序</t>
        </r>
      </text>
    </comment>
  </commentList>
</comments>
</file>

<file path=xl/sharedStrings.xml><?xml version="1.0" encoding="utf-8"?>
<sst xmlns="http://schemas.openxmlformats.org/spreadsheetml/2006/main" count="495" uniqueCount="133">
  <si>
    <t>_flag</t>
  </si>
  <si>
    <t>id</t>
  </si>
  <si>
    <t>stageName</t>
  </si>
  <si>
    <t>groupId</t>
  </si>
  <si>
    <t>nextId</t>
  </si>
  <si>
    <t>lastId</t>
  </si>
  <si>
    <t>sceneId</t>
  </si>
  <si>
    <t>statusBonus</t>
  </si>
  <si>
    <t>dropShow</t>
  </si>
  <si>
    <t>storyBanner</t>
  </si>
  <si>
    <t>storyWord</t>
  </si>
  <si>
    <t>mechanism</t>
  </si>
  <si>
    <t>STRING</t>
  </si>
  <si>
    <t>INT</t>
  </si>
  <si>
    <t>转表标记</t>
  </si>
  <si>
    <t>编号</t>
  </si>
  <si>
    <t>名称</t>
  </si>
  <si>
    <t>组ID</t>
  </si>
  <si>
    <t>下一关id</t>
  </si>
  <si>
    <t>上一关id</t>
  </si>
  <si>
    <t>实际关卡ID</t>
  </si>
  <si>
    <t>属性加成</t>
  </si>
  <si>
    <t>奖励预览</t>
  </si>
  <si>
    <t>章节图片</t>
  </si>
  <si>
    <t>章节名称</t>
  </si>
  <si>
    <t>关卡详情</t>
  </si>
  <si>
    <t>0</t>
  </si>
  <si>
    <t>110</t>
  </si>
  <si>
    <t>100</t>
  </si>
  <si>
    <t>#</t>
  </si>
  <si>
    <t>杰诺斯</t>
  </si>
  <si>
    <t>钢铁之心</t>
  </si>
  <si>
    <t>地狱兵器</t>
  </si>
  <si>
    <t>逆飞流星</t>
  </si>
  <si>
    <t>毁灭扫荡</t>
  </si>
  <si>
    <t>爆裂格斗</t>
  </si>
  <si>
    <t>不灭决意</t>
  </si>
  <si>
    <t>杰诺斯·武装</t>
  </si>
  <si>
    <t>战争武装</t>
  </si>
  <si>
    <t>敌人防御属性翻倍</t>
  </si>
  <si>
    <t>火力威慑</t>
  </si>
  <si>
    <t>装备测试</t>
  </si>
  <si>
    <t>最强一击</t>
  </si>
  <si>
    <t>铁壁之盾</t>
  </si>
  <si>
    <t>降下作战</t>
  </si>
  <si>
    <t>战栗的龙卷</t>
  </si>
  <si>
    <t>参见超能力者</t>
  </si>
  <si>
    <t>AT BONUS效果翻倍</t>
  </si>
  <si>
    <t>张开无形屏障</t>
  </si>
  <si>
    <t>不要碍手碍脚</t>
  </si>
  <si>
    <t>双生念力姐妹</t>
  </si>
  <si>
    <t>你惹我发怒了</t>
  </si>
  <si>
    <t>再现灭绝之时</t>
  </si>
  <si>
    <t>银色獠牙</t>
  </si>
  <si>
    <t>流水岩碎拳</t>
  </si>
  <si>
    <t>敌方银色獠牙反击后攻击力提高100%</t>
  </si>
  <si>
    <t>道场的回忆</t>
  </si>
  <si>
    <t>瞬身的一击</t>
  </si>
  <si>
    <t>如明镜止水</t>
  </si>
  <si>
    <t>交牙龙灭拳</t>
  </si>
  <si>
    <t>一雪师门耻</t>
  </si>
  <si>
    <t>KING</t>
  </si>
  <si>
    <t>地上最强的男人？</t>
  </si>
  <si>
    <t>每回合开始时，敌方KING对我方随机增加恐惧值</t>
  </si>
  <si>
    <t>帝王引擎咚咚作响！</t>
  </si>
  <si>
    <t>了不起的功劳！</t>
  </si>
  <si>
    <t>授予S级的荣誉！</t>
  </si>
  <si>
    <t>天衣无缝的境界！</t>
  </si>
  <si>
    <t>地球的守护者！</t>
  </si>
  <si>
    <t>原子武士</t>
  </si>
  <si>
    <t>心眼居合！一刀两断</t>
  </si>
  <si>
    <t>每回合开始时，对我方随机添加斩裂效果</t>
  </si>
  <si>
    <t>灭尽！原子斩</t>
  </si>
  <si>
    <t>月下的决斗</t>
  </si>
  <si>
    <t>不可以迟疑</t>
  </si>
  <si>
    <t>无止之境</t>
  </si>
  <si>
    <t>万象皆可斩断</t>
  </si>
  <si>
    <t>金属骑士</t>
  </si>
  <si>
    <t>机动工厂</t>
  </si>
  <si>
    <t>金属骑士随机召唤特殊机器人</t>
  </si>
  <si>
    <t>金属行动</t>
  </si>
  <si>
    <t>补给弹药</t>
  </si>
  <si>
    <t>空中打击</t>
  </si>
  <si>
    <t>精准制导</t>
  </si>
  <si>
    <t>蜂群战术</t>
  </si>
  <si>
    <t>金属球棒</t>
  </si>
  <si>
    <t>天顶的午餐</t>
  </si>
  <si>
    <t>敌人AOE伤害翻倍</t>
  </si>
  <si>
    <t>走过街头</t>
  </si>
  <si>
    <t>绝境逆转</t>
  </si>
  <si>
    <t>不败传说</t>
  </si>
  <si>
    <t>发现怪人</t>
  </si>
  <si>
    <t>兄妹</t>
  </si>
  <si>
    <t>性感囚犯</t>
  </si>
  <si>
    <t>监狱之主</t>
  </si>
  <si>
    <t>每回合全体掉血</t>
  </si>
  <si>
    <t>珍贵的毛衣</t>
  </si>
  <si>
    <t>天使·重拳</t>
  </si>
  <si>
    <t>天使的驰援</t>
  </si>
  <si>
    <t>不许伤害他们</t>
  </si>
  <si>
    <t>宿命的对手</t>
  </si>
  <si>
    <t>甜心假面</t>
  </si>
  <si>
    <t>不可容赦</t>
  </si>
  <si>
    <t>受伤增伤，治疗减半</t>
  </si>
  <si>
    <t>可以等我一下吗？</t>
  </si>
  <si>
    <t>需要再测试一下</t>
  </si>
  <si>
    <t>英雄的骄傲</t>
  </si>
  <si>
    <t>英雄的秘密</t>
  </si>
  <si>
    <t>表演时间</t>
  </si>
  <si>
    <t>地狱的吹雪</t>
  </si>
  <si>
    <t>吹雪组</t>
  </si>
  <si>
    <t>地狱岚</t>
  </si>
  <si>
    <t>双生子</t>
  </si>
  <si>
    <t>作战会</t>
  </si>
  <si>
    <t>制霸战</t>
  </si>
  <si>
    <t>守护者</t>
  </si>
  <si>
    <t>音速索尼克</t>
  </si>
  <si>
    <t>维护忍具</t>
  </si>
  <si>
    <t>奥义！散闪斩</t>
  </si>
  <si>
    <t>最强的忍者</t>
  </si>
  <si>
    <t>爆裂手里剑！</t>
  </si>
  <si>
    <t>收割杂鱼</t>
  </si>
  <si>
    <t>究极奥义！十影葬</t>
  </si>
  <si>
    <t>闪光弗莱士</t>
  </si>
  <si>
    <t>飘逸的刀光</t>
  </si>
  <si>
    <t>敌人单体伤害翻倍</t>
  </si>
  <si>
    <t>动静之间</t>
  </si>
  <si>
    <t>瞬击闪光斩</t>
  </si>
  <si>
    <t>不可捕捉的速度</t>
  </si>
  <si>
    <t>金色的发梢</t>
  </si>
  <si>
    <t>光之奥义</t>
  </si>
  <si>
    <t>交牙龙杀拳</t>
  </si>
  <si>
    <t>必杀！原子斩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</si>
</sst>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2"/>
      <name val="宋体"/>
      <charset val="134"/>
    </font>
    <font>
      <sz val="10.5"/>
      <color rgb="FF171A1D"/>
      <name val="Segoe UI"/>
      <charset val="134"/>
    </font>
    <font>
      <sz val="10"/>
      <color theme="1"/>
      <name val="Microsoft YaHei Light"/>
      <charset val="134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00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20" fillId="21" borderId="7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3" fillId="0" borderId="1" xfId="49" applyFont="1" applyFill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roInf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6">
          <cell r="B6">
            <v>2</v>
          </cell>
          <cell r="C6" t="str">
            <v>杰诺斯·武装</v>
          </cell>
        </row>
        <row r="7">
          <cell r="B7">
            <v>3</v>
          </cell>
          <cell r="C7" t="str">
            <v>战栗的龙卷</v>
          </cell>
        </row>
        <row r="8">
          <cell r="B8">
            <v>4</v>
          </cell>
          <cell r="C8" t="str">
            <v>银色獠牙</v>
          </cell>
        </row>
        <row r="9">
          <cell r="B9">
            <v>5</v>
          </cell>
          <cell r="C9" t="str">
            <v>KING</v>
          </cell>
        </row>
        <row r="10">
          <cell r="B10">
            <v>6</v>
          </cell>
          <cell r="C10" t="str">
            <v>原子武士</v>
          </cell>
        </row>
        <row r="11">
          <cell r="B11">
            <v>7</v>
          </cell>
          <cell r="C11" t="str">
            <v>金属骑士</v>
          </cell>
        </row>
        <row r="12">
          <cell r="B12">
            <v>8</v>
          </cell>
          <cell r="C12" t="str">
            <v>金属球棒</v>
          </cell>
        </row>
        <row r="13">
          <cell r="B13">
            <v>9</v>
          </cell>
          <cell r="C13" t="str">
            <v>性感囚犯</v>
          </cell>
        </row>
        <row r="14">
          <cell r="B14">
            <v>10</v>
          </cell>
          <cell r="C14" t="str">
            <v>甜心假面</v>
          </cell>
        </row>
        <row r="15">
          <cell r="B15">
            <v>11</v>
          </cell>
          <cell r="C15" t="str">
            <v>闪电麦克斯</v>
          </cell>
        </row>
        <row r="16">
          <cell r="B16">
            <v>12</v>
          </cell>
          <cell r="C16" t="str">
            <v>居合庵</v>
          </cell>
        </row>
        <row r="17">
          <cell r="B17">
            <v>13</v>
          </cell>
          <cell r="C17" t="str">
            <v>毒刺</v>
          </cell>
        </row>
        <row r="18">
          <cell r="B18">
            <v>14</v>
          </cell>
          <cell r="C18" t="str">
            <v>黄金球</v>
          </cell>
        </row>
        <row r="19">
          <cell r="B19">
            <v>15</v>
          </cell>
          <cell r="C19" t="str">
            <v>弹簧胡子</v>
          </cell>
        </row>
        <row r="20">
          <cell r="B20">
            <v>16</v>
          </cell>
          <cell r="C20" t="str">
            <v>蛇咬拳斯奈克</v>
          </cell>
        </row>
        <row r="21">
          <cell r="B21">
            <v>17</v>
          </cell>
          <cell r="C21" t="str">
            <v>青焰</v>
          </cell>
        </row>
        <row r="22">
          <cell r="B22">
            <v>18</v>
          </cell>
          <cell r="C22" t="str">
            <v>雷光源氏</v>
          </cell>
        </row>
        <row r="23">
          <cell r="B23">
            <v>19</v>
          </cell>
          <cell r="C23" t="str">
            <v>微笑超人</v>
          </cell>
        </row>
        <row r="24">
          <cell r="B24">
            <v>20</v>
          </cell>
          <cell r="C24" t="str">
            <v>重型金刚</v>
          </cell>
        </row>
        <row r="25">
          <cell r="B25">
            <v>21</v>
          </cell>
          <cell r="C25" t="str">
            <v>地狱的吹雪</v>
          </cell>
        </row>
        <row r="26">
          <cell r="B26">
            <v>22</v>
          </cell>
          <cell r="C26" t="str">
            <v>冲天好小子</v>
          </cell>
        </row>
        <row r="27">
          <cell r="B27">
            <v>23</v>
          </cell>
          <cell r="C27" t="str">
            <v>背心黑洞</v>
          </cell>
        </row>
        <row r="28">
          <cell r="B28">
            <v>24</v>
          </cell>
          <cell r="C28" t="str">
            <v>睫毛</v>
          </cell>
        </row>
        <row r="29">
          <cell r="B29">
            <v>25</v>
          </cell>
          <cell r="C29" t="str">
            <v>山猿</v>
          </cell>
        </row>
        <row r="30">
          <cell r="B30">
            <v>26</v>
          </cell>
          <cell r="C30" t="str">
            <v>三节棍莉莉</v>
          </cell>
        </row>
        <row r="31">
          <cell r="B31">
            <v>27</v>
          </cell>
          <cell r="C31" t="str">
            <v>蘑菇</v>
          </cell>
        </row>
        <row r="32">
          <cell r="B32">
            <v>28</v>
          </cell>
          <cell r="C32" t="str">
            <v>无证骑士</v>
          </cell>
        </row>
        <row r="33">
          <cell r="B33">
            <v>29</v>
          </cell>
          <cell r="C33" t="str">
            <v>背心猛虎</v>
          </cell>
        </row>
        <row r="34">
          <cell r="B34">
            <v>30</v>
          </cell>
          <cell r="C34" t="str">
            <v>大背头男</v>
          </cell>
        </row>
        <row r="35">
          <cell r="B35">
            <v>31</v>
          </cell>
          <cell r="C35" t="str">
            <v>嗡嗡侠</v>
          </cell>
        </row>
        <row r="36">
          <cell r="B36">
            <v>32</v>
          </cell>
          <cell r="C36" t="str">
            <v>十字键</v>
          </cell>
        </row>
        <row r="37">
          <cell r="B37">
            <v>33</v>
          </cell>
          <cell r="C37" t="str">
            <v>电池侠</v>
          </cell>
        </row>
        <row r="38">
          <cell r="B38">
            <v>34</v>
          </cell>
          <cell r="C38" t="str">
            <v>装甲股长</v>
          </cell>
        </row>
        <row r="39">
          <cell r="B39">
            <v>35</v>
          </cell>
          <cell r="C39" t="str">
            <v>丧服吊带裤</v>
          </cell>
        </row>
        <row r="40">
          <cell r="B40">
            <v>36</v>
          </cell>
          <cell r="C40" t="str">
            <v>防毒面具</v>
          </cell>
        </row>
        <row r="41">
          <cell r="B41">
            <v>37</v>
          </cell>
          <cell r="C41" t="str">
            <v>乌马洪</v>
          </cell>
        </row>
        <row r="42">
          <cell r="B42">
            <v>38</v>
          </cell>
          <cell r="C42" t="str">
            <v>火男面</v>
          </cell>
        </row>
        <row r="43">
          <cell r="B43">
            <v>39</v>
          </cell>
          <cell r="C43" t="str">
            <v>音速索尼克</v>
          </cell>
        </row>
        <row r="44">
          <cell r="B44">
            <v>40</v>
          </cell>
          <cell r="C44" t="str">
            <v>钉锤头</v>
          </cell>
        </row>
        <row r="45">
          <cell r="B45">
            <v>41</v>
          </cell>
          <cell r="C45" t="str">
            <v>茶岚子</v>
          </cell>
        </row>
        <row r="46">
          <cell r="B46">
            <v>48</v>
          </cell>
          <cell r="C46" t="str">
            <v>闪光弗莱士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83"/>
  <sheetViews>
    <sheetView tabSelected="1" topLeftCell="A56" workbookViewId="0">
      <selection activeCell="J78" sqref="J78:J83"/>
    </sheetView>
  </sheetViews>
  <sheetFormatPr defaultColWidth="9" defaultRowHeight="16.5"/>
  <cols>
    <col min="2" max="2" width="9" style="3" customWidth="1"/>
    <col min="3" max="4" width="16.625" style="4" customWidth="1"/>
    <col min="5" max="9" width="9.25" style="4" customWidth="1"/>
    <col min="10" max="10" width="10.375" style="4" customWidth="1"/>
    <col min="11" max="11" width="14.875" style="4" customWidth="1"/>
    <col min="12" max="12" width="9" style="4"/>
  </cols>
  <sheetData>
    <row r="1" spans="1:12">
      <c r="A1" s="5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>
      <c r="A2" s="5" t="s">
        <v>0</v>
      </c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</row>
    <row r="3" spans="1:12">
      <c r="A3" s="6" t="s">
        <v>12</v>
      </c>
      <c r="B3" s="3" t="s">
        <v>13</v>
      </c>
      <c r="C3" s="4" t="s">
        <v>12</v>
      </c>
      <c r="D3" s="4" t="s">
        <v>13</v>
      </c>
      <c r="E3" s="4" t="s">
        <v>13</v>
      </c>
      <c r="F3" s="4" t="s">
        <v>13</v>
      </c>
      <c r="G3" s="4" t="s">
        <v>13</v>
      </c>
      <c r="H3" s="4" t="s">
        <v>13</v>
      </c>
      <c r="I3" s="4" t="s">
        <v>13</v>
      </c>
      <c r="J3" s="4" t="s">
        <v>13</v>
      </c>
      <c r="K3" s="4" t="s">
        <v>12</v>
      </c>
      <c r="L3" s="4" t="s">
        <v>12</v>
      </c>
    </row>
    <row r="4" spans="1:12">
      <c r="A4" s="6" t="s">
        <v>14</v>
      </c>
      <c r="B4" s="3" t="s">
        <v>15</v>
      </c>
      <c r="C4" s="4" t="s">
        <v>16</v>
      </c>
      <c r="D4" s="4" t="s">
        <v>17</v>
      </c>
      <c r="E4" s="4" t="s">
        <v>18</v>
      </c>
      <c r="F4" s="4" t="s">
        <v>19</v>
      </c>
      <c r="G4" s="4" t="s">
        <v>20</v>
      </c>
      <c r="H4" s="4" t="s">
        <v>21</v>
      </c>
      <c r="I4" s="4" t="s">
        <v>22</v>
      </c>
      <c r="J4" s="4" t="s">
        <v>23</v>
      </c>
      <c r="K4" s="4" t="s">
        <v>24</v>
      </c>
      <c r="L4" s="4" t="s">
        <v>25</v>
      </c>
    </row>
    <row r="5" ht="14.45" customHeight="1" spans="1:12">
      <c r="A5" t="s">
        <v>26</v>
      </c>
      <c r="B5" s="3" t="s">
        <v>27</v>
      </c>
      <c r="C5" s="4">
        <v>101</v>
      </c>
      <c r="D5" s="4" t="s">
        <v>27</v>
      </c>
      <c r="E5" s="4" t="s">
        <v>27</v>
      </c>
      <c r="F5" s="4" t="s">
        <v>27</v>
      </c>
      <c r="G5" s="4" t="s">
        <v>27</v>
      </c>
      <c r="H5" s="4" t="s">
        <v>27</v>
      </c>
      <c r="I5" s="4" t="s">
        <v>28</v>
      </c>
      <c r="J5" s="4" t="s">
        <v>28</v>
      </c>
      <c r="K5" s="4">
        <v>101</v>
      </c>
      <c r="L5" s="4">
        <v>101</v>
      </c>
    </row>
    <row r="6" spans="1:11">
      <c r="A6" s="3" t="s">
        <v>29</v>
      </c>
      <c r="B6" s="3">
        <v>405001</v>
      </c>
      <c r="C6" s="4" t="s">
        <v>30</v>
      </c>
      <c r="D6" s="4">
        <v>50</v>
      </c>
      <c r="E6" s="4">
        <v>405002</v>
      </c>
      <c r="F6" s="4">
        <v>0</v>
      </c>
      <c r="G6" s="4">
        <v>405001</v>
      </c>
      <c r="H6" s="4">
        <v>5001</v>
      </c>
      <c r="I6" s="4">
        <v>405001</v>
      </c>
      <c r="J6" s="4">
        <v>340520002</v>
      </c>
      <c r="K6" s="4" t="s">
        <v>31</v>
      </c>
    </row>
    <row r="7" spans="1:11">
      <c r="A7" s="3" t="s">
        <v>29</v>
      </c>
      <c r="B7" s="3">
        <v>405002</v>
      </c>
      <c r="C7" s="4" t="s">
        <v>30</v>
      </c>
      <c r="D7" s="4">
        <v>50</v>
      </c>
      <c r="E7" s="4">
        <v>405003</v>
      </c>
      <c r="F7" s="4">
        <v>405001</v>
      </c>
      <c r="G7" s="4">
        <v>405002</v>
      </c>
      <c r="H7" s="4">
        <v>5002</v>
      </c>
      <c r="I7" s="4">
        <v>405002</v>
      </c>
      <c r="J7" s="4">
        <v>340520002</v>
      </c>
      <c r="K7" s="4" t="s">
        <v>32</v>
      </c>
    </row>
    <row r="8" spans="1:11">
      <c r="A8" s="3" t="s">
        <v>29</v>
      </c>
      <c r="B8" s="3">
        <v>405003</v>
      </c>
      <c r="C8" s="4" t="s">
        <v>30</v>
      </c>
      <c r="D8" s="4">
        <v>50</v>
      </c>
      <c r="E8" s="4">
        <v>405004</v>
      </c>
      <c r="F8" s="4">
        <v>405002</v>
      </c>
      <c r="G8" s="4">
        <v>405003</v>
      </c>
      <c r="H8" s="4">
        <v>5003</v>
      </c>
      <c r="I8" s="4">
        <v>405003</v>
      </c>
      <c r="J8" s="4">
        <v>340520002</v>
      </c>
      <c r="K8" s="4" t="s">
        <v>33</v>
      </c>
    </row>
    <row r="9" spans="1:11">
      <c r="A9" s="3" t="s">
        <v>29</v>
      </c>
      <c r="B9" s="3">
        <v>405004</v>
      </c>
      <c r="C9" s="4" t="s">
        <v>30</v>
      </c>
      <c r="D9" s="4">
        <v>50</v>
      </c>
      <c r="E9" s="4">
        <v>405005</v>
      </c>
      <c r="F9" s="4">
        <v>405003</v>
      </c>
      <c r="G9" s="4">
        <v>405004</v>
      </c>
      <c r="H9" s="4">
        <v>5004</v>
      </c>
      <c r="I9" s="4">
        <v>405004</v>
      </c>
      <c r="J9" s="4">
        <v>340520002</v>
      </c>
      <c r="K9" s="4" t="s">
        <v>34</v>
      </c>
    </row>
    <row r="10" spans="1:11">
      <c r="A10" s="3" t="s">
        <v>29</v>
      </c>
      <c r="B10" s="3">
        <v>405005</v>
      </c>
      <c r="C10" s="4" t="s">
        <v>30</v>
      </c>
      <c r="D10" s="4">
        <v>50</v>
      </c>
      <c r="E10" s="4">
        <v>405006</v>
      </c>
      <c r="F10" s="4">
        <v>405004</v>
      </c>
      <c r="G10" s="4">
        <v>405005</v>
      </c>
      <c r="H10" s="4">
        <v>5005</v>
      </c>
      <c r="I10" s="4">
        <v>405005</v>
      </c>
      <c r="J10" s="4">
        <v>340520002</v>
      </c>
      <c r="K10" s="4" t="s">
        <v>35</v>
      </c>
    </row>
    <row r="11" spans="1:11">
      <c r="A11" s="3" t="s">
        <v>29</v>
      </c>
      <c r="B11" s="3">
        <v>405006</v>
      </c>
      <c r="C11" s="4" t="s">
        <v>30</v>
      </c>
      <c r="D11" s="4">
        <v>50</v>
      </c>
      <c r="E11" s="4">
        <v>0</v>
      </c>
      <c r="F11" s="4">
        <v>405005</v>
      </c>
      <c r="G11" s="4">
        <v>405006</v>
      </c>
      <c r="H11" s="4">
        <v>5006</v>
      </c>
      <c r="I11" s="4">
        <v>405006</v>
      </c>
      <c r="J11" s="4">
        <v>340520002</v>
      </c>
      <c r="K11" s="4" t="s">
        <v>36</v>
      </c>
    </row>
    <row r="12" spans="1:12">
      <c r="A12" s="3" t="s">
        <v>29</v>
      </c>
      <c r="B12" s="3">
        <v>400201</v>
      </c>
      <c r="C12" s="4" t="s">
        <v>37</v>
      </c>
      <c r="D12" s="4">
        <v>2</v>
      </c>
      <c r="E12" s="4">
        <v>400202</v>
      </c>
      <c r="F12" s="4">
        <v>0</v>
      </c>
      <c r="G12" s="4">
        <v>400201</v>
      </c>
      <c r="H12" s="4">
        <v>201</v>
      </c>
      <c r="I12" s="4">
        <v>400201</v>
      </c>
      <c r="J12" s="4">
        <v>340520008</v>
      </c>
      <c r="K12" s="4" t="s">
        <v>38</v>
      </c>
      <c r="L12" s="3" t="s">
        <v>39</v>
      </c>
    </row>
    <row r="13" spans="1:12">
      <c r="A13" s="3" t="s">
        <v>29</v>
      </c>
      <c r="B13" s="3">
        <v>400202</v>
      </c>
      <c r="C13" s="4" t="s">
        <v>37</v>
      </c>
      <c r="D13" s="4">
        <v>2</v>
      </c>
      <c r="E13" s="4">
        <v>400203</v>
      </c>
      <c r="F13" s="4">
        <v>400201</v>
      </c>
      <c r="G13" s="4">
        <v>400202</v>
      </c>
      <c r="H13" s="4">
        <v>202</v>
      </c>
      <c r="I13" s="4">
        <v>400202</v>
      </c>
      <c r="J13" s="4">
        <v>340520008</v>
      </c>
      <c r="K13" s="4" t="s">
        <v>40</v>
      </c>
      <c r="L13" s="3" t="s">
        <v>39</v>
      </c>
    </row>
    <row r="14" spans="1:12">
      <c r="A14" s="3" t="s">
        <v>29</v>
      </c>
      <c r="B14" s="3">
        <v>400203</v>
      </c>
      <c r="C14" s="4" t="s">
        <v>37</v>
      </c>
      <c r="D14" s="4">
        <v>2</v>
      </c>
      <c r="E14" s="4">
        <v>400204</v>
      </c>
      <c r="F14" s="4">
        <v>400202</v>
      </c>
      <c r="G14" s="4">
        <v>400203</v>
      </c>
      <c r="H14" s="4">
        <v>203</v>
      </c>
      <c r="I14" s="4">
        <v>400203</v>
      </c>
      <c r="J14" s="4">
        <v>340520008</v>
      </c>
      <c r="K14" s="4" t="s">
        <v>41</v>
      </c>
      <c r="L14" s="3" t="s">
        <v>39</v>
      </c>
    </row>
    <row r="15" spans="1:12">
      <c r="A15" s="3" t="s">
        <v>29</v>
      </c>
      <c r="B15" s="3">
        <v>400204</v>
      </c>
      <c r="C15" s="4" t="s">
        <v>37</v>
      </c>
      <c r="D15" s="4">
        <v>2</v>
      </c>
      <c r="E15" s="4">
        <v>400205</v>
      </c>
      <c r="F15" s="4">
        <v>400203</v>
      </c>
      <c r="G15" s="4">
        <v>400204</v>
      </c>
      <c r="H15" s="4">
        <v>204</v>
      </c>
      <c r="I15" s="4">
        <v>400204</v>
      </c>
      <c r="J15" s="4">
        <v>340520008</v>
      </c>
      <c r="K15" s="4" t="s">
        <v>42</v>
      </c>
      <c r="L15" s="3" t="s">
        <v>39</v>
      </c>
    </row>
    <row r="16" spans="1:12">
      <c r="A16" s="3" t="s">
        <v>29</v>
      </c>
      <c r="B16" s="3">
        <v>400205</v>
      </c>
      <c r="C16" s="4" t="s">
        <v>37</v>
      </c>
      <c r="D16" s="4">
        <v>2</v>
      </c>
      <c r="E16" s="4">
        <v>400206</v>
      </c>
      <c r="F16" s="4">
        <v>400204</v>
      </c>
      <c r="G16" s="4">
        <v>400205</v>
      </c>
      <c r="H16" s="4">
        <v>205</v>
      </c>
      <c r="I16" s="4">
        <v>400205</v>
      </c>
      <c r="J16" s="4">
        <v>340520008</v>
      </c>
      <c r="K16" s="4" t="s">
        <v>43</v>
      </c>
      <c r="L16" s="3" t="s">
        <v>39</v>
      </c>
    </row>
    <row r="17" spans="1:12">
      <c r="A17" s="3" t="s">
        <v>29</v>
      </c>
      <c r="B17" s="3">
        <v>400206</v>
      </c>
      <c r="C17" s="4" t="s">
        <v>37</v>
      </c>
      <c r="D17" s="4">
        <v>2</v>
      </c>
      <c r="E17" s="4">
        <v>0</v>
      </c>
      <c r="F17" s="4">
        <v>400205</v>
      </c>
      <c r="G17" s="4">
        <v>400206</v>
      </c>
      <c r="H17" s="4">
        <v>206</v>
      </c>
      <c r="I17" s="4">
        <v>400206</v>
      </c>
      <c r="J17" s="4">
        <v>340520008</v>
      </c>
      <c r="K17" s="4" t="s">
        <v>44</v>
      </c>
      <c r="L17" s="3" t="s">
        <v>39</v>
      </c>
    </row>
    <row r="18" spans="1:12">
      <c r="A18" s="3" t="s">
        <v>29</v>
      </c>
      <c r="B18" s="3">
        <v>400301</v>
      </c>
      <c r="C18" s="4" t="s">
        <v>45</v>
      </c>
      <c r="D18" s="4">
        <v>3</v>
      </c>
      <c r="E18" s="4">
        <v>400302</v>
      </c>
      <c r="F18" s="4">
        <v>0</v>
      </c>
      <c r="G18" s="4">
        <v>400301</v>
      </c>
      <c r="H18" s="4">
        <v>301</v>
      </c>
      <c r="I18" s="4">
        <v>400301</v>
      </c>
      <c r="J18" s="4">
        <v>340520005</v>
      </c>
      <c r="K18" s="4" t="s">
        <v>46</v>
      </c>
      <c r="L18" s="3" t="s">
        <v>47</v>
      </c>
    </row>
    <row r="19" spans="1:12">
      <c r="A19" s="3" t="s">
        <v>29</v>
      </c>
      <c r="B19" s="3">
        <v>400302</v>
      </c>
      <c r="C19" s="4" t="s">
        <v>45</v>
      </c>
      <c r="D19" s="4">
        <v>3</v>
      </c>
      <c r="E19" s="4">
        <v>400303</v>
      </c>
      <c r="F19" s="4">
        <v>400301</v>
      </c>
      <c r="G19" s="4">
        <v>400302</v>
      </c>
      <c r="H19" s="4">
        <v>302</v>
      </c>
      <c r="I19" s="4">
        <v>400302</v>
      </c>
      <c r="J19" s="4">
        <v>340520005</v>
      </c>
      <c r="K19" s="4" t="s">
        <v>48</v>
      </c>
      <c r="L19" s="3" t="s">
        <v>47</v>
      </c>
    </row>
    <row r="20" spans="1:12">
      <c r="A20" s="3" t="s">
        <v>29</v>
      </c>
      <c r="B20" s="3">
        <v>400303</v>
      </c>
      <c r="C20" s="4" t="s">
        <v>45</v>
      </c>
      <c r="D20" s="4">
        <v>3</v>
      </c>
      <c r="E20" s="4">
        <v>400304</v>
      </c>
      <c r="F20" s="4">
        <v>400302</v>
      </c>
      <c r="G20" s="4">
        <v>400303</v>
      </c>
      <c r="H20" s="4">
        <v>303</v>
      </c>
      <c r="I20" s="4">
        <v>400303</v>
      </c>
      <c r="J20" s="4">
        <v>340520005</v>
      </c>
      <c r="K20" s="4" t="s">
        <v>49</v>
      </c>
      <c r="L20" s="3" t="s">
        <v>47</v>
      </c>
    </row>
    <row r="21" spans="1:12">
      <c r="A21" s="3" t="s">
        <v>29</v>
      </c>
      <c r="B21" s="3">
        <v>400304</v>
      </c>
      <c r="C21" s="4" t="s">
        <v>45</v>
      </c>
      <c r="D21" s="4">
        <v>3</v>
      </c>
      <c r="E21" s="4">
        <v>400305</v>
      </c>
      <c r="F21" s="4">
        <v>400303</v>
      </c>
      <c r="G21" s="4">
        <v>400304</v>
      </c>
      <c r="H21" s="4">
        <v>304</v>
      </c>
      <c r="I21" s="4">
        <v>400304</v>
      </c>
      <c r="J21" s="4">
        <v>340520005</v>
      </c>
      <c r="K21" s="4" t="s">
        <v>50</v>
      </c>
      <c r="L21" s="3" t="s">
        <v>47</v>
      </c>
    </row>
    <row r="22" spans="1:12">
      <c r="A22" s="3" t="s">
        <v>29</v>
      </c>
      <c r="B22" s="3">
        <v>400305</v>
      </c>
      <c r="C22" s="4" t="s">
        <v>45</v>
      </c>
      <c r="D22" s="4">
        <v>3</v>
      </c>
      <c r="E22" s="4">
        <v>400306</v>
      </c>
      <c r="F22" s="4">
        <v>400304</v>
      </c>
      <c r="G22" s="4">
        <v>400305</v>
      </c>
      <c r="H22" s="4">
        <v>305</v>
      </c>
      <c r="I22" s="4">
        <v>400305</v>
      </c>
      <c r="J22" s="4">
        <v>340520005</v>
      </c>
      <c r="K22" s="4" t="s">
        <v>51</v>
      </c>
      <c r="L22" s="3" t="s">
        <v>47</v>
      </c>
    </row>
    <row r="23" spans="1:12">
      <c r="A23" s="3" t="s">
        <v>29</v>
      </c>
      <c r="B23" s="3">
        <v>400306</v>
      </c>
      <c r="C23" s="4" t="s">
        <v>45</v>
      </c>
      <c r="D23" s="4">
        <v>3</v>
      </c>
      <c r="E23" s="4">
        <v>0</v>
      </c>
      <c r="F23" s="4">
        <v>400305</v>
      </c>
      <c r="G23" s="4">
        <v>400306</v>
      </c>
      <c r="H23" s="4">
        <v>306</v>
      </c>
      <c r="I23" s="4">
        <v>400306</v>
      </c>
      <c r="J23" s="4">
        <v>340520005</v>
      </c>
      <c r="K23" s="4" t="s">
        <v>52</v>
      </c>
      <c r="L23" s="3" t="s">
        <v>47</v>
      </c>
    </row>
    <row r="24" spans="1:12">
      <c r="A24" s="3" t="s">
        <v>29</v>
      </c>
      <c r="B24" s="3">
        <v>400401</v>
      </c>
      <c r="C24" s="4" t="s">
        <v>53</v>
      </c>
      <c r="D24" s="4">
        <v>4</v>
      </c>
      <c r="E24" s="4">
        <v>400402</v>
      </c>
      <c r="F24" s="4">
        <v>0</v>
      </c>
      <c r="G24" s="4">
        <v>400401</v>
      </c>
      <c r="H24" s="4">
        <v>401</v>
      </c>
      <c r="I24" s="4">
        <v>400401</v>
      </c>
      <c r="J24" s="4">
        <v>340520011</v>
      </c>
      <c r="K24" s="4" t="s">
        <v>54</v>
      </c>
      <c r="L24" s="3" t="s">
        <v>55</v>
      </c>
    </row>
    <row r="25" spans="1:12">
      <c r="A25" s="3" t="s">
        <v>29</v>
      </c>
      <c r="B25" s="3">
        <v>400402</v>
      </c>
      <c r="C25" s="4" t="s">
        <v>53</v>
      </c>
      <c r="D25" s="4">
        <v>4</v>
      </c>
      <c r="E25" s="4">
        <v>400403</v>
      </c>
      <c r="F25" s="4">
        <v>400401</v>
      </c>
      <c r="G25" s="4">
        <v>400402</v>
      </c>
      <c r="H25" s="4">
        <v>402</v>
      </c>
      <c r="I25" s="4">
        <v>400402</v>
      </c>
      <c r="J25" s="4">
        <v>340520011</v>
      </c>
      <c r="K25" s="4" t="s">
        <v>56</v>
      </c>
      <c r="L25" s="3" t="s">
        <v>55</v>
      </c>
    </row>
    <row r="26" spans="1:12">
      <c r="A26" s="3" t="s">
        <v>29</v>
      </c>
      <c r="B26" s="3">
        <v>400403</v>
      </c>
      <c r="C26" s="4" t="s">
        <v>53</v>
      </c>
      <c r="D26" s="4">
        <v>4</v>
      </c>
      <c r="E26" s="4">
        <v>400404</v>
      </c>
      <c r="F26" s="4">
        <v>400402</v>
      </c>
      <c r="G26" s="4">
        <v>400403</v>
      </c>
      <c r="H26" s="4">
        <v>403</v>
      </c>
      <c r="I26" s="4">
        <v>400403</v>
      </c>
      <c r="J26" s="4">
        <v>340520011</v>
      </c>
      <c r="K26" s="4" t="s">
        <v>57</v>
      </c>
      <c r="L26" s="3" t="s">
        <v>55</v>
      </c>
    </row>
    <row r="27" spans="1:12">
      <c r="A27" s="3" t="s">
        <v>29</v>
      </c>
      <c r="B27" s="3">
        <v>400404</v>
      </c>
      <c r="C27" s="4" t="s">
        <v>53</v>
      </c>
      <c r="D27" s="4">
        <v>4</v>
      </c>
      <c r="E27" s="4">
        <v>400405</v>
      </c>
      <c r="F27" s="4">
        <v>400403</v>
      </c>
      <c r="G27" s="4">
        <v>400404</v>
      </c>
      <c r="H27" s="4">
        <v>404</v>
      </c>
      <c r="I27" s="4">
        <v>400404</v>
      </c>
      <c r="J27" s="4">
        <v>340520011</v>
      </c>
      <c r="K27" s="4" t="s">
        <v>58</v>
      </c>
      <c r="L27" s="3" t="s">
        <v>55</v>
      </c>
    </row>
    <row r="28" spans="1:12">
      <c r="A28" s="3" t="s">
        <v>29</v>
      </c>
      <c r="B28" s="3">
        <v>400405</v>
      </c>
      <c r="C28" s="4" t="s">
        <v>53</v>
      </c>
      <c r="D28" s="4">
        <v>4</v>
      </c>
      <c r="E28" s="4">
        <v>400406</v>
      </c>
      <c r="F28" s="4">
        <v>400404</v>
      </c>
      <c r="G28" s="4">
        <v>400405</v>
      </c>
      <c r="H28" s="4">
        <v>405</v>
      </c>
      <c r="I28" s="4">
        <v>400405</v>
      </c>
      <c r="J28" s="4">
        <v>340520011</v>
      </c>
      <c r="K28" s="4" t="s">
        <v>59</v>
      </c>
      <c r="L28" s="3" t="s">
        <v>55</v>
      </c>
    </row>
    <row r="29" spans="1:12">
      <c r="A29" s="3" t="s">
        <v>29</v>
      </c>
      <c r="B29" s="3">
        <v>400406</v>
      </c>
      <c r="C29" s="4" t="s">
        <v>53</v>
      </c>
      <c r="D29" s="4">
        <v>4</v>
      </c>
      <c r="E29" s="4">
        <v>0</v>
      </c>
      <c r="F29" s="4">
        <v>400405</v>
      </c>
      <c r="G29" s="4">
        <v>400406</v>
      </c>
      <c r="H29" s="4">
        <v>406</v>
      </c>
      <c r="I29" s="4">
        <v>400406</v>
      </c>
      <c r="J29" s="4">
        <v>340520011</v>
      </c>
      <c r="K29" s="4" t="s">
        <v>60</v>
      </c>
      <c r="L29" s="3" t="s">
        <v>55</v>
      </c>
    </row>
    <row r="30" spans="1:12">
      <c r="A30" s="3" t="s">
        <v>29</v>
      </c>
      <c r="B30" s="3">
        <v>400501</v>
      </c>
      <c r="C30" s="4" t="s">
        <v>61</v>
      </c>
      <c r="D30" s="4">
        <v>5</v>
      </c>
      <c r="E30" s="4">
        <v>400502</v>
      </c>
      <c r="F30" s="4">
        <v>0</v>
      </c>
      <c r="G30" s="4">
        <v>400501</v>
      </c>
      <c r="H30" s="4">
        <v>501</v>
      </c>
      <c r="I30" s="4">
        <v>400501</v>
      </c>
      <c r="J30" s="4">
        <v>340520012</v>
      </c>
      <c r="K30" s="4" t="s">
        <v>62</v>
      </c>
      <c r="L30" s="3" t="s">
        <v>63</v>
      </c>
    </row>
    <row r="31" spans="1:12">
      <c r="A31" s="3" t="s">
        <v>29</v>
      </c>
      <c r="B31" s="3">
        <v>400502</v>
      </c>
      <c r="C31" s="4" t="s">
        <v>61</v>
      </c>
      <c r="D31" s="4">
        <v>5</v>
      </c>
      <c r="E31" s="4">
        <v>400503</v>
      </c>
      <c r="F31" s="4">
        <v>400501</v>
      </c>
      <c r="G31" s="4">
        <v>400502</v>
      </c>
      <c r="H31" s="4">
        <v>502</v>
      </c>
      <c r="I31" s="4">
        <v>400502</v>
      </c>
      <c r="J31" s="4">
        <v>340520012</v>
      </c>
      <c r="K31" s="4" t="s">
        <v>64</v>
      </c>
      <c r="L31" s="3" t="s">
        <v>63</v>
      </c>
    </row>
    <row r="32" spans="1:12">
      <c r="A32" s="3" t="s">
        <v>29</v>
      </c>
      <c r="B32" s="3">
        <v>400503</v>
      </c>
      <c r="C32" s="4" t="s">
        <v>61</v>
      </c>
      <c r="D32" s="4">
        <v>5</v>
      </c>
      <c r="E32" s="4">
        <v>400504</v>
      </c>
      <c r="F32" s="4">
        <v>400502</v>
      </c>
      <c r="G32" s="4">
        <v>400503</v>
      </c>
      <c r="H32" s="4">
        <v>503</v>
      </c>
      <c r="I32" s="4">
        <v>400503</v>
      </c>
      <c r="J32" s="4">
        <v>340520012</v>
      </c>
      <c r="K32" s="4" t="s">
        <v>65</v>
      </c>
      <c r="L32" s="3" t="s">
        <v>63</v>
      </c>
    </row>
    <row r="33" spans="1:12">
      <c r="A33" s="3" t="s">
        <v>29</v>
      </c>
      <c r="B33" s="3">
        <v>400504</v>
      </c>
      <c r="C33" s="4" t="s">
        <v>61</v>
      </c>
      <c r="D33" s="4">
        <v>5</v>
      </c>
      <c r="E33" s="4">
        <v>400505</v>
      </c>
      <c r="F33" s="4">
        <v>400503</v>
      </c>
      <c r="G33" s="4">
        <v>400504</v>
      </c>
      <c r="H33" s="4">
        <v>504</v>
      </c>
      <c r="I33" s="4">
        <v>400504</v>
      </c>
      <c r="J33" s="4">
        <v>340520012</v>
      </c>
      <c r="K33" s="4" t="s">
        <v>66</v>
      </c>
      <c r="L33" s="3" t="s">
        <v>63</v>
      </c>
    </row>
    <row r="34" spans="1:12">
      <c r="A34" s="3" t="s">
        <v>29</v>
      </c>
      <c r="B34" s="3">
        <v>400505</v>
      </c>
      <c r="C34" s="4" t="s">
        <v>61</v>
      </c>
      <c r="D34" s="4">
        <v>5</v>
      </c>
      <c r="E34" s="4">
        <v>400506</v>
      </c>
      <c r="F34" s="4">
        <v>400504</v>
      </c>
      <c r="G34" s="4">
        <v>400505</v>
      </c>
      <c r="H34" s="4">
        <v>505</v>
      </c>
      <c r="I34" s="4">
        <v>400505</v>
      </c>
      <c r="J34" s="4">
        <v>340520012</v>
      </c>
      <c r="K34" s="4" t="s">
        <v>67</v>
      </c>
      <c r="L34" s="3" t="s">
        <v>63</v>
      </c>
    </row>
    <row r="35" spans="1:12">
      <c r="A35" s="3" t="s">
        <v>29</v>
      </c>
      <c r="B35" s="3">
        <v>400506</v>
      </c>
      <c r="C35" s="4" t="s">
        <v>61</v>
      </c>
      <c r="D35" s="4">
        <v>5</v>
      </c>
      <c r="E35" s="4">
        <v>0</v>
      </c>
      <c r="F35" s="4">
        <v>400505</v>
      </c>
      <c r="G35" s="4">
        <v>400506</v>
      </c>
      <c r="H35" s="4">
        <v>506</v>
      </c>
      <c r="I35" s="4">
        <v>400506</v>
      </c>
      <c r="J35" s="4">
        <v>340520012</v>
      </c>
      <c r="K35" s="4" t="s">
        <v>68</v>
      </c>
      <c r="L35" s="3" t="s">
        <v>63</v>
      </c>
    </row>
    <row r="36" spans="1:12">
      <c r="A36" s="3" t="s">
        <v>29</v>
      </c>
      <c r="B36" s="3">
        <v>400601</v>
      </c>
      <c r="C36" s="4" t="s">
        <v>69</v>
      </c>
      <c r="D36" s="4">
        <v>6</v>
      </c>
      <c r="E36" s="4">
        <v>400602</v>
      </c>
      <c r="F36" s="4">
        <v>0</v>
      </c>
      <c r="G36" s="4">
        <v>400601</v>
      </c>
      <c r="H36" s="4">
        <v>601</v>
      </c>
      <c r="I36" s="4">
        <v>400601</v>
      </c>
      <c r="J36" s="4">
        <v>340520010</v>
      </c>
      <c r="K36" s="4" t="s">
        <v>70</v>
      </c>
      <c r="L36" s="3" t="s">
        <v>71</v>
      </c>
    </row>
    <row r="37" spans="1:12">
      <c r="A37" s="3" t="s">
        <v>29</v>
      </c>
      <c r="B37" s="3">
        <v>400602</v>
      </c>
      <c r="C37" s="4" t="s">
        <v>69</v>
      </c>
      <c r="D37" s="4">
        <v>6</v>
      </c>
      <c r="E37" s="4">
        <v>400603</v>
      </c>
      <c r="F37" s="4">
        <v>400601</v>
      </c>
      <c r="G37" s="4">
        <v>400602</v>
      </c>
      <c r="H37" s="4">
        <v>602</v>
      </c>
      <c r="I37" s="4">
        <v>400602</v>
      </c>
      <c r="J37" s="4">
        <v>340520010</v>
      </c>
      <c r="K37" s="4" t="s">
        <v>72</v>
      </c>
      <c r="L37" s="3" t="s">
        <v>71</v>
      </c>
    </row>
    <row r="38" spans="1:12">
      <c r="A38" s="3" t="s">
        <v>29</v>
      </c>
      <c r="B38" s="3">
        <v>400603</v>
      </c>
      <c r="C38" s="4" t="s">
        <v>69</v>
      </c>
      <c r="D38" s="4">
        <v>6</v>
      </c>
      <c r="E38" s="4">
        <v>400604</v>
      </c>
      <c r="F38" s="4">
        <v>400602</v>
      </c>
      <c r="G38" s="4">
        <v>400603</v>
      </c>
      <c r="H38" s="4">
        <v>603</v>
      </c>
      <c r="I38" s="4">
        <v>400603</v>
      </c>
      <c r="J38" s="4">
        <v>340520010</v>
      </c>
      <c r="K38" s="4" t="s">
        <v>73</v>
      </c>
      <c r="L38" s="3" t="s">
        <v>71</v>
      </c>
    </row>
    <row r="39" spans="1:12">
      <c r="A39" s="3" t="s">
        <v>29</v>
      </c>
      <c r="B39" s="3">
        <v>400604</v>
      </c>
      <c r="C39" s="4" t="s">
        <v>69</v>
      </c>
      <c r="D39" s="4">
        <v>6</v>
      </c>
      <c r="E39" s="4">
        <v>400605</v>
      </c>
      <c r="F39" s="4">
        <v>400603</v>
      </c>
      <c r="G39" s="4">
        <v>400604</v>
      </c>
      <c r="H39" s="4">
        <v>604</v>
      </c>
      <c r="I39" s="4">
        <v>400604</v>
      </c>
      <c r="J39" s="4">
        <v>340520010</v>
      </c>
      <c r="K39" s="4" t="s">
        <v>74</v>
      </c>
      <c r="L39" s="3" t="s">
        <v>71</v>
      </c>
    </row>
    <row r="40" spans="1:12">
      <c r="A40" s="3" t="s">
        <v>29</v>
      </c>
      <c r="B40" s="3">
        <v>400605</v>
      </c>
      <c r="C40" s="4" t="s">
        <v>69</v>
      </c>
      <c r="D40" s="4">
        <v>6</v>
      </c>
      <c r="E40" s="4">
        <v>400606</v>
      </c>
      <c r="F40" s="4">
        <v>400604</v>
      </c>
      <c r="G40" s="4">
        <v>400605</v>
      </c>
      <c r="H40" s="4">
        <v>605</v>
      </c>
      <c r="I40" s="4">
        <v>400605</v>
      </c>
      <c r="J40" s="4">
        <v>340520010</v>
      </c>
      <c r="K40" s="4" t="s">
        <v>75</v>
      </c>
      <c r="L40" s="3" t="s">
        <v>71</v>
      </c>
    </row>
    <row r="41" spans="1:12">
      <c r="A41" s="3" t="s">
        <v>29</v>
      </c>
      <c r="B41" s="3">
        <v>400606</v>
      </c>
      <c r="C41" s="4" t="s">
        <v>69</v>
      </c>
      <c r="D41" s="4">
        <v>6</v>
      </c>
      <c r="E41" s="4">
        <v>0</v>
      </c>
      <c r="F41" s="4">
        <v>400605</v>
      </c>
      <c r="G41" s="4">
        <v>400606</v>
      </c>
      <c r="H41" s="4">
        <v>606</v>
      </c>
      <c r="I41" s="4">
        <v>400606</v>
      </c>
      <c r="J41" s="4">
        <v>340520010</v>
      </c>
      <c r="K41" s="4" t="s">
        <v>76</v>
      </c>
      <c r="L41" s="3" t="s">
        <v>71</v>
      </c>
    </row>
    <row r="42" spans="1:12">
      <c r="A42" s="3" t="s">
        <v>29</v>
      </c>
      <c r="B42" s="3">
        <v>400701</v>
      </c>
      <c r="C42" s="4" t="s">
        <v>77</v>
      </c>
      <c r="D42" s="4">
        <v>7</v>
      </c>
      <c r="E42" s="4">
        <v>400702</v>
      </c>
      <c r="F42" s="4">
        <v>0</v>
      </c>
      <c r="G42" s="4">
        <v>400701</v>
      </c>
      <c r="H42" s="4">
        <v>701</v>
      </c>
      <c r="I42" s="4">
        <v>400701</v>
      </c>
      <c r="J42" s="4">
        <v>340520003</v>
      </c>
      <c r="K42" s="4" t="s">
        <v>78</v>
      </c>
      <c r="L42" s="3" t="s">
        <v>79</v>
      </c>
    </row>
    <row r="43" spans="1:12">
      <c r="A43" s="3" t="s">
        <v>29</v>
      </c>
      <c r="B43" s="3">
        <v>400702</v>
      </c>
      <c r="C43" s="4" t="s">
        <v>77</v>
      </c>
      <c r="D43" s="4">
        <v>7</v>
      </c>
      <c r="E43" s="4">
        <v>400703</v>
      </c>
      <c r="F43" s="4">
        <v>400701</v>
      </c>
      <c r="G43" s="4">
        <v>400702</v>
      </c>
      <c r="H43" s="4">
        <v>702</v>
      </c>
      <c r="I43" s="4">
        <v>400702</v>
      </c>
      <c r="J43" s="4">
        <v>340520003</v>
      </c>
      <c r="K43" s="4" t="s">
        <v>80</v>
      </c>
      <c r="L43" s="3" t="s">
        <v>79</v>
      </c>
    </row>
    <row r="44" spans="1:12">
      <c r="A44" s="3" t="s">
        <v>29</v>
      </c>
      <c r="B44" s="3">
        <v>400703</v>
      </c>
      <c r="C44" s="4" t="s">
        <v>77</v>
      </c>
      <c r="D44" s="4">
        <v>7</v>
      </c>
      <c r="E44" s="4">
        <v>400704</v>
      </c>
      <c r="F44" s="4">
        <v>400702</v>
      </c>
      <c r="G44" s="4">
        <v>400703</v>
      </c>
      <c r="H44" s="4">
        <v>703</v>
      </c>
      <c r="I44" s="4">
        <v>400703</v>
      </c>
      <c r="J44" s="4">
        <v>340520003</v>
      </c>
      <c r="K44" s="4" t="s">
        <v>81</v>
      </c>
      <c r="L44" s="3" t="s">
        <v>79</v>
      </c>
    </row>
    <row r="45" spans="1:12">
      <c r="A45" s="3" t="s">
        <v>29</v>
      </c>
      <c r="B45" s="3">
        <v>400704</v>
      </c>
      <c r="C45" s="4" t="s">
        <v>77</v>
      </c>
      <c r="D45" s="4">
        <v>7</v>
      </c>
      <c r="E45" s="4">
        <v>400705</v>
      </c>
      <c r="F45" s="4">
        <v>400703</v>
      </c>
      <c r="G45" s="4">
        <v>400704</v>
      </c>
      <c r="H45" s="4">
        <v>704</v>
      </c>
      <c r="I45" s="4">
        <v>400704</v>
      </c>
      <c r="J45" s="4">
        <v>340520003</v>
      </c>
      <c r="K45" s="4" t="s">
        <v>82</v>
      </c>
      <c r="L45" s="3" t="s">
        <v>79</v>
      </c>
    </row>
    <row r="46" spans="1:12">
      <c r="A46" s="3" t="s">
        <v>29</v>
      </c>
      <c r="B46" s="3">
        <v>400705</v>
      </c>
      <c r="C46" s="4" t="s">
        <v>77</v>
      </c>
      <c r="D46" s="4">
        <v>7</v>
      </c>
      <c r="E46" s="4">
        <v>400706</v>
      </c>
      <c r="F46" s="4">
        <v>400704</v>
      </c>
      <c r="G46" s="4">
        <v>400705</v>
      </c>
      <c r="H46" s="4">
        <v>705</v>
      </c>
      <c r="I46" s="4">
        <v>400705</v>
      </c>
      <c r="J46" s="4">
        <v>340520003</v>
      </c>
      <c r="K46" s="4" t="s">
        <v>83</v>
      </c>
      <c r="L46" s="3" t="s">
        <v>79</v>
      </c>
    </row>
    <row r="47" spans="1:12">
      <c r="A47" s="3" t="s">
        <v>29</v>
      </c>
      <c r="B47" s="3">
        <v>400706</v>
      </c>
      <c r="C47" s="4" t="s">
        <v>77</v>
      </c>
      <c r="D47" s="4">
        <v>7</v>
      </c>
      <c r="E47" s="4">
        <v>0</v>
      </c>
      <c r="F47" s="4">
        <v>400705</v>
      </c>
      <c r="G47" s="4">
        <v>400706</v>
      </c>
      <c r="H47" s="4">
        <v>706</v>
      </c>
      <c r="I47" s="4">
        <v>400706</v>
      </c>
      <c r="J47" s="4">
        <v>340520003</v>
      </c>
      <c r="K47" s="4" t="s">
        <v>84</v>
      </c>
      <c r="L47" s="3" t="s">
        <v>79</v>
      </c>
    </row>
    <row r="48" spans="1:12">
      <c r="A48" s="3" t="s">
        <v>29</v>
      </c>
      <c r="B48" s="3">
        <v>400801</v>
      </c>
      <c r="C48" s="4" t="s">
        <v>85</v>
      </c>
      <c r="D48" s="4">
        <v>8</v>
      </c>
      <c r="E48" s="4">
        <v>400802</v>
      </c>
      <c r="F48" s="4">
        <v>0</v>
      </c>
      <c r="G48" s="4">
        <v>400801</v>
      </c>
      <c r="H48" s="4">
        <v>801</v>
      </c>
      <c r="I48" s="4">
        <v>400801</v>
      </c>
      <c r="J48" s="4">
        <v>340520004</v>
      </c>
      <c r="K48" s="4" t="s">
        <v>86</v>
      </c>
      <c r="L48" s="3" t="s">
        <v>87</v>
      </c>
    </row>
    <row r="49" spans="1:12">
      <c r="A49" s="3" t="s">
        <v>29</v>
      </c>
      <c r="B49" s="3">
        <v>400802</v>
      </c>
      <c r="C49" s="4" t="s">
        <v>85</v>
      </c>
      <c r="D49" s="4">
        <v>8</v>
      </c>
      <c r="E49" s="4">
        <v>400803</v>
      </c>
      <c r="F49" s="4">
        <v>400801</v>
      </c>
      <c r="G49" s="4">
        <v>400802</v>
      </c>
      <c r="H49" s="4">
        <v>802</v>
      </c>
      <c r="I49" s="4">
        <v>400802</v>
      </c>
      <c r="J49" s="4">
        <v>340520004</v>
      </c>
      <c r="K49" s="4" t="s">
        <v>88</v>
      </c>
      <c r="L49" s="3" t="s">
        <v>87</v>
      </c>
    </row>
    <row r="50" spans="1:12">
      <c r="A50" s="3" t="s">
        <v>29</v>
      </c>
      <c r="B50" s="3">
        <v>400803</v>
      </c>
      <c r="C50" s="4" t="s">
        <v>85</v>
      </c>
      <c r="D50" s="4">
        <v>8</v>
      </c>
      <c r="E50" s="4">
        <v>400804</v>
      </c>
      <c r="F50" s="4">
        <v>400802</v>
      </c>
      <c r="G50" s="4">
        <v>400803</v>
      </c>
      <c r="H50" s="4">
        <v>803</v>
      </c>
      <c r="I50" s="4">
        <v>400803</v>
      </c>
      <c r="J50" s="4">
        <v>340520004</v>
      </c>
      <c r="K50" s="4" t="s">
        <v>89</v>
      </c>
      <c r="L50" s="3" t="s">
        <v>87</v>
      </c>
    </row>
    <row r="51" spans="1:12">
      <c r="A51" s="3" t="s">
        <v>29</v>
      </c>
      <c r="B51" s="3">
        <v>400804</v>
      </c>
      <c r="C51" s="4" t="s">
        <v>85</v>
      </c>
      <c r="D51" s="4">
        <v>8</v>
      </c>
      <c r="E51" s="4">
        <v>400805</v>
      </c>
      <c r="F51" s="4">
        <v>400803</v>
      </c>
      <c r="G51" s="4">
        <v>400804</v>
      </c>
      <c r="H51" s="4">
        <v>804</v>
      </c>
      <c r="I51" s="4">
        <v>400804</v>
      </c>
      <c r="J51" s="4">
        <v>340520004</v>
      </c>
      <c r="K51" s="4" t="s">
        <v>90</v>
      </c>
      <c r="L51" s="3" t="s">
        <v>87</v>
      </c>
    </row>
    <row r="52" spans="1:12">
      <c r="A52" s="3" t="s">
        <v>29</v>
      </c>
      <c r="B52" s="3">
        <v>400805</v>
      </c>
      <c r="C52" s="4" t="s">
        <v>85</v>
      </c>
      <c r="D52" s="4">
        <v>8</v>
      </c>
      <c r="E52" s="4">
        <v>400806</v>
      </c>
      <c r="F52" s="4">
        <v>400804</v>
      </c>
      <c r="G52" s="4">
        <v>400805</v>
      </c>
      <c r="H52" s="4">
        <v>805</v>
      </c>
      <c r="I52" s="4">
        <v>400805</v>
      </c>
      <c r="J52" s="4">
        <v>340520004</v>
      </c>
      <c r="K52" s="4" t="s">
        <v>91</v>
      </c>
      <c r="L52" s="3" t="s">
        <v>87</v>
      </c>
    </row>
    <row r="53" spans="1:12">
      <c r="A53" s="3" t="s">
        <v>29</v>
      </c>
      <c r="B53" s="3">
        <v>400806</v>
      </c>
      <c r="C53" s="4" t="s">
        <v>85</v>
      </c>
      <c r="D53" s="4">
        <v>8</v>
      </c>
      <c r="E53" s="4">
        <v>0</v>
      </c>
      <c r="F53" s="4">
        <v>400805</v>
      </c>
      <c r="G53" s="4">
        <v>400806</v>
      </c>
      <c r="H53" s="4">
        <v>806</v>
      </c>
      <c r="I53" s="4">
        <v>400806</v>
      </c>
      <c r="J53" s="4">
        <v>340520004</v>
      </c>
      <c r="K53" s="4" t="s">
        <v>92</v>
      </c>
      <c r="L53" s="3" t="s">
        <v>87</v>
      </c>
    </row>
    <row r="54" spans="1:12">
      <c r="A54" s="3" t="s">
        <v>29</v>
      </c>
      <c r="B54" s="3">
        <v>400901</v>
      </c>
      <c r="C54" s="4" t="s">
        <v>93</v>
      </c>
      <c r="D54" s="4">
        <v>9</v>
      </c>
      <c r="E54" s="4">
        <v>400902</v>
      </c>
      <c r="F54" s="4">
        <v>0</v>
      </c>
      <c r="G54" s="4">
        <v>400901</v>
      </c>
      <c r="H54" s="4">
        <v>901</v>
      </c>
      <c r="I54" s="4">
        <v>400901</v>
      </c>
      <c r="J54" s="4">
        <v>340520009</v>
      </c>
      <c r="K54" s="4" t="s">
        <v>94</v>
      </c>
      <c r="L54" s="3" t="s">
        <v>95</v>
      </c>
    </row>
    <row r="55" spans="1:12">
      <c r="A55" s="3" t="s">
        <v>29</v>
      </c>
      <c r="B55" s="3">
        <v>400902</v>
      </c>
      <c r="C55" s="4" t="s">
        <v>93</v>
      </c>
      <c r="D55" s="4">
        <v>9</v>
      </c>
      <c r="E55" s="4">
        <v>400903</v>
      </c>
      <c r="F55" s="4">
        <v>400901</v>
      </c>
      <c r="G55" s="4">
        <v>400902</v>
      </c>
      <c r="H55" s="4">
        <v>902</v>
      </c>
      <c r="I55" s="4">
        <v>400902</v>
      </c>
      <c r="J55" s="4">
        <v>340520009</v>
      </c>
      <c r="K55" s="4" t="s">
        <v>96</v>
      </c>
      <c r="L55" s="3" t="s">
        <v>95</v>
      </c>
    </row>
    <row r="56" spans="1:12">
      <c r="A56" s="3" t="s">
        <v>29</v>
      </c>
      <c r="B56" s="3">
        <v>400903</v>
      </c>
      <c r="C56" s="4" t="s">
        <v>93</v>
      </c>
      <c r="D56" s="4">
        <v>9</v>
      </c>
      <c r="E56" s="4">
        <v>400904</v>
      </c>
      <c r="F56" s="4">
        <v>400902</v>
      </c>
      <c r="G56" s="4">
        <v>400903</v>
      </c>
      <c r="H56" s="4">
        <v>903</v>
      </c>
      <c r="I56" s="4">
        <v>400903</v>
      </c>
      <c r="J56" s="4">
        <v>340520009</v>
      </c>
      <c r="K56" s="4" t="s">
        <v>97</v>
      </c>
      <c r="L56" s="3" t="s">
        <v>95</v>
      </c>
    </row>
    <row r="57" spans="1:12">
      <c r="A57" s="3" t="s">
        <v>29</v>
      </c>
      <c r="B57" s="3">
        <v>400904</v>
      </c>
      <c r="C57" s="4" t="s">
        <v>93</v>
      </c>
      <c r="D57" s="4">
        <v>9</v>
      </c>
      <c r="E57" s="4">
        <v>400905</v>
      </c>
      <c r="F57" s="4">
        <v>400903</v>
      </c>
      <c r="G57" s="4">
        <v>400904</v>
      </c>
      <c r="H57" s="4">
        <v>904</v>
      </c>
      <c r="I57" s="4">
        <v>400904</v>
      </c>
      <c r="J57" s="4">
        <v>340520009</v>
      </c>
      <c r="K57" s="4" t="s">
        <v>98</v>
      </c>
      <c r="L57" s="3" t="s">
        <v>95</v>
      </c>
    </row>
    <row r="58" spans="1:12">
      <c r="A58" s="3" t="s">
        <v>29</v>
      </c>
      <c r="B58" s="3">
        <v>400905</v>
      </c>
      <c r="C58" s="4" t="s">
        <v>93</v>
      </c>
      <c r="D58" s="4">
        <v>9</v>
      </c>
      <c r="E58" s="4">
        <v>400906</v>
      </c>
      <c r="F58" s="4">
        <v>400904</v>
      </c>
      <c r="G58" s="4">
        <v>400905</v>
      </c>
      <c r="H58" s="4">
        <v>905</v>
      </c>
      <c r="I58" s="4">
        <v>400905</v>
      </c>
      <c r="J58" s="4">
        <v>340520009</v>
      </c>
      <c r="K58" s="4" t="s">
        <v>99</v>
      </c>
      <c r="L58" s="3" t="s">
        <v>95</v>
      </c>
    </row>
    <row r="59" spans="1:12">
      <c r="A59" s="3" t="s">
        <v>29</v>
      </c>
      <c r="B59" s="3">
        <v>400906</v>
      </c>
      <c r="C59" s="4" t="s">
        <v>93</v>
      </c>
      <c r="D59" s="4">
        <v>9</v>
      </c>
      <c r="E59" s="4">
        <v>0</v>
      </c>
      <c r="F59" s="4">
        <v>400905</v>
      </c>
      <c r="G59" s="4">
        <v>400906</v>
      </c>
      <c r="H59" s="4">
        <v>906</v>
      </c>
      <c r="I59" s="4">
        <v>400906</v>
      </c>
      <c r="J59" s="4">
        <v>340520009</v>
      </c>
      <c r="K59" s="4" t="s">
        <v>100</v>
      </c>
      <c r="L59" s="3" t="s">
        <v>95</v>
      </c>
    </row>
    <row r="60" spans="1:12">
      <c r="A60" s="3" t="s">
        <v>29</v>
      </c>
      <c r="B60" s="3">
        <v>401001</v>
      </c>
      <c r="C60" s="4" t="s">
        <v>101</v>
      </c>
      <c r="D60" s="4">
        <v>10</v>
      </c>
      <c r="E60" s="4">
        <v>401002</v>
      </c>
      <c r="F60" s="4">
        <v>0</v>
      </c>
      <c r="G60" s="4">
        <v>401001</v>
      </c>
      <c r="H60" s="4">
        <v>1001</v>
      </c>
      <c r="I60" s="4">
        <v>401001</v>
      </c>
      <c r="J60" s="4">
        <v>340520007</v>
      </c>
      <c r="K60" s="4" t="s">
        <v>102</v>
      </c>
      <c r="L60" s="3" t="s">
        <v>103</v>
      </c>
    </row>
    <row r="61" spans="1:12">
      <c r="A61" s="3" t="s">
        <v>29</v>
      </c>
      <c r="B61" s="3">
        <v>401002</v>
      </c>
      <c r="C61" s="4" t="s">
        <v>101</v>
      </c>
      <c r="D61" s="4">
        <v>10</v>
      </c>
      <c r="E61" s="4">
        <v>401003</v>
      </c>
      <c r="F61" s="4">
        <v>401001</v>
      </c>
      <c r="G61" s="4">
        <v>401002</v>
      </c>
      <c r="H61" s="4">
        <v>1002</v>
      </c>
      <c r="I61" s="4">
        <v>401002</v>
      </c>
      <c r="J61" s="4">
        <v>340520007</v>
      </c>
      <c r="K61" s="4" t="s">
        <v>104</v>
      </c>
      <c r="L61" s="3" t="s">
        <v>103</v>
      </c>
    </row>
    <row r="62" spans="1:12">
      <c r="A62" s="3" t="s">
        <v>29</v>
      </c>
      <c r="B62" s="3">
        <v>401003</v>
      </c>
      <c r="C62" s="4" t="s">
        <v>101</v>
      </c>
      <c r="D62" s="4">
        <v>10</v>
      </c>
      <c r="E62" s="4">
        <v>401004</v>
      </c>
      <c r="F62" s="4">
        <v>401002</v>
      </c>
      <c r="G62" s="4">
        <v>401003</v>
      </c>
      <c r="H62" s="4">
        <v>1003</v>
      </c>
      <c r="I62" s="4">
        <v>401003</v>
      </c>
      <c r="J62" s="4">
        <v>340520007</v>
      </c>
      <c r="K62" s="4" t="s">
        <v>105</v>
      </c>
      <c r="L62" s="3" t="s">
        <v>103</v>
      </c>
    </row>
    <row r="63" spans="1:12">
      <c r="A63" s="3" t="s">
        <v>29</v>
      </c>
      <c r="B63" s="3">
        <v>401004</v>
      </c>
      <c r="C63" s="4" t="s">
        <v>101</v>
      </c>
      <c r="D63" s="4">
        <v>10</v>
      </c>
      <c r="E63" s="4">
        <v>401005</v>
      </c>
      <c r="F63" s="4">
        <v>401003</v>
      </c>
      <c r="G63" s="4">
        <v>401004</v>
      </c>
      <c r="H63" s="4">
        <v>1004</v>
      </c>
      <c r="I63" s="4">
        <v>401004</v>
      </c>
      <c r="J63" s="4">
        <v>340520007</v>
      </c>
      <c r="K63" s="4" t="s">
        <v>106</v>
      </c>
      <c r="L63" s="3" t="s">
        <v>103</v>
      </c>
    </row>
    <row r="64" spans="1:12">
      <c r="A64" s="3" t="s">
        <v>29</v>
      </c>
      <c r="B64" s="3">
        <v>401005</v>
      </c>
      <c r="C64" s="4" t="s">
        <v>101</v>
      </c>
      <c r="D64" s="4">
        <v>10</v>
      </c>
      <c r="E64" s="4">
        <v>401006</v>
      </c>
      <c r="F64" s="4">
        <v>401004</v>
      </c>
      <c r="G64" s="4">
        <v>401005</v>
      </c>
      <c r="H64" s="4">
        <v>1005</v>
      </c>
      <c r="I64" s="4">
        <v>401005</v>
      </c>
      <c r="J64" s="4">
        <v>340520007</v>
      </c>
      <c r="K64" s="4" t="s">
        <v>107</v>
      </c>
      <c r="L64" s="3" t="s">
        <v>103</v>
      </c>
    </row>
    <row r="65" spans="1:12">
      <c r="A65" s="3" t="s">
        <v>29</v>
      </c>
      <c r="B65" s="3">
        <v>401006</v>
      </c>
      <c r="C65" s="4" t="s">
        <v>101</v>
      </c>
      <c r="D65" s="4">
        <v>10</v>
      </c>
      <c r="E65" s="4">
        <v>0</v>
      </c>
      <c r="F65" s="4">
        <v>401005</v>
      </c>
      <c r="G65" s="4">
        <v>401006</v>
      </c>
      <c r="H65" s="4">
        <v>1006</v>
      </c>
      <c r="I65" s="4">
        <v>401006</v>
      </c>
      <c r="J65" s="4">
        <v>340520007</v>
      </c>
      <c r="K65" s="4" t="s">
        <v>108</v>
      </c>
      <c r="L65" s="3" t="s">
        <v>103</v>
      </c>
    </row>
    <row r="66" spans="1:11">
      <c r="A66" s="3" t="s">
        <v>29</v>
      </c>
      <c r="B66" s="3">
        <v>402101</v>
      </c>
      <c r="C66" s="4" t="s">
        <v>109</v>
      </c>
      <c r="D66" s="4">
        <v>21</v>
      </c>
      <c r="E66" s="4">
        <v>402102</v>
      </c>
      <c r="F66" s="4">
        <v>0</v>
      </c>
      <c r="G66" s="4">
        <v>402101</v>
      </c>
      <c r="H66" s="4">
        <v>2101</v>
      </c>
      <c r="I66" s="4">
        <v>402101</v>
      </c>
      <c r="J66" s="4">
        <v>340520001</v>
      </c>
      <c r="K66" s="4" t="s">
        <v>110</v>
      </c>
    </row>
    <row r="67" spans="1:11">
      <c r="A67" s="3" t="s">
        <v>29</v>
      </c>
      <c r="B67" s="3">
        <v>402102</v>
      </c>
      <c r="C67" s="4" t="s">
        <v>109</v>
      </c>
      <c r="D67" s="4">
        <v>21</v>
      </c>
      <c r="E67" s="4">
        <v>402103</v>
      </c>
      <c r="F67" s="4">
        <v>402101</v>
      </c>
      <c r="G67" s="4">
        <v>402102</v>
      </c>
      <c r="H67" s="4">
        <v>2102</v>
      </c>
      <c r="I67" s="4">
        <v>402102</v>
      </c>
      <c r="J67" s="4">
        <v>340520001</v>
      </c>
      <c r="K67" s="4" t="s">
        <v>111</v>
      </c>
    </row>
    <row r="68" spans="1:11">
      <c r="A68" s="3" t="s">
        <v>29</v>
      </c>
      <c r="B68" s="3">
        <v>402103</v>
      </c>
      <c r="C68" s="4" t="s">
        <v>109</v>
      </c>
      <c r="D68" s="4">
        <v>21</v>
      </c>
      <c r="E68" s="4">
        <v>402104</v>
      </c>
      <c r="F68" s="4">
        <v>402102</v>
      </c>
      <c r="G68" s="4">
        <v>402103</v>
      </c>
      <c r="H68" s="4">
        <v>2103</v>
      </c>
      <c r="I68" s="4">
        <v>402103</v>
      </c>
      <c r="J68" s="4">
        <v>340520001</v>
      </c>
      <c r="K68" s="4" t="s">
        <v>112</v>
      </c>
    </row>
    <row r="69" spans="1:11">
      <c r="A69" s="3" t="s">
        <v>29</v>
      </c>
      <c r="B69" s="3">
        <v>402104</v>
      </c>
      <c r="C69" s="4" t="s">
        <v>109</v>
      </c>
      <c r="D69" s="4">
        <v>21</v>
      </c>
      <c r="E69" s="4">
        <v>402105</v>
      </c>
      <c r="F69" s="4">
        <v>402103</v>
      </c>
      <c r="G69" s="4">
        <v>402104</v>
      </c>
      <c r="H69" s="4">
        <v>2104</v>
      </c>
      <c r="I69" s="4">
        <v>402104</v>
      </c>
      <c r="J69" s="4">
        <v>340520001</v>
      </c>
      <c r="K69" s="4" t="s">
        <v>113</v>
      </c>
    </row>
    <row r="70" spans="1:11">
      <c r="A70" s="3" t="s">
        <v>29</v>
      </c>
      <c r="B70" s="3">
        <v>402105</v>
      </c>
      <c r="C70" s="4" t="s">
        <v>109</v>
      </c>
      <c r="D70" s="4">
        <v>21</v>
      </c>
      <c r="E70" s="4">
        <v>402106</v>
      </c>
      <c r="F70" s="4">
        <v>402104</v>
      </c>
      <c r="G70" s="4">
        <v>402105</v>
      </c>
      <c r="H70" s="4">
        <v>2105</v>
      </c>
      <c r="I70" s="4">
        <v>402105</v>
      </c>
      <c r="J70" s="4">
        <v>340520001</v>
      </c>
      <c r="K70" s="4" t="s">
        <v>114</v>
      </c>
    </row>
    <row r="71" spans="1:11">
      <c r="A71" s="3" t="s">
        <v>29</v>
      </c>
      <c r="B71" s="3">
        <v>402106</v>
      </c>
      <c r="C71" s="4" t="s">
        <v>109</v>
      </c>
      <c r="D71" s="4">
        <v>21</v>
      </c>
      <c r="E71" s="4">
        <v>0</v>
      </c>
      <c r="F71" s="4">
        <v>402105</v>
      </c>
      <c r="G71" s="4">
        <v>402106</v>
      </c>
      <c r="H71" s="4">
        <v>2106</v>
      </c>
      <c r="I71" s="4">
        <v>402106</v>
      </c>
      <c r="J71" s="4">
        <v>340520001</v>
      </c>
      <c r="K71" s="4" t="s">
        <v>115</v>
      </c>
    </row>
    <row r="72" spans="1:11">
      <c r="A72" s="3" t="s">
        <v>29</v>
      </c>
      <c r="B72" s="3">
        <v>403901</v>
      </c>
      <c r="C72" s="4" t="s">
        <v>116</v>
      </c>
      <c r="D72" s="4">
        <v>39</v>
      </c>
      <c r="E72" s="4">
        <v>403902</v>
      </c>
      <c r="F72" s="4">
        <v>0</v>
      </c>
      <c r="G72" s="4">
        <v>403901</v>
      </c>
      <c r="H72" s="4">
        <v>3901</v>
      </c>
      <c r="I72" s="4">
        <v>403901</v>
      </c>
      <c r="J72" s="4">
        <v>340520006</v>
      </c>
      <c r="K72" s="4" t="s">
        <v>117</v>
      </c>
    </row>
    <row r="73" spans="1:11">
      <c r="A73" s="3" t="s">
        <v>29</v>
      </c>
      <c r="B73" s="3">
        <v>403902</v>
      </c>
      <c r="C73" s="4" t="s">
        <v>116</v>
      </c>
      <c r="D73" s="4">
        <v>39</v>
      </c>
      <c r="E73" s="4">
        <v>403903</v>
      </c>
      <c r="F73" s="4">
        <v>403901</v>
      </c>
      <c r="G73" s="4">
        <v>403902</v>
      </c>
      <c r="H73" s="4">
        <v>3902</v>
      </c>
      <c r="I73" s="4">
        <v>403902</v>
      </c>
      <c r="J73" s="4">
        <v>340520006</v>
      </c>
      <c r="K73" s="4" t="s">
        <v>118</v>
      </c>
    </row>
    <row r="74" spans="1:11">
      <c r="A74" s="3" t="s">
        <v>29</v>
      </c>
      <c r="B74" s="3">
        <v>403903</v>
      </c>
      <c r="C74" s="4" t="s">
        <v>116</v>
      </c>
      <c r="D74" s="4">
        <v>39</v>
      </c>
      <c r="E74" s="4">
        <v>403904</v>
      </c>
      <c r="F74" s="4">
        <v>403902</v>
      </c>
      <c r="G74" s="4">
        <v>403903</v>
      </c>
      <c r="H74" s="4">
        <v>3903</v>
      </c>
      <c r="I74" s="4">
        <v>403903</v>
      </c>
      <c r="J74" s="4">
        <v>340520006</v>
      </c>
      <c r="K74" s="4" t="s">
        <v>119</v>
      </c>
    </row>
    <row r="75" spans="1:11">
      <c r="A75" s="3" t="s">
        <v>29</v>
      </c>
      <c r="B75" s="3">
        <v>403904</v>
      </c>
      <c r="C75" s="4" t="s">
        <v>116</v>
      </c>
      <c r="D75" s="4">
        <v>39</v>
      </c>
      <c r="E75" s="4">
        <v>403905</v>
      </c>
      <c r="F75" s="4">
        <v>403903</v>
      </c>
      <c r="G75" s="4">
        <v>403904</v>
      </c>
      <c r="H75" s="4">
        <v>3904</v>
      </c>
      <c r="I75" s="4">
        <v>403904</v>
      </c>
      <c r="J75" s="4">
        <v>340520006</v>
      </c>
      <c r="K75" s="4" t="s">
        <v>120</v>
      </c>
    </row>
    <row r="76" spans="1:11">
      <c r="A76" s="3" t="s">
        <v>29</v>
      </c>
      <c r="B76" s="3">
        <v>403905</v>
      </c>
      <c r="C76" s="4" t="s">
        <v>116</v>
      </c>
      <c r="D76" s="4">
        <v>39</v>
      </c>
      <c r="E76" s="4">
        <v>403906</v>
      </c>
      <c r="F76" s="4">
        <v>403904</v>
      </c>
      <c r="G76" s="4">
        <v>403905</v>
      </c>
      <c r="H76" s="4">
        <v>3905</v>
      </c>
      <c r="I76" s="4">
        <v>403905</v>
      </c>
      <c r="J76" s="4">
        <v>340520006</v>
      </c>
      <c r="K76" s="4" t="s">
        <v>121</v>
      </c>
    </row>
    <row r="77" spans="1:11">
      <c r="A77" s="3" t="s">
        <v>29</v>
      </c>
      <c r="B77" s="3">
        <v>403906</v>
      </c>
      <c r="C77" s="4" t="s">
        <v>116</v>
      </c>
      <c r="D77" s="4">
        <v>39</v>
      </c>
      <c r="E77" s="4">
        <v>0</v>
      </c>
      <c r="F77" s="4">
        <v>403905</v>
      </c>
      <c r="G77" s="4">
        <v>403906</v>
      </c>
      <c r="H77" s="4">
        <v>3906</v>
      </c>
      <c r="I77" s="4">
        <v>403906</v>
      </c>
      <c r="J77" s="4">
        <v>340520006</v>
      </c>
      <c r="K77" s="4" t="s">
        <v>122</v>
      </c>
    </row>
    <row r="78" spans="1:12">
      <c r="A78" s="3" t="s">
        <v>29</v>
      </c>
      <c r="B78" s="3">
        <v>404801</v>
      </c>
      <c r="C78" s="7" t="s">
        <v>123</v>
      </c>
      <c r="D78" s="4">
        <v>48</v>
      </c>
      <c r="E78" s="3">
        <v>404802</v>
      </c>
      <c r="F78" s="4">
        <v>0</v>
      </c>
      <c r="G78" s="3">
        <v>404801</v>
      </c>
      <c r="H78" s="4">
        <v>4801</v>
      </c>
      <c r="I78" s="4">
        <v>404801</v>
      </c>
      <c r="J78" s="4">
        <v>340520013</v>
      </c>
      <c r="K78" s="4" t="s">
        <v>124</v>
      </c>
      <c r="L78" s="3" t="s">
        <v>125</v>
      </c>
    </row>
    <row r="79" spans="1:12">
      <c r="A79" s="3" t="s">
        <v>29</v>
      </c>
      <c r="B79" s="3">
        <v>404802</v>
      </c>
      <c r="C79" s="7" t="s">
        <v>123</v>
      </c>
      <c r="D79" s="4">
        <v>48</v>
      </c>
      <c r="E79" s="3">
        <v>404803</v>
      </c>
      <c r="F79" s="3">
        <v>404801</v>
      </c>
      <c r="G79" s="3">
        <v>404802</v>
      </c>
      <c r="H79" s="4">
        <v>4802</v>
      </c>
      <c r="I79" s="4">
        <v>404802</v>
      </c>
      <c r="J79" s="4">
        <v>340520013</v>
      </c>
      <c r="K79" s="4" t="s">
        <v>126</v>
      </c>
      <c r="L79" s="3" t="s">
        <v>125</v>
      </c>
    </row>
    <row r="80" spans="1:12">
      <c r="A80" s="3" t="s">
        <v>29</v>
      </c>
      <c r="B80" s="3">
        <v>404803</v>
      </c>
      <c r="C80" s="7" t="s">
        <v>123</v>
      </c>
      <c r="D80" s="4">
        <v>48</v>
      </c>
      <c r="E80" s="3">
        <v>404804</v>
      </c>
      <c r="F80" s="3">
        <v>404802</v>
      </c>
      <c r="G80" s="3">
        <v>404803</v>
      </c>
      <c r="H80" s="4">
        <v>4803</v>
      </c>
      <c r="I80" s="4">
        <v>404803</v>
      </c>
      <c r="J80" s="4">
        <v>340520013</v>
      </c>
      <c r="K80" s="4" t="s">
        <v>127</v>
      </c>
      <c r="L80" s="3" t="s">
        <v>125</v>
      </c>
    </row>
    <row r="81" spans="1:12">
      <c r="A81" s="3" t="s">
        <v>29</v>
      </c>
      <c r="B81" s="3">
        <v>404804</v>
      </c>
      <c r="C81" s="7" t="s">
        <v>123</v>
      </c>
      <c r="D81" s="4">
        <v>48</v>
      </c>
      <c r="E81" s="3">
        <v>404805</v>
      </c>
      <c r="F81" s="3">
        <v>404803</v>
      </c>
      <c r="G81" s="3">
        <v>404804</v>
      </c>
      <c r="H81" s="4">
        <v>4804</v>
      </c>
      <c r="I81" s="4">
        <v>404804</v>
      </c>
      <c r="J81" s="4">
        <v>340520013</v>
      </c>
      <c r="K81" s="4" t="s">
        <v>128</v>
      </c>
      <c r="L81" s="3" t="s">
        <v>125</v>
      </c>
    </row>
    <row r="82" spans="1:12">
      <c r="A82" s="3" t="s">
        <v>29</v>
      </c>
      <c r="B82" s="3">
        <v>404805</v>
      </c>
      <c r="C82" s="7" t="s">
        <v>123</v>
      </c>
      <c r="D82" s="4">
        <v>48</v>
      </c>
      <c r="E82" s="3">
        <v>404806</v>
      </c>
      <c r="F82" s="3">
        <v>404804</v>
      </c>
      <c r="G82" s="3">
        <v>404805</v>
      </c>
      <c r="H82" s="4">
        <v>4805</v>
      </c>
      <c r="I82" s="4">
        <v>404805</v>
      </c>
      <c r="J82" s="4">
        <v>340520013</v>
      </c>
      <c r="K82" s="4" t="s">
        <v>129</v>
      </c>
      <c r="L82" s="3" t="s">
        <v>125</v>
      </c>
    </row>
    <row r="83" spans="1:12">
      <c r="A83" s="3" t="s">
        <v>29</v>
      </c>
      <c r="B83" s="3">
        <v>404806</v>
      </c>
      <c r="C83" s="7" t="s">
        <v>123</v>
      </c>
      <c r="D83" s="4">
        <v>48</v>
      </c>
      <c r="E83" s="4">
        <v>0</v>
      </c>
      <c r="F83" s="3">
        <v>404805</v>
      </c>
      <c r="G83" s="3">
        <v>404806</v>
      </c>
      <c r="H83" s="4">
        <v>4806</v>
      </c>
      <c r="I83" s="4">
        <v>404806</v>
      </c>
      <c r="J83" s="4">
        <v>340520013</v>
      </c>
      <c r="K83" s="4" t="s">
        <v>130</v>
      </c>
      <c r="L83" s="3" t="s">
        <v>125</v>
      </c>
    </row>
  </sheetData>
  <conditionalFormatting sqref="B78:B83">
    <cfRule type="duplicateValues" dxfId="0" priority="12"/>
    <cfRule type="duplicateValues" dxfId="0" priority="11"/>
    <cfRule type="duplicateValues" dxfId="0" priority="10"/>
  </conditionalFormatting>
  <conditionalFormatting sqref="E78:E82">
    <cfRule type="duplicateValues" dxfId="0" priority="9"/>
    <cfRule type="duplicateValues" dxfId="0" priority="8"/>
    <cfRule type="duplicateValues" dxfId="0" priority="7"/>
  </conditionalFormatting>
  <conditionalFormatting sqref="F79:F83">
    <cfRule type="duplicateValues" dxfId="0" priority="6"/>
    <cfRule type="duplicateValues" dxfId="0" priority="5"/>
    <cfRule type="duplicateValues" dxfId="0" priority="4"/>
  </conditionalFormatting>
  <conditionalFormatting sqref="G78:G83">
    <cfRule type="duplicateValues" dxfId="0" priority="3"/>
    <cfRule type="duplicateValues" dxfId="0" priority="2"/>
    <cfRule type="duplicateValues" dxfId="0" priority="1"/>
  </conditionalFormatting>
  <conditionalFormatting sqref="B1:B77 B84:B1048576">
    <cfRule type="duplicateValues" dxfId="0" priority="15"/>
    <cfRule type="duplicateValues" dxfId="0" priority="14"/>
    <cfRule type="duplicateValues" dxfId="0" priority="13"/>
  </conditionalFormatting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K72"/>
  <sheetViews>
    <sheetView topLeftCell="A43" workbookViewId="0">
      <selection activeCell="K1" sqref="K1:K72"/>
    </sheetView>
  </sheetViews>
  <sheetFormatPr defaultColWidth="9" defaultRowHeight="14.25"/>
  <cols>
    <col min="2" max="2" width="11.25" customWidth="1"/>
    <col min="4" max="4" width="11.25" customWidth="1"/>
    <col min="9" max="9" width="10.375" customWidth="1"/>
    <col min="10" max="10" width="19.125" customWidth="1"/>
    <col min="11" max="11" width="12.625" customWidth="1"/>
  </cols>
  <sheetData>
    <row r="1" ht="15.75" customHeight="1" spans="1:11">
      <c r="A1" s="1">
        <v>50</v>
      </c>
      <c r="B1" t="e">
        <f>VLOOKUP(A1,[1]Sheet1!$B$6:$C$46,2,FALSE)</f>
        <v>#N/A</v>
      </c>
      <c r="C1">
        <f>400000+A1*100+1</f>
        <v>405001</v>
      </c>
      <c r="D1" t="s">
        <v>30</v>
      </c>
      <c r="E1" s="1">
        <v>50</v>
      </c>
      <c r="F1">
        <f>C1+1</f>
        <v>405002</v>
      </c>
      <c r="G1">
        <v>0</v>
      </c>
      <c r="H1">
        <f t="shared" ref="H1:H32" si="0">C1</f>
        <v>405001</v>
      </c>
      <c r="I1" s="2">
        <v>340520001</v>
      </c>
      <c r="J1" t="s">
        <v>31</v>
      </c>
      <c r="K1">
        <f>A1*100+1</f>
        <v>5001</v>
      </c>
    </row>
    <row r="2" ht="15.75" customHeight="1" spans="1:11">
      <c r="A2" s="1">
        <v>50</v>
      </c>
      <c r="B2" t="e">
        <f>VLOOKUP(A2,[1]Sheet1!$B$6:$C$46,2,FALSE)</f>
        <v>#N/A</v>
      </c>
      <c r="C2">
        <f>400000+A2*100+2</f>
        <v>405002</v>
      </c>
      <c r="D2" t="s">
        <v>30</v>
      </c>
      <c r="E2" s="1">
        <v>50</v>
      </c>
      <c r="F2">
        <f>C2+1</f>
        <v>405003</v>
      </c>
      <c r="G2">
        <f>C1</f>
        <v>405001</v>
      </c>
      <c r="H2">
        <f t="shared" si="0"/>
        <v>405002</v>
      </c>
      <c r="I2" s="2">
        <v>340520001</v>
      </c>
      <c r="J2" t="s">
        <v>32</v>
      </c>
      <c r="K2">
        <f>A2*100+2</f>
        <v>5002</v>
      </c>
    </row>
    <row r="3" ht="15.75" customHeight="1" spans="1:11">
      <c r="A3" s="1">
        <v>50</v>
      </c>
      <c r="B3" t="e">
        <f>VLOOKUP(A3,[1]Sheet1!$B$6:$C$46,2,FALSE)</f>
        <v>#N/A</v>
      </c>
      <c r="C3">
        <f>400000+A3*100+3</f>
        <v>405003</v>
      </c>
      <c r="D3" t="s">
        <v>30</v>
      </c>
      <c r="E3" s="1">
        <v>50</v>
      </c>
      <c r="F3">
        <f>C3+1</f>
        <v>405004</v>
      </c>
      <c r="G3">
        <f>C2</f>
        <v>405002</v>
      </c>
      <c r="H3">
        <f t="shared" si="0"/>
        <v>405003</v>
      </c>
      <c r="I3" s="2">
        <v>340520001</v>
      </c>
      <c r="J3" t="s">
        <v>33</v>
      </c>
      <c r="K3">
        <f>A3*100+3</f>
        <v>5003</v>
      </c>
    </row>
    <row r="4" ht="15.75" customHeight="1" spans="1:11">
      <c r="A4" s="1">
        <v>50</v>
      </c>
      <c r="B4" t="e">
        <f>VLOOKUP(A4,[1]Sheet1!$B$6:$C$46,2,FALSE)</f>
        <v>#N/A</v>
      </c>
      <c r="C4">
        <f>400000+A4*100+4</f>
        <v>405004</v>
      </c>
      <c r="D4" t="s">
        <v>30</v>
      </c>
      <c r="E4" s="1">
        <v>50</v>
      </c>
      <c r="F4">
        <f>C4+1</f>
        <v>405005</v>
      </c>
      <c r="G4">
        <f>C3</f>
        <v>405003</v>
      </c>
      <c r="H4">
        <f t="shared" si="0"/>
        <v>405004</v>
      </c>
      <c r="I4" s="2">
        <v>340520001</v>
      </c>
      <c r="J4" t="s">
        <v>34</v>
      </c>
      <c r="K4">
        <f>A4*100+4</f>
        <v>5004</v>
      </c>
    </row>
    <row r="5" ht="15.75" customHeight="1" spans="1:11">
      <c r="A5" s="1">
        <v>50</v>
      </c>
      <c r="B5" t="e">
        <f>VLOOKUP(A5,[1]Sheet1!$B$6:$C$46,2,FALSE)</f>
        <v>#N/A</v>
      </c>
      <c r="C5">
        <f>400000+A5*100+5</f>
        <v>405005</v>
      </c>
      <c r="D5" t="s">
        <v>30</v>
      </c>
      <c r="E5" s="1">
        <v>50</v>
      </c>
      <c r="F5">
        <f>C5+1</f>
        <v>405006</v>
      </c>
      <c r="G5">
        <f>C4</f>
        <v>405004</v>
      </c>
      <c r="H5">
        <f t="shared" si="0"/>
        <v>405005</v>
      </c>
      <c r="I5" s="2">
        <v>340520001</v>
      </c>
      <c r="J5" t="s">
        <v>35</v>
      </c>
      <c r="K5">
        <f>A5*100+5</f>
        <v>5005</v>
      </c>
    </row>
    <row r="6" ht="15.75" customHeight="1" spans="1:11">
      <c r="A6" s="1">
        <v>50</v>
      </c>
      <c r="B6" t="e">
        <f>VLOOKUP(A6,[1]Sheet1!$B$6:$C$46,2,FALSE)</f>
        <v>#N/A</v>
      </c>
      <c r="C6">
        <f>400000+A6*100+6</f>
        <v>405006</v>
      </c>
      <c r="D6" t="s">
        <v>30</v>
      </c>
      <c r="E6" s="1">
        <v>50</v>
      </c>
      <c r="F6">
        <v>0</v>
      </c>
      <c r="G6">
        <f>C5</f>
        <v>405005</v>
      </c>
      <c r="H6">
        <f t="shared" si="0"/>
        <v>405006</v>
      </c>
      <c r="I6" s="2">
        <v>340520001</v>
      </c>
      <c r="J6" t="s">
        <v>36</v>
      </c>
      <c r="K6">
        <f>A6*100+6</f>
        <v>5006</v>
      </c>
    </row>
    <row r="7" ht="15.75" customHeight="1" spans="1:11">
      <c r="A7" s="1">
        <v>2</v>
      </c>
      <c r="B7" t="str">
        <f>VLOOKUP(A7,[1]Sheet1!$B$6:$C$46,2,FALSE)</f>
        <v>杰诺斯·武装</v>
      </c>
      <c r="C7">
        <f>400000+A7*100+1</f>
        <v>400201</v>
      </c>
      <c r="D7" t="s">
        <v>37</v>
      </c>
      <c r="E7" s="1">
        <v>2</v>
      </c>
      <c r="F7">
        <f>C7+1</f>
        <v>400202</v>
      </c>
      <c r="G7">
        <v>0</v>
      </c>
      <c r="H7">
        <f t="shared" si="0"/>
        <v>400201</v>
      </c>
      <c r="I7" s="2">
        <v>340520001</v>
      </c>
      <c r="J7" t="s">
        <v>38</v>
      </c>
      <c r="K7">
        <f>A7*100+1</f>
        <v>201</v>
      </c>
    </row>
    <row r="8" ht="15.75" customHeight="1" spans="1:11">
      <c r="A8" s="1">
        <v>2</v>
      </c>
      <c r="B8" t="str">
        <f>VLOOKUP(A8,[1]Sheet1!$B$6:$C$46,2,FALSE)</f>
        <v>杰诺斯·武装</v>
      </c>
      <c r="C8">
        <f>400000+A8*100+2</f>
        <v>400202</v>
      </c>
      <c r="D8" t="s">
        <v>37</v>
      </c>
      <c r="E8" s="1">
        <v>2</v>
      </c>
      <c r="F8">
        <f>C8+1</f>
        <v>400203</v>
      </c>
      <c r="G8">
        <f>C7</f>
        <v>400201</v>
      </c>
      <c r="H8">
        <f t="shared" si="0"/>
        <v>400202</v>
      </c>
      <c r="I8" s="2">
        <v>340520001</v>
      </c>
      <c r="J8" t="s">
        <v>40</v>
      </c>
      <c r="K8">
        <f>A8*100+2</f>
        <v>202</v>
      </c>
    </row>
    <row r="9" ht="15.75" customHeight="1" spans="1:11">
      <c r="A9" s="1">
        <v>2</v>
      </c>
      <c r="B9" t="str">
        <f>VLOOKUP(A9,[1]Sheet1!$B$6:$C$46,2,FALSE)</f>
        <v>杰诺斯·武装</v>
      </c>
      <c r="C9">
        <f>400000+A9*100+3</f>
        <v>400203</v>
      </c>
      <c r="D9" t="s">
        <v>37</v>
      </c>
      <c r="E9" s="1">
        <v>2</v>
      </c>
      <c r="F9">
        <f>C9+1</f>
        <v>400204</v>
      </c>
      <c r="G9">
        <f>C8</f>
        <v>400202</v>
      </c>
      <c r="H9">
        <f t="shared" si="0"/>
        <v>400203</v>
      </c>
      <c r="I9" s="2">
        <v>340520001</v>
      </c>
      <c r="J9" t="s">
        <v>41</v>
      </c>
      <c r="K9">
        <f>A9*100+3</f>
        <v>203</v>
      </c>
    </row>
    <row r="10" ht="15.75" customHeight="1" spans="1:11">
      <c r="A10" s="1">
        <v>2</v>
      </c>
      <c r="B10" t="str">
        <f>VLOOKUP(A10,[1]Sheet1!$B$6:$C$46,2,FALSE)</f>
        <v>杰诺斯·武装</v>
      </c>
      <c r="C10">
        <f>400000+A10*100+4</f>
        <v>400204</v>
      </c>
      <c r="D10" t="s">
        <v>37</v>
      </c>
      <c r="E10" s="1">
        <v>2</v>
      </c>
      <c r="F10">
        <f>C10+1</f>
        <v>400205</v>
      </c>
      <c r="G10">
        <f>C9</f>
        <v>400203</v>
      </c>
      <c r="H10">
        <f t="shared" si="0"/>
        <v>400204</v>
      </c>
      <c r="I10" s="2">
        <v>340520001</v>
      </c>
      <c r="J10" t="s">
        <v>42</v>
      </c>
      <c r="K10">
        <f>A10*100+4</f>
        <v>204</v>
      </c>
    </row>
    <row r="11" ht="15.75" customHeight="1" spans="1:11">
      <c r="A11" s="1">
        <v>2</v>
      </c>
      <c r="B11" t="str">
        <f>VLOOKUP(A11,[1]Sheet1!$B$6:$C$46,2,FALSE)</f>
        <v>杰诺斯·武装</v>
      </c>
      <c r="C11">
        <f>400000+A11*100+5</f>
        <v>400205</v>
      </c>
      <c r="D11" t="s">
        <v>37</v>
      </c>
      <c r="E11" s="1">
        <v>2</v>
      </c>
      <c r="F11">
        <f>C11+1</f>
        <v>400206</v>
      </c>
      <c r="G11">
        <f>C10</f>
        <v>400204</v>
      </c>
      <c r="H11">
        <f t="shared" si="0"/>
        <v>400205</v>
      </c>
      <c r="I11" s="2">
        <v>340520001</v>
      </c>
      <c r="J11" t="s">
        <v>43</v>
      </c>
      <c r="K11">
        <f>A11*100+5</f>
        <v>205</v>
      </c>
    </row>
    <row r="12" ht="15.75" customHeight="1" spans="1:11">
      <c r="A12" s="1">
        <v>2</v>
      </c>
      <c r="B12" t="str">
        <f>VLOOKUP(A12,[1]Sheet1!$B$6:$C$46,2,FALSE)</f>
        <v>杰诺斯·武装</v>
      </c>
      <c r="C12">
        <f>400000+A12*100+6</f>
        <v>400206</v>
      </c>
      <c r="D12" t="s">
        <v>37</v>
      </c>
      <c r="E12" s="1">
        <v>2</v>
      </c>
      <c r="F12">
        <v>0</v>
      </c>
      <c r="G12">
        <f>C11</f>
        <v>400205</v>
      </c>
      <c r="H12">
        <f t="shared" si="0"/>
        <v>400206</v>
      </c>
      <c r="I12" s="2">
        <v>340520001</v>
      </c>
      <c r="J12" t="s">
        <v>44</v>
      </c>
      <c r="K12">
        <f>A12*100+6</f>
        <v>206</v>
      </c>
    </row>
    <row r="13" ht="15.75" customHeight="1" spans="1:11">
      <c r="A13" s="1">
        <v>3</v>
      </c>
      <c r="B13" t="str">
        <f>VLOOKUP(A13,[1]Sheet1!$B$6:$C$46,2,FALSE)</f>
        <v>战栗的龙卷</v>
      </c>
      <c r="C13">
        <f>400000+A13*100+1</f>
        <v>400301</v>
      </c>
      <c r="D13" t="s">
        <v>45</v>
      </c>
      <c r="E13" s="1">
        <v>3</v>
      </c>
      <c r="F13">
        <f>C13+1</f>
        <v>400302</v>
      </c>
      <c r="G13">
        <v>0</v>
      </c>
      <c r="H13">
        <f t="shared" si="0"/>
        <v>400301</v>
      </c>
      <c r="I13" s="2">
        <v>340520001</v>
      </c>
      <c r="J13" t="s">
        <v>46</v>
      </c>
      <c r="K13">
        <f>A13*100+1</f>
        <v>301</v>
      </c>
    </row>
    <row r="14" ht="15.75" customHeight="1" spans="1:11">
      <c r="A14" s="1">
        <v>3</v>
      </c>
      <c r="B14" t="str">
        <f>VLOOKUP(A14,[1]Sheet1!$B$6:$C$46,2,FALSE)</f>
        <v>战栗的龙卷</v>
      </c>
      <c r="C14">
        <f>400000+A14*100+2</f>
        <v>400302</v>
      </c>
      <c r="D14" t="s">
        <v>45</v>
      </c>
      <c r="E14" s="1">
        <v>3</v>
      </c>
      <c r="F14">
        <f>C14+1</f>
        <v>400303</v>
      </c>
      <c r="G14">
        <f>C13</f>
        <v>400301</v>
      </c>
      <c r="H14">
        <f t="shared" si="0"/>
        <v>400302</v>
      </c>
      <c r="I14" s="2">
        <v>340520001</v>
      </c>
      <c r="J14" t="s">
        <v>48</v>
      </c>
      <c r="K14">
        <f>A14*100+2</f>
        <v>302</v>
      </c>
    </row>
    <row r="15" ht="15.75" customHeight="1" spans="1:11">
      <c r="A15" s="1">
        <v>3</v>
      </c>
      <c r="B15" t="str">
        <f>VLOOKUP(A15,[1]Sheet1!$B$6:$C$46,2,FALSE)</f>
        <v>战栗的龙卷</v>
      </c>
      <c r="C15">
        <f>400000+A15*100+3</f>
        <v>400303</v>
      </c>
      <c r="D15" t="s">
        <v>45</v>
      </c>
      <c r="E15" s="1">
        <v>3</v>
      </c>
      <c r="F15">
        <f>C15+1</f>
        <v>400304</v>
      </c>
      <c r="G15">
        <f>C14</f>
        <v>400302</v>
      </c>
      <c r="H15">
        <f t="shared" si="0"/>
        <v>400303</v>
      </c>
      <c r="I15" s="2">
        <v>340520001</v>
      </c>
      <c r="J15" t="s">
        <v>49</v>
      </c>
      <c r="K15">
        <f>A15*100+3</f>
        <v>303</v>
      </c>
    </row>
    <row r="16" ht="15.75" customHeight="1" spans="1:11">
      <c r="A16" s="1">
        <v>3</v>
      </c>
      <c r="B16" t="str">
        <f>VLOOKUP(A16,[1]Sheet1!$B$6:$C$46,2,FALSE)</f>
        <v>战栗的龙卷</v>
      </c>
      <c r="C16">
        <f>400000+A16*100+4</f>
        <v>400304</v>
      </c>
      <c r="D16" t="s">
        <v>45</v>
      </c>
      <c r="E16" s="1">
        <v>3</v>
      </c>
      <c r="F16">
        <f>C16+1</f>
        <v>400305</v>
      </c>
      <c r="G16">
        <f>C15</f>
        <v>400303</v>
      </c>
      <c r="H16">
        <f t="shared" si="0"/>
        <v>400304</v>
      </c>
      <c r="I16" s="2">
        <v>340520001</v>
      </c>
      <c r="J16" t="s">
        <v>50</v>
      </c>
      <c r="K16">
        <f>A16*100+4</f>
        <v>304</v>
      </c>
    </row>
    <row r="17" ht="15.75" customHeight="1" spans="1:11">
      <c r="A17" s="1">
        <v>3</v>
      </c>
      <c r="B17" t="str">
        <f>VLOOKUP(A17,[1]Sheet1!$B$6:$C$46,2,FALSE)</f>
        <v>战栗的龙卷</v>
      </c>
      <c r="C17">
        <f>400000+A17*100+5</f>
        <v>400305</v>
      </c>
      <c r="D17" t="s">
        <v>45</v>
      </c>
      <c r="E17" s="1">
        <v>3</v>
      </c>
      <c r="F17">
        <f>C17+1</f>
        <v>400306</v>
      </c>
      <c r="G17">
        <f>C16</f>
        <v>400304</v>
      </c>
      <c r="H17">
        <f t="shared" si="0"/>
        <v>400305</v>
      </c>
      <c r="I17" s="2">
        <v>340520001</v>
      </c>
      <c r="J17" t="s">
        <v>51</v>
      </c>
      <c r="K17">
        <f>A17*100+5</f>
        <v>305</v>
      </c>
    </row>
    <row r="18" ht="15.75" customHeight="1" spans="1:11">
      <c r="A18" s="1">
        <v>3</v>
      </c>
      <c r="B18" t="str">
        <f>VLOOKUP(A18,[1]Sheet1!$B$6:$C$46,2,FALSE)</f>
        <v>战栗的龙卷</v>
      </c>
      <c r="C18">
        <f>400000+A18*100+6</f>
        <v>400306</v>
      </c>
      <c r="D18" t="s">
        <v>45</v>
      </c>
      <c r="E18" s="1">
        <v>3</v>
      </c>
      <c r="F18">
        <v>0</v>
      </c>
      <c r="G18">
        <f>C17</f>
        <v>400305</v>
      </c>
      <c r="H18">
        <f t="shared" si="0"/>
        <v>400306</v>
      </c>
      <c r="I18" s="2">
        <v>340520001</v>
      </c>
      <c r="J18" t="s">
        <v>52</v>
      </c>
      <c r="K18">
        <f>A18*100+6</f>
        <v>306</v>
      </c>
    </row>
    <row r="19" ht="15.75" customHeight="1" spans="1:11">
      <c r="A19" s="1">
        <v>4</v>
      </c>
      <c r="B19" t="str">
        <f>VLOOKUP(A19,[1]Sheet1!$B$6:$C$46,2,FALSE)</f>
        <v>银色獠牙</v>
      </c>
      <c r="C19">
        <f>400000+A19*100+1</f>
        <v>400401</v>
      </c>
      <c r="D19" t="s">
        <v>53</v>
      </c>
      <c r="E19" s="1">
        <v>4</v>
      </c>
      <c r="F19">
        <f>C19+1</f>
        <v>400402</v>
      </c>
      <c r="G19">
        <v>0</v>
      </c>
      <c r="H19">
        <f t="shared" si="0"/>
        <v>400401</v>
      </c>
      <c r="I19" s="2">
        <v>340520001</v>
      </c>
      <c r="J19" t="s">
        <v>54</v>
      </c>
      <c r="K19">
        <f>A19*100+1</f>
        <v>401</v>
      </c>
    </row>
    <row r="20" ht="15.75" customHeight="1" spans="1:11">
      <c r="A20" s="1">
        <v>4</v>
      </c>
      <c r="B20" t="str">
        <f>VLOOKUP(A20,[1]Sheet1!$B$6:$C$46,2,FALSE)</f>
        <v>银色獠牙</v>
      </c>
      <c r="C20">
        <f>400000+A20*100+2</f>
        <v>400402</v>
      </c>
      <c r="D20" t="s">
        <v>53</v>
      </c>
      <c r="E20" s="1">
        <v>4</v>
      </c>
      <c r="F20">
        <f>C20+1</f>
        <v>400403</v>
      </c>
      <c r="G20">
        <f>C19</f>
        <v>400401</v>
      </c>
      <c r="H20">
        <f t="shared" si="0"/>
        <v>400402</v>
      </c>
      <c r="I20" s="2">
        <v>340520001</v>
      </c>
      <c r="J20" t="s">
        <v>56</v>
      </c>
      <c r="K20">
        <f>A20*100+2</f>
        <v>402</v>
      </c>
    </row>
    <row r="21" ht="15.75" customHeight="1" spans="1:11">
      <c r="A21" s="1">
        <v>4</v>
      </c>
      <c r="B21" t="str">
        <f>VLOOKUP(A21,[1]Sheet1!$B$6:$C$46,2,FALSE)</f>
        <v>银色獠牙</v>
      </c>
      <c r="C21">
        <f>400000+A21*100+3</f>
        <v>400403</v>
      </c>
      <c r="D21" t="s">
        <v>53</v>
      </c>
      <c r="E21" s="1">
        <v>4</v>
      </c>
      <c r="F21">
        <f>C21+1</f>
        <v>400404</v>
      </c>
      <c r="G21">
        <f>C20</f>
        <v>400402</v>
      </c>
      <c r="H21">
        <f t="shared" si="0"/>
        <v>400403</v>
      </c>
      <c r="I21" s="2">
        <v>340520001</v>
      </c>
      <c r="J21" t="s">
        <v>57</v>
      </c>
      <c r="K21">
        <f>A21*100+3</f>
        <v>403</v>
      </c>
    </row>
    <row r="22" ht="15.75" customHeight="1" spans="1:11">
      <c r="A22" s="1">
        <v>4</v>
      </c>
      <c r="B22" t="str">
        <f>VLOOKUP(A22,[1]Sheet1!$B$6:$C$46,2,FALSE)</f>
        <v>银色獠牙</v>
      </c>
      <c r="C22">
        <f>400000+A22*100+4</f>
        <v>400404</v>
      </c>
      <c r="D22" t="s">
        <v>53</v>
      </c>
      <c r="E22" s="1">
        <v>4</v>
      </c>
      <c r="F22">
        <f>C22+1</f>
        <v>400405</v>
      </c>
      <c r="G22">
        <f>C21</f>
        <v>400403</v>
      </c>
      <c r="H22">
        <f t="shared" si="0"/>
        <v>400404</v>
      </c>
      <c r="I22" s="2">
        <v>340520001</v>
      </c>
      <c r="J22" t="s">
        <v>58</v>
      </c>
      <c r="K22">
        <f>A22*100+4</f>
        <v>404</v>
      </c>
    </row>
    <row r="23" ht="15.75" customHeight="1" spans="1:11">
      <c r="A23" s="1">
        <v>4</v>
      </c>
      <c r="B23" t="str">
        <f>VLOOKUP(A23,[1]Sheet1!$B$6:$C$46,2,FALSE)</f>
        <v>银色獠牙</v>
      </c>
      <c r="C23">
        <f>400000+A23*100+5</f>
        <v>400405</v>
      </c>
      <c r="D23" t="s">
        <v>53</v>
      </c>
      <c r="E23" s="1">
        <v>4</v>
      </c>
      <c r="F23">
        <f>C23+1</f>
        <v>400406</v>
      </c>
      <c r="G23">
        <f>C22</f>
        <v>400404</v>
      </c>
      <c r="H23">
        <f t="shared" si="0"/>
        <v>400405</v>
      </c>
      <c r="I23" s="2">
        <v>340520001</v>
      </c>
      <c r="J23" t="s">
        <v>131</v>
      </c>
      <c r="K23">
        <f>A23*100+5</f>
        <v>405</v>
      </c>
    </row>
    <row r="24" ht="15.75" customHeight="1" spans="1:11">
      <c r="A24" s="1">
        <v>4</v>
      </c>
      <c r="B24" t="str">
        <f>VLOOKUP(A24,[1]Sheet1!$B$6:$C$46,2,FALSE)</f>
        <v>银色獠牙</v>
      </c>
      <c r="C24">
        <f>400000+A24*100+6</f>
        <v>400406</v>
      </c>
      <c r="D24" t="s">
        <v>53</v>
      </c>
      <c r="E24" s="1">
        <v>4</v>
      </c>
      <c r="F24">
        <v>0</v>
      </c>
      <c r="G24">
        <f>C23</f>
        <v>400405</v>
      </c>
      <c r="H24">
        <f t="shared" si="0"/>
        <v>400406</v>
      </c>
      <c r="I24" s="2">
        <v>340520001</v>
      </c>
      <c r="J24" t="s">
        <v>60</v>
      </c>
      <c r="K24">
        <f>A24*100+6</f>
        <v>406</v>
      </c>
    </row>
    <row r="25" ht="15.75" customHeight="1" spans="1:11">
      <c r="A25" s="1">
        <v>5</v>
      </c>
      <c r="B25" t="str">
        <f>VLOOKUP(A25,[1]Sheet1!$B$6:$C$46,2,FALSE)</f>
        <v>KING</v>
      </c>
      <c r="C25">
        <f>400000+A25*100+1</f>
        <v>400501</v>
      </c>
      <c r="D25" t="s">
        <v>61</v>
      </c>
      <c r="E25" s="1">
        <v>5</v>
      </c>
      <c r="F25">
        <f>C25+1</f>
        <v>400502</v>
      </c>
      <c r="G25">
        <v>0</v>
      </c>
      <c r="H25">
        <f t="shared" si="0"/>
        <v>400501</v>
      </c>
      <c r="I25" s="2">
        <v>340520001</v>
      </c>
      <c r="J25" t="s">
        <v>62</v>
      </c>
      <c r="K25">
        <f>A25*100+1</f>
        <v>501</v>
      </c>
    </row>
    <row r="26" ht="15.75" customHeight="1" spans="1:11">
      <c r="A26" s="1">
        <v>5</v>
      </c>
      <c r="B26" t="str">
        <f>VLOOKUP(A26,[1]Sheet1!$B$6:$C$46,2,FALSE)</f>
        <v>KING</v>
      </c>
      <c r="C26">
        <f>400000+A26*100+2</f>
        <v>400502</v>
      </c>
      <c r="D26" t="s">
        <v>61</v>
      </c>
      <c r="E26" s="1">
        <v>5</v>
      </c>
      <c r="F26">
        <f>C26+1</f>
        <v>400503</v>
      </c>
      <c r="G26">
        <f>C25</f>
        <v>400501</v>
      </c>
      <c r="H26">
        <f t="shared" si="0"/>
        <v>400502</v>
      </c>
      <c r="I26" s="2">
        <v>340520001</v>
      </c>
      <c r="J26" t="s">
        <v>64</v>
      </c>
      <c r="K26">
        <f>A26*100+2</f>
        <v>502</v>
      </c>
    </row>
    <row r="27" ht="15.75" customHeight="1" spans="1:11">
      <c r="A27" s="1">
        <v>5</v>
      </c>
      <c r="B27" t="str">
        <f>VLOOKUP(A27,[1]Sheet1!$B$6:$C$46,2,FALSE)</f>
        <v>KING</v>
      </c>
      <c r="C27">
        <f>400000+A27*100+3</f>
        <v>400503</v>
      </c>
      <c r="D27" t="s">
        <v>61</v>
      </c>
      <c r="E27" s="1">
        <v>5</v>
      </c>
      <c r="F27">
        <f>C27+1</f>
        <v>400504</v>
      </c>
      <c r="G27">
        <f>C26</f>
        <v>400502</v>
      </c>
      <c r="H27">
        <f t="shared" si="0"/>
        <v>400503</v>
      </c>
      <c r="I27" s="2">
        <v>340520001</v>
      </c>
      <c r="J27" t="s">
        <v>65</v>
      </c>
      <c r="K27">
        <f>A27*100+3</f>
        <v>503</v>
      </c>
    </row>
    <row r="28" ht="15.75" customHeight="1" spans="1:11">
      <c r="A28" s="1">
        <v>5</v>
      </c>
      <c r="B28" t="str">
        <f>VLOOKUP(A28,[1]Sheet1!$B$6:$C$46,2,FALSE)</f>
        <v>KING</v>
      </c>
      <c r="C28">
        <f>400000+A28*100+4</f>
        <v>400504</v>
      </c>
      <c r="D28" t="s">
        <v>61</v>
      </c>
      <c r="E28" s="1">
        <v>5</v>
      </c>
      <c r="F28">
        <f>C28+1</f>
        <v>400505</v>
      </c>
      <c r="G28">
        <f>C27</f>
        <v>400503</v>
      </c>
      <c r="H28">
        <f t="shared" si="0"/>
        <v>400504</v>
      </c>
      <c r="I28" s="2">
        <v>340520001</v>
      </c>
      <c r="J28" t="s">
        <v>66</v>
      </c>
      <c r="K28">
        <f>A28*100+4</f>
        <v>504</v>
      </c>
    </row>
    <row r="29" ht="15.75" customHeight="1" spans="1:11">
      <c r="A29" s="1">
        <v>5</v>
      </c>
      <c r="B29" t="str">
        <f>VLOOKUP(A29,[1]Sheet1!$B$6:$C$46,2,FALSE)</f>
        <v>KING</v>
      </c>
      <c r="C29">
        <f>400000+A29*100+5</f>
        <v>400505</v>
      </c>
      <c r="D29" t="s">
        <v>61</v>
      </c>
      <c r="E29" s="1">
        <v>5</v>
      </c>
      <c r="F29">
        <f>C29+1</f>
        <v>400506</v>
      </c>
      <c r="G29">
        <f>C28</f>
        <v>400504</v>
      </c>
      <c r="H29">
        <f t="shared" si="0"/>
        <v>400505</v>
      </c>
      <c r="I29" s="2">
        <v>340520001</v>
      </c>
      <c r="J29" t="s">
        <v>67</v>
      </c>
      <c r="K29">
        <f>A29*100+5</f>
        <v>505</v>
      </c>
    </row>
    <row r="30" ht="15.75" customHeight="1" spans="1:11">
      <c r="A30" s="1">
        <v>5</v>
      </c>
      <c r="B30" t="str">
        <f>VLOOKUP(A30,[1]Sheet1!$B$6:$C$46,2,FALSE)</f>
        <v>KING</v>
      </c>
      <c r="C30">
        <f>400000+A30*100+6</f>
        <v>400506</v>
      </c>
      <c r="D30" t="s">
        <v>61</v>
      </c>
      <c r="E30" s="1">
        <v>5</v>
      </c>
      <c r="F30">
        <v>0</v>
      </c>
      <c r="G30">
        <f>C29</f>
        <v>400505</v>
      </c>
      <c r="H30">
        <f t="shared" si="0"/>
        <v>400506</v>
      </c>
      <c r="I30" s="2">
        <v>340520001</v>
      </c>
      <c r="J30" t="s">
        <v>68</v>
      </c>
      <c r="K30">
        <f>A30*100+6</f>
        <v>506</v>
      </c>
    </row>
    <row r="31" ht="15.75" customHeight="1" spans="1:11">
      <c r="A31" s="1">
        <v>6</v>
      </c>
      <c r="B31" t="str">
        <f>VLOOKUP(A31,[1]Sheet1!$B$6:$C$46,2,FALSE)</f>
        <v>原子武士</v>
      </c>
      <c r="C31">
        <f>400000+A31*100+1</f>
        <v>400601</v>
      </c>
      <c r="D31" t="s">
        <v>69</v>
      </c>
      <c r="E31" s="1">
        <v>6</v>
      </c>
      <c r="F31">
        <f>C31+1</f>
        <v>400602</v>
      </c>
      <c r="G31">
        <v>0</v>
      </c>
      <c r="H31">
        <f t="shared" si="0"/>
        <v>400601</v>
      </c>
      <c r="I31" s="2">
        <v>340520001</v>
      </c>
      <c r="J31" t="s">
        <v>70</v>
      </c>
      <c r="K31">
        <f>A31*100+1</f>
        <v>601</v>
      </c>
    </row>
    <row r="32" ht="15.75" customHeight="1" spans="1:11">
      <c r="A32" s="1">
        <v>6</v>
      </c>
      <c r="B32" t="str">
        <f>VLOOKUP(A32,[1]Sheet1!$B$6:$C$46,2,FALSE)</f>
        <v>原子武士</v>
      </c>
      <c r="C32">
        <f>400000+A32*100+2</f>
        <v>400602</v>
      </c>
      <c r="D32" t="s">
        <v>69</v>
      </c>
      <c r="E32" s="1">
        <v>6</v>
      </c>
      <c r="F32">
        <f>C32+1</f>
        <v>400603</v>
      </c>
      <c r="G32">
        <f>C31</f>
        <v>400601</v>
      </c>
      <c r="H32">
        <f t="shared" si="0"/>
        <v>400602</v>
      </c>
      <c r="I32" s="2">
        <v>340520001</v>
      </c>
      <c r="J32" t="s">
        <v>132</v>
      </c>
      <c r="K32">
        <f>A32*100+2</f>
        <v>602</v>
      </c>
    </row>
    <row r="33" ht="15.75" customHeight="1" spans="1:11">
      <c r="A33" s="1">
        <v>6</v>
      </c>
      <c r="B33" t="str">
        <f>VLOOKUP(A33,[1]Sheet1!$B$6:$C$46,2,FALSE)</f>
        <v>原子武士</v>
      </c>
      <c r="C33">
        <f>400000+A33*100+3</f>
        <v>400603</v>
      </c>
      <c r="D33" t="s">
        <v>69</v>
      </c>
      <c r="E33" s="1">
        <v>6</v>
      </c>
      <c r="F33">
        <f>C33+1</f>
        <v>400604</v>
      </c>
      <c r="G33">
        <f>C32</f>
        <v>400602</v>
      </c>
      <c r="H33">
        <f t="shared" ref="H33:H64" si="1">C33</f>
        <v>400603</v>
      </c>
      <c r="I33" s="2">
        <v>340520001</v>
      </c>
      <c r="J33" t="s">
        <v>73</v>
      </c>
      <c r="K33">
        <f>A33*100+3</f>
        <v>603</v>
      </c>
    </row>
    <row r="34" ht="15.75" customHeight="1" spans="1:11">
      <c r="A34" s="1">
        <v>6</v>
      </c>
      <c r="B34" t="str">
        <f>VLOOKUP(A34,[1]Sheet1!$B$6:$C$46,2,FALSE)</f>
        <v>原子武士</v>
      </c>
      <c r="C34">
        <f>400000+A34*100+4</f>
        <v>400604</v>
      </c>
      <c r="D34" t="s">
        <v>69</v>
      </c>
      <c r="E34" s="1">
        <v>6</v>
      </c>
      <c r="F34">
        <f>C34+1</f>
        <v>400605</v>
      </c>
      <c r="G34">
        <f>C33</f>
        <v>400603</v>
      </c>
      <c r="H34">
        <f t="shared" si="1"/>
        <v>400604</v>
      </c>
      <c r="I34" s="2">
        <v>340520001</v>
      </c>
      <c r="J34" t="s">
        <v>74</v>
      </c>
      <c r="K34">
        <f>A34*100+4</f>
        <v>604</v>
      </c>
    </row>
    <row r="35" ht="15.75" customHeight="1" spans="1:11">
      <c r="A35" s="1">
        <v>6</v>
      </c>
      <c r="B35" t="str">
        <f>VLOOKUP(A35,[1]Sheet1!$B$6:$C$46,2,FALSE)</f>
        <v>原子武士</v>
      </c>
      <c r="C35">
        <f>400000+A35*100+5</f>
        <v>400605</v>
      </c>
      <c r="D35" t="s">
        <v>69</v>
      </c>
      <c r="E35" s="1">
        <v>6</v>
      </c>
      <c r="F35">
        <f>C35+1</f>
        <v>400606</v>
      </c>
      <c r="G35">
        <f>C34</f>
        <v>400604</v>
      </c>
      <c r="H35">
        <f t="shared" si="1"/>
        <v>400605</v>
      </c>
      <c r="I35" s="2">
        <v>340520001</v>
      </c>
      <c r="J35" t="s">
        <v>75</v>
      </c>
      <c r="K35">
        <f>A35*100+5</f>
        <v>605</v>
      </c>
    </row>
    <row r="36" ht="15.75" customHeight="1" spans="1:11">
      <c r="A36" s="1">
        <v>6</v>
      </c>
      <c r="B36" t="str">
        <f>VLOOKUP(A36,[1]Sheet1!$B$6:$C$46,2,FALSE)</f>
        <v>原子武士</v>
      </c>
      <c r="C36">
        <f>400000+A36*100+6</f>
        <v>400606</v>
      </c>
      <c r="D36" t="s">
        <v>69</v>
      </c>
      <c r="E36" s="1">
        <v>6</v>
      </c>
      <c r="F36">
        <v>0</v>
      </c>
      <c r="G36">
        <f>C35</f>
        <v>400605</v>
      </c>
      <c r="H36">
        <f t="shared" si="1"/>
        <v>400606</v>
      </c>
      <c r="I36" s="2">
        <v>340520001</v>
      </c>
      <c r="J36" t="s">
        <v>76</v>
      </c>
      <c r="K36">
        <f>A36*100+6</f>
        <v>606</v>
      </c>
    </row>
    <row r="37" ht="15.75" customHeight="1" spans="1:11">
      <c r="A37" s="1">
        <v>7</v>
      </c>
      <c r="B37" t="str">
        <f>VLOOKUP(A37,[1]Sheet1!$B$6:$C$46,2,FALSE)</f>
        <v>金属骑士</v>
      </c>
      <c r="C37">
        <f>400000+A37*100+1</f>
        <v>400701</v>
      </c>
      <c r="D37" t="s">
        <v>77</v>
      </c>
      <c r="E37" s="1">
        <v>7</v>
      </c>
      <c r="F37">
        <f>C37+1</f>
        <v>400702</v>
      </c>
      <c r="G37">
        <v>0</v>
      </c>
      <c r="H37">
        <f t="shared" si="1"/>
        <v>400701</v>
      </c>
      <c r="I37" s="2">
        <v>340520001</v>
      </c>
      <c r="J37" t="s">
        <v>78</v>
      </c>
      <c r="K37">
        <f>A37*100+1</f>
        <v>701</v>
      </c>
    </row>
    <row r="38" ht="15.75" customHeight="1" spans="1:11">
      <c r="A38" s="1">
        <v>7</v>
      </c>
      <c r="B38" t="str">
        <f>VLOOKUP(A38,[1]Sheet1!$B$6:$C$46,2,FALSE)</f>
        <v>金属骑士</v>
      </c>
      <c r="C38">
        <f>400000+A38*100+2</f>
        <v>400702</v>
      </c>
      <c r="D38" t="s">
        <v>77</v>
      </c>
      <c r="E38" s="1">
        <v>7</v>
      </c>
      <c r="F38">
        <f>C38+1</f>
        <v>400703</v>
      </c>
      <c r="G38">
        <f>C37</f>
        <v>400701</v>
      </c>
      <c r="H38">
        <f t="shared" si="1"/>
        <v>400702</v>
      </c>
      <c r="I38" s="2">
        <v>340520001</v>
      </c>
      <c r="J38" t="s">
        <v>80</v>
      </c>
      <c r="K38">
        <f>A38*100+2</f>
        <v>702</v>
      </c>
    </row>
    <row r="39" ht="15.75" customHeight="1" spans="1:11">
      <c r="A39" s="1">
        <v>7</v>
      </c>
      <c r="B39" t="str">
        <f>VLOOKUP(A39,[1]Sheet1!$B$6:$C$46,2,FALSE)</f>
        <v>金属骑士</v>
      </c>
      <c r="C39">
        <f>400000+A39*100+3</f>
        <v>400703</v>
      </c>
      <c r="D39" t="s">
        <v>77</v>
      </c>
      <c r="E39" s="1">
        <v>7</v>
      </c>
      <c r="F39">
        <f>C39+1</f>
        <v>400704</v>
      </c>
      <c r="G39">
        <f>C38</f>
        <v>400702</v>
      </c>
      <c r="H39">
        <f t="shared" si="1"/>
        <v>400703</v>
      </c>
      <c r="I39" s="2">
        <v>340520001</v>
      </c>
      <c r="J39" t="s">
        <v>81</v>
      </c>
      <c r="K39">
        <f>A39*100+3</f>
        <v>703</v>
      </c>
    </row>
    <row r="40" ht="15.75" customHeight="1" spans="1:11">
      <c r="A40" s="1">
        <v>7</v>
      </c>
      <c r="B40" t="str">
        <f>VLOOKUP(A40,[1]Sheet1!$B$6:$C$46,2,FALSE)</f>
        <v>金属骑士</v>
      </c>
      <c r="C40">
        <f>400000+A40*100+4</f>
        <v>400704</v>
      </c>
      <c r="D40" t="s">
        <v>77</v>
      </c>
      <c r="E40" s="1">
        <v>7</v>
      </c>
      <c r="F40">
        <f>C40+1</f>
        <v>400705</v>
      </c>
      <c r="G40">
        <f>C39</f>
        <v>400703</v>
      </c>
      <c r="H40">
        <f t="shared" si="1"/>
        <v>400704</v>
      </c>
      <c r="I40" s="2">
        <v>340520001</v>
      </c>
      <c r="J40" t="s">
        <v>82</v>
      </c>
      <c r="K40">
        <f>A40*100+4</f>
        <v>704</v>
      </c>
    </row>
    <row r="41" ht="15.75" customHeight="1" spans="1:11">
      <c r="A41" s="1">
        <v>7</v>
      </c>
      <c r="B41" t="str">
        <f>VLOOKUP(A41,[1]Sheet1!$B$6:$C$46,2,FALSE)</f>
        <v>金属骑士</v>
      </c>
      <c r="C41">
        <f>400000+A41*100+5</f>
        <v>400705</v>
      </c>
      <c r="D41" t="s">
        <v>77</v>
      </c>
      <c r="E41" s="1">
        <v>7</v>
      </c>
      <c r="F41">
        <f>C41+1</f>
        <v>400706</v>
      </c>
      <c r="G41">
        <f>C40</f>
        <v>400704</v>
      </c>
      <c r="H41">
        <f t="shared" si="1"/>
        <v>400705</v>
      </c>
      <c r="I41" s="2">
        <v>340520001</v>
      </c>
      <c r="J41" t="s">
        <v>83</v>
      </c>
      <c r="K41">
        <f>A41*100+5</f>
        <v>705</v>
      </c>
    </row>
    <row r="42" ht="15.75" customHeight="1" spans="1:11">
      <c r="A42" s="1">
        <v>7</v>
      </c>
      <c r="B42" t="str">
        <f>VLOOKUP(A42,[1]Sheet1!$B$6:$C$46,2,FALSE)</f>
        <v>金属骑士</v>
      </c>
      <c r="C42">
        <f>400000+A42*100+6</f>
        <v>400706</v>
      </c>
      <c r="D42" t="s">
        <v>77</v>
      </c>
      <c r="E42" s="1">
        <v>7</v>
      </c>
      <c r="F42">
        <v>0</v>
      </c>
      <c r="G42">
        <f>C41</f>
        <v>400705</v>
      </c>
      <c r="H42">
        <f t="shared" si="1"/>
        <v>400706</v>
      </c>
      <c r="I42" s="2">
        <v>340520001</v>
      </c>
      <c r="J42" t="s">
        <v>84</v>
      </c>
      <c r="K42">
        <f>A42*100+6</f>
        <v>706</v>
      </c>
    </row>
    <row r="43" ht="15.75" customHeight="1" spans="1:11">
      <c r="A43" s="1">
        <v>8</v>
      </c>
      <c r="B43" t="str">
        <f>VLOOKUP(A43,[1]Sheet1!$B$6:$C$46,2,FALSE)</f>
        <v>金属球棒</v>
      </c>
      <c r="C43">
        <f>400000+A43*100+1</f>
        <v>400801</v>
      </c>
      <c r="D43" t="s">
        <v>85</v>
      </c>
      <c r="E43" s="1">
        <v>8</v>
      </c>
      <c r="F43">
        <f>C43+1</f>
        <v>400802</v>
      </c>
      <c r="G43">
        <v>0</v>
      </c>
      <c r="H43">
        <f t="shared" si="1"/>
        <v>400801</v>
      </c>
      <c r="I43" s="2">
        <v>340520001</v>
      </c>
      <c r="J43" t="s">
        <v>86</v>
      </c>
      <c r="K43">
        <f>A43*100+1</f>
        <v>801</v>
      </c>
    </row>
    <row r="44" ht="15.75" customHeight="1" spans="1:11">
      <c r="A44" s="1">
        <v>8</v>
      </c>
      <c r="B44" t="str">
        <f>VLOOKUP(A44,[1]Sheet1!$B$6:$C$46,2,FALSE)</f>
        <v>金属球棒</v>
      </c>
      <c r="C44">
        <f>400000+A44*100+2</f>
        <v>400802</v>
      </c>
      <c r="D44" t="s">
        <v>85</v>
      </c>
      <c r="E44" s="1">
        <v>8</v>
      </c>
      <c r="F44">
        <f>C44+1</f>
        <v>400803</v>
      </c>
      <c r="G44">
        <f>C43</f>
        <v>400801</v>
      </c>
      <c r="H44">
        <f t="shared" si="1"/>
        <v>400802</v>
      </c>
      <c r="I44" s="2">
        <v>340520001</v>
      </c>
      <c r="J44" t="s">
        <v>88</v>
      </c>
      <c r="K44">
        <f>A44*100+2</f>
        <v>802</v>
      </c>
    </row>
    <row r="45" ht="15.75" customHeight="1" spans="1:11">
      <c r="A45" s="1">
        <v>8</v>
      </c>
      <c r="B45" t="str">
        <f>VLOOKUP(A45,[1]Sheet1!$B$6:$C$46,2,FALSE)</f>
        <v>金属球棒</v>
      </c>
      <c r="C45">
        <f>400000+A45*100+3</f>
        <v>400803</v>
      </c>
      <c r="D45" t="s">
        <v>85</v>
      </c>
      <c r="E45" s="1">
        <v>8</v>
      </c>
      <c r="F45">
        <f>C45+1</f>
        <v>400804</v>
      </c>
      <c r="G45">
        <f>C44</f>
        <v>400802</v>
      </c>
      <c r="H45">
        <f t="shared" si="1"/>
        <v>400803</v>
      </c>
      <c r="I45" s="2">
        <v>340520001</v>
      </c>
      <c r="J45" t="s">
        <v>89</v>
      </c>
      <c r="K45">
        <f>A45*100+3</f>
        <v>803</v>
      </c>
    </row>
    <row r="46" ht="15.75" customHeight="1" spans="1:11">
      <c r="A46" s="1">
        <v>8</v>
      </c>
      <c r="B46" t="str">
        <f>VLOOKUP(A46,[1]Sheet1!$B$6:$C$46,2,FALSE)</f>
        <v>金属球棒</v>
      </c>
      <c r="C46">
        <f>400000+A46*100+4</f>
        <v>400804</v>
      </c>
      <c r="D46" t="s">
        <v>85</v>
      </c>
      <c r="E46" s="1">
        <v>8</v>
      </c>
      <c r="F46">
        <f>C46+1</f>
        <v>400805</v>
      </c>
      <c r="G46">
        <f>C45</f>
        <v>400803</v>
      </c>
      <c r="H46">
        <f t="shared" si="1"/>
        <v>400804</v>
      </c>
      <c r="I46" s="2">
        <v>340520001</v>
      </c>
      <c r="J46" t="s">
        <v>90</v>
      </c>
      <c r="K46">
        <f>A46*100+4</f>
        <v>804</v>
      </c>
    </row>
    <row r="47" ht="15.75" customHeight="1" spans="1:11">
      <c r="A47" s="1">
        <v>8</v>
      </c>
      <c r="B47" t="str">
        <f>VLOOKUP(A47,[1]Sheet1!$B$6:$C$46,2,FALSE)</f>
        <v>金属球棒</v>
      </c>
      <c r="C47">
        <f>400000+A47*100+5</f>
        <v>400805</v>
      </c>
      <c r="D47" t="s">
        <v>85</v>
      </c>
      <c r="E47" s="1">
        <v>8</v>
      </c>
      <c r="F47">
        <f>C47+1</f>
        <v>400806</v>
      </c>
      <c r="G47">
        <f>C46</f>
        <v>400804</v>
      </c>
      <c r="H47">
        <f t="shared" si="1"/>
        <v>400805</v>
      </c>
      <c r="I47" s="2">
        <v>340520001</v>
      </c>
      <c r="J47" t="s">
        <v>91</v>
      </c>
      <c r="K47">
        <f>A47*100+5</f>
        <v>805</v>
      </c>
    </row>
    <row r="48" ht="15.75" customHeight="1" spans="1:11">
      <c r="A48" s="1">
        <v>8</v>
      </c>
      <c r="B48" t="str">
        <f>VLOOKUP(A48,[1]Sheet1!$B$6:$C$46,2,FALSE)</f>
        <v>金属球棒</v>
      </c>
      <c r="C48">
        <f>400000+A48*100+6</f>
        <v>400806</v>
      </c>
      <c r="D48" t="s">
        <v>85</v>
      </c>
      <c r="E48" s="1">
        <v>8</v>
      </c>
      <c r="F48">
        <v>0</v>
      </c>
      <c r="G48">
        <f>C47</f>
        <v>400805</v>
      </c>
      <c r="H48">
        <f t="shared" si="1"/>
        <v>400806</v>
      </c>
      <c r="I48" s="2">
        <v>340520001</v>
      </c>
      <c r="J48" t="s">
        <v>92</v>
      </c>
      <c r="K48">
        <f>A48*100+6</f>
        <v>806</v>
      </c>
    </row>
    <row r="49" ht="15.75" customHeight="1" spans="1:11">
      <c r="A49" s="1">
        <v>9</v>
      </c>
      <c r="B49" t="str">
        <f>VLOOKUP(A49,[1]Sheet1!$B$6:$C$46,2,FALSE)</f>
        <v>性感囚犯</v>
      </c>
      <c r="C49">
        <f>400000+A49*100+1</f>
        <v>400901</v>
      </c>
      <c r="D49" t="s">
        <v>93</v>
      </c>
      <c r="E49" s="1">
        <v>9</v>
      </c>
      <c r="F49">
        <f>C49+1</f>
        <v>400902</v>
      </c>
      <c r="G49">
        <v>0</v>
      </c>
      <c r="H49">
        <f t="shared" si="1"/>
        <v>400901</v>
      </c>
      <c r="I49" s="2">
        <v>340520001</v>
      </c>
      <c r="J49" t="s">
        <v>94</v>
      </c>
      <c r="K49">
        <f>A49*100+1</f>
        <v>901</v>
      </c>
    </row>
    <row r="50" ht="15.75" customHeight="1" spans="1:11">
      <c r="A50" s="1">
        <v>9</v>
      </c>
      <c r="B50" t="str">
        <f>VLOOKUP(A50,[1]Sheet1!$B$6:$C$46,2,FALSE)</f>
        <v>性感囚犯</v>
      </c>
      <c r="C50">
        <f>400000+A50*100+2</f>
        <v>400902</v>
      </c>
      <c r="D50" t="s">
        <v>93</v>
      </c>
      <c r="E50" s="1">
        <v>9</v>
      </c>
      <c r="F50">
        <f>C50+1</f>
        <v>400903</v>
      </c>
      <c r="G50">
        <f>C49</f>
        <v>400901</v>
      </c>
      <c r="H50">
        <f t="shared" si="1"/>
        <v>400902</v>
      </c>
      <c r="I50" s="2">
        <v>340520001</v>
      </c>
      <c r="J50" t="s">
        <v>96</v>
      </c>
      <c r="K50">
        <f>A50*100+2</f>
        <v>902</v>
      </c>
    </row>
    <row r="51" ht="15.75" customHeight="1" spans="1:11">
      <c r="A51" s="1">
        <v>9</v>
      </c>
      <c r="B51" t="str">
        <f>VLOOKUP(A51,[1]Sheet1!$B$6:$C$46,2,FALSE)</f>
        <v>性感囚犯</v>
      </c>
      <c r="C51">
        <f>400000+A51*100+3</f>
        <v>400903</v>
      </c>
      <c r="D51" t="s">
        <v>93</v>
      </c>
      <c r="E51" s="1">
        <v>9</v>
      </c>
      <c r="F51">
        <f>C51+1</f>
        <v>400904</v>
      </c>
      <c r="G51">
        <f>C50</f>
        <v>400902</v>
      </c>
      <c r="H51">
        <f t="shared" si="1"/>
        <v>400903</v>
      </c>
      <c r="I51" s="2">
        <v>340520001</v>
      </c>
      <c r="J51" t="s">
        <v>97</v>
      </c>
      <c r="K51">
        <f>A51*100+3</f>
        <v>903</v>
      </c>
    </row>
    <row r="52" ht="15.75" customHeight="1" spans="1:11">
      <c r="A52" s="1">
        <v>9</v>
      </c>
      <c r="B52" t="str">
        <f>VLOOKUP(A52,[1]Sheet1!$B$6:$C$46,2,FALSE)</f>
        <v>性感囚犯</v>
      </c>
      <c r="C52">
        <f>400000+A52*100+4</f>
        <v>400904</v>
      </c>
      <c r="D52" t="s">
        <v>93</v>
      </c>
      <c r="E52" s="1">
        <v>9</v>
      </c>
      <c r="F52">
        <f>C52+1</f>
        <v>400905</v>
      </c>
      <c r="G52">
        <f>C51</f>
        <v>400903</v>
      </c>
      <c r="H52">
        <f t="shared" si="1"/>
        <v>400904</v>
      </c>
      <c r="I52" s="2">
        <v>340520001</v>
      </c>
      <c r="J52" t="s">
        <v>98</v>
      </c>
      <c r="K52">
        <f>A52*100+4</f>
        <v>904</v>
      </c>
    </row>
    <row r="53" ht="15.75" customHeight="1" spans="1:11">
      <c r="A53" s="1">
        <v>9</v>
      </c>
      <c r="B53" t="str">
        <f>VLOOKUP(A53,[1]Sheet1!$B$6:$C$46,2,FALSE)</f>
        <v>性感囚犯</v>
      </c>
      <c r="C53">
        <f>400000+A53*100+5</f>
        <v>400905</v>
      </c>
      <c r="D53" t="s">
        <v>93</v>
      </c>
      <c r="E53" s="1">
        <v>9</v>
      </c>
      <c r="F53">
        <f>C53+1</f>
        <v>400906</v>
      </c>
      <c r="G53">
        <f>C52</f>
        <v>400904</v>
      </c>
      <c r="H53">
        <f t="shared" si="1"/>
        <v>400905</v>
      </c>
      <c r="I53" s="2">
        <v>340520001</v>
      </c>
      <c r="J53" t="s">
        <v>99</v>
      </c>
      <c r="K53">
        <f>A53*100+5</f>
        <v>905</v>
      </c>
    </row>
    <row r="54" ht="15.75" customHeight="1" spans="1:11">
      <c r="A54" s="1">
        <v>9</v>
      </c>
      <c r="B54" t="str">
        <f>VLOOKUP(A54,[1]Sheet1!$B$6:$C$46,2,FALSE)</f>
        <v>性感囚犯</v>
      </c>
      <c r="C54">
        <f>400000+A54*100+6</f>
        <v>400906</v>
      </c>
      <c r="D54" t="s">
        <v>93</v>
      </c>
      <c r="E54" s="1">
        <v>9</v>
      </c>
      <c r="F54">
        <v>0</v>
      </c>
      <c r="G54">
        <f>C53</f>
        <v>400905</v>
      </c>
      <c r="H54">
        <f t="shared" si="1"/>
        <v>400906</v>
      </c>
      <c r="I54" s="2">
        <v>340520001</v>
      </c>
      <c r="J54" t="s">
        <v>100</v>
      </c>
      <c r="K54">
        <f>A54*100+6</f>
        <v>906</v>
      </c>
    </row>
    <row r="55" ht="15.75" customHeight="1" spans="1:11">
      <c r="A55" s="1">
        <v>10</v>
      </c>
      <c r="B55" t="str">
        <f>VLOOKUP(A55,[1]Sheet1!$B$6:$C$46,2,FALSE)</f>
        <v>甜心假面</v>
      </c>
      <c r="C55">
        <f>400000+A55*100+1</f>
        <v>401001</v>
      </c>
      <c r="D55" t="s">
        <v>101</v>
      </c>
      <c r="E55" s="1">
        <v>10</v>
      </c>
      <c r="F55">
        <f>C55+1</f>
        <v>401002</v>
      </c>
      <c r="G55">
        <v>0</v>
      </c>
      <c r="H55">
        <f t="shared" si="1"/>
        <v>401001</v>
      </c>
      <c r="I55" s="2">
        <v>340520001</v>
      </c>
      <c r="J55" t="s">
        <v>102</v>
      </c>
      <c r="K55">
        <f>A55*100+1</f>
        <v>1001</v>
      </c>
    </row>
    <row r="56" ht="15.75" customHeight="1" spans="1:11">
      <c r="A56" s="1">
        <v>10</v>
      </c>
      <c r="B56" t="str">
        <f>VLOOKUP(A56,[1]Sheet1!$B$6:$C$46,2,FALSE)</f>
        <v>甜心假面</v>
      </c>
      <c r="C56">
        <f>400000+A56*100+2</f>
        <v>401002</v>
      </c>
      <c r="D56" t="s">
        <v>101</v>
      </c>
      <c r="E56" s="1">
        <v>10</v>
      </c>
      <c r="F56">
        <f>C56+1</f>
        <v>401003</v>
      </c>
      <c r="G56">
        <f>C55</f>
        <v>401001</v>
      </c>
      <c r="H56">
        <f t="shared" si="1"/>
        <v>401002</v>
      </c>
      <c r="I56" s="2">
        <v>340520001</v>
      </c>
      <c r="J56" t="s">
        <v>104</v>
      </c>
      <c r="K56">
        <f>A56*100+2</f>
        <v>1002</v>
      </c>
    </row>
    <row r="57" ht="15.75" customHeight="1" spans="1:11">
      <c r="A57" s="1">
        <v>10</v>
      </c>
      <c r="B57" t="str">
        <f>VLOOKUP(A57,[1]Sheet1!$B$6:$C$46,2,FALSE)</f>
        <v>甜心假面</v>
      </c>
      <c r="C57">
        <f>400000+A57*100+3</f>
        <v>401003</v>
      </c>
      <c r="D57" t="s">
        <v>101</v>
      </c>
      <c r="E57" s="1">
        <v>10</v>
      </c>
      <c r="F57">
        <f>C57+1</f>
        <v>401004</v>
      </c>
      <c r="G57">
        <f>C56</f>
        <v>401002</v>
      </c>
      <c r="H57">
        <f t="shared" si="1"/>
        <v>401003</v>
      </c>
      <c r="I57" s="2">
        <v>340520001</v>
      </c>
      <c r="J57" t="s">
        <v>105</v>
      </c>
      <c r="K57">
        <f>A57*100+3</f>
        <v>1003</v>
      </c>
    </row>
    <row r="58" ht="15.75" customHeight="1" spans="1:11">
      <c r="A58" s="1">
        <v>10</v>
      </c>
      <c r="B58" t="str">
        <f>VLOOKUP(A58,[1]Sheet1!$B$6:$C$46,2,FALSE)</f>
        <v>甜心假面</v>
      </c>
      <c r="C58">
        <f>400000+A58*100+4</f>
        <v>401004</v>
      </c>
      <c r="D58" t="s">
        <v>101</v>
      </c>
      <c r="E58" s="1">
        <v>10</v>
      </c>
      <c r="F58">
        <f>C58+1</f>
        <v>401005</v>
      </c>
      <c r="G58">
        <f>C57</f>
        <v>401003</v>
      </c>
      <c r="H58">
        <f t="shared" si="1"/>
        <v>401004</v>
      </c>
      <c r="I58" s="2">
        <v>340520001</v>
      </c>
      <c r="J58" t="s">
        <v>106</v>
      </c>
      <c r="K58">
        <f>A58*100+4</f>
        <v>1004</v>
      </c>
    </row>
    <row r="59" ht="15.75" customHeight="1" spans="1:11">
      <c r="A59" s="1">
        <v>10</v>
      </c>
      <c r="B59" t="str">
        <f>VLOOKUP(A59,[1]Sheet1!$B$6:$C$46,2,FALSE)</f>
        <v>甜心假面</v>
      </c>
      <c r="C59">
        <f>400000+A59*100+5</f>
        <v>401005</v>
      </c>
      <c r="D59" t="s">
        <v>101</v>
      </c>
      <c r="E59" s="1">
        <v>10</v>
      </c>
      <c r="F59">
        <f>C59+1</f>
        <v>401006</v>
      </c>
      <c r="G59">
        <f>C58</f>
        <v>401004</v>
      </c>
      <c r="H59">
        <f t="shared" si="1"/>
        <v>401005</v>
      </c>
      <c r="I59" s="2">
        <v>340520001</v>
      </c>
      <c r="J59" t="s">
        <v>107</v>
      </c>
      <c r="K59">
        <f>A59*100+5</f>
        <v>1005</v>
      </c>
    </row>
    <row r="60" ht="15.75" customHeight="1" spans="1:11">
      <c r="A60" s="1">
        <v>10</v>
      </c>
      <c r="B60" t="str">
        <f>VLOOKUP(A60,[1]Sheet1!$B$6:$C$46,2,FALSE)</f>
        <v>甜心假面</v>
      </c>
      <c r="C60">
        <f>400000+A60*100+6</f>
        <v>401006</v>
      </c>
      <c r="D60" t="s">
        <v>101</v>
      </c>
      <c r="E60" s="1">
        <v>10</v>
      </c>
      <c r="F60">
        <v>0</v>
      </c>
      <c r="G60">
        <f>C59</f>
        <v>401005</v>
      </c>
      <c r="H60">
        <f t="shared" si="1"/>
        <v>401006</v>
      </c>
      <c r="I60" s="2">
        <v>340520001</v>
      </c>
      <c r="J60" t="s">
        <v>108</v>
      </c>
      <c r="K60">
        <f>A60*100+6</f>
        <v>1006</v>
      </c>
    </row>
    <row r="61" ht="15.75" customHeight="1" spans="1:11">
      <c r="A61" s="1">
        <v>21</v>
      </c>
      <c r="B61" t="str">
        <f>VLOOKUP(A61,[1]Sheet1!$B$6:$C$46,2,FALSE)</f>
        <v>地狱的吹雪</v>
      </c>
      <c r="C61">
        <f>400000+A61*100+1</f>
        <v>402101</v>
      </c>
      <c r="D61" t="s">
        <v>109</v>
      </c>
      <c r="E61" s="1">
        <v>21</v>
      </c>
      <c r="F61">
        <f>C61+1</f>
        <v>402102</v>
      </c>
      <c r="G61">
        <v>0</v>
      </c>
      <c r="H61">
        <f t="shared" si="1"/>
        <v>402101</v>
      </c>
      <c r="I61" s="2">
        <v>340520001</v>
      </c>
      <c r="J61" t="s">
        <v>110</v>
      </c>
      <c r="K61">
        <f>A61*100+1</f>
        <v>2101</v>
      </c>
    </row>
    <row r="62" ht="15.75" customHeight="1" spans="1:11">
      <c r="A62" s="1">
        <v>21</v>
      </c>
      <c r="B62" t="str">
        <f>VLOOKUP(A62,[1]Sheet1!$B$6:$C$46,2,FALSE)</f>
        <v>地狱的吹雪</v>
      </c>
      <c r="C62">
        <f>400000+A62*100+2</f>
        <v>402102</v>
      </c>
      <c r="D62" t="s">
        <v>109</v>
      </c>
      <c r="E62" s="1">
        <v>21</v>
      </c>
      <c r="F62">
        <f>C62+1</f>
        <v>402103</v>
      </c>
      <c r="G62">
        <f>C61</f>
        <v>402101</v>
      </c>
      <c r="H62">
        <f t="shared" si="1"/>
        <v>402102</v>
      </c>
      <c r="I62" s="2">
        <v>340520001</v>
      </c>
      <c r="J62" t="s">
        <v>111</v>
      </c>
      <c r="K62">
        <f>A62*100+2</f>
        <v>2102</v>
      </c>
    </row>
    <row r="63" ht="15.75" customHeight="1" spans="1:11">
      <c r="A63" s="1">
        <v>21</v>
      </c>
      <c r="B63" t="str">
        <f>VLOOKUP(A63,[1]Sheet1!$B$6:$C$46,2,FALSE)</f>
        <v>地狱的吹雪</v>
      </c>
      <c r="C63">
        <f>400000+A63*100+3</f>
        <v>402103</v>
      </c>
      <c r="D63" t="s">
        <v>109</v>
      </c>
      <c r="E63" s="1">
        <v>21</v>
      </c>
      <c r="F63">
        <f>C63+1</f>
        <v>402104</v>
      </c>
      <c r="G63">
        <f>C62</f>
        <v>402102</v>
      </c>
      <c r="H63">
        <f t="shared" si="1"/>
        <v>402103</v>
      </c>
      <c r="I63" s="2">
        <v>340520001</v>
      </c>
      <c r="J63" t="s">
        <v>112</v>
      </c>
      <c r="K63">
        <f>A63*100+3</f>
        <v>2103</v>
      </c>
    </row>
    <row r="64" ht="15.75" customHeight="1" spans="1:11">
      <c r="A64" s="1">
        <v>21</v>
      </c>
      <c r="B64" t="str">
        <f>VLOOKUP(A64,[1]Sheet1!$B$6:$C$46,2,FALSE)</f>
        <v>地狱的吹雪</v>
      </c>
      <c r="C64">
        <f>400000+A64*100+4</f>
        <v>402104</v>
      </c>
      <c r="D64" t="s">
        <v>109</v>
      </c>
      <c r="E64" s="1">
        <v>21</v>
      </c>
      <c r="F64">
        <f>C64+1</f>
        <v>402105</v>
      </c>
      <c r="G64">
        <f>C63</f>
        <v>402103</v>
      </c>
      <c r="H64">
        <f t="shared" si="1"/>
        <v>402104</v>
      </c>
      <c r="I64" s="2">
        <v>340520001</v>
      </c>
      <c r="J64" t="s">
        <v>113</v>
      </c>
      <c r="K64">
        <f>A64*100+4</f>
        <v>2104</v>
      </c>
    </row>
    <row r="65" ht="15.75" customHeight="1" spans="1:11">
      <c r="A65" s="1">
        <v>21</v>
      </c>
      <c r="B65" t="str">
        <f>VLOOKUP(A65,[1]Sheet1!$B$6:$C$46,2,FALSE)</f>
        <v>地狱的吹雪</v>
      </c>
      <c r="C65">
        <f>400000+A65*100+5</f>
        <v>402105</v>
      </c>
      <c r="D65" t="s">
        <v>109</v>
      </c>
      <c r="E65" s="1">
        <v>21</v>
      </c>
      <c r="F65">
        <f>C65+1</f>
        <v>402106</v>
      </c>
      <c r="G65">
        <f>C64</f>
        <v>402104</v>
      </c>
      <c r="H65">
        <f t="shared" ref="H65:H72" si="2">C65</f>
        <v>402105</v>
      </c>
      <c r="I65" s="2">
        <v>340520001</v>
      </c>
      <c r="J65" t="s">
        <v>114</v>
      </c>
      <c r="K65">
        <f>A65*100+5</f>
        <v>2105</v>
      </c>
    </row>
    <row r="66" ht="15.75" customHeight="1" spans="1:11">
      <c r="A66" s="1">
        <v>21</v>
      </c>
      <c r="B66" t="str">
        <f>VLOOKUP(A66,[1]Sheet1!$B$6:$C$46,2,FALSE)</f>
        <v>地狱的吹雪</v>
      </c>
      <c r="C66">
        <f>400000+A66*100+6</f>
        <v>402106</v>
      </c>
      <c r="D66" t="s">
        <v>109</v>
      </c>
      <c r="E66" s="1">
        <v>21</v>
      </c>
      <c r="F66">
        <v>0</v>
      </c>
      <c r="G66">
        <f>C65</f>
        <v>402105</v>
      </c>
      <c r="H66">
        <f t="shared" si="2"/>
        <v>402106</v>
      </c>
      <c r="I66" s="2">
        <v>340520001</v>
      </c>
      <c r="J66" t="s">
        <v>115</v>
      </c>
      <c r="K66">
        <f>A66*100+6</f>
        <v>2106</v>
      </c>
    </row>
    <row r="67" ht="15.75" customHeight="1" spans="1:11">
      <c r="A67" s="1">
        <v>39</v>
      </c>
      <c r="B67" t="str">
        <f>VLOOKUP(A67,[1]Sheet1!$B$6:$C$46,2,FALSE)</f>
        <v>音速索尼克</v>
      </c>
      <c r="C67">
        <f>400000+A67*100+1</f>
        <v>403901</v>
      </c>
      <c r="D67" t="s">
        <v>116</v>
      </c>
      <c r="E67" s="1">
        <v>39</v>
      </c>
      <c r="F67">
        <f>C67+1</f>
        <v>403902</v>
      </c>
      <c r="G67">
        <v>0</v>
      </c>
      <c r="H67">
        <f t="shared" si="2"/>
        <v>403901</v>
      </c>
      <c r="I67" s="2">
        <v>340520001</v>
      </c>
      <c r="J67" t="s">
        <v>117</v>
      </c>
      <c r="K67">
        <f>A67*100+1</f>
        <v>3901</v>
      </c>
    </row>
    <row r="68" ht="15.75" customHeight="1" spans="1:11">
      <c r="A68" s="1">
        <v>39</v>
      </c>
      <c r="B68" t="str">
        <f>VLOOKUP(A68,[1]Sheet1!$B$6:$C$46,2,FALSE)</f>
        <v>音速索尼克</v>
      </c>
      <c r="C68">
        <f>400000+A68*100+2</f>
        <v>403902</v>
      </c>
      <c r="D68" t="s">
        <v>116</v>
      </c>
      <c r="E68" s="1">
        <v>39</v>
      </c>
      <c r="F68">
        <f>C68+1</f>
        <v>403903</v>
      </c>
      <c r="G68">
        <f>C67</f>
        <v>403901</v>
      </c>
      <c r="H68">
        <f t="shared" si="2"/>
        <v>403902</v>
      </c>
      <c r="I68" s="2">
        <v>340520001</v>
      </c>
      <c r="J68" t="s">
        <v>118</v>
      </c>
      <c r="K68">
        <f>A68*100+2</f>
        <v>3902</v>
      </c>
    </row>
    <row r="69" ht="15.75" customHeight="1" spans="1:11">
      <c r="A69" s="1">
        <v>39</v>
      </c>
      <c r="B69" t="str">
        <f>VLOOKUP(A69,[1]Sheet1!$B$6:$C$46,2,FALSE)</f>
        <v>音速索尼克</v>
      </c>
      <c r="C69">
        <f>400000+A69*100+3</f>
        <v>403903</v>
      </c>
      <c r="D69" t="s">
        <v>116</v>
      </c>
      <c r="E69" s="1">
        <v>39</v>
      </c>
      <c r="F69">
        <f>C69+1</f>
        <v>403904</v>
      </c>
      <c r="G69">
        <f>C68</f>
        <v>403902</v>
      </c>
      <c r="H69">
        <f t="shared" si="2"/>
        <v>403903</v>
      </c>
      <c r="I69" s="2">
        <v>340520001</v>
      </c>
      <c r="J69" t="s">
        <v>119</v>
      </c>
      <c r="K69">
        <f>A69*100+3</f>
        <v>3903</v>
      </c>
    </row>
    <row r="70" ht="15.75" customHeight="1" spans="1:11">
      <c r="A70" s="1">
        <v>39</v>
      </c>
      <c r="B70" t="str">
        <f>VLOOKUP(A70,[1]Sheet1!$B$6:$C$46,2,FALSE)</f>
        <v>音速索尼克</v>
      </c>
      <c r="C70">
        <f>400000+A70*100+4</f>
        <v>403904</v>
      </c>
      <c r="D70" t="s">
        <v>116</v>
      </c>
      <c r="E70" s="1">
        <v>39</v>
      </c>
      <c r="F70">
        <f>C70+1</f>
        <v>403905</v>
      </c>
      <c r="G70">
        <f>C69</f>
        <v>403903</v>
      </c>
      <c r="H70">
        <f t="shared" si="2"/>
        <v>403904</v>
      </c>
      <c r="I70" s="2">
        <v>340520001</v>
      </c>
      <c r="J70" t="s">
        <v>120</v>
      </c>
      <c r="K70">
        <f>A70*100+4</f>
        <v>3904</v>
      </c>
    </row>
    <row r="71" ht="15.75" customHeight="1" spans="1:11">
      <c r="A71" s="1">
        <v>39</v>
      </c>
      <c r="B71" t="str">
        <f>VLOOKUP(A71,[1]Sheet1!$B$6:$C$46,2,FALSE)</f>
        <v>音速索尼克</v>
      </c>
      <c r="C71">
        <f>400000+A71*100+5</f>
        <v>403905</v>
      </c>
      <c r="D71" t="s">
        <v>116</v>
      </c>
      <c r="E71" s="1">
        <v>39</v>
      </c>
      <c r="F71">
        <f>C71+1</f>
        <v>403906</v>
      </c>
      <c r="G71">
        <f>C70</f>
        <v>403904</v>
      </c>
      <c r="H71">
        <f t="shared" si="2"/>
        <v>403905</v>
      </c>
      <c r="I71" s="2">
        <v>340520001</v>
      </c>
      <c r="J71" t="s">
        <v>121</v>
      </c>
      <c r="K71">
        <f>A71*100+5</f>
        <v>3905</v>
      </c>
    </row>
    <row r="72" ht="15.75" customHeight="1" spans="1:11">
      <c r="A72" s="1">
        <v>39</v>
      </c>
      <c r="B72" t="str">
        <f>VLOOKUP(A72,[1]Sheet1!$B$6:$C$46,2,FALSE)</f>
        <v>音速索尼克</v>
      </c>
      <c r="C72">
        <f>400000+A72*100+6</f>
        <v>403906</v>
      </c>
      <c r="D72" t="s">
        <v>116</v>
      </c>
      <c r="E72" s="1">
        <v>39</v>
      </c>
      <c r="F72">
        <v>0</v>
      </c>
      <c r="G72">
        <f>C71</f>
        <v>403905</v>
      </c>
      <c r="H72">
        <f t="shared" si="2"/>
        <v>403906</v>
      </c>
      <c r="I72" s="2">
        <v>340520001</v>
      </c>
      <c r="J72" t="s">
        <v>122</v>
      </c>
      <c r="K72">
        <f>A72*100+6</f>
        <v>3906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squallo</dc:creator>
  <cp:lastModifiedBy>user-20210811</cp:lastModifiedBy>
  <dcterms:created xsi:type="dcterms:W3CDTF">2015-06-05T18:17:00Z</dcterms:created>
  <dcterms:modified xsi:type="dcterms:W3CDTF">2022-01-20T12:13:31Z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87E882A439614C3F9B4FBC4FAFF418C8</vt:lpwstr>
  </property>
  <property fmtid="{D5CDD505-2E9C-101B-9397-08002B2CF9AE}" pid="3" name="KSOProductBuildVer">
    <vt:lpwstr>2052-11.1.0.11294</vt:lpwstr>
  </property>
</Properties>
</file>