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006_onepunchman_config\Dev\"/>
    </mc:Choice>
  </mc:AlternateContent>
  <bookViews>
    <workbookView xWindow="0" yWindow="0" windowWidth="28125" windowHeight="12540"/>
  </bookViews>
  <sheets>
    <sheet name="Sheet1" sheetId="1" r:id="rId1"/>
    <sheet name="Sheet2" sheetId="2" r:id="rId2"/>
    <sheet name="Sheet3" sheetId="3" r:id="rId3"/>
    <sheet name="Sheet4" sheetId="4" r:id="rId4"/>
  </sheets>
  <calcPr calcId="162913"/>
</workbook>
</file>

<file path=xl/calcChain.xml><?xml version="1.0" encoding="utf-8"?>
<calcChain xmlns="http://schemas.openxmlformats.org/spreadsheetml/2006/main">
  <c r="H79" i="4" l="1"/>
  <c r="G79" i="4"/>
  <c r="F79" i="4"/>
  <c r="D79" i="4"/>
  <c r="C79" i="4"/>
  <c r="B79" i="4"/>
  <c r="H78" i="4"/>
  <c r="G78" i="4"/>
  <c r="F78" i="4"/>
  <c r="D78" i="4"/>
  <c r="C78" i="4"/>
  <c r="B78" i="4"/>
  <c r="H77" i="4"/>
  <c r="G77" i="4"/>
  <c r="F77" i="4"/>
  <c r="D77" i="4"/>
  <c r="C77" i="4"/>
  <c r="B77" i="4"/>
  <c r="H76" i="4"/>
  <c r="G76" i="4"/>
  <c r="F76" i="4"/>
  <c r="D76" i="4"/>
  <c r="C76" i="4"/>
  <c r="B76" i="4"/>
  <c r="H75" i="4"/>
  <c r="G75" i="4"/>
  <c r="F75" i="4"/>
  <c r="D75" i="4"/>
  <c r="C75" i="4"/>
  <c r="B75" i="4"/>
  <c r="H74" i="4"/>
  <c r="G74" i="4"/>
  <c r="F74" i="4"/>
  <c r="D74" i="4"/>
  <c r="C74" i="4"/>
  <c r="B74" i="4"/>
  <c r="D83" i="1"/>
  <c r="D82" i="1"/>
  <c r="F81" i="1"/>
  <c r="D81" i="1"/>
  <c r="G80" i="1"/>
  <c r="D80" i="1"/>
  <c r="C80" i="1"/>
  <c r="D79" i="1"/>
  <c r="D78" i="1"/>
  <c r="H73" i="4"/>
  <c r="G83" i="1" s="1"/>
  <c r="G73" i="4"/>
  <c r="F73" i="4"/>
  <c r="F83" i="1" s="1"/>
  <c r="D73" i="4"/>
  <c r="E77" i="1" s="1"/>
  <c r="C73" i="4"/>
  <c r="B73" i="4"/>
  <c r="C83" i="1" s="1"/>
  <c r="H72" i="4"/>
  <c r="G82" i="1" s="1"/>
  <c r="G72" i="4"/>
  <c r="F72" i="4"/>
  <c r="F82" i="1" s="1"/>
  <c r="D72" i="4"/>
  <c r="E76" i="1" s="1"/>
  <c r="C72" i="4"/>
  <c r="B72" i="4"/>
  <c r="C82" i="1" s="1"/>
  <c r="H71" i="4"/>
  <c r="G81" i="1" s="1"/>
  <c r="G71" i="4"/>
  <c r="F71" i="4"/>
  <c r="F75" i="1" s="1"/>
  <c r="D71" i="4"/>
  <c r="E75" i="1" s="1"/>
  <c r="C71" i="4"/>
  <c r="B71" i="4"/>
  <c r="C81" i="1" s="1"/>
  <c r="H70" i="4"/>
  <c r="G74" i="1" s="1"/>
  <c r="G70" i="4"/>
  <c r="F70" i="4"/>
  <c r="F80" i="1" s="1"/>
  <c r="D70" i="4"/>
  <c r="E80" i="1" s="1"/>
  <c r="C70" i="4"/>
  <c r="D74" i="1" s="1"/>
  <c r="B70" i="4"/>
  <c r="C74" i="1" s="1"/>
  <c r="H69" i="4"/>
  <c r="G79" i="1" s="1"/>
  <c r="G69" i="4"/>
  <c r="F69" i="4"/>
  <c r="F79" i="1" s="1"/>
  <c r="D69" i="4"/>
  <c r="E73" i="1" s="1"/>
  <c r="C69" i="4"/>
  <c r="B69" i="4"/>
  <c r="C79" i="1" s="1"/>
  <c r="H68" i="4"/>
  <c r="G78" i="1" s="1"/>
  <c r="G68" i="4"/>
  <c r="F68" i="4"/>
  <c r="F78" i="1" s="1"/>
  <c r="D68" i="4"/>
  <c r="E72" i="1" s="1"/>
  <c r="C68" i="4"/>
  <c r="B68" i="4"/>
  <c r="C78" i="1" s="1"/>
  <c r="H67" i="4"/>
  <c r="G67" i="4"/>
  <c r="F67" i="4"/>
  <c r="F71" i="1" s="1"/>
  <c r="D67" i="4"/>
  <c r="E71" i="1" s="1"/>
  <c r="C67" i="4"/>
  <c r="B67" i="4"/>
  <c r="C71" i="1" s="1"/>
  <c r="H66" i="4"/>
  <c r="G70" i="1" s="1"/>
  <c r="G66" i="4"/>
  <c r="F66" i="4"/>
  <c r="D66" i="4"/>
  <c r="C66" i="4"/>
  <c r="D70" i="1" s="1"/>
  <c r="B66" i="4"/>
  <c r="C70" i="1" s="1"/>
  <c r="H65" i="4"/>
  <c r="G65" i="4"/>
  <c r="F65" i="4"/>
  <c r="D65" i="4"/>
  <c r="E69" i="1" s="1"/>
  <c r="C65" i="4"/>
  <c r="B65" i="4"/>
  <c r="H64" i="4"/>
  <c r="G64" i="4"/>
  <c r="F64" i="4"/>
  <c r="D64" i="4"/>
  <c r="E68" i="1" s="1"/>
  <c r="C64" i="4"/>
  <c r="B64" i="4"/>
  <c r="H63" i="4"/>
  <c r="G63" i="4"/>
  <c r="F63" i="4"/>
  <c r="F67" i="1" s="1"/>
  <c r="D63" i="4"/>
  <c r="E67" i="1" s="1"/>
  <c r="C63" i="4"/>
  <c r="B63" i="4"/>
  <c r="H62" i="4"/>
  <c r="G66" i="1" s="1"/>
  <c r="G62" i="4"/>
  <c r="F62" i="4"/>
  <c r="D62" i="4"/>
  <c r="E66" i="1" s="1"/>
  <c r="C62" i="4"/>
  <c r="D66" i="1" s="1"/>
  <c r="B62" i="4"/>
  <c r="C66" i="1" s="1"/>
  <c r="H61" i="4"/>
  <c r="G61" i="4"/>
  <c r="F61" i="4"/>
  <c r="D61" i="4"/>
  <c r="E65" i="1" s="1"/>
  <c r="C61" i="4"/>
  <c r="B61" i="4"/>
  <c r="C65" i="1" s="1"/>
  <c r="H60" i="4"/>
  <c r="G60" i="4"/>
  <c r="F60" i="4"/>
  <c r="D60" i="4"/>
  <c r="E64" i="1" s="1"/>
  <c r="C60" i="4"/>
  <c r="B60" i="4"/>
  <c r="H59" i="4"/>
  <c r="G59" i="4"/>
  <c r="F59" i="4"/>
  <c r="F63" i="1" s="1"/>
  <c r="D59" i="4"/>
  <c r="E63" i="1" s="1"/>
  <c r="C59" i="4"/>
  <c r="B59" i="4"/>
  <c r="C63" i="1" s="1"/>
  <c r="H58" i="4"/>
  <c r="G62" i="1" s="1"/>
  <c r="G58" i="4"/>
  <c r="F58" i="4"/>
  <c r="D58" i="4"/>
  <c r="C58" i="4"/>
  <c r="D62" i="1" s="1"/>
  <c r="B58" i="4"/>
  <c r="C62" i="1" s="1"/>
  <c r="H57" i="4"/>
  <c r="G57" i="4"/>
  <c r="F57" i="4"/>
  <c r="D57" i="4"/>
  <c r="E61" i="1" s="1"/>
  <c r="C57" i="4"/>
  <c r="B57" i="4"/>
  <c r="H56" i="4"/>
  <c r="G56" i="4"/>
  <c r="F56" i="4"/>
  <c r="D56" i="4"/>
  <c r="E60" i="1" s="1"/>
  <c r="C56" i="4"/>
  <c r="B56" i="4"/>
  <c r="H55" i="4"/>
  <c r="G55" i="4"/>
  <c r="F55" i="4"/>
  <c r="F59" i="1" s="1"/>
  <c r="D55" i="4"/>
  <c r="E59" i="1" s="1"/>
  <c r="C55" i="4"/>
  <c r="B55" i="4"/>
  <c r="H54" i="4"/>
  <c r="G58" i="1" s="1"/>
  <c r="G54" i="4"/>
  <c r="F54" i="4"/>
  <c r="D54" i="4"/>
  <c r="E58" i="1" s="1"/>
  <c r="C54" i="4"/>
  <c r="D58" i="1" s="1"/>
  <c r="B54" i="4"/>
  <c r="C58" i="1" s="1"/>
  <c r="H53" i="4"/>
  <c r="G53" i="4"/>
  <c r="F53" i="4"/>
  <c r="D53" i="4"/>
  <c r="E57" i="1" s="1"/>
  <c r="C53" i="4"/>
  <c r="B53" i="4"/>
  <c r="C57" i="1" s="1"/>
  <c r="H52" i="4"/>
  <c r="G52" i="4"/>
  <c r="F52" i="4"/>
  <c r="D52" i="4"/>
  <c r="E56" i="1" s="1"/>
  <c r="C52" i="4"/>
  <c r="B52" i="4"/>
  <c r="H51" i="4"/>
  <c r="G51" i="4"/>
  <c r="F51" i="4"/>
  <c r="F55" i="1" s="1"/>
  <c r="D51" i="4"/>
  <c r="E55" i="1" s="1"/>
  <c r="C51" i="4"/>
  <c r="B51" i="4"/>
  <c r="C55" i="1" s="1"/>
  <c r="H50" i="4"/>
  <c r="G54" i="1" s="1"/>
  <c r="G50" i="4"/>
  <c r="F50" i="4"/>
  <c r="D50" i="4"/>
  <c r="C50" i="4"/>
  <c r="D54" i="1" s="1"/>
  <c r="B50" i="4"/>
  <c r="C54" i="1" s="1"/>
  <c r="H49" i="4"/>
  <c r="G49" i="4"/>
  <c r="F49" i="4"/>
  <c r="D49" i="4"/>
  <c r="E53" i="1" s="1"/>
  <c r="C49" i="4"/>
  <c r="B49" i="4"/>
  <c r="H48" i="4"/>
  <c r="G48" i="4"/>
  <c r="F48" i="4"/>
  <c r="D48" i="4"/>
  <c r="E52" i="1" s="1"/>
  <c r="C48" i="4"/>
  <c r="B48" i="4"/>
  <c r="H47" i="4"/>
  <c r="G47" i="4"/>
  <c r="F47" i="4"/>
  <c r="F51" i="1" s="1"/>
  <c r="D47" i="4"/>
  <c r="E51" i="1" s="1"/>
  <c r="C47" i="4"/>
  <c r="B47" i="4"/>
  <c r="H46" i="4"/>
  <c r="G50" i="1" s="1"/>
  <c r="G46" i="4"/>
  <c r="F46" i="4"/>
  <c r="D46" i="4"/>
  <c r="E50" i="1" s="1"/>
  <c r="C46" i="4"/>
  <c r="D50" i="1" s="1"/>
  <c r="B46" i="4"/>
  <c r="C50" i="1" s="1"/>
  <c r="H45" i="4"/>
  <c r="G45" i="4"/>
  <c r="F45" i="4"/>
  <c r="D45" i="4"/>
  <c r="E49" i="1" s="1"/>
  <c r="C45" i="4"/>
  <c r="B45" i="4"/>
  <c r="C49" i="1" s="1"/>
  <c r="H44" i="4"/>
  <c r="G44" i="4"/>
  <c r="F44" i="4"/>
  <c r="D44" i="4"/>
  <c r="E48" i="1" s="1"/>
  <c r="C44" i="4"/>
  <c r="B44" i="4"/>
  <c r="H43" i="4"/>
  <c r="G43" i="4"/>
  <c r="F43" i="4"/>
  <c r="F47" i="1" s="1"/>
  <c r="D43" i="4"/>
  <c r="E47" i="1" s="1"/>
  <c r="C43" i="4"/>
  <c r="B43" i="4"/>
  <c r="C47" i="1" s="1"/>
  <c r="H42" i="4"/>
  <c r="G46" i="1" s="1"/>
  <c r="G42" i="4"/>
  <c r="F42" i="4"/>
  <c r="D42" i="4"/>
  <c r="C42" i="4"/>
  <c r="D46" i="1" s="1"/>
  <c r="B42" i="4"/>
  <c r="C46" i="1" s="1"/>
  <c r="H41" i="4"/>
  <c r="G41" i="4"/>
  <c r="F41" i="4"/>
  <c r="D41" i="4"/>
  <c r="E45" i="1" s="1"/>
  <c r="C41" i="4"/>
  <c r="B41" i="4"/>
  <c r="H40" i="4"/>
  <c r="G40" i="4"/>
  <c r="F40" i="4"/>
  <c r="D40" i="4"/>
  <c r="E44" i="1" s="1"/>
  <c r="C40" i="4"/>
  <c r="B40" i="4"/>
  <c r="H39" i="4"/>
  <c r="G39" i="4"/>
  <c r="F39" i="4"/>
  <c r="F43" i="1" s="1"/>
  <c r="D39" i="4"/>
  <c r="E43" i="1" s="1"/>
  <c r="C39" i="4"/>
  <c r="B39" i="4"/>
  <c r="H38" i="4"/>
  <c r="G42" i="1" s="1"/>
  <c r="G38" i="4"/>
  <c r="F38" i="4"/>
  <c r="D38" i="4"/>
  <c r="E42" i="1" s="1"/>
  <c r="C38" i="4"/>
  <c r="D42" i="1" s="1"/>
  <c r="B38" i="4"/>
  <c r="C42" i="1" s="1"/>
  <c r="H37" i="4"/>
  <c r="G37" i="4"/>
  <c r="F37" i="4"/>
  <c r="D37" i="4"/>
  <c r="E41" i="1" s="1"/>
  <c r="C37" i="4"/>
  <c r="B37" i="4"/>
  <c r="C41" i="1" s="1"/>
  <c r="H36" i="4"/>
  <c r="G36" i="4"/>
  <c r="F36" i="4"/>
  <c r="D36" i="4"/>
  <c r="E40" i="1" s="1"/>
  <c r="C36" i="4"/>
  <c r="B36" i="4"/>
  <c r="H35" i="4"/>
  <c r="G35" i="4"/>
  <c r="F35" i="4"/>
  <c r="F39" i="1" s="1"/>
  <c r="D35" i="4"/>
  <c r="E39" i="1" s="1"/>
  <c r="C35" i="4"/>
  <c r="B35" i="4"/>
  <c r="C39" i="1" s="1"/>
  <c r="H34" i="4"/>
  <c r="G38" i="1" s="1"/>
  <c r="G34" i="4"/>
  <c r="F34" i="4"/>
  <c r="D34" i="4"/>
  <c r="C34" i="4"/>
  <c r="D38" i="1" s="1"/>
  <c r="B34" i="4"/>
  <c r="C38" i="1" s="1"/>
  <c r="H33" i="4"/>
  <c r="G33" i="4"/>
  <c r="F33" i="4"/>
  <c r="D33" i="4"/>
  <c r="E37" i="1" s="1"/>
  <c r="C33" i="4"/>
  <c r="B33" i="4"/>
  <c r="H32" i="4"/>
  <c r="G32" i="4"/>
  <c r="F32" i="4"/>
  <c r="D32" i="4"/>
  <c r="E36" i="1" s="1"/>
  <c r="C32" i="4"/>
  <c r="B32" i="4"/>
  <c r="H31" i="4"/>
  <c r="G31" i="4"/>
  <c r="F31" i="4"/>
  <c r="F35" i="1" s="1"/>
  <c r="D31" i="4"/>
  <c r="E35" i="1" s="1"/>
  <c r="C31" i="4"/>
  <c r="B31" i="4"/>
  <c r="H30" i="4"/>
  <c r="G34" i="1" s="1"/>
  <c r="G30" i="4"/>
  <c r="F30" i="4"/>
  <c r="D30" i="4"/>
  <c r="E34" i="1" s="1"/>
  <c r="C30" i="4"/>
  <c r="D34" i="1" s="1"/>
  <c r="B30" i="4"/>
  <c r="C34" i="1" s="1"/>
  <c r="H29" i="4"/>
  <c r="G29" i="4"/>
  <c r="F29" i="4"/>
  <c r="D29" i="4"/>
  <c r="E33" i="1" s="1"/>
  <c r="C29" i="4"/>
  <c r="B29" i="4"/>
  <c r="C33" i="1" s="1"/>
  <c r="H28" i="4"/>
  <c r="G28" i="4"/>
  <c r="F28" i="4"/>
  <c r="D28" i="4"/>
  <c r="E32" i="1" s="1"/>
  <c r="C28" i="4"/>
  <c r="B28" i="4"/>
  <c r="H27" i="4"/>
  <c r="G27" i="4"/>
  <c r="F27" i="4"/>
  <c r="F31" i="1" s="1"/>
  <c r="D27" i="4"/>
  <c r="E31" i="1" s="1"/>
  <c r="C27" i="4"/>
  <c r="B27" i="4"/>
  <c r="C31" i="1" s="1"/>
  <c r="H26" i="4"/>
  <c r="G30" i="1" s="1"/>
  <c r="G26" i="4"/>
  <c r="F26" i="4"/>
  <c r="D26" i="4"/>
  <c r="C26" i="4"/>
  <c r="D30" i="1" s="1"/>
  <c r="B26" i="4"/>
  <c r="C30" i="1" s="1"/>
  <c r="H25" i="4"/>
  <c r="G25" i="4"/>
  <c r="F25" i="4"/>
  <c r="D25" i="4"/>
  <c r="E29" i="1" s="1"/>
  <c r="C25" i="4"/>
  <c r="B25" i="4"/>
  <c r="H24" i="4"/>
  <c r="G24" i="4"/>
  <c r="F24" i="4"/>
  <c r="D24" i="4"/>
  <c r="E28" i="1" s="1"/>
  <c r="C24" i="4"/>
  <c r="B24" i="4"/>
  <c r="H23" i="4"/>
  <c r="G23" i="4"/>
  <c r="F23" i="4"/>
  <c r="F27" i="1" s="1"/>
  <c r="D23" i="4"/>
  <c r="E27" i="1" s="1"/>
  <c r="C23" i="4"/>
  <c r="B23" i="4"/>
  <c r="H22" i="4"/>
  <c r="G26" i="1" s="1"/>
  <c r="G22" i="4"/>
  <c r="F22" i="4"/>
  <c r="D22" i="4"/>
  <c r="E26" i="1" s="1"/>
  <c r="C22" i="4"/>
  <c r="D26" i="1" s="1"/>
  <c r="B22" i="4"/>
  <c r="C26" i="1" s="1"/>
  <c r="H21" i="4"/>
  <c r="G21" i="4"/>
  <c r="F21" i="4"/>
  <c r="D21" i="4"/>
  <c r="E25" i="1" s="1"/>
  <c r="C21" i="4"/>
  <c r="B21" i="4"/>
  <c r="C25" i="1" s="1"/>
  <c r="H20" i="4"/>
  <c r="G20" i="4"/>
  <c r="F20" i="4"/>
  <c r="D20" i="4"/>
  <c r="E24" i="1" s="1"/>
  <c r="C20" i="4"/>
  <c r="B20" i="4"/>
  <c r="H19" i="4"/>
  <c r="G19" i="4"/>
  <c r="F19" i="4"/>
  <c r="F23" i="1" s="1"/>
  <c r="D19" i="4"/>
  <c r="E23" i="1" s="1"/>
  <c r="C19" i="4"/>
  <c r="B19" i="4"/>
  <c r="C23" i="1" s="1"/>
  <c r="H18" i="4"/>
  <c r="G22" i="1" s="1"/>
  <c r="G18" i="4"/>
  <c r="F18" i="4"/>
  <c r="D18" i="4"/>
  <c r="C18" i="4"/>
  <c r="D22" i="1" s="1"/>
  <c r="B18" i="4"/>
  <c r="C22" i="1" s="1"/>
  <c r="H17" i="4"/>
  <c r="G17" i="4"/>
  <c r="F17" i="4"/>
  <c r="D17" i="4"/>
  <c r="E21" i="1" s="1"/>
  <c r="C17" i="4"/>
  <c r="B17" i="4"/>
  <c r="H16" i="4"/>
  <c r="G16" i="4"/>
  <c r="F16" i="4"/>
  <c r="D16" i="4"/>
  <c r="E20" i="1" s="1"/>
  <c r="C16" i="4"/>
  <c r="B16" i="4"/>
  <c r="H15" i="4"/>
  <c r="G15" i="4"/>
  <c r="F15" i="4"/>
  <c r="F19" i="1" s="1"/>
  <c r="D15" i="4"/>
  <c r="E19" i="1" s="1"/>
  <c r="C15" i="4"/>
  <c r="B15" i="4"/>
  <c r="H14" i="4"/>
  <c r="G18" i="1" s="1"/>
  <c r="G14" i="4"/>
  <c r="F14" i="4"/>
  <c r="D14" i="4"/>
  <c r="E18" i="1" s="1"/>
  <c r="C14" i="4"/>
  <c r="D18" i="1" s="1"/>
  <c r="B14" i="4"/>
  <c r="C18" i="1" s="1"/>
  <c r="H13" i="4"/>
  <c r="G13" i="4"/>
  <c r="F13" i="4"/>
  <c r="D13" i="4"/>
  <c r="E17" i="1" s="1"/>
  <c r="C13" i="4"/>
  <c r="B13" i="4"/>
  <c r="C17" i="1" s="1"/>
  <c r="H12" i="4"/>
  <c r="G12" i="4"/>
  <c r="F12" i="4"/>
  <c r="D12" i="4"/>
  <c r="E16" i="1" s="1"/>
  <c r="C12" i="4"/>
  <c r="B12" i="4"/>
  <c r="C16" i="1" s="1"/>
  <c r="H11" i="4"/>
  <c r="G11" i="4"/>
  <c r="F11" i="4"/>
  <c r="F15" i="1" s="1"/>
  <c r="D11" i="4"/>
  <c r="E15" i="1" s="1"/>
  <c r="C11" i="4"/>
  <c r="B11" i="4"/>
  <c r="C15" i="1" s="1"/>
  <c r="H10" i="4"/>
  <c r="G14" i="1" s="1"/>
  <c r="G10" i="4"/>
  <c r="F10" i="4"/>
  <c r="D10" i="4"/>
  <c r="C10" i="4"/>
  <c r="D14" i="1" s="1"/>
  <c r="B10" i="4"/>
  <c r="C14" i="1" s="1"/>
  <c r="H9" i="4"/>
  <c r="G9" i="4"/>
  <c r="F9" i="4"/>
  <c r="D9" i="4"/>
  <c r="E13" i="1" s="1"/>
  <c r="C9" i="4"/>
  <c r="B9" i="4"/>
  <c r="H8" i="4"/>
  <c r="G8" i="4"/>
  <c r="F8" i="4"/>
  <c r="D8" i="4"/>
  <c r="E12" i="1" s="1"/>
  <c r="C8" i="4"/>
  <c r="B8" i="4"/>
  <c r="H7" i="4"/>
  <c r="G7" i="4"/>
  <c r="F7" i="4"/>
  <c r="F11" i="1" s="1"/>
  <c r="D7" i="4"/>
  <c r="E11" i="1" s="1"/>
  <c r="C7" i="4"/>
  <c r="B7" i="4"/>
  <c r="H6" i="4"/>
  <c r="G10" i="1" s="1"/>
  <c r="G6" i="4"/>
  <c r="F6" i="4"/>
  <c r="D6" i="4"/>
  <c r="E10" i="1" s="1"/>
  <c r="C6" i="4"/>
  <c r="D10" i="1" s="1"/>
  <c r="B6" i="4"/>
  <c r="C10" i="1" s="1"/>
  <c r="H5" i="4"/>
  <c r="G5" i="4"/>
  <c r="F5" i="4"/>
  <c r="D5" i="4"/>
  <c r="E9" i="1" s="1"/>
  <c r="C5" i="4"/>
  <c r="B5" i="4"/>
  <c r="C9" i="1" s="1"/>
  <c r="H4" i="4"/>
  <c r="G4" i="4"/>
  <c r="F4" i="4"/>
  <c r="D4" i="4"/>
  <c r="E8" i="1" s="1"/>
  <c r="C4" i="4"/>
  <c r="B4" i="4"/>
  <c r="C8" i="1" s="1"/>
  <c r="H3" i="4"/>
  <c r="G3" i="4"/>
  <c r="F3" i="4"/>
  <c r="F7" i="1" s="1"/>
  <c r="D3" i="4"/>
  <c r="E7" i="1" s="1"/>
  <c r="C3" i="4"/>
  <c r="B3" i="4"/>
  <c r="C7" i="1" s="1"/>
  <c r="H2" i="4"/>
  <c r="G6" i="1" s="1"/>
  <c r="G2" i="4"/>
  <c r="F2" i="4"/>
  <c r="D2" i="4"/>
  <c r="C2" i="4"/>
  <c r="D6" i="1" s="1"/>
  <c r="B2" i="4"/>
  <c r="C6" i="1" s="1"/>
  <c r="G6" i="3"/>
  <c r="G5" i="3"/>
  <c r="G4" i="3"/>
  <c r="G3" i="3"/>
  <c r="G2" i="3"/>
  <c r="G1" i="3"/>
  <c r="G77" i="1"/>
  <c r="F77" i="1"/>
  <c r="D77" i="1"/>
  <c r="C77" i="1"/>
  <c r="G76" i="1"/>
  <c r="F76" i="1"/>
  <c r="D76" i="1"/>
  <c r="C76" i="1"/>
  <c r="G75" i="1"/>
  <c r="D75" i="1"/>
  <c r="C75" i="1"/>
  <c r="F74" i="1"/>
  <c r="G73" i="1"/>
  <c r="F73" i="1"/>
  <c r="D73" i="1"/>
  <c r="G72" i="1"/>
  <c r="F72" i="1"/>
  <c r="D72" i="1"/>
  <c r="C72" i="1"/>
  <c r="G71" i="1"/>
  <c r="D71" i="1"/>
  <c r="F70" i="1"/>
  <c r="E70" i="1"/>
  <c r="G69" i="1"/>
  <c r="F69" i="1"/>
  <c r="D69" i="1"/>
  <c r="C69" i="1"/>
  <c r="G68" i="1"/>
  <c r="F68" i="1"/>
  <c r="D68" i="1"/>
  <c r="C68" i="1"/>
  <c r="G67" i="1"/>
  <c r="D67" i="1"/>
  <c r="C67" i="1"/>
  <c r="F66" i="1"/>
  <c r="G65" i="1"/>
  <c r="F65" i="1"/>
  <c r="D65" i="1"/>
  <c r="G64" i="1"/>
  <c r="F64" i="1"/>
  <c r="D64" i="1"/>
  <c r="C64" i="1"/>
  <c r="G63" i="1"/>
  <c r="D63" i="1"/>
  <c r="F62" i="1"/>
  <c r="E62" i="1"/>
  <c r="G61" i="1"/>
  <c r="F61" i="1"/>
  <c r="D61" i="1"/>
  <c r="C61" i="1"/>
  <c r="G60" i="1"/>
  <c r="F60" i="1"/>
  <c r="D60" i="1"/>
  <c r="C60" i="1"/>
  <c r="G59" i="1"/>
  <c r="D59" i="1"/>
  <c r="C59" i="1"/>
  <c r="F58" i="1"/>
  <c r="G57" i="1"/>
  <c r="F57" i="1"/>
  <c r="D57" i="1"/>
  <c r="G56" i="1"/>
  <c r="F56" i="1"/>
  <c r="D56" i="1"/>
  <c r="C56" i="1"/>
  <c r="G55" i="1"/>
  <c r="D55" i="1"/>
  <c r="F54" i="1"/>
  <c r="E54" i="1"/>
  <c r="G53" i="1"/>
  <c r="F53" i="1"/>
  <c r="D53" i="1"/>
  <c r="C53" i="1"/>
  <c r="G52" i="1"/>
  <c r="F52" i="1"/>
  <c r="D52" i="1"/>
  <c r="C52" i="1"/>
  <c r="G51" i="1"/>
  <c r="D51" i="1"/>
  <c r="C51" i="1"/>
  <c r="F50" i="1"/>
  <c r="G49" i="1"/>
  <c r="F49" i="1"/>
  <c r="D49" i="1"/>
  <c r="G48" i="1"/>
  <c r="F48" i="1"/>
  <c r="D48" i="1"/>
  <c r="C48" i="1"/>
  <c r="G47" i="1"/>
  <c r="D47" i="1"/>
  <c r="F46" i="1"/>
  <c r="E46" i="1"/>
  <c r="G45" i="1"/>
  <c r="F45" i="1"/>
  <c r="D45" i="1"/>
  <c r="C45" i="1"/>
  <c r="G44" i="1"/>
  <c r="F44" i="1"/>
  <c r="D44" i="1"/>
  <c r="C44" i="1"/>
  <c r="G43" i="1"/>
  <c r="D43" i="1"/>
  <c r="C43" i="1"/>
  <c r="F42" i="1"/>
  <c r="G41" i="1"/>
  <c r="F41" i="1"/>
  <c r="D41" i="1"/>
  <c r="G40" i="1"/>
  <c r="F40" i="1"/>
  <c r="D40" i="1"/>
  <c r="C40" i="1"/>
  <c r="G39" i="1"/>
  <c r="D39" i="1"/>
  <c r="F38" i="1"/>
  <c r="E38" i="1"/>
  <c r="G37" i="1"/>
  <c r="F37" i="1"/>
  <c r="D37" i="1"/>
  <c r="C37" i="1"/>
  <c r="G36" i="1"/>
  <c r="F36" i="1"/>
  <c r="D36" i="1"/>
  <c r="C36" i="1"/>
  <c r="G35" i="1"/>
  <c r="D35" i="1"/>
  <c r="C35" i="1"/>
  <c r="F34" i="1"/>
  <c r="G33" i="1"/>
  <c r="F33" i="1"/>
  <c r="D33" i="1"/>
  <c r="G32" i="1"/>
  <c r="F32" i="1"/>
  <c r="D32" i="1"/>
  <c r="C32" i="1"/>
  <c r="G31" i="1"/>
  <c r="D31" i="1"/>
  <c r="F30" i="1"/>
  <c r="E30" i="1"/>
  <c r="G29" i="1"/>
  <c r="F29" i="1"/>
  <c r="D29" i="1"/>
  <c r="C29" i="1"/>
  <c r="G28" i="1"/>
  <c r="F28" i="1"/>
  <c r="D28" i="1"/>
  <c r="C28" i="1"/>
  <c r="G27" i="1"/>
  <c r="D27" i="1"/>
  <c r="C27" i="1"/>
  <c r="F26" i="1"/>
  <c r="G25" i="1"/>
  <c r="F25" i="1"/>
  <c r="D25" i="1"/>
  <c r="G24" i="1"/>
  <c r="F24" i="1"/>
  <c r="D24" i="1"/>
  <c r="C24" i="1"/>
  <c r="G23" i="1"/>
  <c r="D23" i="1"/>
  <c r="F22" i="1"/>
  <c r="E22" i="1"/>
  <c r="G21" i="1"/>
  <c r="F21" i="1"/>
  <c r="D21" i="1"/>
  <c r="C21" i="1"/>
  <c r="G20" i="1"/>
  <c r="F20" i="1"/>
  <c r="D20" i="1"/>
  <c r="C20" i="1"/>
  <c r="G19" i="1"/>
  <c r="D19" i="1"/>
  <c r="C19" i="1"/>
  <c r="F18" i="1"/>
  <c r="G17" i="1"/>
  <c r="F17" i="1"/>
  <c r="D17" i="1"/>
  <c r="G16" i="1"/>
  <c r="F16" i="1"/>
  <c r="D16" i="1"/>
  <c r="G15" i="1"/>
  <c r="D15" i="1"/>
  <c r="F14" i="1"/>
  <c r="E14" i="1"/>
  <c r="G13" i="1"/>
  <c r="F13" i="1"/>
  <c r="D13" i="1"/>
  <c r="C13" i="1"/>
  <c r="G12" i="1"/>
  <c r="F12" i="1"/>
  <c r="D12" i="1"/>
  <c r="C12" i="1"/>
  <c r="G11" i="1"/>
  <c r="D11" i="1"/>
  <c r="C11" i="1"/>
  <c r="F10" i="1"/>
  <c r="G9" i="1"/>
  <c r="F9" i="1"/>
  <c r="D9" i="1"/>
  <c r="G8" i="1"/>
  <c r="F8" i="1"/>
  <c r="D8" i="1"/>
  <c r="G7" i="1"/>
  <c r="D7" i="1"/>
  <c r="F6" i="1"/>
  <c r="E6" i="1"/>
  <c r="E78" i="1" l="1"/>
  <c r="E82" i="1"/>
  <c r="E79" i="1"/>
  <c r="E83" i="1"/>
  <c r="C73" i="1"/>
  <c r="E74" i="1"/>
  <c r="E81" i="1"/>
</calcChain>
</file>

<file path=xl/comments1.xml><?xml version="1.0" encoding="utf-8"?>
<comments xmlns="http://schemas.openxmlformats.org/spreadsheetml/2006/main">
  <authors>
    <author>作者</author>
    <author>a</author>
  </authors>
  <commentList>
    <comment ref="C4" authorId="0" shapeId="0">
      <text>
        <r>
          <rPr>
            <sz val="11"/>
            <color rgb="FF000000"/>
            <rFont val="等线"/>
            <family val="3"/>
            <charset val="134"/>
            <scheme val="minor"/>
          </rPr>
          <t>生命一级 3
生命百分比一级 4
生命二级 5
生命百分比二级 6
攻击一级 8
攻击百分比一级 9
攻击二级 10
攻击百分比二级 11
防御一级 13
防御百分比一级 14
防御二级 15
防御百分比二级 16
暴击一级 18
暴击百分比一级 19
暴击二级 20
暴击百分比二级 21
暴伤一级 23
暴伤百分比一级 24
暴伤二级 25
暴伤百分比二级 26
命中一级 28
命中百分比一级 29
命中二级 30
命中百分比二级 31
抵抗一级 33
抵抗百分比一级 34
抵抗二级 35
抵抗百分比二级 36
速度一级 38
速度百分比一级 39
速度二级 40
速度百分比二级 41</t>
        </r>
      </text>
    </comment>
    <comment ref="E4" authorId="1" shapeId="0">
      <text>
        <r>
          <rPr>
            <sz val="11"/>
            <color rgb="FF000000"/>
            <rFont val="等线"/>
            <family val="3"/>
            <charset val="134"/>
            <scheme val="minor"/>
          </rPr>
          <t>a:
0“固定数值
1：百分比
纯前端展示用</t>
        </r>
      </text>
    </comment>
  </commentList>
</comments>
</file>

<file path=xl/sharedStrings.xml><?xml version="1.0" encoding="utf-8"?>
<sst xmlns="http://schemas.openxmlformats.org/spreadsheetml/2006/main" count="332" uniqueCount="150">
  <si>
    <t>_flag</t>
  </si>
  <si>
    <t>id</t>
  </si>
  <si>
    <t>statusType</t>
  </si>
  <si>
    <t>effectWord</t>
  </si>
  <si>
    <t>paraType</t>
  </si>
  <si>
    <t>para</t>
  </si>
  <si>
    <t>statusShow</t>
  </si>
  <si>
    <t>STRING</t>
  </si>
  <si>
    <t>INT</t>
  </si>
  <si>
    <t>转表标记</t>
  </si>
  <si>
    <t>编号</t>
  </si>
  <si>
    <t>属性类型</t>
  </si>
  <si>
    <t>加成文字</t>
  </si>
  <si>
    <t>加成参数类型</t>
  </si>
  <si>
    <t>参数</t>
  </si>
  <si>
    <t>属性图标</t>
  </si>
  <si>
    <t>0</t>
  </si>
  <si>
    <t>110</t>
  </si>
  <si>
    <t>100</t>
  </si>
  <si>
    <t>#</t>
  </si>
  <si>
    <t>HP = 1,//战斗中生命值 </t>
  </si>
  <si>
    <t>HP_PER = 2,//战斗中生命百分比</t>
  </si>
  <si>
    <t>MAX_HP = 3,//最大生命一级值 </t>
  </si>
  <si>
    <t>MAX_HP_PER = 4,//最大生命一级百分比  </t>
  </si>
  <si>
    <t>MAX_HP_TOT = 5,//最大生命二级值 </t>
  </si>
  <si>
    <t>MAX_HP_TOT_PER = 6,//最大生命二级百分比  </t>
  </si>
  <si>
    <t>MAX_HP_FIN = 7,//最大生命值最终计算值 </t>
  </si>
  <si>
    <t>ATK=8,//物理攻击</t>
  </si>
  <si>
    <t>ATK_PER = 9,//攻击一级百分比</t>
  </si>
  <si>
    <t>ATK_TOT = 10,//攻击二级值</t>
  </si>
  <si>
    <t>ATK_TOT_PER = 11,//攻击二级百分比</t>
  </si>
  <si>
    <t>ATK_FIN = 12,//攻击最终计算值</t>
  </si>
  <si>
    <t>DEF = 13,//防御一级值</t>
  </si>
  <si>
    <t>DEF_PER = 14,//防御一级百分比</t>
  </si>
  <si>
    <t>DEF_TOT = 15,//防御二级值</t>
  </si>
  <si>
    <t>DEF_TOT_PER = 16,//防御二级百分比</t>
  </si>
  <si>
    <t>DEF_FIN = 17,//防御最终计算值</t>
  </si>
  <si>
    <t>CRIT = 18,//暴击一级值</t>
  </si>
  <si>
    <t>CRIT_PER = 19,//暴击一级百分比</t>
  </si>
  <si>
    <t>CRIT_TOT = 20,//暴击二级值</t>
  </si>
  <si>
    <t>CRIT_TOT_PER = 21,//暴击二级百分比</t>
  </si>
  <si>
    <t>CRIT_FIN = 22,//暴击最终计算值</t>
  </si>
  <si>
    <t>CRIT_COE = 23,//暴击伤害一级值</t>
  </si>
  <si>
    <t>CRIT_COE_PER = 24,//暴击伤害一级百分比</t>
  </si>
  <si>
    <t>CRIT_COE_TOT = 25,//暴击伤害二级值</t>
  </si>
  <si>
    <t>CRIT_COE_TOT_PER = 26,//暴击伤害二级百分比</t>
  </si>
  <si>
    <t>CRIT_COE_FIN = 27,//暴击伤害最终计算值</t>
  </si>
  <si>
    <t>HIT = 28,//命中一级值</t>
  </si>
  <si>
    <t>HIT_PER = 29,//命中一级百分比</t>
  </si>
  <si>
    <t>HIT_TOT = 30,//命中二级值</t>
  </si>
  <si>
    <t>HIT_TOT_PER = 31,//命中二级百分比</t>
  </si>
  <si>
    <t>HIT_FIN = 32,//命中最终计算值</t>
  </si>
  <si>
    <t>DODGE = 33,//闪避一级值</t>
  </si>
  <si>
    <t>DODGE_PER = 34,//闪避一级百分比</t>
  </si>
  <si>
    <t>DODGE_TOT = 35,//闪避二级值</t>
  </si>
  <si>
    <t>DODGE_TOT_PER = 36,//闪避二级百分比</t>
  </si>
  <si>
    <t>DODGE_FIN = 37,//闪避最终计算值</t>
  </si>
  <si>
    <t>SPEED = 38,//速度一级值</t>
  </si>
  <si>
    <t>SPEED_PER = 39, //速度一级百分比</t>
  </si>
  <si>
    <t>SPEED_TOT = 40,//速度二级值</t>
  </si>
  <si>
    <t>SPEED_TOT_PER = 41,//速度最终计算值</t>
  </si>
  <si>
    <t>SPEED_FIN = 42,//速度最终计算值</t>
  </si>
  <si>
    <t>ANTI_CRIT = 43,//抗暴一级值</t>
  </si>
  <si>
    <t>ANTI_CRIT_PER = 44,//抗暴一级百分比</t>
  </si>
  <si>
    <t>ANTI_CRIT_TOT = 45,//抗暴二级值</t>
  </si>
  <si>
    <t>ANTI_CRIT_TOT_PER = 46,//抗暴二级百分比</t>
  </si>
  <si>
    <t>ANTI_CRIT_FIN = 47,//抗暴最终计算值</t>
  </si>
  <si>
    <t>ANTI_CRIT_COE = 48,//抗暴伤一级值</t>
  </si>
  <si>
    <t>ANTI_CRIT_COE_PER = 49,//抗暴伤一级百分比</t>
  </si>
  <si>
    <t>ANTI_CRIT_COE_TOT = 50,//抗暴伤二级值</t>
  </si>
  <si>
    <t>ANTI_CRIT_COE_TOT_PER = 51,//抗暴伤二级百分比</t>
  </si>
  <si>
    <t>ANTI_CRIT_COE_FIN = 52,//抗暴伤最终计算值</t>
  </si>
  <si>
    <t>ANTI_DEF = 53,//破甲一级值</t>
  </si>
  <si>
    <t>ANTI_DEF_PER = 54,//破甲一级百分比</t>
  </si>
  <si>
    <t>ANTI_DEF_TOT = 55,//破甲二级值</t>
  </si>
  <si>
    <t>ANTI_DEF_TOT_PER = 56,//破甲二级百分比</t>
  </si>
  <si>
    <t>ANTI_DEF_FIN = 57,//破甲最终计算值</t>
  </si>
  <si>
    <t>BE_DAMAGE_SP_COE = 58,//受击S能量增加百分比</t>
  </si>
  <si>
    <t>};</t>
  </si>
  <si>
    <t>ui_common_shuxing_1_shengming</t>
  </si>
  <si>
    <t>生命</t>
  </si>
  <si>
    <t>速度</t>
  </si>
  <si>
    <t>ui_common_shuxing_2_gongji</t>
  </si>
  <si>
    <t>攻击</t>
  </si>
  <si>
    <t>ui_common_shuxing_3_fangyu</t>
  </si>
  <si>
    <t>防御</t>
  </si>
  <si>
    <t>ui_common_shuxing_4_sudu</t>
  </si>
  <si>
    <t>ui_common_shuxing_5_baoji</t>
  </si>
  <si>
    <t>暴击</t>
  </si>
  <si>
    <t>命中</t>
  </si>
  <si>
    <t>ui_common_shuxing_6_baoshang</t>
  </si>
  <si>
    <t>暴伤</t>
  </si>
  <si>
    <t>ui_common_shuxing_7_mingzhong</t>
  </si>
  <si>
    <t>ui_common_shuxing_8_dikang</t>
  </si>
  <si>
    <t>抵抗</t>
  </si>
  <si>
    <t>ui_common_shuxing_9_huineng</t>
  </si>
  <si>
    <t>回能</t>
  </si>
  <si>
    <t>属性文字</t>
  </si>
  <si>
    <t>数值</t>
  </si>
  <si>
    <t>英雄</t>
  </si>
  <si>
    <t>图标</t>
  </si>
  <si>
    <t>生命百分比</t>
  </si>
  <si>
    <t>杰诺斯(武装)</t>
  </si>
  <si>
    <t>战栗的龙卷</t>
  </si>
  <si>
    <t>攻击百分比</t>
  </si>
  <si>
    <t>银色獠牙</t>
  </si>
  <si>
    <t>King</t>
  </si>
  <si>
    <t>防御百分比</t>
  </si>
  <si>
    <t>原子武士</t>
  </si>
  <si>
    <t>金属骑士</t>
  </si>
  <si>
    <t>金属球棒</t>
  </si>
  <si>
    <t>性感囚犯</t>
  </si>
  <si>
    <t>甜心假面</t>
  </si>
  <si>
    <t>闪电麦克斯</t>
  </si>
  <si>
    <t>居合庵</t>
  </si>
  <si>
    <t>毒刺</t>
  </si>
  <si>
    <t>黄金球</t>
  </si>
  <si>
    <t>弹簧胡子</t>
  </si>
  <si>
    <t>斯奈克</t>
  </si>
  <si>
    <t>青焰</t>
  </si>
  <si>
    <t>雷光源氏</t>
  </si>
  <si>
    <t>微笑超人</t>
  </si>
  <si>
    <t>重型金刚</t>
  </si>
  <si>
    <t>地狱的吹雪</t>
  </si>
  <si>
    <t>喷射好小子</t>
  </si>
  <si>
    <t>背心黑洞</t>
  </si>
  <si>
    <t>睫毛</t>
  </si>
  <si>
    <t>山猿</t>
  </si>
  <si>
    <t>三节棍莉莉</t>
  </si>
  <si>
    <t>蘑菇</t>
  </si>
  <si>
    <t>无证骑士</t>
  </si>
  <si>
    <t>背心猛虎</t>
  </si>
  <si>
    <t>大背头男</t>
  </si>
  <si>
    <t>嗡嗡侠</t>
  </si>
  <si>
    <t>十字键</t>
  </si>
  <si>
    <t>电池侠</t>
  </si>
  <si>
    <t>装甲股长</t>
  </si>
  <si>
    <t>丧服吊带裤</t>
  </si>
  <si>
    <t>臭鼬男孩防毒面具</t>
  </si>
  <si>
    <t>乌马洪</t>
  </si>
  <si>
    <t>火男面</t>
  </si>
  <si>
    <t>音速索尼克</t>
  </si>
  <si>
    <t>钉锤头</t>
  </si>
  <si>
    <t>茶岚子</t>
  </si>
  <si>
    <t>杰诺斯</t>
  </si>
  <si>
    <t>闪光弗莱士</t>
    <phoneticPr fontId="6" type="noConversion"/>
  </si>
  <si>
    <t>生命百分比</t>
    <phoneticPr fontId="6" type="noConversion"/>
  </si>
  <si>
    <t>生命</t>
    <phoneticPr fontId="6" type="noConversion"/>
  </si>
  <si>
    <t>攻击</t>
    <phoneticPr fontId="6" type="noConversion"/>
  </si>
  <si>
    <t>暴击</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</si>
</sst>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font>
      <sz val="11"/>
      <color theme="1"/>
      <name val="等线"/>
      <charset val="134"/>
      <scheme val="minor"/>
    </font>
    <font>
      <sz val="11"/>
      <color theme="1"/>
      <name val="等线"/>
      <family val="3"/>
      <charset val="134"/>
      <scheme val="minor"/>
    </font>
    <font>
      <sz val="10"/>
      <color theme="1"/>
      <name val="Microsoft YaHei Light"/>
      <charset val="134"/>
    </font>
    <font>
      <sz val="10.5"/>
      <color rgb="FF171A1D"/>
      <name val="Segoe UI"/>
      <family val="2"/>
    </font>
    <font>
      <sz val="8"/>
      <color rgb="FF111F2C"/>
      <name val="Segoe UI"/>
      <family val="2"/>
    </font>
    <font>
      <sz val="11"/>
      <color rgb="FF000000"/>
      <name val="等线"/>
      <family val="3"/>
      <charset val="134"/>
      <scheme val="minor"/>
    </font>
    <font>
      <sz val="9"/>
      <name val="等线"/>
      <family val="3"/>
      <charset val="134"/>
      <scheme val="minor"/>
    </font>
  </fonts>
  <fills count="4">
    <fill>
      <patternFill patternType="none"/>
    </fill>
    <fill>
      <patternFill patternType="gray125"/>
    </fill>
    <fill>
      <patternFill patternType="solid">
        <fgColor theme="0"/>
        <bgColor indexed="64"/>
      </patternFill>
    </fill>
    <fill>
      <patternFill patternType="solid">
        <fgColor theme="5" tint="0.59999389629810485"/>
        <bgColor indexed="64"/>
      </patternFill>
    </fill>
  </fills>
  <borders count="3">
    <border>
      <left/>
      <right/>
      <top/>
      <bottom/>
      <diagonal/>
    </border>
    <border>
      <left style="hair">
        <color auto="1"/>
      </left>
      <right style="hair">
        <color auto="1"/>
      </right>
      <top style="hair">
        <color auto="1"/>
      </top>
      <bottom style="hair">
        <color auto="1"/>
      </bottom>
      <diagonal/>
    </border>
    <border>
      <left/>
      <right/>
      <top/>
      <bottom style="thick">
        <color auto="1"/>
      </bottom>
      <diagonal/>
    </border>
  </borders>
  <cellStyleXfs count="2">
    <xf numFmtId="0" fontId="0" fillId="0" borderId="0"/>
    <xf numFmtId="0" fontId="1" fillId="0" borderId="0"/>
  </cellStyleXfs>
  <cellXfs count="12">
    <xf numFmtId="0" fontId="0" fillId="0" borderId="0" xfId="0"/>
    <xf numFmtId="0" fontId="1" fillId="0" borderId="0" xfId="0" applyFont="1"/>
    <xf numFmtId="0" fontId="2" fillId="0" borderId="1" xfId="0" applyFont="1" applyBorder="1" applyAlignment="1">
      <alignment horizontal="center" vertical="center"/>
    </xf>
    <xf numFmtId="0" fontId="2" fillId="0" borderId="0" xfId="1" applyFont="1" applyAlignment="1">
      <alignment horizontal="center"/>
    </xf>
    <xf numFmtId="0" fontId="3" fillId="0" borderId="0" xfId="0" applyFont="1"/>
    <xf numFmtId="0" fontId="4" fillId="0" borderId="0" xfId="0" applyFont="1"/>
    <xf numFmtId="0" fontId="0" fillId="0" borderId="2" xfId="0" applyBorder="1"/>
    <xf numFmtId="0" fontId="2" fillId="2" borderId="1" xfId="0" applyFont="1" applyFill="1" applyBorder="1" applyAlignment="1">
      <alignment horizontal="center"/>
    </xf>
    <xf numFmtId="49" fontId="2" fillId="3" borderId="1" xfId="0" applyNumberFormat="1" applyFont="1" applyFill="1" applyBorder="1" applyAlignment="1">
      <alignment horizontal="center"/>
    </xf>
    <xf numFmtId="49" fontId="2" fillId="2" borderId="1" xfId="0" applyNumberFormat="1" applyFont="1" applyFill="1" applyBorder="1" applyAlignment="1">
      <alignment horizontal="center"/>
    </xf>
    <xf numFmtId="49" fontId="2" fillId="0" borderId="1" xfId="0" applyNumberFormat="1" applyFont="1" applyBorder="1" applyAlignment="1">
      <alignment horizontal="center"/>
    </xf>
    <xf numFmtId="0" fontId="2" fillId="0" borderId="1" xfId="0" applyFont="1" applyBorder="1" applyAlignment="1">
      <alignment horizontal="center"/>
    </xf>
  </cellXfs>
  <cellStyles count="2">
    <cellStyle name="常规" xfId="0" builtinId="0"/>
    <cellStyle name="常规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G83"/>
  <sheetViews>
    <sheetView tabSelected="1" topLeftCell="A58" workbookViewId="0">
      <selection activeCell="K76" sqref="K76"/>
    </sheetView>
  </sheetViews>
  <sheetFormatPr defaultColWidth="9" defaultRowHeight="14.25"/>
  <cols>
    <col min="3" max="4" width="10.5" customWidth="1"/>
    <col min="5" max="5" width="12.875" customWidth="1"/>
    <col min="6" max="6" width="9" customWidth="1"/>
    <col min="7" max="7" width="10.375" customWidth="1"/>
  </cols>
  <sheetData>
    <row r="1" spans="1:7" ht="16.5" customHeight="1">
      <c r="A1" s="7" t="s">
        <v>0</v>
      </c>
      <c r="B1" s="8" t="s">
        <v>1</v>
      </c>
      <c r="C1" t="s">
        <v>2</v>
      </c>
      <c r="D1" t="s">
        <v>3</v>
      </c>
      <c r="E1" t="s">
        <v>4</v>
      </c>
      <c r="F1" t="s">
        <v>5</v>
      </c>
      <c r="G1" s="2" t="s">
        <v>6</v>
      </c>
    </row>
    <row r="2" spans="1:7" ht="16.5" customHeight="1">
      <c r="A2" s="7" t="s">
        <v>0</v>
      </c>
      <c r="B2" s="8" t="s">
        <v>1</v>
      </c>
      <c r="C2" t="s">
        <v>2</v>
      </c>
      <c r="D2" t="s">
        <v>3</v>
      </c>
      <c r="E2" t="s">
        <v>4</v>
      </c>
      <c r="F2" t="s">
        <v>5</v>
      </c>
      <c r="G2" s="2" t="s">
        <v>6</v>
      </c>
    </row>
    <row r="3" spans="1:7" ht="16.5" customHeight="1">
      <c r="A3" s="9" t="s">
        <v>7</v>
      </c>
      <c r="B3" s="10" t="s">
        <v>8</v>
      </c>
      <c r="C3" s="10" t="s">
        <v>8</v>
      </c>
      <c r="D3" s="10" t="s">
        <v>7</v>
      </c>
      <c r="E3" s="10" t="s">
        <v>8</v>
      </c>
      <c r="F3" s="10" t="s">
        <v>8</v>
      </c>
      <c r="G3" s="2" t="s">
        <v>8</v>
      </c>
    </row>
    <row r="4" spans="1:7" ht="16.5" customHeight="1">
      <c r="A4" s="9" t="s">
        <v>9</v>
      </c>
      <c r="B4" s="10" t="s">
        <v>10</v>
      </c>
      <c r="C4" s="11" t="s">
        <v>11</v>
      </c>
      <c r="D4" t="s">
        <v>12</v>
      </c>
      <c r="E4" t="s">
        <v>13</v>
      </c>
      <c r="F4" t="s">
        <v>14</v>
      </c>
      <c r="G4" t="s">
        <v>15</v>
      </c>
    </row>
    <row r="5" spans="1:7" s="6" customFormat="1">
      <c r="A5" s="6" t="s">
        <v>16</v>
      </c>
      <c r="B5" s="6" t="s">
        <v>17</v>
      </c>
      <c r="C5" s="6" t="s">
        <v>17</v>
      </c>
      <c r="D5" s="6">
        <v>101</v>
      </c>
      <c r="E5" s="6" t="s">
        <v>18</v>
      </c>
      <c r="F5" s="6" t="s">
        <v>17</v>
      </c>
      <c r="G5" t="s">
        <v>18</v>
      </c>
    </row>
    <row r="6" spans="1:7" ht="16.5" customHeight="1">
      <c r="A6" s="11" t="s">
        <v>19</v>
      </c>
      <c r="B6" s="2">
        <v>5001</v>
      </c>
      <c r="C6">
        <f>INDEX(Sheet4!B:B,MATCH($B6,Sheet4!$A:$A,0))</f>
        <v>13</v>
      </c>
      <c r="D6" t="str">
        <f>INDEX(Sheet4!C:C,MATCH($B6,Sheet4!$A:$A,0))</f>
        <v>防御</v>
      </c>
      <c r="E6">
        <f>INDEX(Sheet4!D:D,MATCH($B6,Sheet4!$A:$A,0))</f>
        <v>0</v>
      </c>
      <c r="F6">
        <f>INDEX(Sheet4!F:F,MATCH($B6,Sheet4!$A:$A,0))</f>
        <v>45</v>
      </c>
      <c r="G6">
        <f>INDEX(Sheet4!H:H,MATCH($B6,Sheet4!$A:$A,0))</f>
        <v>340020403</v>
      </c>
    </row>
    <row r="7" spans="1:7" ht="16.5" customHeight="1">
      <c r="A7" s="11" t="s">
        <v>19</v>
      </c>
      <c r="B7" s="2">
        <v>5002</v>
      </c>
      <c r="C7">
        <f>INDEX(Sheet4!B:B,MATCH($B7,Sheet4!$A:$A,0))</f>
        <v>3</v>
      </c>
      <c r="D7" t="str">
        <f>INDEX(Sheet4!C:C,MATCH($B7,Sheet4!$A:$A,0))</f>
        <v>生命</v>
      </c>
      <c r="E7">
        <f>INDEX(Sheet4!D:D,MATCH($B7,Sheet4!$A:$A,0))</f>
        <v>0</v>
      </c>
      <c r="F7">
        <f>INDEX(Sheet4!F:F,MATCH($B7,Sheet4!$A:$A,0))</f>
        <v>500</v>
      </c>
      <c r="G7">
        <f>INDEX(Sheet4!H:H,MATCH($B7,Sheet4!$A:$A,0))</f>
        <v>340020401</v>
      </c>
    </row>
    <row r="8" spans="1:7" ht="16.5" customHeight="1">
      <c r="A8" s="11" t="s">
        <v>19</v>
      </c>
      <c r="B8" s="2">
        <v>5003</v>
      </c>
      <c r="C8">
        <f>INDEX(Sheet4!B:B,MATCH($B8,Sheet4!$A:$A,0))</f>
        <v>8</v>
      </c>
      <c r="D8" t="str">
        <f>INDEX(Sheet4!C:C,MATCH($B8,Sheet4!$A:$A,0))</f>
        <v>攻击</v>
      </c>
      <c r="E8">
        <f>INDEX(Sheet4!D:D,MATCH($B8,Sheet4!$A:$A,0))</f>
        <v>0</v>
      </c>
      <c r="F8">
        <f>INDEX(Sheet4!F:F,MATCH($B8,Sheet4!$A:$A,0))</f>
        <v>45</v>
      </c>
      <c r="G8">
        <f>INDEX(Sheet4!H:H,MATCH($B8,Sheet4!$A:$A,0))</f>
        <v>340020402</v>
      </c>
    </row>
    <row r="9" spans="1:7" ht="16.5" customHeight="1">
      <c r="A9" s="11" t="s">
        <v>19</v>
      </c>
      <c r="B9" s="2">
        <v>5004</v>
      </c>
      <c r="C9">
        <f>INDEX(Sheet4!B:B,MATCH($B9,Sheet4!$A:$A,0))</f>
        <v>38</v>
      </c>
      <c r="D9" t="str">
        <f>INDEX(Sheet4!C:C,MATCH($B9,Sheet4!$A:$A,0))</f>
        <v>速度</v>
      </c>
      <c r="E9">
        <f>INDEX(Sheet4!D:D,MATCH($B9,Sheet4!$A:$A,0))</f>
        <v>0</v>
      </c>
      <c r="F9">
        <f>INDEX(Sheet4!F:F,MATCH($B9,Sheet4!$A:$A,0))</f>
        <v>20</v>
      </c>
      <c r="G9">
        <f>INDEX(Sheet4!H:H,MATCH($B9,Sheet4!$A:$A,0))</f>
        <v>340020404</v>
      </c>
    </row>
    <row r="10" spans="1:7" ht="16.5" customHeight="1">
      <c r="A10" s="11" t="s">
        <v>19</v>
      </c>
      <c r="B10" s="2">
        <v>5005</v>
      </c>
      <c r="C10">
        <f>INDEX(Sheet4!B:B,MATCH($B10,Sheet4!$A:$A,0))</f>
        <v>4</v>
      </c>
      <c r="D10" t="str">
        <f>INDEX(Sheet4!C:C,MATCH($B10,Sheet4!$A:$A,0))</f>
        <v>生命</v>
      </c>
      <c r="E10">
        <f>INDEX(Sheet4!D:D,MATCH($B10,Sheet4!$A:$A,0))</f>
        <v>1</v>
      </c>
      <c r="F10">
        <f>INDEX(Sheet4!F:F,MATCH($B10,Sheet4!$A:$A,0))</f>
        <v>50</v>
      </c>
      <c r="G10">
        <f>INDEX(Sheet4!H:H,MATCH($B10,Sheet4!$A:$A,0))</f>
        <v>340020401</v>
      </c>
    </row>
    <row r="11" spans="1:7" ht="16.5" customHeight="1">
      <c r="A11" s="11" t="s">
        <v>19</v>
      </c>
      <c r="B11" s="2">
        <v>5006</v>
      </c>
      <c r="C11">
        <f>INDEX(Sheet4!B:B,MATCH($B11,Sheet4!$A:$A,0))</f>
        <v>9</v>
      </c>
      <c r="D11" t="str">
        <f>INDEX(Sheet4!C:C,MATCH($B11,Sheet4!$A:$A,0))</f>
        <v>攻击</v>
      </c>
      <c r="E11">
        <f>INDEX(Sheet4!D:D,MATCH($B11,Sheet4!$A:$A,0))</f>
        <v>1</v>
      </c>
      <c r="F11">
        <f>INDEX(Sheet4!F:F,MATCH($B11,Sheet4!$A:$A,0))</f>
        <v>50</v>
      </c>
      <c r="G11">
        <f>INDEX(Sheet4!H:H,MATCH($B11,Sheet4!$A:$A,0))</f>
        <v>340020402</v>
      </c>
    </row>
    <row r="12" spans="1:7" ht="16.5" customHeight="1">
      <c r="A12" s="11" t="s">
        <v>19</v>
      </c>
      <c r="B12" s="2">
        <v>201</v>
      </c>
      <c r="C12">
        <f>INDEX(Sheet4!B:B,MATCH($B12,Sheet4!$A:$A,0))</f>
        <v>3</v>
      </c>
      <c r="D12" t="str">
        <f>INDEX(Sheet4!C:C,MATCH($B12,Sheet4!$A:$A,0))</f>
        <v>生命</v>
      </c>
      <c r="E12">
        <f>INDEX(Sheet4!D:D,MATCH($B12,Sheet4!$A:$A,0))</f>
        <v>0</v>
      </c>
      <c r="F12">
        <f>INDEX(Sheet4!F:F,MATCH($B12,Sheet4!$A:$A,0))</f>
        <v>500</v>
      </c>
      <c r="G12">
        <f>INDEX(Sheet4!H:H,MATCH($B12,Sheet4!$A:$A,0))</f>
        <v>340020401</v>
      </c>
    </row>
    <row r="13" spans="1:7" ht="16.5" customHeight="1">
      <c r="A13" s="11" t="s">
        <v>19</v>
      </c>
      <c r="B13" s="2">
        <v>202</v>
      </c>
      <c r="C13">
        <f>INDEX(Sheet4!B:B,MATCH($B13,Sheet4!$A:$A,0))</f>
        <v>8</v>
      </c>
      <c r="D13" t="str">
        <f>INDEX(Sheet4!C:C,MATCH($B13,Sheet4!$A:$A,0))</f>
        <v>攻击</v>
      </c>
      <c r="E13">
        <f>INDEX(Sheet4!D:D,MATCH($B13,Sheet4!$A:$A,0))</f>
        <v>0</v>
      </c>
      <c r="F13">
        <f>INDEX(Sheet4!F:F,MATCH($B13,Sheet4!$A:$A,0))</f>
        <v>45</v>
      </c>
      <c r="G13">
        <f>INDEX(Sheet4!H:H,MATCH($B13,Sheet4!$A:$A,0))</f>
        <v>340020402</v>
      </c>
    </row>
    <row r="14" spans="1:7" ht="16.5" customHeight="1">
      <c r="A14" s="11" t="s">
        <v>19</v>
      </c>
      <c r="B14" s="2">
        <v>203</v>
      </c>
      <c r="C14">
        <f>INDEX(Sheet4!B:B,MATCH($B14,Sheet4!$A:$A,0))</f>
        <v>18</v>
      </c>
      <c r="D14" t="str">
        <f>INDEX(Sheet4!C:C,MATCH($B14,Sheet4!$A:$A,0))</f>
        <v>暴击</v>
      </c>
      <c r="E14">
        <f>INDEX(Sheet4!D:D,MATCH($B14,Sheet4!$A:$A,0))</f>
        <v>1</v>
      </c>
      <c r="F14">
        <f>INDEX(Sheet4!F:F,MATCH($B14,Sheet4!$A:$A,0))</f>
        <v>40</v>
      </c>
      <c r="G14">
        <f>INDEX(Sheet4!H:H,MATCH($B14,Sheet4!$A:$A,0))</f>
        <v>340020405</v>
      </c>
    </row>
    <row r="15" spans="1:7" ht="16.5" customHeight="1">
      <c r="A15" s="11" t="s">
        <v>19</v>
      </c>
      <c r="B15" s="2">
        <v>204</v>
      </c>
      <c r="C15">
        <f>INDEX(Sheet4!B:B,MATCH($B15,Sheet4!$A:$A,0))</f>
        <v>23</v>
      </c>
      <c r="D15" t="str">
        <f>INDEX(Sheet4!C:C,MATCH($B15,Sheet4!$A:$A,0))</f>
        <v>暴伤</v>
      </c>
      <c r="E15">
        <f>INDEX(Sheet4!D:D,MATCH($B15,Sheet4!$A:$A,0))</f>
        <v>1</v>
      </c>
      <c r="F15">
        <f>INDEX(Sheet4!F:F,MATCH($B15,Sheet4!$A:$A,0))</f>
        <v>120</v>
      </c>
      <c r="G15">
        <f>INDEX(Sheet4!H:H,MATCH($B15,Sheet4!$A:$A,0))</f>
        <v>340020406</v>
      </c>
    </row>
    <row r="16" spans="1:7" ht="16.5" customHeight="1">
      <c r="A16" s="11" t="s">
        <v>19</v>
      </c>
      <c r="B16" s="2">
        <v>205</v>
      </c>
      <c r="C16">
        <f>INDEX(Sheet4!B:B,MATCH($B16,Sheet4!$A:$A,0))</f>
        <v>4</v>
      </c>
      <c r="D16" t="str">
        <f>INDEX(Sheet4!C:C,MATCH($B16,Sheet4!$A:$A,0))</f>
        <v>生命</v>
      </c>
      <c r="E16">
        <f>INDEX(Sheet4!D:D,MATCH($B16,Sheet4!$A:$A,0))</f>
        <v>1</v>
      </c>
      <c r="F16">
        <f>INDEX(Sheet4!F:F,MATCH($B16,Sheet4!$A:$A,0))</f>
        <v>50</v>
      </c>
      <c r="G16">
        <f>INDEX(Sheet4!H:H,MATCH($B16,Sheet4!$A:$A,0))</f>
        <v>340020401</v>
      </c>
    </row>
    <row r="17" spans="1:7" ht="16.5" customHeight="1">
      <c r="A17" s="11" t="s">
        <v>19</v>
      </c>
      <c r="B17" s="2">
        <v>206</v>
      </c>
      <c r="C17">
        <f>INDEX(Sheet4!B:B,MATCH($B17,Sheet4!$A:$A,0))</f>
        <v>9</v>
      </c>
      <c r="D17" t="str">
        <f>INDEX(Sheet4!C:C,MATCH($B17,Sheet4!$A:$A,0))</f>
        <v>攻击</v>
      </c>
      <c r="E17">
        <f>INDEX(Sheet4!D:D,MATCH($B17,Sheet4!$A:$A,0))</f>
        <v>1</v>
      </c>
      <c r="F17">
        <f>INDEX(Sheet4!F:F,MATCH($B17,Sheet4!$A:$A,0))</f>
        <v>50</v>
      </c>
      <c r="G17">
        <f>INDEX(Sheet4!H:H,MATCH($B17,Sheet4!$A:$A,0))</f>
        <v>340020402</v>
      </c>
    </row>
    <row r="18" spans="1:7" ht="16.5" customHeight="1">
      <c r="A18" s="11" t="s">
        <v>19</v>
      </c>
      <c r="B18" s="2">
        <v>301</v>
      </c>
      <c r="C18">
        <f>INDEX(Sheet4!B:B,MATCH($B18,Sheet4!$A:$A,0))</f>
        <v>13</v>
      </c>
      <c r="D18" t="str">
        <f>INDEX(Sheet4!C:C,MATCH($B18,Sheet4!$A:$A,0))</f>
        <v>防御</v>
      </c>
      <c r="E18">
        <f>INDEX(Sheet4!D:D,MATCH($B18,Sheet4!$A:$A,0))</f>
        <v>0</v>
      </c>
      <c r="F18">
        <f>INDEX(Sheet4!F:F,MATCH($B18,Sheet4!$A:$A,0))</f>
        <v>45</v>
      </c>
      <c r="G18">
        <f>INDEX(Sheet4!H:H,MATCH($B18,Sheet4!$A:$A,0))</f>
        <v>340020403</v>
      </c>
    </row>
    <row r="19" spans="1:7" ht="16.5" customHeight="1">
      <c r="A19" s="11" t="s">
        <v>19</v>
      </c>
      <c r="B19" s="2">
        <v>302</v>
      </c>
      <c r="C19">
        <f>INDEX(Sheet4!B:B,MATCH($B19,Sheet4!$A:$A,0))</f>
        <v>3</v>
      </c>
      <c r="D19" t="str">
        <f>INDEX(Sheet4!C:C,MATCH($B19,Sheet4!$A:$A,0))</f>
        <v>生命</v>
      </c>
      <c r="E19">
        <f>INDEX(Sheet4!D:D,MATCH($B19,Sheet4!$A:$A,0))</f>
        <v>0</v>
      </c>
      <c r="F19">
        <f>INDEX(Sheet4!F:F,MATCH($B19,Sheet4!$A:$A,0))</f>
        <v>500</v>
      </c>
      <c r="G19">
        <f>INDEX(Sheet4!H:H,MATCH($B19,Sheet4!$A:$A,0))</f>
        <v>340020401</v>
      </c>
    </row>
    <row r="20" spans="1:7" ht="16.5" customHeight="1">
      <c r="A20" s="11" t="s">
        <v>19</v>
      </c>
      <c r="B20" s="2">
        <v>303</v>
      </c>
      <c r="C20">
        <f>INDEX(Sheet4!B:B,MATCH($B20,Sheet4!$A:$A,0))</f>
        <v>18</v>
      </c>
      <c r="D20" t="str">
        <f>INDEX(Sheet4!C:C,MATCH($B20,Sheet4!$A:$A,0))</f>
        <v>暴击</v>
      </c>
      <c r="E20">
        <f>INDEX(Sheet4!D:D,MATCH($B20,Sheet4!$A:$A,0))</f>
        <v>1</v>
      </c>
      <c r="F20">
        <f>INDEX(Sheet4!F:F,MATCH($B20,Sheet4!$A:$A,0))</f>
        <v>40</v>
      </c>
      <c r="G20">
        <f>INDEX(Sheet4!H:H,MATCH($B20,Sheet4!$A:$A,0))</f>
        <v>340020405</v>
      </c>
    </row>
    <row r="21" spans="1:7" ht="16.5" customHeight="1">
      <c r="A21" s="11" t="s">
        <v>19</v>
      </c>
      <c r="B21" s="2">
        <v>304</v>
      </c>
      <c r="C21">
        <f>INDEX(Sheet4!B:B,MATCH($B21,Sheet4!$A:$A,0))</f>
        <v>23</v>
      </c>
      <c r="D21" t="str">
        <f>INDEX(Sheet4!C:C,MATCH($B21,Sheet4!$A:$A,0))</f>
        <v>暴伤</v>
      </c>
      <c r="E21">
        <f>INDEX(Sheet4!D:D,MATCH($B21,Sheet4!$A:$A,0))</f>
        <v>1</v>
      </c>
      <c r="F21">
        <f>INDEX(Sheet4!F:F,MATCH($B21,Sheet4!$A:$A,0))</f>
        <v>120</v>
      </c>
      <c r="G21">
        <f>INDEX(Sheet4!H:H,MATCH($B21,Sheet4!$A:$A,0))</f>
        <v>340020406</v>
      </c>
    </row>
    <row r="22" spans="1:7" ht="16.5" customHeight="1">
      <c r="A22" s="11" t="s">
        <v>19</v>
      </c>
      <c r="B22" s="2">
        <v>305</v>
      </c>
      <c r="C22">
        <f>INDEX(Sheet4!B:B,MATCH($B22,Sheet4!$A:$A,0))</f>
        <v>38</v>
      </c>
      <c r="D22" t="str">
        <f>INDEX(Sheet4!C:C,MATCH($B22,Sheet4!$A:$A,0))</f>
        <v>速度</v>
      </c>
      <c r="E22">
        <f>INDEX(Sheet4!D:D,MATCH($B22,Sheet4!$A:$A,0))</f>
        <v>0</v>
      </c>
      <c r="F22">
        <f>INDEX(Sheet4!F:F,MATCH($B22,Sheet4!$A:$A,0))</f>
        <v>20</v>
      </c>
      <c r="G22">
        <f>INDEX(Sheet4!H:H,MATCH($B22,Sheet4!$A:$A,0))</f>
        <v>340020404</v>
      </c>
    </row>
    <row r="23" spans="1:7" ht="16.5" customHeight="1">
      <c r="A23" s="11" t="s">
        <v>19</v>
      </c>
      <c r="B23" s="2">
        <v>306</v>
      </c>
      <c r="C23">
        <f>INDEX(Sheet4!B:B,MATCH($B23,Sheet4!$A:$A,0))</f>
        <v>9</v>
      </c>
      <c r="D23" t="str">
        <f>INDEX(Sheet4!C:C,MATCH($B23,Sheet4!$A:$A,0))</f>
        <v>攻击</v>
      </c>
      <c r="E23">
        <f>INDEX(Sheet4!D:D,MATCH($B23,Sheet4!$A:$A,0))</f>
        <v>1</v>
      </c>
      <c r="F23">
        <f>INDEX(Sheet4!F:F,MATCH($B23,Sheet4!$A:$A,0))</f>
        <v>50</v>
      </c>
      <c r="G23">
        <f>INDEX(Sheet4!H:H,MATCH($B23,Sheet4!$A:$A,0))</f>
        <v>340020402</v>
      </c>
    </row>
    <row r="24" spans="1:7" ht="16.5" customHeight="1">
      <c r="A24" s="11" t="s">
        <v>19</v>
      </c>
      <c r="B24" s="2">
        <v>401</v>
      </c>
      <c r="C24">
        <f>INDEX(Sheet4!B:B,MATCH($B24,Sheet4!$A:$A,0))</f>
        <v>13</v>
      </c>
      <c r="D24" t="str">
        <f>INDEX(Sheet4!C:C,MATCH($B24,Sheet4!$A:$A,0))</f>
        <v>防御</v>
      </c>
      <c r="E24">
        <f>INDEX(Sheet4!D:D,MATCH($B24,Sheet4!$A:$A,0))</f>
        <v>0</v>
      </c>
      <c r="F24">
        <f>INDEX(Sheet4!F:F,MATCH($B24,Sheet4!$A:$A,0))</f>
        <v>45</v>
      </c>
      <c r="G24">
        <f>INDEX(Sheet4!H:H,MATCH($B24,Sheet4!$A:$A,0))</f>
        <v>340020403</v>
      </c>
    </row>
    <row r="25" spans="1:7" ht="16.5" customHeight="1">
      <c r="A25" s="11" t="s">
        <v>19</v>
      </c>
      <c r="B25" s="2">
        <v>402</v>
      </c>
      <c r="C25">
        <f>INDEX(Sheet4!B:B,MATCH($B25,Sheet4!$A:$A,0))</f>
        <v>3</v>
      </c>
      <c r="D25" t="str">
        <f>INDEX(Sheet4!C:C,MATCH($B25,Sheet4!$A:$A,0))</f>
        <v>生命</v>
      </c>
      <c r="E25">
        <f>INDEX(Sheet4!D:D,MATCH($B25,Sheet4!$A:$A,0))</f>
        <v>0</v>
      </c>
      <c r="F25">
        <f>INDEX(Sheet4!F:F,MATCH($B25,Sheet4!$A:$A,0))</f>
        <v>500</v>
      </c>
      <c r="G25">
        <f>INDEX(Sheet4!H:H,MATCH($B25,Sheet4!$A:$A,0))</f>
        <v>340020401</v>
      </c>
    </row>
    <row r="26" spans="1:7" ht="16.5" customHeight="1">
      <c r="A26" s="11" t="s">
        <v>19</v>
      </c>
      <c r="B26" s="2">
        <v>403</v>
      </c>
      <c r="C26">
        <f>INDEX(Sheet4!B:B,MATCH($B26,Sheet4!$A:$A,0))</f>
        <v>8</v>
      </c>
      <c r="D26" t="str">
        <f>INDEX(Sheet4!C:C,MATCH($B26,Sheet4!$A:$A,0))</f>
        <v>攻击</v>
      </c>
      <c r="E26">
        <f>INDEX(Sheet4!D:D,MATCH($B26,Sheet4!$A:$A,0))</f>
        <v>0</v>
      </c>
      <c r="F26">
        <f>INDEX(Sheet4!F:F,MATCH($B26,Sheet4!$A:$A,0))</f>
        <v>45</v>
      </c>
      <c r="G26">
        <f>INDEX(Sheet4!H:H,MATCH($B26,Sheet4!$A:$A,0))</f>
        <v>340020402</v>
      </c>
    </row>
    <row r="27" spans="1:7" ht="16.5" customHeight="1">
      <c r="A27" s="11" t="s">
        <v>19</v>
      </c>
      <c r="B27" s="2">
        <v>404</v>
      </c>
      <c r="C27">
        <f>INDEX(Sheet4!B:B,MATCH($B27,Sheet4!$A:$A,0))</f>
        <v>23</v>
      </c>
      <c r="D27" t="str">
        <f>INDEX(Sheet4!C:C,MATCH($B27,Sheet4!$A:$A,0))</f>
        <v>暴伤</v>
      </c>
      <c r="E27">
        <f>INDEX(Sheet4!D:D,MATCH($B27,Sheet4!$A:$A,0))</f>
        <v>1</v>
      </c>
      <c r="F27">
        <f>INDEX(Sheet4!F:F,MATCH($B27,Sheet4!$A:$A,0))</f>
        <v>120</v>
      </c>
      <c r="G27">
        <f>INDEX(Sheet4!H:H,MATCH($B27,Sheet4!$A:$A,0))</f>
        <v>340020406</v>
      </c>
    </row>
    <row r="28" spans="1:7" ht="16.5" customHeight="1">
      <c r="A28" s="11" t="s">
        <v>19</v>
      </c>
      <c r="B28" s="2">
        <v>405</v>
      </c>
      <c r="C28">
        <f>INDEX(Sheet4!B:B,MATCH($B28,Sheet4!$A:$A,0))</f>
        <v>4</v>
      </c>
      <c r="D28" t="str">
        <f>INDEX(Sheet4!C:C,MATCH($B28,Sheet4!$A:$A,0))</f>
        <v>生命</v>
      </c>
      <c r="E28">
        <f>INDEX(Sheet4!D:D,MATCH($B28,Sheet4!$A:$A,0))</f>
        <v>1</v>
      </c>
      <c r="F28">
        <f>INDEX(Sheet4!F:F,MATCH($B28,Sheet4!$A:$A,0))</f>
        <v>50</v>
      </c>
      <c r="G28">
        <f>INDEX(Sheet4!H:H,MATCH($B28,Sheet4!$A:$A,0))</f>
        <v>340020401</v>
      </c>
    </row>
    <row r="29" spans="1:7" ht="16.5" customHeight="1">
      <c r="A29" s="11" t="s">
        <v>19</v>
      </c>
      <c r="B29" s="2">
        <v>406</v>
      </c>
      <c r="C29">
        <f>INDEX(Sheet4!B:B,MATCH($B29,Sheet4!$A:$A,0))</f>
        <v>9</v>
      </c>
      <c r="D29" t="str">
        <f>INDEX(Sheet4!C:C,MATCH($B29,Sheet4!$A:$A,0))</f>
        <v>攻击</v>
      </c>
      <c r="E29">
        <f>INDEX(Sheet4!D:D,MATCH($B29,Sheet4!$A:$A,0))</f>
        <v>1</v>
      </c>
      <c r="F29">
        <f>INDEX(Sheet4!F:F,MATCH($B29,Sheet4!$A:$A,0))</f>
        <v>50</v>
      </c>
      <c r="G29">
        <f>INDEX(Sheet4!H:H,MATCH($B29,Sheet4!$A:$A,0))</f>
        <v>340020402</v>
      </c>
    </row>
    <row r="30" spans="1:7" ht="16.5" customHeight="1">
      <c r="A30" s="11" t="s">
        <v>19</v>
      </c>
      <c r="B30" s="2">
        <v>501</v>
      </c>
      <c r="C30">
        <f>INDEX(Sheet4!B:B,MATCH($B30,Sheet4!$A:$A,0))</f>
        <v>13</v>
      </c>
      <c r="D30" t="str">
        <f>INDEX(Sheet4!C:C,MATCH($B30,Sheet4!$A:$A,0))</f>
        <v>防御</v>
      </c>
      <c r="E30">
        <f>INDEX(Sheet4!D:D,MATCH($B30,Sheet4!$A:$A,0))</f>
        <v>0</v>
      </c>
      <c r="F30">
        <f>INDEX(Sheet4!F:F,MATCH($B30,Sheet4!$A:$A,0))</f>
        <v>45</v>
      </c>
      <c r="G30">
        <f>INDEX(Sheet4!H:H,MATCH($B30,Sheet4!$A:$A,0))</f>
        <v>340020403</v>
      </c>
    </row>
    <row r="31" spans="1:7" ht="16.5" customHeight="1">
      <c r="A31" s="11" t="s">
        <v>19</v>
      </c>
      <c r="B31" s="2">
        <v>502</v>
      </c>
      <c r="C31">
        <f>INDEX(Sheet4!B:B,MATCH($B31,Sheet4!$A:$A,0))</f>
        <v>3</v>
      </c>
      <c r="D31" t="str">
        <f>INDEX(Sheet4!C:C,MATCH($B31,Sheet4!$A:$A,0))</f>
        <v>生命</v>
      </c>
      <c r="E31">
        <f>INDEX(Sheet4!D:D,MATCH($B31,Sheet4!$A:$A,0))</f>
        <v>0</v>
      </c>
      <c r="F31">
        <f>INDEX(Sheet4!F:F,MATCH($B31,Sheet4!$A:$A,0))</f>
        <v>500</v>
      </c>
      <c r="G31">
        <f>INDEX(Sheet4!H:H,MATCH($B31,Sheet4!$A:$A,0))</f>
        <v>340020401</v>
      </c>
    </row>
    <row r="32" spans="1:7" ht="16.5" customHeight="1">
      <c r="A32" s="11" t="s">
        <v>19</v>
      </c>
      <c r="B32" s="2">
        <v>503</v>
      </c>
      <c r="C32">
        <f>INDEX(Sheet4!B:B,MATCH($B32,Sheet4!$A:$A,0))</f>
        <v>8</v>
      </c>
      <c r="D32" t="str">
        <f>INDEX(Sheet4!C:C,MATCH($B32,Sheet4!$A:$A,0))</f>
        <v>攻击</v>
      </c>
      <c r="E32">
        <f>INDEX(Sheet4!D:D,MATCH($B32,Sheet4!$A:$A,0))</f>
        <v>0</v>
      </c>
      <c r="F32">
        <f>INDEX(Sheet4!F:F,MATCH($B32,Sheet4!$A:$A,0))</f>
        <v>45</v>
      </c>
      <c r="G32">
        <f>INDEX(Sheet4!H:H,MATCH($B32,Sheet4!$A:$A,0))</f>
        <v>340020402</v>
      </c>
    </row>
    <row r="33" spans="1:7" ht="16.5" customHeight="1">
      <c r="A33" s="11" t="s">
        <v>19</v>
      </c>
      <c r="B33" s="2">
        <v>504</v>
      </c>
      <c r="C33">
        <f>INDEX(Sheet4!B:B,MATCH($B33,Sheet4!$A:$A,0))</f>
        <v>4</v>
      </c>
      <c r="D33" t="str">
        <f>INDEX(Sheet4!C:C,MATCH($B33,Sheet4!$A:$A,0))</f>
        <v>生命</v>
      </c>
      <c r="E33">
        <f>INDEX(Sheet4!D:D,MATCH($B33,Sheet4!$A:$A,0))</f>
        <v>1</v>
      </c>
      <c r="F33">
        <f>INDEX(Sheet4!F:F,MATCH($B33,Sheet4!$A:$A,0))</f>
        <v>50</v>
      </c>
      <c r="G33">
        <f>INDEX(Sheet4!H:H,MATCH($B33,Sheet4!$A:$A,0))</f>
        <v>340020401</v>
      </c>
    </row>
    <row r="34" spans="1:7" ht="16.5" customHeight="1">
      <c r="A34" s="11" t="s">
        <v>19</v>
      </c>
      <c r="B34" s="2">
        <v>505</v>
      </c>
      <c r="C34">
        <f>INDEX(Sheet4!B:B,MATCH($B34,Sheet4!$A:$A,0))</f>
        <v>14</v>
      </c>
      <c r="D34" t="str">
        <f>INDEX(Sheet4!C:C,MATCH($B34,Sheet4!$A:$A,0))</f>
        <v>防御</v>
      </c>
      <c r="E34">
        <f>INDEX(Sheet4!D:D,MATCH($B34,Sheet4!$A:$A,0))</f>
        <v>1</v>
      </c>
      <c r="F34">
        <f>INDEX(Sheet4!F:F,MATCH($B34,Sheet4!$A:$A,0))</f>
        <v>50</v>
      </c>
      <c r="G34">
        <f>INDEX(Sheet4!H:H,MATCH($B34,Sheet4!$A:$A,0))</f>
        <v>340020403</v>
      </c>
    </row>
    <row r="35" spans="1:7" ht="16.5" customHeight="1">
      <c r="A35" s="11" t="s">
        <v>19</v>
      </c>
      <c r="B35" s="2">
        <v>506</v>
      </c>
      <c r="C35">
        <f>INDEX(Sheet4!B:B,MATCH($B35,Sheet4!$A:$A,0))</f>
        <v>9</v>
      </c>
      <c r="D35" t="str">
        <f>INDEX(Sheet4!C:C,MATCH($B35,Sheet4!$A:$A,0))</f>
        <v>攻击</v>
      </c>
      <c r="E35">
        <f>INDEX(Sheet4!D:D,MATCH($B35,Sheet4!$A:$A,0))</f>
        <v>1</v>
      </c>
      <c r="F35">
        <f>INDEX(Sheet4!F:F,MATCH($B35,Sheet4!$A:$A,0))</f>
        <v>50</v>
      </c>
      <c r="G35">
        <f>INDEX(Sheet4!H:H,MATCH($B35,Sheet4!$A:$A,0))</f>
        <v>340020402</v>
      </c>
    </row>
    <row r="36" spans="1:7" ht="16.5" customHeight="1">
      <c r="A36" s="11" t="s">
        <v>19</v>
      </c>
      <c r="B36" s="2">
        <v>601</v>
      </c>
      <c r="C36">
        <f>INDEX(Sheet4!B:B,MATCH($B36,Sheet4!$A:$A,0))</f>
        <v>13</v>
      </c>
      <c r="D36" t="str">
        <f>INDEX(Sheet4!C:C,MATCH($B36,Sheet4!$A:$A,0))</f>
        <v>防御</v>
      </c>
      <c r="E36">
        <f>INDEX(Sheet4!D:D,MATCH($B36,Sheet4!$A:$A,0))</f>
        <v>0</v>
      </c>
      <c r="F36">
        <f>INDEX(Sheet4!F:F,MATCH($B36,Sheet4!$A:$A,0))</f>
        <v>45</v>
      </c>
      <c r="G36">
        <f>INDEX(Sheet4!H:H,MATCH($B36,Sheet4!$A:$A,0))</f>
        <v>340020403</v>
      </c>
    </row>
    <row r="37" spans="1:7" ht="16.5" customHeight="1">
      <c r="A37" s="11" t="s">
        <v>19</v>
      </c>
      <c r="B37" s="2">
        <v>602</v>
      </c>
      <c r="C37">
        <f>INDEX(Sheet4!B:B,MATCH($B37,Sheet4!$A:$A,0))</f>
        <v>3</v>
      </c>
      <c r="D37" t="str">
        <f>INDEX(Sheet4!C:C,MATCH($B37,Sheet4!$A:$A,0))</f>
        <v>生命</v>
      </c>
      <c r="E37">
        <f>INDEX(Sheet4!D:D,MATCH($B37,Sheet4!$A:$A,0))</f>
        <v>0</v>
      </c>
      <c r="F37">
        <f>INDEX(Sheet4!F:F,MATCH($B37,Sheet4!$A:$A,0))</f>
        <v>500</v>
      </c>
      <c r="G37">
        <f>INDEX(Sheet4!H:H,MATCH($B37,Sheet4!$A:$A,0))</f>
        <v>340020401</v>
      </c>
    </row>
    <row r="38" spans="1:7" ht="16.5" customHeight="1">
      <c r="A38" s="11" t="s">
        <v>19</v>
      </c>
      <c r="B38" s="2">
        <v>603</v>
      </c>
      <c r="C38">
        <f>INDEX(Sheet4!B:B,MATCH($B38,Sheet4!$A:$A,0))</f>
        <v>8</v>
      </c>
      <c r="D38" t="str">
        <f>INDEX(Sheet4!C:C,MATCH($B38,Sheet4!$A:$A,0))</f>
        <v>攻击</v>
      </c>
      <c r="E38">
        <f>INDEX(Sheet4!D:D,MATCH($B38,Sheet4!$A:$A,0))</f>
        <v>0</v>
      </c>
      <c r="F38">
        <f>INDEX(Sheet4!F:F,MATCH($B38,Sheet4!$A:$A,0))</f>
        <v>45</v>
      </c>
      <c r="G38">
        <f>INDEX(Sheet4!H:H,MATCH($B38,Sheet4!$A:$A,0))</f>
        <v>340020402</v>
      </c>
    </row>
    <row r="39" spans="1:7" ht="16.5" customHeight="1">
      <c r="A39" s="11" t="s">
        <v>19</v>
      </c>
      <c r="B39" s="2">
        <v>604</v>
      </c>
      <c r="C39">
        <f>INDEX(Sheet4!B:B,MATCH($B39,Sheet4!$A:$A,0))</f>
        <v>18</v>
      </c>
      <c r="D39" t="str">
        <f>INDEX(Sheet4!C:C,MATCH($B39,Sheet4!$A:$A,0))</f>
        <v>暴击</v>
      </c>
      <c r="E39">
        <f>INDEX(Sheet4!D:D,MATCH($B39,Sheet4!$A:$A,0))</f>
        <v>1</v>
      </c>
      <c r="F39">
        <f>INDEX(Sheet4!F:F,MATCH($B39,Sheet4!$A:$A,0))</f>
        <v>40</v>
      </c>
      <c r="G39">
        <f>INDEX(Sheet4!H:H,MATCH($B39,Sheet4!$A:$A,0))</f>
        <v>340020405</v>
      </c>
    </row>
    <row r="40" spans="1:7" ht="16.5" customHeight="1">
      <c r="A40" s="11" t="s">
        <v>19</v>
      </c>
      <c r="B40" s="2">
        <v>605</v>
      </c>
      <c r="C40">
        <f>INDEX(Sheet4!B:B,MATCH($B40,Sheet4!$A:$A,0))</f>
        <v>38</v>
      </c>
      <c r="D40" t="str">
        <f>INDEX(Sheet4!C:C,MATCH($B40,Sheet4!$A:$A,0))</f>
        <v>速度</v>
      </c>
      <c r="E40">
        <f>INDEX(Sheet4!D:D,MATCH($B40,Sheet4!$A:$A,0))</f>
        <v>0</v>
      </c>
      <c r="F40">
        <f>INDEX(Sheet4!F:F,MATCH($B40,Sheet4!$A:$A,0))</f>
        <v>20</v>
      </c>
      <c r="G40">
        <f>INDEX(Sheet4!H:H,MATCH($B40,Sheet4!$A:$A,0))</f>
        <v>340020404</v>
      </c>
    </row>
    <row r="41" spans="1:7" ht="16.5" customHeight="1">
      <c r="A41" s="11" t="s">
        <v>19</v>
      </c>
      <c r="B41" s="2">
        <v>606</v>
      </c>
      <c r="C41">
        <f>INDEX(Sheet4!B:B,MATCH($B41,Sheet4!$A:$A,0))</f>
        <v>9</v>
      </c>
      <c r="D41" t="str">
        <f>INDEX(Sheet4!C:C,MATCH($B41,Sheet4!$A:$A,0))</f>
        <v>攻击</v>
      </c>
      <c r="E41">
        <f>INDEX(Sheet4!D:D,MATCH($B41,Sheet4!$A:$A,0))</f>
        <v>1</v>
      </c>
      <c r="F41">
        <f>INDEX(Sheet4!F:F,MATCH($B41,Sheet4!$A:$A,0))</f>
        <v>50</v>
      </c>
      <c r="G41">
        <f>INDEX(Sheet4!H:H,MATCH($B41,Sheet4!$A:$A,0))</f>
        <v>340020402</v>
      </c>
    </row>
    <row r="42" spans="1:7" ht="16.5" customHeight="1">
      <c r="A42" s="11" t="s">
        <v>19</v>
      </c>
      <c r="B42" s="2">
        <v>701</v>
      </c>
      <c r="C42">
        <f>INDEX(Sheet4!B:B,MATCH($B42,Sheet4!$A:$A,0))</f>
        <v>13</v>
      </c>
      <c r="D42" t="str">
        <f>INDEX(Sheet4!C:C,MATCH($B42,Sheet4!$A:$A,0))</f>
        <v>防御</v>
      </c>
      <c r="E42">
        <f>INDEX(Sheet4!D:D,MATCH($B42,Sheet4!$A:$A,0))</f>
        <v>0</v>
      </c>
      <c r="F42">
        <f>INDEX(Sheet4!F:F,MATCH($B42,Sheet4!$A:$A,0))</f>
        <v>45</v>
      </c>
      <c r="G42">
        <f>INDEX(Sheet4!H:H,MATCH($B42,Sheet4!$A:$A,0))</f>
        <v>340020403</v>
      </c>
    </row>
    <row r="43" spans="1:7" ht="16.5" customHeight="1">
      <c r="A43" s="11" t="s">
        <v>19</v>
      </c>
      <c r="B43" s="2">
        <v>702</v>
      </c>
      <c r="C43">
        <f>INDEX(Sheet4!B:B,MATCH($B43,Sheet4!$A:$A,0))</f>
        <v>3</v>
      </c>
      <c r="D43" t="str">
        <f>INDEX(Sheet4!C:C,MATCH($B43,Sheet4!$A:$A,0))</f>
        <v>生命</v>
      </c>
      <c r="E43">
        <f>INDEX(Sheet4!D:D,MATCH($B43,Sheet4!$A:$A,0))</f>
        <v>0</v>
      </c>
      <c r="F43">
        <f>INDEX(Sheet4!F:F,MATCH($B43,Sheet4!$A:$A,0))</f>
        <v>500</v>
      </c>
      <c r="G43">
        <f>INDEX(Sheet4!H:H,MATCH($B43,Sheet4!$A:$A,0))</f>
        <v>340020401</v>
      </c>
    </row>
    <row r="44" spans="1:7" ht="16.5" customHeight="1">
      <c r="A44" s="11" t="s">
        <v>19</v>
      </c>
      <c r="B44" s="2">
        <v>703</v>
      </c>
      <c r="C44">
        <f>INDEX(Sheet4!B:B,MATCH($B44,Sheet4!$A:$A,0))</f>
        <v>33</v>
      </c>
      <c r="D44" t="str">
        <f>INDEX(Sheet4!C:C,MATCH($B44,Sheet4!$A:$A,0))</f>
        <v>抵抗</v>
      </c>
      <c r="E44">
        <f>INDEX(Sheet4!D:D,MATCH($B44,Sheet4!$A:$A,0))</f>
        <v>1</v>
      </c>
      <c r="F44">
        <f>INDEX(Sheet4!F:F,MATCH($B44,Sheet4!$A:$A,0))</f>
        <v>100</v>
      </c>
      <c r="G44">
        <f>INDEX(Sheet4!H:H,MATCH($B44,Sheet4!$A:$A,0))</f>
        <v>340020408</v>
      </c>
    </row>
    <row r="45" spans="1:7" ht="16.5" customHeight="1">
      <c r="A45" s="11" t="s">
        <v>19</v>
      </c>
      <c r="B45" s="2">
        <v>704</v>
      </c>
      <c r="C45">
        <f>INDEX(Sheet4!B:B,MATCH($B45,Sheet4!$A:$A,0))</f>
        <v>38</v>
      </c>
      <c r="D45" t="str">
        <f>INDEX(Sheet4!C:C,MATCH($B45,Sheet4!$A:$A,0))</f>
        <v>速度</v>
      </c>
      <c r="E45">
        <f>INDEX(Sheet4!D:D,MATCH($B45,Sheet4!$A:$A,0))</f>
        <v>0</v>
      </c>
      <c r="F45">
        <f>INDEX(Sheet4!F:F,MATCH($B45,Sheet4!$A:$A,0))</f>
        <v>20</v>
      </c>
      <c r="G45">
        <f>INDEX(Sheet4!H:H,MATCH($B45,Sheet4!$A:$A,0))</f>
        <v>340020404</v>
      </c>
    </row>
    <row r="46" spans="1:7" ht="16.5" customHeight="1">
      <c r="A46" s="11" t="s">
        <v>19</v>
      </c>
      <c r="B46" s="2">
        <v>705</v>
      </c>
      <c r="C46">
        <f>INDEX(Sheet4!B:B,MATCH($B46,Sheet4!$A:$A,0))</f>
        <v>14</v>
      </c>
      <c r="D46" t="str">
        <f>INDEX(Sheet4!C:C,MATCH($B46,Sheet4!$A:$A,0))</f>
        <v>防御</v>
      </c>
      <c r="E46">
        <f>INDEX(Sheet4!D:D,MATCH($B46,Sheet4!$A:$A,0))</f>
        <v>1</v>
      </c>
      <c r="F46">
        <f>INDEX(Sheet4!F:F,MATCH($B46,Sheet4!$A:$A,0))</f>
        <v>50</v>
      </c>
      <c r="G46">
        <f>INDEX(Sheet4!H:H,MATCH($B46,Sheet4!$A:$A,0))</f>
        <v>340020403</v>
      </c>
    </row>
    <row r="47" spans="1:7" ht="16.5" customHeight="1">
      <c r="A47" s="11" t="s">
        <v>19</v>
      </c>
      <c r="B47" s="2">
        <v>706</v>
      </c>
      <c r="C47">
        <f>INDEX(Sheet4!B:B,MATCH($B47,Sheet4!$A:$A,0))</f>
        <v>4</v>
      </c>
      <c r="D47" t="str">
        <f>INDEX(Sheet4!C:C,MATCH($B47,Sheet4!$A:$A,0))</f>
        <v>生命</v>
      </c>
      <c r="E47">
        <f>INDEX(Sheet4!D:D,MATCH($B47,Sheet4!$A:$A,0))</f>
        <v>1</v>
      </c>
      <c r="F47">
        <f>INDEX(Sheet4!F:F,MATCH($B47,Sheet4!$A:$A,0))</f>
        <v>50</v>
      </c>
      <c r="G47">
        <f>INDEX(Sheet4!H:H,MATCH($B47,Sheet4!$A:$A,0))</f>
        <v>340020401</v>
      </c>
    </row>
    <row r="48" spans="1:7" ht="16.5" customHeight="1">
      <c r="A48" s="11" t="s">
        <v>19</v>
      </c>
      <c r="B48" s="2">
        <v>801</v>
      </c>
      <c r="C48">
        <f>INDEX(Sheet4!B:B,MATCH($B48,Sheet4!$A:$A,0))</f>
        <v>13</v>
      </c>
      <c r="D48" t="str">
        <f>INDEX(Sheet4!C:C,MATCH($B48,Sheet4!$A:$A,0))</f>
        <v>防御</v>
      </c>
      <c r="E48">
        <f>INDEX(Sheet4!D:D,MATCH($B48,Sheet4!$A:$A,0))</f>
        <v>0</v>
      </c>
      <c r="F48">
        <f>INDEX(Sheet4!F:F,MATCH($B48,Sheet4!$A:$A,0))</f>
        <v>45</v>
      </c>
      <c r="G48">
        <f>INDEX(Sheet4!H:H,MATCH($B48,Sheet4!$A:$A,0))</f>
        <v>340020403</v>
      </c>
    </row>
    <row r="49" spans="1:7" ht="16.5" customHeight="1">
      <c r="A49" s="11" t="s">
        <v>19</v>
      </c>
      <c r="B49" s="2">
        <v>802</v>
      </c>
      <c r="C49">
        <f>INDEX(Sheet4!B:B,MATCH($B49,Sheet4!$A:$A,0))</f>
        <v>3</v>
      </c>
      <c r="D49" t="str">
        <f>INDEX(Sheet4!C:C,MATCH($B49,Sheet4!$A:$A,0))</f>
        <v>生命</v>
      </c>
      <c r="E49">
        <f>INDEX(Sheet4!D:D,MATCH($B49,Sheet4!$A:$A,0))</f>
        <v>0</v>
      </c>
      <c r="F49">
        <f>INDEX(Sheet4!F:F,MATCH($B49,Sheet4!$A:$A,0))</f>
        <v>500</v>
      </c>
      <c r="G49">
        <f>INDEX(Sheet4!H:H,MATCH($B49,Sheet4!$A:$A,0))</f>
        <v>340020401</v>
      </c>
    </row>
    <row r="50" spans="1:7" ht="16.5" customHeight="1">
      <c r="A50" s="11" t="s">
        <v>19</v>
      </c>
      <c r="B50" s="2">
        <v>803</v>
      </c>
      <c r="C50">
        <f>INDEX(Sheet4!B:B,MATCH($B50,Sheet4!$A:$A,0))</f>
        <v>28</v>
      </c>
      <c r="D50" t="str">
        <f>INDEX(Sheet4!C:C,MATCH($B50,Sheet4!$A:$A,0))</f>
        <v>命中</v>
      </c>
      <c r="E50">
        <f>INDEX(Sheet4!D:D,MATCH($B50,Sheet4!$A:$A,0))</f>
        <v>1</v>
      </c>
      <c r="F50">
        <f>INDEX(Sheet4!F:F,MATCH($B50,Sheet4!$A:$A,0))</f>
        <v>100</v>
      </c>
      <c r="G50">
        <f>INDEX(Sheet4!H:H,MATCH($B50,Sheet4!$A:$A,0))</f>
        <v>340020407</v>
      </c>
    </row>
    <row r="51" spans="1:7" ht="16.5" customHeight="1">
      <c r="A51" s="11" t="s">
        <v>19</v>
      </c>
      <c r="B51" s="2">
        <v>804</v>
      </c>
      <c r="C51">
        <f>INDEX(Sheet4!B:B,MATCH($B51,Sheet4!$A:$A,0))</f>
        <v>33</v>
      </c>
      <c r="D51" t="str">
        <f>INDEX(Sheet4!C:C,MATCH($B51,Sheet4!$A:$A,0))</f>
        <v>抵抗</v>
      </c>
      <c r="E51">
        <f>INDEX(Sheet4!D:D,MATCH($B51,Sheet4!$A:$A,0))</f>
        <v>1</v>
      </c>
      <c r="F51">
        <f>INDEX(Sheet4!F:F,MATCH($B51,Sheet4!$A:$A,0))</f>
        <v>100</v>
      </c>
      <c r="G51">
        <f>INDEX(Sheet4!H:H,MATCH($B51,Sheet4!$A:$A,0))</f>
        <v>340020408</v>
      </c>
    </row>
    <row r="52" spans="1:7" ht="16.5" customHeight="1">
      <c r="A52" s="11" t="s">
        <v>19</v>
      </c>
      <c r="B52" s="2">
        <v>805</v>
      </c>
      <c r="C52">
        <f>INDEX(Sheet4!B:B,MATCH($B52,Sheet4!$A:$A,0))</f>
        <v>38</v>
      </c>
      <c r="D52" t="str">
        <f>INDEX(Sheet4!C:C,MATCH($B52,Sheet4!$A:$A,0))</f>
        <v>速度</v>
      </c>
      <c r="E52">
        <f>INDEX(Sheet4!D:D,MATCH($B52,Sheet4!$A:$A,0))</f>
        <v>0</v>
      </c>
      <c r="F52">
        <f>INDEX(Sheet4!F:F,MATCH($B52,Sheet4!$A:$A,0))</f>
        <v>20</v>
      </c>
      <c r="G52">
        <f>INDEX(Sheet4!H:H,MATCH($B52,Sheet4!$A:$A,0))</f>
        <v>340020404</v>
      </c>
    </row>
    <row r="53" spans="1:7" ht="16.5" customHeight="1">
      <c r="A53" s="11" t="s">
        <v>19</v>
      </c>
      <c r="B53" s="2">
        <v>806</v>
      </c>
      <c r="C53">
        <f>INDEX(Sheet4!B:B,MATCH($B53,Sheet4!$A:$A,0))</f>
        <v>9</v>
      </c>
      <c r="D53" t="str">
        <f>INDEX(Sheet4!C:C,MATCH($B53,Sheet4!$A:$A,0))</f>
        <v>攻击</v>
      </c>
      <c r="E53">
        <f>INDEX(Sheet4!D:D,MATCH($B53,Sheet4!$A:$A,0))</f>
        <v>1</v>
      </c>
      <c r="F53">
        <f>INDEX(Sheet4!F:F,MATCH($B53,Sheet4!$A:$A,0))</f>
        <v>50</v>
      </c>
      <c r="G53">
        <f>INDEX(Sheet4!H:H,MATCH($B53,Sheet4!$A:$A,0))</f>
        <v>340020402</v>
      </c>
    </row>
    <row r="54" spans="1:7" ht="16.5" customHeight="1">
      <c r="A54" s="11" t="s">
        <v>19</v>
      </c>
      <c r="B54" s="2">
        <v>901</v>
      </c>
      <c r="C54">
        <f>INDEX(Sheet4!B:B,MATCH($B54,Sheet4!$A:$A,0))</f>
        <v>13</v>
      </c>
      <c r="D54" t="str">
        <f>INDEX(Sheet4!C:C,MATCH($B54,Sheet4!$A:$A,0))</f>
        <v>防御</v>
      </c>
      <c r="E54">
        <f>INDEX(Sheet4!D:D,MATCH($B54,Sheet4!$A:$A,0))</f>
        <v>0</v>
      </c>
      <c r="F54">
        <f>INDEX(Sheet4!F:F,MATCH($B54,Sheet4!$A:$A,0))</f>
        <v>45</v>
      </c>
      <c r="G54">
        <f>INDEX(Sheet4!H:H,MATCH($B54,Sheet4!$A:$A,0))</f>
        <v>340020403</v>
      </c>
    </row>
    <row r="55" spans="1:7" ht="16.5" customHeight="1">
      <c r="A55" s="11" t="s">
        <v>19</v>
      </c>
      <c r="B55" s="2">
        <v>902</v>
      </c>
      <c r="C55">
        <f>INDEX(Sheet4!B:B,MATCH($B55,Sheet4!$A:$A,0))</f>
        <v>3</v>
      </c>
      <c r="D55" t="str">
        <f>INDEX(Sheet4!C:C,MATCH($B55,Sheet4!$A:$A,0))</f>
        <v>生命</v>
      </c>
      <c r="E55">
        <f>INDEX(Sheet4!D:D,MATCH($B55,Sheet4!$A:$A,0))</f>
        <v>0</v>
      </c>
      <c r="F55">
        <f>INDEX(Sheet4!F:F,MATCH($B55,Sheet4!$A:$A,0))</f>
        <v>500</v>
      </c>
      <c r="G55">
        <f>INDEX(Sheet4!H:H,MATCH($B55,Sheet4!$A:$A,0))</f>
        <v>340020401</v>
      </c>
    </row>
    <row r="56" spans="1:7" ht="16.5" customHeight="1">
      <c r="A56" s="11" t="s">
        <v>19</v>
      </c>
      <c r="B56" s="2">
        <v>903</v>
      </c>
      <c r="C56">
        <f>INDEX(Sheet4!B:B,MATCH($B56,Sheet4!$A:$A,0))</f>
        <v>28</v>
      </c>
      <c r="D56" t="str">
        <f>INDEX(Sheet4!C:C,MATCH($B56,Sheet4!$A:$A,0))</f>
        <v>命中</v>
      </c>
      <c r="E56">
        <f>INDEX(Sheet4!D:D,MATCH($B56,Sheet4!$A:$A,0))</f>
        <v>1</v>
      </c>
      <c r="F56">
        <f>INDEX(Sheet4!F:F,MATCH($B56,Sheet4!$A:$A,0))</f>
        <v>100</v>
      </c>
      <c r="G56">
        <f>INDEX(Sheet4!H:H,MATCH($B56,Sheet4!$A:$A,0))</f>
        <v>340020407</v>
      </c>
    </row>
    <row r="57" spans="1:7" ht="16.5" customHeight="1">
      <c r="A57" s="11" t="s">
        <v>19</v>
      </c>
      <c r="B57" s="2">
        <v>904</v>
      </c>
      <c r="C57">
        <f>INDEX(Sheet4!B:B,MATCH($B57,Sheet4!$A:$A,0))</f>
        <v>33</v>
      </c>
      <c r="D57" t="str">
        <f>INDEX(Sheet4!C:C,MATCH($B57,Sheet4!$A:$A,0))</f>
        <v>抵抗</v>
      </c>
      <c r="E57">
        <f>INDEX(Sheet4!D:D,MATCH($B57,Sheet4!$A:$A,0))</f>
        <v>1</v>
      </c>
      <c r="F57">
        <f>INDEX(Sheet4!F:F,MATCH($B57,Sheet4!$A:$A,0))</f>
        <v>100</v>
      </c>
      <c r="G57">
        <f>INDEX(Sheet4!H:H,MATCH($B57,Sheet4!$A:$A,0))</f>
        <v>340020408</v>
      </c>
    </row>
    <row r="58" spans="1:7" ht="16.5" customHeight="1">
      <c r="A58" s="11" t="s">
        <v>19</v>
      </c>
      <c r="B58" s="2">
        <v>905</v>
      </c>
      <c r="C58">
        <f>INDEX(Sheet4!B:B,MATCH($B58,Sheet4!$A:$A,0))</f>
        <v>38</v>
      </c>
      <c r="D58" t="str">
        <f>INDEX(Sheet4!C:C,MATCH($B58,Sheet4!$A:$A,0))</f>
        <v>速度</v>
      </c>
      <c r="E58">
        <f>INDEX(Sheet4!D:D,MATCH($B58,Sheet4!$A:$A,0))</f>
        <v>0</v>
      </c>
      <c r="F58">
        <f>INDEX(Sheet4!F:F,MATCH($B58,Sheet4!$A:$A,0))</f>
        <v>20</v>
      </c>
      <c r="G58">
        <f>INDEX(Sheet4!H:H,MATCH($B58,Sheet4!$A:$A,0))</f>
        <v>340020404</v>
      </c>
    </row>
    <row r="59" spans="1:7" ht="16.5" customHeight="1">
      <c r="A59" s="11" t="s">
        <v>19</v>
      </c>
      <c r="B59" s="2">
        <v>906</v>
      </c>
      <c r="C59">
        <f>INDEX(Sheet4!B:B,MATCH($B59,Sheet4!$A:$A,0))</f>
        <v>4</v>
      </c>
      <c r="D59" t="str">
        <f>INDEX(Sheet4!C:C,MATCH($B59,Sheet4!$A:$A,0))</f>
        <v>生命</v>
      </c>
      <c r="E59">
        <f>INDEX(Sheet4!D:D,MATCH($B59,Sheet4!$A:$A,0))</f>
        <v>1</v>
      </c>
      <c r="F59">
        <f>INDEX(Sheet4!F:F,MATCH($B59,Sheet4!$A:$A,0))</f>
        <v>50</v>
      </c>
      <c r="G59">
        <f>INDEX(Sheet4!H:H,MATCH($B59,Sheet4!$A:$A,0))</f>
        <v>340020401</v>
      </c>
    </row>
    <row r="60" spans="1:7" ht="16.5" customHeight="1">
      <c r="A60" s="11" t="s">
        <v>19</v>
      </c>
      <c r="B60" s="2">
        <v>1001</v>
      </c>
      <c r="C60">
        <f>INDEX(Sheet4!B:B,MATCH($B60,Sheet4!$A:$A,0))</f>
        <v>13</v>
      </c>
      <c r="D60" t="str">
        <f>INDEX(Sheet4!C:C,MATCH($B60,Sheet4!$A:$A,0))</f>
        <v>防御</v>
      </c>
      <c r="E60">
        <f>INDEX(Sheet4!D:D,MATCH($B60,Sheet4!$A:$A,0))</f>
        <v>0</v>
      </c>
      <c r="F60">
        <f>INDEX(Sheet4!F:F,MATCH($B60,Sheet4!$A:$A,0))</f>
        <v>45</v>
      </c>
      <c r="G60">
        <f>INDEX(Sheet4!H:H,MATCH($B60,Sheet4!$A:$A,0))</f>
        <v>340020403</v>
      </c>
    </row>
    <row r="61" spans="1:7" ht="16.5" customHeight="1">
      <c r="A61" s="11" t="s">
        <v>19</v>
      </c>
      <c r="B61" s="2">
        <v>1002</v>
      </c>
      <c r="C61">
        <f>INDEX(Sheet4!B:B,MATCH($B61,Sheet4!$A:$A,0))</f>
        <v>3</v>
      </c>
      <c r="D61" t="str">
        <f>INDEX(Sheet4!C:C,MATCH($B61,Sheet4!$A:$A,0))</f>
        <v>生命</v>
      </c>
      <c r="E61">
        <f>INDEX(Sheet4!D:D,MATCH($B61,Sheet4!$A:$A,0))</f>
        <v>0</v>
      </c>
      <c r="F61">
        <f>INDEX(Sheet4!F:F,MATCH($B61,Sheet4!$A:$A,0))</f>
        <v>500</v>
      </c>
      <c r="G61">
        <f>INDEX(Sheet4!H:H,MATCH($B61,Sheet4!$A:$A,0))</f>
        <v>340020401</v>
      </c>
    </row>
    <row r="62" spans="1:7" ht="16.5" customHeight="1">
      <c r="A62" s="11" t="s">
        <v>19</v>
      </c>
      <c r="B62" s="2">
        <v>1003</v>
      </c>
      <c r="C62">
        <f>INDEX(Sheet4!B:B,MATCH($B62,Sheet4!$A:$A,0))</f>
        <v>33</v>
      </c>
      <c r="D62" t="str">
        <f>INDEX(Sheet4!C:C,MATCH($B62,Sheet4!$A:$A,0))</f>
        <v>抵抗</v>
      </c>
      <c r="E62">
        <f>INDEX(Sheet4!D:D,MATCH($B62,Sheet4!$A:$A,0))</f>
        <v>1</v>
      </c>
      <c r="F62">
        <f>INDEX(Sheet4!F:F,MATCH($B62,Sheet4!$A:$A,0))</f>
        <v>100</v>
      </c>
      <c r="G62">
        <f>INDEX(Sheet4!H:H,MATCH($B62,Sheet4!$A:$A,0))</f>
        <v>340020408</v>
      </c>
    </row>
    <row r="63" spans="1:7" ht="16.5" customHeight="1">
      <c r="A63" s="11" t="s">
        <v>19</v>
      </c>
      <c r="B63" s="2">
        <v>1004</v>
      </c>
      <c r="C63">
        <f>INDEX(Sheet4!B:B,MATCH($B63,Sheet4!$A:$A,0))</f>
        <v>38</v>
      </c>
      <c r="D63" t="str">
        <f>INDEX(Sheet4!C:C,MATCH($B63,Sheet4!$A:$A,0))</f>
        <v>速度</v>
      </c>
      <c r="E63">
        <f>INDEX(Sheet4!D:D,MATCH($B63,Sheet4!$A:$A,0))</f>
        <v>0</v>
      </c>
      <c r="F63">
        <f>INDEX(Sheet4!F:F,MATCH($B63,Sheet4!$A:$A,0))</f>
        <v>20</v>
      </c>
      <c r="G63">
        <f>INDEX(Sheet4!H:H,MATCH($B63,Sheet4!$A:$A,0))</f>
        <v>340020404</v>
      </c>
    </row>
    <row r="64" spans="1:7" ht="16.5" customHeight="1">
      <c r="A64" s="11" t="s">
        <v>19</v>
      </c>
      <c r="B64" s="2">
        <v>1005</v>
      </c>
      <c r="C64">
        <f>INDEX(Sheet4!B:B,MATCH($B64,Sheet4!$A:$A,0))</f>
        <v>4</v>
      </c>
      <c r="D64" t="str">
        <f>INDEX(Sheet4!C:C,MATCH($B64,Sheet4!$A:$A,0))</f>
        <v>生命</v>
      </c>
      <c r="E64">
        <f>INDEX(Sheet4!D:D,MATCH($B64,Sheet4!$A:$A,0))</f>
        <v>1</v>
      </c>
      <c r="F64">
        <f>INDEX(Sheet4!F:F,MATCH($B64,Sheet4!$A:$A,0))</f>
        <v>50</v>
      </c>
      <c r="G64">
        <f>INDEX(Sheet4!H:H,MATCH($B64,Sheet4!$A:$A,0))</f>
        <v>340020401</v>
      </c>
    </row>
    <row r="65" spans="1:7" ht="16.5" customHeight="1">
      <c r="A65" s="11" t="s">
        <v>19</v>
      </c>
      <c r="B65" s="2">
        <v>1006</v>
      </c>
      <c r="C65">
        <f>INDEX(Sheet4!B:B,MATCH($B65,Sheet4!$A:$A,0))</f>
        <v>9</v>
      </c>
      <c r="D65" t="str">
        <f>INDEX(Sheet4!C:C,MATCH($B65,Sheet4!$A:$A,0))</f>
        <v>攻击</v>
      </c>
      <c r="E65">
        <f>INDEX(Sheet4!D:D,MATCH($B65,Sheet4!$A:$A,0))</f>
        <v>1</v>
      </c>
      <c r="F65">
        <f>INDEX(Sheet4!F:F,MATCH($B65,Sheet4!$A:$A,0))</f>
        <v>50</v>
      </c>
      <c r="G65">
        <f>INDEX(Sheet4!H:H,MATCH($B65,Sheet4!$A:$A,0))</f>
        <v>340020402</v>
      </c>
    </row>
    <row r="66" spans="1:7" ht="16.5" customHeight="1">
      <c r="A66" s="11" t="s">
        <v>19</v>
      </c>
      <c r="B66" s="2">
        <v>2101</v>
      </c>
      <c r="C66">
        <f>INDEX(Sheet4!B:B,MATCH($B66,Sheet4!$A:$A,0))</f>
        <v>13</v>
      </c>
      <c r="D66" t="str">
        <f>INDEX(Sheet4!C:C,MATCH($B66,Sheet4!$A:$A,0))</f>
        <v>防御</v>
      </c>
      <c r="E66">
        <f>INDEX(Sheet4!D:D,MATCH($B66,Sheet4!$A:$A,0))</f>
        <v>0</v>
      </c>
      <c r="F66">
        <f>INDEX(Sheet4!F:F,MATCH($B66,Sheet4!$A:$A,0))</f>
        <v>45</v>
      </c>
      <c r="G66">
        <f>INDEX(Sheet4!H:H,MATCH($B66,Sheet4!$A:$A,0))</f>
        <v>340020403</v>
      </c>
    </row>
    <row r="67" spans="1:7" ht="16.5" customHeight="1">
      <c r="A67" s="11" t="s">
        <v>19</v>
      </c>
      <c r="B67" s="2">
        <v>2102</v>
      </c>
      <c r="C67">
        <f>INDEX(Sheet4!B:B,MATCH($B67,Sheet4!$A:$A,0))</f>
        <v>3</v>
      </c>
      <c r="D67" t="str">
        <f>INDEX(Sheet4!C:C,MATCH($B67,Sheet4!$A:$A,0))</f>
        <v>生命</v>
      </c>
      <c r="E67">
        <f>INDEX(Sheet4!D:D,MATCH($B67,Sheet4!$A:$A,0))</f>
        <v>0</v>
      </c>
      <c r="F67">
        <f>INDEX(Sheet4!F:F,MATCH($B67,Sheet4!$A:$A,0))</f>
        <v>500</v>
      </c>
      <c r="G67">
        <f>INDEX(Sheet4!H:H,MATCH($B67,Sheet4!$A:$A,0))</f>
        <v>340020401</v>
      </c>
    </row>
    <row r="68" spans="1:7" ht="16.5" customHeight="1">
      <c r="A68" s="11" t="s">
        <v>19</v>
      </c>
      <c r="B68" s="2">
        <v>2103</v>
      </c>
      <c r="C68">
        <f>INDEX(Sheet4!B:B,MATCH($B68,Sheet4!$A:$A,0))</f>
        <v>18</v>
      </c>
      <c r="D68" t="str">
        <f>INDEX(Sheet4!C:C,MATCH($B68,Sheet4!$A:$A,0))</f>
        <v>暴击</v>
      </c>
      <c r="E68">
        <f>INDEX(Sheet4!D:D,MATCH($B68,Sheet4!$A:$A,0))</f>
        <v>1</v>
      </c>
      <c r="F68">
        <f>INDEX(Sheet4!F:F,MATCH($B68,Sheet4!$A:$A,0))</f>
        <v>40</v>
      </c>
      <c r="G68">
        <f>INDEX(Sheet4!H:H,MATCH($B68,Sheet4!$A:$A,0))</f>
        <v>340020405</v>
      </c>
    </row>
    <row r="69" spans="1:7" ht="16.5" customHeight="1">
      <c r="A69" s="11" t="s">
        <v>19</v>
      </c>
      <c r="B69" s="2">
        <v>2104</v>
      </c>
      <c r="C69">
        <f>INDEX(Sheet4!B:B,MATCH($B69,Sheet4!$A:$A,0))</f>
        <v>23</v>
      </c>
      <c r="D69" t="str">
        <f>INDEX(Sheet4!C:C,MATCH($B69,Sheet4!$A:$A,0))</f>
        <v>暴伤</v>
      </c>
      <c r="E69">
        <f>INDEX(Sheet4!D:D,MATCH($B69,Sheet4!$A:$A,0))</f>
        <v>1</v>
      </c>
      <c r="F69">
        <f>INDEX(Sheet4!F:F,MATCH($B69,Sheet4!$A:$A,0))</f>
        <v>120</v>
      </c>
      <c r="G69">
        <f>INDEX(Sheet4!H:H,MATCH($B69,Sheet4!$A:$A,0))</f>
        <v>340020406</v>
      </c>
    </row>
    <row r="70" spans="1:7" ht="16.5" customHeight="1">
      <c r="A70" s="11" t="s">
        <v>19</v>
      </c>
      <c r="B70" s="2">
        <v>2105</v>
      </c>
      <c r="C70">
        <f>INDEX(Sheet4!B:B,MATCH($B70,Sheet4!$A:$A,0))</f>
        <v>4</v>
      </c>
      <c r="D70" t="str">
        <f>INDEX(Sheet4!C:C,MATCH($B70,Sheet4!$A:$A,0))</f>
        <v>生命</v>
      </c>
      <c r="E70">
        <f>INDEX(Sheet4!D:D,MATCH($B70,Sheet4!$A:$A,0))</f>
        <v>1</v>
      </c>
      <c r="F70">
        <f>INDEX(Sheet4!F:F,MATCH($B70,Sheet4!$A:$A,0))</f>
        <v>50</v>
      </c>
      <c r="G70">
        <f>INDEX(Sheet4!H:H,MATCH($B70,Sheet4!$A:$A,0))</f>
        <v>340020401</v>
      </c>
    </row>
    <row r="71" spans="1:7" ht="16.5" customHeight="1">
      <c r="A71" s="11" t="s">
        <v>19</v>
      </c>
      <c r="B71" s="2">
        <v>2106</v>
      </c>
      <c r="C71">
        <f>INDEX(Sheet4!B:B,MATCH($B71,Sheet4!$A:$A,0))</f>
        <v>9</v>
      </c>
      <c r="D71" t="str">
        <f>INDEX(Sheet4!C:C,MATCH($B71,Sheet4!$A:$A,0))</f>
        <v>攻击</v>
      </c>
      <c r="E71">
        <f>INDEX(Sheet4!D:D,MATCH($B71,Sheet4!$A:$A,0))</f>
        <v>1</v>
      </c>
      <c r="F71">
        <f>INDEX(Sheet4!F:F,MATCH($B71,Sheet4!$A:$A,0))</f>
        <v>50</v>
      </c>
      <c r="G71">
        <f>INDEX(Sheet4!H:H,MATCH($B71,Sheet4!$A:$A,0))</f>
        <v>340020402</v>
      </c>
    </row>
    <row r="72" spans="1:7" ht="16.5" customHeight="1">
      <c r="A72" s="11" t="s">
        <v>19</v>
      </c>
      <c r="B72" s="2">
        <v>3901</v>
      </c>
      <c r="C72">
        <f>INDEX(Sheet4!B:B,MATCH($B72,Sheet4!$A:$A,0))</f>
        <v>8</v>
      </c>
      <c r="D72" t="str">
        <f>INDEX(Sheet4!C:C,MATCH($B72,Sheet4!$A:$A,0))</f>
        <v>攻击</v>
      </c>
      <c r="E72">
        <f>INDEX(Sheet4!D:D,MATCH($B72,Sheet4!$A:$A,0))</f>
        <v>0</v>
      </c>
      <c r="F72">
        <f>INDEX(Sheet4!F:F,MATCH($B72,Sheet4!$A:$A,0))</f>
        <v>45</v>
      </c>
      <c r="G72">
        <f>INDEX(Sheet4!H:H,MATCH($B72,Sheet4!$A:$A,0))</f>
        <v>340020402</v>
      </c>
    </row>
    <row r="73" spans="1:7" ht="16.5" customHeight="1">
      <c r="A73" s="11" t="s">
        <v>19</v>
      </c>
      <c r="B73" s="2">
        <v>3902</v>
      </c>
      <c r="C73">
        <f>INDEX(Sheet4!B:B,MATCH($B73,Sheet4!$A:$A,0))</f>
        <v>18</v>
      </c>
      <c r="D73" t="str">
        <f>INDEX(Sheet4!C:C,MATCH($B73,Sheet4!$A:$A,0))</f>
        <v>暴击</v>
      </c>
      <c r="E73">
        <f>INDEX(Sheet4!D:D,MATCH($B73,Sheet4!$A:$A,0))</f>
        <v>1</v>
      </c>
      <c r="F73">
        <f>INDEX(Sheet4!F:F,MATCH($B73,Sheet4!$A:$A,0))</f>
        <v>40</v>
      </c>
      <c r="G73">
        <f>INDEX(Sheet4!H:H,MATCH($B73,Sheet4!$A:$A,0))</f>
        <v>340020405</v>
      </c>
    </row>
    <row r="74" spans="1:7" ht="16.5" customHeight="1">
      <c r="A74" s="11" t="s">
        <v>19</v>
      </c>
      <c r="B74" s="2">
        <v>3903</v>
      </c>
      <c r="C74">
        <f>INDEX(Sheet4!B:B,MATCH($B74,Sheet4!$A:$A,0))</f>
        <v>23</v>
      </c>
      <c r="D74" t="str">
        <f>INDEX(Sheet4!C:C,MATCH($B74,Sheet4!$A:$A,0))</f>
        <v>暴伤</v>
      </c>
      <c r="E74">
        <f>INDEX(Sheet4!D:D,MATCH($B74,Sheet4!$A:$A,0))</f>
        <v>1</v>
      </c>
      <c r="F74">
        <f>INDEX(Sheet4!F:F,MATCH($B74,Sheet4!$A:$A,0))</f>
        <v>120</v>
      </c>
      <c r="G74">
        <f>INDEX(Sheet4!H:H,MATCH($B74,Sheet4!$A:$A,0))</f>
        <v>340020406</v>
      </c>
    </row>
    <row r="75" spans="1:7" ht="16.5" customHeight="1">
      <c r="A75" s="11" t="s">
        <v>19</v>
      </c>
      <c r="B75" s="2">
        <v>3904</v>
      </c>
      <c r="C75">
        <f>INDEX(Sheet4!B:B,MATCH($B75,Sheet4!$A:$A,0))</f>
        <v>38</v>
      </c>
      <c r="D75" t="str">
        <f>INDEX(Sheet4!C:C,MATCH($B75,Sheet4!$A:$A,0))</f>
        <v>速度</v>
      </c>
      <c r="E75">
        <f>INDEX(Sheet4!D:D,MATCH($B75,Sheet4!$A:$A,0))</f>
        <v>0</v>
      </c>
      <c r="F75">
        <f>INDEX(Sheet4!F:F,MATCH($B75,Sheet4!$A:$A,0))</f>
        <v>20</v>
      </c>
      <c r="G75">
        <f>INDEX(Sheet4!H:H,MATCH($B75,Sheet4!$A:$A,0))</f>
        <v>340020404</v>
      </c>
    </row>
    <row r="76" spans="1:7" ht="16.5" customHeight="1">
      <c r="A76" s="11" t="s">
        <v>19</v>
      </c>
      <c r="B76" s="2">
        <v>3905</v>
      </c>
      <c r="C76">
        <f>INDEX(Sheet4!B:B,MATCH($B76,Sheet4!$A:$A,0))</f>
        <v>14</v>
      </c>
      <c r="D76" t="str">
        <f>INDEX(Sheet4!C:C,MATCH($B76,Sheet4!$A:$A,0))</f>
        <v>防御</v>
      </c>
      <c r="E76">
        <f>INDEX(Sheet4!D:D,MATCH($B76,Sheet4!$A:$A,0))</f>
        <v>1</v>
      </c>
      <c r="F76">
        <f>INDEX(Sheet4!F:F,MATCH($B76,Sheet4!$A:$A,0))</f>
        <v>50</v>
      </c>
      <c r="G76">
        <f>INDEX(Sheet4!H:H,MATCH($B76,Sheet4!$A:$A,0))</f>
        <v>340020403</v>
      </c>
    </row>
    <row r="77" spans="1:7" ht="16.5" customHeight="1">
      <c r="A77" s="11" t="s">
        <v>19</v>
      </c>
      <c r="B77" s="2">
        <v>3906</v>
      </c>
      <c r="C77">
        <f>INDEX(Sheet4!B:B,MATCH($B77,Sheet4!$A:$A,0))</f>
        <v>9</v>
      </c>
      <c r="D77" t="str">
        <f>INDEX(Sheet4!C:C,MATCH($B77,Sheet4!$A:$A,0))</f>
        <v>攻击</v>
      </c>
      <c r="E77">
        <f>INDEX(Sheet4!D:D,MATCH($B77,Sheet4!$A:$A,0))</f>
        <v>1</v>
      </c>
      <c r="F77">
        <f>INDEX(Sheet4!F:F,MATCH($B77,Sheet4!$A:$A,0))</f>
        <v>50</v>
      </c>
      <c r="G77">
        <f>INDEX(Sheet4!H:H,MATCH($B77,Sheet4!$A:$A,0))</f>
        <v>340020402</v>
      </c>
    </row>
    <row r="78" spans="1:7" ht="16.5" customHeight="1">
      <c r="A78" s="11" t="s">
        <v>19</v>
      </c>
      <c r="B78" s="2">
        <v>4801</v>
      </c>
      <c r="C78">
        <f>INDEX(Sheet4!B:B,MATCH($B78,Sheet4!$A:$A,0))</f>
        <v>3</v>
      </c>
      <c r="D78" t="str">
        <f>INDEX(Sheet4!C:C,MATCH($B78,Sheet4!$A:$A,0))</f>
        <v>生命</v>
      </c>
      <c r="E78">
        <f>INDEX(Sheet4!D:D,MATCH($B78,Sheet4!$A:$A,0))</f>
        <v>0</v>
      </c>
      <c r="F78">
        <f>INDEX(Sheet4!F:F,MATCH($B78,Sheet4!$A:$A,0))</f>
        <v>500</v>
      </c>
      <c r="G78">
        <f>INDEX(Sheet4!H:H,MATCH($B78,Sheet4!$A:$A,0))</f>
        <v>340020401</v>
      </c>
    </row>
    <row r="79" spans="1:7" ht="16.5" customHeight="1">
      <c r="A79" s="11" t="s">
        <v>19</v>
      </c>
      <c r="B79" s="2">
        <v>4802</v>
      </c>
      <c r="C79">
        <f>INDEX(Sheet4!B:B,MATCH($B79,Sheet4!$A:$A,0))</f>
        <v>8</v>
      </c>
      <c r="D79" t="str">
        <f>INDEX(Sheet4!C:C,MATCH($B79,Sheet4!$A:$A,0))</f>
        <v>攻击</v>
      </c>
      <c r="E79">
        <f>INDEX(Sheet4!D:D,MATCH($B79,Sheet4!$A:$A,0))</f>
        <v>0</v>
      </c>
      <c r="F79">
        <f>INDEX(Sheet4!F:F,MATCH($B79,Sheet4!$A:$A,0))</f>
        <v>45</v>
      </c>
      <c r="G79">
        <f>INDEX(Sheet4!H:H,MATCH($B79,Sheet4!$A:$A,0))</f>
        <v>340020402</v>
      </c>
    </row>
    <row r="80" spans="1:7" ht="16.5" customHeight="1">
      <c r="A80" s="11" t="s">
        <v>19</v>
      </c>
      <c r="B80" s="2">
        <v>4803</v>
      </c>
      <c r="C80">
        <f>INDEX(Sheet4!B:B,MATCH($B80,Sheet4!$A:$A,0))</f>
        <v>18</v>
      </c>
      <c r="D80" t="str">
        <f>INDEX(Sheet4!C:C,MATCH($B80,Sheet4!$A:$A,0))</f>
        <v>暴击</v>
      </c>
      <c r="E80">
        <f>INDEX(Sheet4!D:D,MATCH($B80,Sheet4!$A:$A,0))</f>
        <v>1</v>
      </c>
      <c r="F80">
        <f>INDEX(Sheet4!F:F,MATCH($B80,Sheet4!$A:$A,0))</f>
        <v>40</v>
      </c>
      <c r="G80">
        <f>INDEX(Sheet4!H:H,MATCH($B80,Sheet4!$A:$A,0))</f>
        <v>340020405</v>
      </c>
    </row>
    <row r="81" spans="1:7" ht="16.5" customHeight="1">
      <c r="A81" s="11" t="s">
        <v>19</v>
      </c>
      <c r="B81" s="2">
        <v>4804</v>
      </c>
      <c r="C81">
        <f>INDEX(Sheet4!B:B,MATCH($B81,Sheet4!$A:$A,0))</f>
        <v>38</v>
      </c>
      <c r="D81" t="str">
        <f>INDEX(Sheet4!C:C,MATCH($B81,Sheet4!$A:$A,0))</f>
        <v>速度</v>
      </c>
      <c r="E81">
        <f>INDEX(Sheet4!D:D,MATCH($B81,Sheet4!$A:$A,0))</f>
        <v>0</v>
      </c>
      <c r="F81">
        <f>INDEX(Sheet4!F:F,MATCH($B81,Sheet4!$A:$A,0))</f>
        <v>20</v>
      </c>
      <c r="G81">
        <f>INDEX(Sheet4!H:H,MATCH($B81,Sheet4!$A:$A,0))</f>
        <v>340020404</v>
      </c>
    </row>
    <row r="82" spans="1:7" ht="16.5" customHeight="1">
      <c r="A82" s="11" t="s">
        <v>19</v>
      </c>
      <c r="B82" s="2">
        <v>4805</v>
      </c>
      <c r="C82">
        <f>INDEX(Sheet4!B:B,MATCH($B82,Sheet4!$A:$A,0))</f>
        <v>4</v>
      </c>
      <c r="D82" t="str">
        <f>INDEX(Sheet4!C:C,MATCH($B82,Sheet4!$A:$A,0))</f>
        <v>生命</v>
      </c>
      <c r="E82">
        <f>INDEX(Sheet4!D:D,MATCH($B82,Sheet4!$A:$A,0))</f>
        <v>1</v>
      </c>
      <c r="F82">
        <f>INDEX(Sheet4!F:F,MATCH($B82,Sheet4!$A:$A,0))</f>
        <v>50</v>
      </c>
      <c r="G82">
        <f>INDEX(Sheet4!H:H,MATCH($B82,Sheet4!$A:$A,0))</f>
        <v>340020401</v>
      </c>
    </row>
    <row r="83" spans="1:7" ht="16.5" customHeight="1">
      <c r="A83" s="11" t="s">
        <v>19</v>
      </c>
      <c r="B83" s="2">
        <v>4806</v>
      </c>
      <c r="C83">
        <f>INDEX(Sheet4!B:B,MATCH($B83,Sheet4!$A:$A,0))</f>
        <v>9</v>
      </c>
      <c r="D83" t="str">
        <f>INDEX(Sheet4!C:C,MATCH($B83,Sheet4!$A:$A,0))</f>
        <v>攻击</v>
      </c>
      <c r="E83">
        <f>INDEX(Sheet4!D:D,MATCH($B83,Sheet4!$A:$A,0))</f>
        <v>1</v>
      </c>
      <c r="F83">
        <f>INDEX(Sheet4!F:F,MATCH($B83,Sheet4!$A:$A,0))</f>
        <v>50</v>
      </c>
      <c r="G83">
        <f>INDEX(Sheet4!H:H,MATCH($B83,Sheet4!$A:$A,0))</f>
        <v>340020402</v>
      </c>
    </row>
  </sheetData>
  <phoneticPr fontId="6"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59"/>
  <sheetViews>
    <sheetView topLeftCell="A37" workbookViewId="0">
      <selection activeCell="B37" sqref="B37"/>
    </sheetView>
  </sheetViews>
  <sheetFormatPr defaultColWidth="9" defaultRowHeight="14.25"/>
  <cols>
    <col min="1" max="1" width="40.5" customWidth="1"/>
  </cols>
  <sheetData>
    <row r="1" spans="1:1">
      <c r="A1" s="5" t="s">
        <v>20</v>
      </c>
    </row>
    <row r="2" spans="1:1">
      <c r="A2" s="5" t="s">
        <v>21</v>
      </c>
    </row>
    <row r="3" spans="1:1">
      <c r="A3" s="5" t="s">
        <v>22</v>
      </c>
    </row>
    <row r="4" spans="1:1">
      <c r="A4" s="5" t="s">
        <v>23</v>
      </c>
    </row>
    <row r="5" spans="1:1">
      <c r="A5" s="5" t="s">
        <v>24</v>
      </c>
    </row>
    <row r="6" spans="1:1">
      <c r="A6" s="5" t="s">
        <v>25</v>
      </c>
    </row>
    <row r="7" spans="1:1">
      <c r="A7" s="5" t="s">
        <v>26</v>
      </c>
    </row>
    <row r="8" spans="1:1">
      <c r="A8" s="5" t="s">
        <v>27</v>
      </c>
    </row>
    <row r="9" spans="1:1">
      <c r="A9" s="5" t="s">
        <v>28</v>
      </c>
    </row>
    <row r="10" spans="1:1">
      <c r="A10" s="5" t="s">
        <v>29</v>
      </c>
    </row>
    <row r="11" spans="1:1">
      <c r="A11" s="5" t="s">
        <v>30</v>
      </c>
    </row>
    <row r="12" spans="1:1">
      <c r="A12" s="5" t="s">
        <v>31</v>
      </c>
    </row>
    <row r="13" spans="1:1">
      <c r="A13" s="5" t="s">
        <v>32</v>
      </c>
    </row>
    <row r="14" spans="1:1">
      <c r="A14" s="5" t="s">
        <v>33</v>
      </c>
    </row>
    <row r="15" spans="1:1">
      <c r="A15" s="5" t="s">
        <v>34</v>
      </c>
    </row>
    <row r="16" spans="1:1">
      <c r="A16" s="5" t="s">
        <v>35</v>
      </c>
    </row>
    <row r="17" spans="1:1">
      <c r="A17" s="5" t="s">
        <v>36</v>
      </c>
    </row>
    <row r="18" spans="1:1">
      <c r="A18" s="5" t="s">
        <v>37</v>
      </c>
    </row>
    <row r="19" spans="1:1">
      <c r="A19" s="5" t="s">
        <v>38</v>
      </c>
    </row>
    <row r="20" spans="1:1">
      <c r="A20" s="5" t="s">
        <v>39</v>
      </c>
    </row>
    <row r="21" spans="1:1">
      <c r="A21" s="5" t="s">
        <v>40</v>
      </c>
    </row>
    <row r="22" spans="1:1">
      <c r="A22" s="5" t="s">
        <v>41</v>
      </c>
    </row>
    <row r="23" spans="1:1">
      <c r="A23" s="5" t="s">
        <v>42</v>
      </c>
    </row>
    <row r="24" spans="1:1">
      <c r="A24" s="5" t="s">
        <v>43</v>
      </c>
    </row>
    <row r="25" spans="1:1">
      <c r="A25" s="5" t="s">
        <v>44</v>
      </c>
    </row>
    <row r="26" spans="1:1">
      <c r="A26" s="5" t="s">
        <v>45</v>
      </c>
    </row>
    <row r="27" spans="1:1">
      <c r="A27" s="5" t="s">
        <v>46</v>
      </c>
    </row>
    <row r="28" spans="1:1">
      <c r="A28" s="5" t="s">
        <v>47</v>
      </c>
    </row>
    <row r="29" spans="1:1">
      <c r="A29" s="5" t="s">
        <v>48</v>
      </c>
    </row>
    <row r="30" spans="1:1">
      <c r="A30" s="5" t="s">
        <v>49</v>
      </c>
    </row>
    <row r="31" spans="1:1">
      <c r="A31" s="5" t="s">
        <v>50</v>
      </c>
    </row>
    <row r="32" spans="1:1">
      <c r="A32" s="5" t="s">
        <v>51</v>
      </c>
    </row>
    <row r="33" spans="1:1">
      <c r="A33" s="5" t="s">
        <v>52</v>
      </c>
    </row>
    <row r="34" spans="1:1">
      <c r="A34" s="5" t="s">
        <v>53</v>
      </c>
    </row>
    <row r="35" spans="1:1">
      <c r="A35" s="5" t="s">
        <v>54</v>
      </c>
    </row>
    <row r="36" spans="1:1">
      <c r="A36" s="5" t="s">
        <v>55</v>
      </c>
    </row>
    <row r="37" spans="1:1">
      <c r="A37" s="5" t="s">
        <v>56</v>
      </c>
    </row>
    <row r="38" spans="1:1">
      <c r="A38" s="5" t="s">
        <v>57</v>
      </c>
    </row>
    <row r="39" spans="1:1">
      <c r="A39" s="5" t="s">
        <v>58</v>
      </c>
    </row>
    <row r="40" spans="1:1">
      <c r="A40" s="5" t="s">
        <v>59</v>
      </c>
    </row>
    <row r="41" spans="1:1">
      <c r="A41" s="5" t="s">
        <v>60</v>
      </c>
    </row>
    <row r="42" spans="1:1">
      <c r="A42" s="5" t="s">
        <v>61</v>
      </c>
    </row>
    <row r="43" spans="1:1">
      <c r="A43" s="5" t="s">
        <v>62</v>
      </c>
    </row>
    <row r="44" spans="1:1">
      <c r="A44" s="5" t="s">
        <v>63</v>
      </c>
    </row>
    <row r="45" spans="1:1">
      <c r="A45" s="5" t="s">
        <v>64</v>
      </c>
    </row>
    <row r="46" spans="1:1">
      <c r="A46" s="5" t="s">
        <v>65</v>
      </c>
    </row>
    <row r="47" spans="1:1">
      <c r="A47" s="5" t="s">
        <v>66</v>
      </c>
    </row>
    <row r="48" spans="1:1">
      <c r="A48" s="5" t="s">
        <v>67</v>
      </c>
    </row>
    <row r="49" spans="1:1">
      <c r="A49" s="5" t="s">
        <v>68</v>
      </c>
    </row>
    <row r="50" spans="1:1">
      <c r="A50" s="5" t="s">
        <v>69</v>
      </c>
    </row>
    <row r="51" spans="1:1">
      <c r="A51" s="5" t="s">
        <v>70</v>
      </c>
    </row>
    <row r="52" spans="1:1">
      <c r="A52" s="5" t="s">
        <v>71</v>
      </c>
    </row>
    <row r="53" spans="1:1">
      <c r="A53" s="5" t="s">
        <v>72</v>
      </c>
    </row>
    <row r="54" spans="1:1">
      <c r="A54" s="5" t="s">
        <v>73</v>
      </c>
    </row>
    <row r="55" spans="1:1">
      <c r="A55" s="5" t="s">
        <v>74</v>
      </c>
    </row>
    <row r="56" spans="1:1">
      <c r="A56" s="5" t="s">
        <v>75</v>
      </c>
    </row>
    <row r="57" spans="1:1">
      <c r="A57" s="5" t="s">
        <v>76</v>
      </c>
    </row>
    <row r="58" spans="1:1">
      <c r="A58" s="5" t="s">
        <v>77</v>
      </c>
    </row>
    <row r="59" spans="1:1">
      <c r="A59" s="5" t="s">
        <v>78</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G9"/>
  <sheetViews>
    <sheetView workbookViewId="0">
      <selection activeCell="C1" sqref="C1:G9"/>
    </sheetView>
  </sheetViews>
  <sheetFormatPr defaultColWidth="9" defaultRowHeight="14.25"/>
  <cols>
    <col min="1" max="1" width="10.375" customWidth="1"/>
    <col min="2" max="2" width="31.625" customWidth="1"/>
    <col min="4" max="4" width="10.375" customWidth="1"/>
    <col min="7" max="7" width="10.375" customWidth="1"/>
  </cols>
  <sheetData>
    <row r="1" spans="2:7" ht="15.75" customHeight="1">
      <c r="B1" t="s">
        <v>79</v>
      </c>
      <c r="C1" t="s">
        <v>80</v>
      </c>
      <c r="D1" s="4">
        <v>340020401</v>
      </c>
      <c r="F1" t="s">
        <v>81</v>
      </c>
      <c r="G1">
        <f t="shared" ref="G1:G6" si="0">VLOOKUP(F1,$C$1:$D$9,2,FALSE)</f>
        <v>340020404</v>
      </c>
    </row>
    <row r="2" spans="2:7" ht="15.75" customHeight="1">
      <c r="B2" t="s">
        <v>82</v>
      </c>
      <c r="C2" t="s">
        <v>83</v>
      </c>
      <c r="D2" s="4">
        <v>340020402</v>
      </c>
      <c r="F2" t="s">
        <v>83</v>
      </c>
      <c r="G2">
        <f t="shared" si="0"/>
        <v>340020402</v>
      </c>
    </row>
    <row r="3" spans="2:7" ht="15.75" customHeight="1">
      <c r="B3" t="s">
        <v>84</v>
      </c>
      <c r="C3" t="s">
        <v>85</v>
      </c>
      <c r="D3" s="4">
        <v>340020403</v>
      </c>
      <c r="F3" t="s">
        <v>80</v>
      </c>
      <c r="G3">
        <f t="shared" si="0"/>
        <v>340020401</v>
      </c>
    </row>
    <row r="4" spans="2:7" ht="15.75" customHeight="1">
      <c r="B4" t="s">
        <v>86</v>
      </c>
      <c r="C4" t="s">
        <v>81</v>
      </c>
      <c r="D4" s="4">
        <v>340020404</v>
      </c>
      <c r="F4" t="s">
        <v>85</v>
      </c>
      <c r="G4">
        <f t="shared" si="0"/>
        <v>340020403</v>
      </c>
    </row>
    <row r="5" spans="2:7" ht="15.75" customHeight="1">
      <c r="B5" t="s">
        <v>87</v>
      </c>
      <c r="C5" t="s">
        <v>88</v>
      </c>
      <c r="D5" s="4">
        <v>340020405</v>
      </c>
      <c r="F5" t="s">
        <v>89</v>
      </c>
      <c r="G5">
        <f t="shared" si="0"/>
        <v>340020407</v>
      </c>
    </row>
    <row r="6" spans="2:7" ht="15.75" customHeight="1">
      <c r="B6" t="s">
        <v>90</v>
      </c>
      <c r="C6" t="s">
        <v>91</v>
      </c>
      <c r="D6" s="4">
        <v>340020406</v>
      </c>
      <c r="F6" t="s">
        <v>88</v>
      </c>
      <c r="G6">
        <f t="shared" si="0"/>
        <v>340020405</v>
      </c>
    </row>
    <row r="7" spans="2:7" ht="15.75" customHeight="1">
      <c r="B7" t="s">
        <v>92</v>
      </c>
      <c r="C7" t="s">
        <v>89</v>
      </c>
      <c r="D7" s="4">
        <v>340020407</v>
      </c>
    </row>
    <row r="8" spans="2:7" ht="15.75" customHeight="1">
      <c r="B8" t="s">
        <v>93</v>
      </c>
      <c r="C8" t="s">
        <v>94</v>
      </c>
      <c r="D8" s="4">
        <v>340020408</v>
      </c>
    </row>
    <row r="9" spans="2:7" ht="15.75" customHeight="1">
      <c r="B9" t="s">
        <v>95</v>
      </c>
      <c r="C9" t="s">
        <v>96</v>
      </c>
      <c r="D9" s="4">
        <v>340020409</v>
      </c>
    </row>
  </sheetData>
  <phoneticPr fontId="6"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S289"/>
  <sheetViews>
    <sheetView topLeftCell="A58" workbookViewId="0">
      <selection activeCell="A74" sqref="A74:A79"/>
    </sheetView>
  </sheetViews>
  <sheetFormatPr defaultColWidth="9" defaultRowHeight="14.25"/>
  <cols>
    <col min="3" max="4" width="8.125" customWidth="1"/>
    <col min="5" max="5" width="12" customWidth="1"/>
    <col min="8" max="8" width="10.5" customWidth="1"/>
    <col min="12" max="13" width="13.125" customWidth="1"/>
    <col min="15" max="16" width="10.5" customWidth="1"/>
    <col min="19" max="19" width="10.5" customWidth="1"/>
    <col min="22" max="22" width="10.5" customWidth="1"/>
  </cols>
  <sheetData>
    <row r="1" spans="1:19">
      <c r="A1" s="1" t="s">
        <v>1</v>
      </c>
      <c r="B1" s="1" t="s">
        <v>11</v>
      </c>
      <c r="C1" s="1" t="s">
        <v>97</v>
      </c>
      <c r="F1" s="1" t="s">
        <v>98</v>
      </c>
      <c r="G1" s="1" t="s">
        <v>99</v>
      </c>
      <c r="H1" s="1" t="s">
        <v>100</v>
      </c>
      <c r="M1" t="s">
        <v>101</v>
      </c>
      <c r="N1">
        <v>4</v>
      </c>
      <c r="O1">
        <v>340020401</v>
      </c>
      <c r="P1">
        <v>50</v>
      </c>
      <c r="Q1">
        <v>1</v>
      </c>
      <c r="R1">
        <v>2</v>
      </c>
      <c r="S1" t="s">
        <v>102</v>
      </c>
    </row>
    <row r="2" spans="1:19" ht="16.5" customHeight="1">
      <c r="A2" s="2">
        <v>5001</v>
      </c>
      <c r="B2">
        <f t="shared" ref="B2:B33" si="0">INDEX(N:N,MATCH(E2,M:M,0))</f>
        <v>13</v>
      </c>
      <c r="C2" t="str">
        <f>IFERROR(MID(E2,1,FIND("百分比",E2)),E2)</f>
        <v>防御</v>
      </c>
      <c r="D2">
        <f t="shared" ref="D2:D33" si="1">VLOOKUP(E2,M:Q,5,0)</f>
        <v>0</v>
      </c>
      <c r="E2" s="1" t="s">
        <v>85</v>
      </c>
      <c r="F2">
        <f t="shared" ref="F2:F33" si="2">VLOOKUP(E2,M:P,4,0)</f>
        <v>45</v>
      </c>
      <c r="G2" t="str">
        <f t="shared" ref="G2:G33" si="3">VLOOKUP(INT(A2/100),R:S,2,0)</f>
        <v>杰诺斯</v>
      </c>
      <c r="H2">
        <f t="shared" ref="H2:H33" si="4">VLOOKUP(E2,M:O,3,0)</f>
        <v>340020403</v>
      </c>
      <c r="M2" s="1" t="s">
        <v>80</v>
      </c>
      <c r="N2">
        <v>3</v>
      </c>
      <c r="O2">
        <v>340020401</v>
      </c>
      <c r="P2">
        <v>500</v>
      </c>
      <c r="Q2">
        <v>0</v>
      </c>
      <c r="R2">
        <v>3</v>
      </c>
      <c r="S2" t="s">
        <v>103</v>
      </c>
    </row>
    <row r="3" spans="1:19" ht="16.5" customHeight="1">
      <c r="A3" s="2">
        <v>5002</v>
      </c>
      <c r="B3">
        <f t="shared" si="0"/>
        <v>3</v>
      </c>
      <c r="C3" t="str">
        <f>IFERROR(MID(E3,1,FIND("百分比",E3)),E3)</f>
        <v>生命</v>
      </c>
      <c r="D3">
        <f t="shared" si="1"/>
        <v>0</v>
      </c>
      <c r="E3" s="1" t="s">
        <v>80</v>
      </c>
      <c r="F3">
        <f t="shared" si="2"/>
        <v>500</v>
      </c>
      <c r="G3" t="str">
        <f t="shared" si="3"/>
        <v>杰诺斯</v>
      </c>
      <c r="H3">
        <f t="shared" si="4"/>
        <v>340020401</v>
      </c>
      <c r="K3" s="3"/>
      <c r="L3" s="1"/>
      <c r="M3" s="1" t="s">
        <v>104</v>
      </c>
      <c r="N3">
        <v>9</v>
      </c>
      <c r="O3">
        <v>340020402</v>
      </c>
      <c r="P3">
        <v>50</v>
      </c>
      <c r="Q3">
        <v>1</v>
      </c>
      <c r="R3">
        <v>4</v>
      </c>
      <c r="S3" t="s">
        <v>105</v>
      </c>
    </row>
    <row r="4" spans="1:19" ht="16.5" customHeight="1">
      <c r="A4" s="2">
        <v>5003</v>
      </c>
      <c r="B4">
        <f t="shared" si="0"/>
        <v>8</v>
      </c>
      <c r="C4" t="str">
        <f>IFERROR(MID(E4,1,FIND("百分比",E4)),E4)</f>
        <v>攻击</v>
      </c>
      <c r="D4">
        <f t="shared" si="1"/>
        <v>0</v>
      </c>
      <c r="E4" s="1" t="s">
        <v>83</v>
      </c>
      <c r="F4">
        <f t="shared" si="2"/>
        <v>45</v>
      </c>
      <c r="G4" t="str">
        <f t="shared" si="3"/>
        <v>杰诺斯</v>
      </c>
      <c r="H4">
        <f t="shared" si="4"/>
        <v>340020402</v>
      </c>
      <c r="K4" s="3"/>
      <c r="L4" s="1"/>
      <c r="M4" s="1" t="s">
        <v>83</v>
      </c>
      <c r="N4">
        <v>8</v>
      </c>
      <c r="O4">
        <v>340020402</v>
      </c>
      <c r="P4">
        <v>45</v>
      </c>
      <c r="Q4">
        <v>0</v>
      </c>
      <c r="R4">
        <v>5</v>
      </c>
      <c r="S4" t="s">
        <v>106</v>
      </c>
    </row>
    <row r="5" spans="1:19" ht="16.5" customHeight="1">
      <c r="A5" s="2">
        <v>5004</v>
      </c>
      <c r="B5">
        <f t="shared" si="0"/>
        <v>38</v>
      </c>
      <c r="C5" t="str">
        <f>IFERROR(MID(E5,1,FIND("百分比",E5)),E5)</f>
        <v>速度</v>
      </c>
      <c r="D5">
        <f t="shared" si="1"/>
        <v>0</v>
      </c>
      <c r="E5" s="1" t="s">
        <v>81</v>
      </c>
      <c r="F5">
        <f t="shared" si="2"/>
        <v>20</v>
      </c>
      <c r="G5" t="str">
        <f t="shared" si="3"/>
        <v>杰诺斯</v>
      </c>
      <c r="H5">
        <f t="shared" si="4"/>
        <v>340020404</v>
      </c>
      <c r="K5" s="3"/>
      <c r="L5" s="1"/>
      <c r="M5" s="1" t="s">
        <v>107</v>
      </c>
      <c r="N5">
        <v>14</v>
      </c>
      <c r="O5">
        <v>340020403</v>
      </c>
      <c r="P5">
        <v>50</v>
      </c>
      <c r="Q5">
        <v>1</v>
      </c>
      <c r="R5">
        <v>6</v>
      </c>
      <c r="S5" t="s">
        <v>108</v>
      </c>
    </row>
    <row r="6" spans="1:19" ht="16.5" customHeight="1">
      <c r="A6" s="2">
        <v>5005</v>
      </c>
      <c r="B6">
        <f t="shared" si="0"/>
        <v>4</v>
      </c>
      <c r="C6" t="str">
        <f>IFERROR(MID(E6,1,FIND("百分比",E6)-1),E6)</f>
        <v>生命</v>
      </c>
      <c r="D6">
        <f t="shared" si="1"/>
        <v>1</v>
      </c>
      <c r="E6" s="1" t="s">
        <v>101</v>
      </c>
      <c r="F6">
        <f t="shared" si="2"/>
        <v>50</v>
      </c>
      <c r="G6" t="str">
        <f t="shared" si="3"/>
        <v>杰诺斯</v>
      </c>
      <c r="H6">
        <f t="shared" si="4"/>
        <v>340020401</v>
      </c>
      <c r="K6" s="3"/>
      <c r="L6" s="1"/>
      <c r="M6" s="1" t="s">
        <v>85</v>
      </c>
      <c r="N6">
        <v>13</v>
      </c>
      <c r="O6">
        <v>340020403</v>
      </c>
      <c r="P6">
        <v>45</v>
      </c>
      <c r="Q6">
        <v>0</v>
      </c>
      <c r="R6">
        <v>7</v>
      </c>
      <c r="S6" t="s">
        <v>109</v>
      </c>
    </row>
    <row r="7" spans="1:19" ht="16.5" customHeight="1">
      <c r="A7" s="2">
        <v>5006</v>
      </c>
      <c r="B7">
        <f t="shared" si="0"/>
        <v>9</v>
      </c>
      <c r="C7" t="str">
        <f>IFERROR(MID(E7,1,FIND("百分比",E7)-1),E7)</f>
        <v>攻击</v>
      </c>
      <c r="D7">
        <f t="shared" si="1"/>
        <v>1</v>
      </c>
      <c r="E7" s="1" t="s">
        <v>104</v>
      </c>
      <c r="F7">
        <f t="shared" si="2"/>
        <v>50</v>
      </c>
      <c r="G7" t="str">
        <f t="shared" si="3"/>
        <v>杰诺斯</v>
      </c>
      <c r="H7">
        <f t="shared" si="4"/>
        <v>340020402</v>
      </c>
      <c r="K7" s="3"/>
      <c r="L7" s="1"/>
      <c r="M7" s="1" t="s">
        <v>88</v>
      </c>
      <c r="N7">
        <v>18</v>
      </c>
      <c r="O7">
        <v>340020405</v>
      </c>
      <c r="P7">
        <v>40</v>
      </c>
      <c r="Q7">
        <v>1</v>
      </c>
      <c r="R7">
        <v>8</v>
      </c>
      <c r="S7" t="s">
        <v>110</v>
      </c>
    </row>
    <row r="8" spans="1:19" ht="16.5" customHeight="1">
      <c r="A8" s="2">
        <v>201</v>
      </c>
      <c r="B8">
        <f t="shared" si="0"/>
        <v>3</v>
      </c>
      <c r="C8" t="str">
        <f>IFERROR(MID(E8,1,FIND("百分比",E8)),E8)</f>
        <v>生命</v>
      </c>
      <c r="D8">
        <f t="shared" si="1"/>
        <v>0</v>
      </c>
      <c r="E8" s="1" t="s">
        <v>80</v>
      </c>
      <c r="F8">
        <f t="shared" si="2"/>
        <v>500</v>
      </c>
      <c r="G8" t="str">
        <f t="shared" si="3"/>
        <v>杰诺斯(武装)</v>
      </c>
      <c r="H8">
        <f t="shared" si="4"/>
        <v>340020401</v>
      </c>
      <c r="K8" s="3"/>
      <c r="L8" s="1"/>
      <c r="M8" s="1" t="s">
        <v>91</v>
      </c>
      <c r="N8">
        <v>23</v>
      </c>
      <c r="O8">
        <v>340020406</v>
      </c>
      <c r="P8">
        <v>120</v>
      </c>
      <c r="Q8">
        <v>1</v>
      </c>
      <c r="R8">
        <v>9</v>
      </c>
      <c r="S8" t="s">
        <v>111</v>
      </c>
    </row>
    <row r="9" spans="1:19" ht="16.5" customHeight="1">
      <c r="A9" s="2">
        <v>202</v>
      </c>
      <c r="B9">
        <f t="shared" si="0"/>
        <v>8</v>
      </c>
      <c r="C9" t="str">
        <f>IFERROR(MID(E9,1,FIND("百分比",E9)),E9)</f>
        <v>攻击</v>
      </c>
      <c r="D9">
        <f t="shared" si="1"/>
        <v>0</v>
      </c>
      <c r="E9" s="1" t="s">
        <v>83</v>
      </c>
      <c r="F9">
        <f t="shared" si="2"/>
        <v>45</v>
      </c>
      <c r="G9" t="str">
        <f t="shared" si="3"/>
        <v>杰诺斯(武装)</v>
      </c>
      <c r="H9">
        <f t="shared" si="4"/>
        <v>340020402</v>
      </c>
      <c r="K9" s="3"/>
      <c r="M9" s="1" t="s">
        <v>89</v>
      </c>
      <c r="N9">
        <v>28</v>
      </c>
      <c r="O9">
        <v>340020407</v>
      </c>
      <c r="P9">
        <v>100</v>
      </c>
      <c r="Q9">
        <v>1</v>
      </c>
      <c r="R9">
        <v>10</v>
      </c>
      <c r="S9" t="s">
        <v>112</v>
      </c>
    </row>
    <row r="10" spans="1:19" ht="16.5" customHeight="1">
      <c r="A10" s="2">
        <v>203</v>
      </c>
      <c r="B10">
        <f t="shared" si="0"/>
        <v>18</v>
      </c>
      <c r="C10" t="str">
        <f t="shared" ref="C10:C41" si="5">IFERROR(MID(E10,1,FIND("百分比",E10)-1),E10)</f>
        <v>暴击</v>
      </c>
      <c r="D10">
        <f t="shared" si="1"/>
        <v>1</v>
      </c>
      <c r="E10" s="1" t="s">
        <v>88</v>
      </c>
      <c r="F10">
        <f t="shared" si="2"/>
        <v>40</v>
      </c>
      <c r="G10" t="str">
        <f t="shared" si="3"/>
        <v>杰诺斯(武装)</v>
      </c>
      <c r="H10">
        <f t="shared" si="4"/>
        <v>340020405</v>
      </c>
      <c r="K10" s="3"/>
      <c r="M10" s="1" t="s">
        <v>94</v>
      </c>
      <c r="N10">
        <v>33</v>
      </c>
      <c r="O10">
        <v>340020408</v>
      </c>
      <c r="P10">
        <v>100</v>
      </c>
      <c r="Q10">
        <v>1</v>
      </c>
      <c r="R10">
        <v>11</v>
      </c>
      <c r="S10" t="s">
        <v>113</v>
      </c>
    </row>
    <row r="11" spans="1:19" ht="16.5" customHeight="1">
      <c r="A11" s="2">
        <v>204</v>
      </c>
      <c r="B11">
        <f t="shared" si="0"/>
        <v>23</v>
      </c>
      <c r="C11" t="str">
        <f t="shared" si="5"/>
        <v>暴伤</v>
      </c>
      <c r="D11">
        <f t="shared" si="1"/>
        <v>1</v>
      </c>
      <c r="E11" s="1" t="s">
        <v>91</v>
      </c>
      <c r="F11">
        <f t="shared" si="2"/>
        <v>120</v>
      </c>
      <c r="G11" t="str">
        <f t="shared" si="3"/>
        <v>杰诺斯(武装)</v>
      </c>
      <c r="H11">
        <f t="shared" si="4"/>
        <v>340020406</v>
      </c>
      <c r="K11" s="3"/>
      <c r="M11" s="1" t="s">
        <v>81</v>
      </c>
      <c r="N11">
        <v>38</v>
      </c>
      <c r="O11">
        <v>340020404</v>
      </c>
      <c r="P11">
        <v>20</v>
      </c>
      <c r="Q11">
        <v>0</v>
      </c>
      <c r="R11">
        <v>12</v>
      </c>
      <c r="S11" t="s">
        <v>114</v>
      </c>
    </row>
    <row r="12" spans="1:19" ht="16.5" customHeight="1">
      <c r="A12" s="2">
        <v>205</v>
      </c>
      <c r="B12">
        <f t="shared" si="0"/>
        <v>4</v>
      </c>
      <c r="C12" t="str">
        <f t="shared" si="5"/>
        <v>生命</v>
      </c>
      <c r="D12">
        <f t="shared" si="1"/>
        <v>1</v>
      </c>
      <c r="E12" s="1" t="s">
        <v>101</v>
      </c>
      <c r="F12">
        <f t="shared" si="2"/>
        <v>50</v>
      </c>
      <c r="G12" t="str">
        <f t="shared" si="3"/>
        <v>杰诺斯(武装)</v>
      </c>
      <c r="H12">
        <f t="shared" si="4"/>
        <v>340020401</v>
      </c>
      <c r="K12" s="3"/>
      <c r="M12" s="1"/>
      <c r="R12">
        <v>13</v>
      </c>
      <c r="S12" t="s">
        <v>115</v>
      </c>
    </row>
    <row r="13" spans="1:19" ht="16.5" customHeight="1">
      <c r="A13" s="2">
        <v>206</v>
      </c>
      <c r="B13">
        <f t="shared" si="0"/>
        <v>9</v>
      </c>
      <c r="C13" t="str">
        <f t="shared" si="5"/>
        <v>攻击</v>
      </c>
      <c r="D13">
        <f t="shared" si="1"/>
        <v>1</v>
      </c>
      <c r="E13" s="1" t="s">
        <v>104</v>
      </c>
      <c r="F13">
        <f t="shared" si="2"/>
        <v>50</v>
      </c>
      <c r="G13" t="str">
        <f t="shared" si="3"/>
        <v>杰诺斯(武装)</v>
      </c>
      <c r="H13">
        <f t="shared" si="4"/>
        <v>340020402</v>
      </c>
      <c r="K13" s="3"/>
      <c r="L13" s="1"/>
      <c r="M13" s="1"/>
      <c r="R13">
        <v>14</v>
      </c>
      <c r="S13" t="s">
        <v>116</v>
      </c>
    </row>
    <row r="14" spans="1:19" ht="16.5" customHeight="1">
      <c r="A14" s="2">
        <v>301</v>
      </c>
      <c r="B14">
        <f t="shared" si="0"/>
        <v>13</v>
      </c>
      <c r="C14" t="str">
        <f t="shared" si="5"/>
        <v>防御</v>
      </c>
      <c r="D14">
        <f t="shared" si="1"/>
        <v>0</v>
      </c>
      <c r="E14" s="1" t="s">
        <v>85</v>
      </c>
      <c r="F14">
        <f t="shared" si="2"/>
        <v>45</v>
      </c>
      <c r="G14" t="str">
        <f t="shared" si="3"/>
        <v>战栗的龙卷</v>
      </c>
      <c r="H14">
        <f t="shared" si="4"/>
        <v>340020403</v>
      </c>
      <c r="K14" s="3"/>
      <c r="L14" s="1"/>
      <c r="M14" s="1"/>
      <c r="R14">
        <v>15</v>
      </c>
      <c r="S14" t="s">
        <v>117</v>
      </c>
    </row>
    <row r="15" spans="1:19" ht="16.5" customHeight="1">
      <c r="A15" s="2">
        <v>302</v>
      </c>
      <c r="B15">
        <f t="shared" si="0"/>
        <v>3</v>
      </c>
      <c r="C15" t="str">
        <f t="shared" si="5"/>
        <v>生命</v>
      </c>
      <c r="D15">
        <f t="shared" si="1"/>
        <v>0</v>
      </c>
      <c r="E15" s="1" t="s">
        <v>80</v>
      </c>
      <c r="F15">
        <f t="shared" si="2"/>
        <v>500</v>
      </c>
      <c r="G15" t="str">
        <f t="shared" si="3"/>
        <v>战栗的龙卷</v>
      </c>
      <c r="H15">
        <f t="shared" si="4"/>
        <v>340020401</v>
      </c>
      <c r="K15" s="3"/>
      <c r="L15" s="1"/>
      <c r="M15" s="1"/>
      <c r="R15">
        <v>16</v>
      </c>
      <c r="S15" t="s">
        <v>118</v>
      </c>
    </row>
    <row r="16" spans="1:19" ht="16.5" customHeight="1">
      <c r="A16" s="2">
        <v>303</v>
      </c>
      <c r="B16">
        <f t="shared" si="0"/>
        <v>18</v>
      </c>
      <c r="C16" t="str">
        <f t="shared" si="5"/>
        <v>暴击</v>
      </c>
      <c r="D16">
        <f t="shared" si="1"/>
        <v>1</v>
      </c>
      <c r="E16" s="1" t="s">
        <v>88</v>
      </c>
      <c r="F16">
        <f t="shared" si="2"/>
        <v>40</v>
      </c>
      <c r="G16" t="str">
        <f t="shared" si="3"/>
        <v>战栗的龙卷</v>
      </c>
      <c r="H16">
        <f t="shared" si="4"/>
        <v>340020405</v>
      </c>
      <c r="K16" s="3"/>
      <c r="L16" s="1"/>
      <c r="M16" s="1"/>
      <c r="R16">
        <v>17</v>
      </c>
      <c r="S16" t="s">
        <v>119</v>
      </c>
    </row>
    <row r="17" spans="1:19" ht="16.5" customHeight="1">
      <c r="A17" s="2">
        <v>304</v>
      </c>
      <c r="B17">
        <f t="shared" si="0"/>
        <v>23</v>
      </c>
      <c r="C17" t="str">
        <f t="shared" si="5"/>
        <v>暴伤</v>
      </c>
      <c r="D17">
        <f t="shared" si="1"/>
        <v>1</v>
      </c>
      <c r="E17" s="1" t="s">
        <v>91</v>
      </c>
      <c r="F17">
        <f t="shared" si="2"/>
        <v>120</v>
      </c>
      <c r="G17" t="str">
        <f t="shared" si="3"/>
        <v>战栗的龙卷</v>
      </c>
      <c r="H17">
        <f t="shared" si="4"/>
        <v>340020406</v>
      </c>
      <c r="K17" s="3"/>
      <c r="L17" s="1"/>
      <c r="M17" s="1"/>
      <c r="R17">
        <v>18</v>
      </c>
      <c r="S17" t="s">
        <v>120</v>
      </c>
    </row>
    <row r="18" spans="1:19" ht="16.5" customHeight="1">
      <c r="A18" s="2">
        <v>305</v>
      </c>
      <c r="B18">
        <f t="shared" si="0"/>
        <v>38</v>
      </c>
      <c r="C18" t="str">
        <f t="shared" si="5"/>
        <v>速度</v>
      </c>
      <c r="D18">
        <f t="shared" si="1"/>
        <v>0</v>
      </c>
      <c r="E18" s="1" t="s">
        <v>81</v>
      </c>
      <c r="F18">
        <f t="shared" si="2"/>
        <v>20</v>
      </c>
      <c r="G18" t="str">
        <f t="shared" si="3"/>
        <v>战栗的龙卷</v>
      </c>
      <c r="H18">
        <f t="shared" si="4"/>
        <v>340020404</v>
      </c>
      <c r="K18" s="3"/>
      <c r="L18" s="1"/>
      <c r="M18" s="1"/>
      <c r="R18">
        <v>19</v>
      </c>
      <c r="S18" t="s">
        <v>121</v>
      </c>
    </row>
    <row r="19" spans="1:19" ht="16.5" customHeight="1">
      <c r="A19" s="2">
        <v>306</v>
      </c>
      <c r="B19">
        <f t="shared" si="0"/>
        <v>9</v>
      </c>
      <c r="C19" t="str">
        <f t="shared" si="5"/>
        <v>攻击</v>
      </c>
      <c r="D19">
        <f t="shared" si="1"/>
        <v>1</v>
      </c>
      <c r="E19" s="1" t="s">
        <v>104</v>
      </c>
      <c r="F19">
        <f t="shared" si="2"/>
        <v>50</v>
      </c>
      <c r="G19" t="str">
        <f t="shared" si="3"/>
        <v>战栗的龙卷</v>
      </c>
      <c r="H19">
        <f t="shared" si="4"/>
        <v>340020402</v>
      </c>
      <c r="K19" s="3"/>
      <c r="L19" s="1"/>
      <c r="M19" s="1"/>
      <c r="R19">
        <v>20</v>
      </c>
      <c r="S19" t="s">
        <v>122</v>
      </c>
    </row>
    <row r="20" spans="1:19" ht="16.5" customHeight="1">
      <c r="A20" s="2">
        <v>401</v>
      </c>
      <c r="B20">
        <f t="shared" si="0"/>
        <v>13</v>
      </c>
      <c r="C20" t="str">
        <f t="shared" si="5"/>
        <v>防御</v>
      </c>
      <c r="D20">
        <f t="shared" si="1"/>
        <v>0</v>
      </c>
      <c r="E20" s="1" t="s">
        <v>85</v>
      </c>
      <c r="F20">
        <f t="shared" si="2"/>
        <v>45</v>
      </c>
      <c r="G20" t="str">
        <f t="shared" si="3"/>
        <v>银色獠牙</v>
      </c>
      <c r="H20">
        <f t="shared" si="4"/>
        <v>340020403</v>
      </c>
      <c r="K20" s="3"/>
      <c r="L20" s="1"/>
      <c r="R20">
        <v>21</v>
      </c>
      <c r="S20" t="s">
        <v>123</v>
      </c>
    </row>
    <row r="21" spans="1:19" ht="16.5" customHeight="1">
      <c r="A21" s="2">
        <v>402</v>
      </c>
      <c r="B21">
        <f t="shared" si="0"/>
        <v>3</v>
      </c>
      <c r="C21" t="str">
        <f t="shared" si="5"/>
        <v>生命</v>
      </c>
      <c r="D21">
        <f t="shared" si="1"/>
        <v>0</v>
      </c>
      <c r="E21" s="1" t="s">
        <v>80</v>
      </c>
      <c r="F21">
        <f t="shared" si="2"/>
        <v>500</v>
      </c>
      <c r="G21" t="str">
        <f t="shared" si="3"/>
        <v>银色獠牙</v>
      </c>
      <c r="H21">
        <f t="shared" si="4"/>
        <v>340020401</v>
      </c>
      <c r="K21" s="3"/>
      <c r="L21" s="1"/>
      <c r="M21" s="1"/>
      <c r="R21">
        <v>22</v>
      </c>
      <c r="S21" t="s">
        <v>124</v>
      </c>
    </row>
    <row r="22" spans="1:19" ht="16.5" customHeight="1">
      <c r="A22" s="2">
        <v>403</v>
      </c>
      <c r="B22">
        <f t="shared" si="0"/>
        <v>8</v>
      </c>
      <c r="C22" t="str">
        <f t="shared" si="5"/>
        <v>攻击</v>
      </c>
      <c r="D22">
        <f t="shared" si="1"/>
        <v>0</v>
      </c>
      <c r="E22" s="1" t="s">
        <v>83</v>
      </c>
      <c r="F22">
        <f t="shared" si="2"/>
        <v>45</v>
      </c>
      <c r="G22" t="str">
        <f t="shared" si="3"/>
        <v>银色獠牙</v>
      </c>
      <c r="H22">
        <f t="shared" si="4"/>
        <v>340020402</v>
      </c>
      <c r="K22" s="3"/>
      <c r="L22" s="1"/>
      <c r="M22" s="1"/>
      <c r="R22">
        <v>23</v>
      </c>
      <c r="S22" t="s">
        <v>125</v>
      </c>
    </row>
    <row r="23" spans="1:19" ht="16.5" customHeight="1">
      <c r="A23" s="2">
        <v>404</v>
      </c>
      <c r="B23">
        <f t="shared" si="0"/>
        <v>23</v>
      </c>
      <c r="C23" t="str">
        <f t="shared" si="5"/>
        <v>暴伤</v>
      </c>
      <c r="D23">
        <f t="shared" si="1"/>
        <v>1</v>
      </c>
      <c r="E23" s="1" t="s">
        <v>91</v>
      </c>
      <c r="F23">
        <f t="shared" si="2"/>
        <v>120</v>
      </c>
      <c r="G23" t="str">
        <f t="shared" si="3"/>
        <v>银色獠牙</v>
      </c>
      <c r="H23">
        <f t="shared" si="4"/>
        <v>340020406</v>
      </c>
      <c r="K23" s="3"/>
      <c r="L23" s="1"/>
      <c r="M23" s="1"/>
      <c r="R23">
        <v>24</v>
      </c>
      <c r="S23" t="s">
        <v>126</v>
      </c>
    </row>
    <row r="24" spans="1:19" ht="16.5" customHeight="1">
      <c r="A24" s="2">
        <v>405</v>
      </c>
      <c r="B24">
        <f t="shared" si="0"/>
        <v>4</v>
      </c>
      <c r="C24" t="str">
        <f t="shared" si="5"/>
        <v>生命</v>
      </c>
      <c r="D24">
        <f t="shared" si="1"/>
        <v>1</v>
      </c>
      <c r="E24" s="1" t="s">
        <v>101</v>
      </c>
      <c r="F24">
        <f t="shared" si="2"/>
        <v>50</v>
      </c>
      <c r="G24" t="str">
        <f t="shared" si="3"/>
        <v>银色獠牙</v>
      </c>
      <c r="H24">
        <f t="shared" si="4"/>
        <v>340020401</v>
      </c>
      <c r="K24" s="3"/>
      <c r="L24" s="1"/>
      <c r="R24">
        <v>25</v>
      </c>
      <c r="S24" t="s">
        <v>127</v>
      </c>
    </row>
    <row r="25" spans="1:19" ht="16.5" customHeight="1">
      <c r="A25" s="2">
        <v>406</v>
      </c>
      <c r="B25">
        <f t="shared" si="0"/>
        <v>9</v>
      </c>
      <c r="C25" t="str">
        <f t="shared" si="5"/>
        <v>攻击</v>
      </c>
      <c r="D25">
        <f t="shared" si="1"/>
        <v>1</v>
      </c>
      <c r="E25" s="1" t="s">
        <v>104</v>
      </c>
      <c r="F25">
        <f t="shared" si="2"/>
        <v>50</v>
      </c>
      <c r="G25" t="str">
        <f t="shared" si="3"/>
        <v>银色獠牙</v>
      </c>
      <c r="H25">
        <f t="shared" si="4"/>
        <v>340020402</v>
      </c>
      <c r="K25" s="3"/>
      <c r="L25" s="1"/>
      <c r="M25" s="1"/>
      <c r="R25">
        <v>26</v>
      </c>
      <c r="S25" t="s">
        <v>128</v>
      </c>
    </row>
    <row r="26" spans="1:19" ht="16.5" customHeight="1">
      <c r="A26" s="2">
        <v>501</v>
      </c>
      <c r="B26">
        <f t="shared" si="0"/>
        <v>13</v>
      </c>
      <c r="C26" t="str">
        <f t="shared" si="5"/>
        <v>防御</v>
      </c>
      <c r="D26">
        <f t="shared" si="1"/>
        <v>0</v>
      </c>
      <c r="E26" s="1" t="s">
        <v>85</v>
      </c>
      <c r="F26">
        <f t="shared" si="2"/>
        <v>45</v>
      </c>
      <c r="G26" t="str">
        <f t="shared" si="3"/>
        <v>King</v>
      </c>
      <c r="H26">
        <f t="shared" si="4"/>
        <v>340020403</v>
      </c>
      <c r="K26" s="3"/>
      <c r="L26" s="1"/>
      <c r="M26" s="1"/>
      <c r="R26">
        <v>27</v>
      </c>
      <c r="S26" t="s">
        <v>129</v>
      </c>
    </row>
    <row r="27" spans="1:19" ht="16.5" customHeight="1">
      <c r="A27" s="2">
        <v>502</v>
      </c>
      <c r="B27">
        <f t="shared" si="0"/>
        <v>3</v>
      </c>
      <c r="C27" t="str">
        <f t="shared" si="5"/>
        <v>生命</v>
      </c>
      <c r="D27">
        <f t="shared" si="1"/>
        <v>0</v>
      </c>
      <c r="E27" s="1" t="s">
        <v>80</v>
      </c>
      <c r="F27">
        <f t="shared" si="2"/>
        <v>500</v>
      </c>
      <c r="G27" t="str">
        <f t="shared" si="3"/>
        <v>King</v>
      </c>
      <c r="H27">
        <f t="shared" si="4"/>
        <v>340020401</v>
      </c>
      <c r="K27" s="3"/>
      <c r="L27" s="1"/>
      <c r="M27" s="1"/>
      <c r="R27">
        <v>28</v>
      </c>
      <c r="S27" t="s">
        <v>130</v>
      </c>
    </row>
    <row r="28" spans="1:19" ht="16.5" customHeight="1">
      <c r="A28" s="2">
        <v>503</v>
      </c>
      <c r="B28">
        <f t="shared" si="0"/>
        <v>8</v>
      </c>
      <c r="C28" t="str">
        <f t="shared" si="5"/>
        <v>攻击</v>
      </c>
      <c r="D28">
        <f t="shared" si="1"/>
        <v>0</v>
      </c>
      <c r="E28" s="1" t="s">
        <v>83</v>
      </c>
      <c r="F28">
        <f t="shared" si="2"/>
        <v>45</v>
      </c>
      <c r="G28" t="str">
        <f t="shared" si="3"/>
        <v>King</v>
      </c>
      <c r="H28">
        <f t="shared" si="4"/>
        <v>340020402</v>
      </c>
      <c r="K28" s="3"/>
      <c r="L28" s="1"/>
      <c r="M28" s="1"/>
      <c r="R28">
        <v>29</v>
      </c>
      <c r="S28" t="s">
        <v>131</v>
      </c>
    </row>
    <row r="29" spans="1:19" ht="16.5" customHeight="1">
      <c r="A29" s="2">
        <v>504</v>
      </c>
      <c r="B29">
        <f t="shared" si="0"/>
        <v>4</v>
      </c>
      <c r="C29" t="str">
        <f t="shared" si="5"/>
        <v>生命</v>
      </c>
      <c r="D29">
        <f t="shared" si="1"/>
        <v>1</v>
      </c>
      <c r="E29" s="1" t="s">
        <v>101</v>
      </c>
      <c r="F29">
        <f t="shared" si="2"/>
        <v>50</v>
      </c>
      <c r="G29" t="str">
        <f t="shared" si="3"/>
        <v>King</v>
      </c>
      <c r="H29">
        <f t="shared" si="4"/>
        <v>340020401</v>
      </c>
      <c r="K29" s="3"/>
      <c r="L29" s="1"/>
      <c r="M29" s="1"/>
      <c r="R29">
        <v>30</v>
      </c>
      <c r="S29" t="s">
        <v>132</v>
      </c>
    </row>
    <row r="30" spans="1:19" ht="16.5" customHeight="1">
      <c r="A30" s="2">
        <v>505</v>
      </c>
      <c r="B30">
        <f t="shared" si="0"/>
        <v>14</v>
      </c>
      <c r="C30" t="str">
        <f t="shared" si="5"/>
        <v>防御</v>
      </c>
      <c r="D30">
        <f t="shared" si="1"/>
        <v>1</v>
      </c>
      <c r="E30" s="1" t="s">
        <v>107</v>
      </c>
      <c r="F30">
        <f t="shared" si="2"/>
        <v>50</v>
      </c>
      <c r="G30" t="str">
        <f t="shared" si="3"/>
        <v>King</v>
      </c>
      <c r="H30">
        <f t="shared" si="4"/>
        <v>340020403</v>
      </c>
      <c r="K30" s="3"/>
      <c r="L30" s="1"/>
      <c r="M30" s="1"/>
      <c r="R30">
        <v>31</v>
      </c>
      <c r="S30" t="s">
        <v>133</v>
      </c>
    </row>
    <row r="31" spans="1:19" ht="16.5" customHeight="1">
      <c r="A31" s="2">
        <v>506</v>
      </c>
      <c r="B31">
        <f t="shared" si="0"/>
        <v>9</v>
      </c>
      <c r="C31" t="str">
        <f t="shared" si="5"/>
        <v>攻击</v>
      </c>
      <c r="D31">
        <f t="shared" si="1"/>
        <v>1</v>
      </c>
      <c r="E31" s="1" t="s">
        <v>104</v>
      </c>
      <c r="F31">
        <f t="shared" si="2"/>
        <v>50</v>
      </c>
      <c r="G31" t="str">
        <f t="shared" si="3"/>
        <v>King</v>
      </c>
      <c r="H31">
        <f t="shared" si="4"/>
        <v>340020402</v>
      </c>
      <c r="K31" s="3"/>
      <c r="L31" s="1"/>
      <c r="M31" s="1"/>
      <c r="R31">
        <v>32</v>
      </c>
      <c r="S31" t="s">
        <v>134</v>
      </c>
    </row>
    <row r="32" spans="1:19" ht="16.5" customHeight="1">
      <c r="A32" s="2">
        <v>601</v>
      </c>
      <c r="B32">
        <f t="shared" si="0"/>
        <v>13</v>
      </c>
      <c r="C32" t="str">
        <f t="shared" si="5"/>
        <v>防御</v>
      </c>
      <c r="D32">
        <f t="shared" si="1"/>
        <v>0</v>
      </c>
      <c r="E32" s="1" t="s">
        <v>85</v>
      </c>
      <c r="F32">
        <f t="shared" si="2"/>
        <v>45</v>
      </c>
      <c r="G32" t="str">
        <f t="shared" si="3"/>
        <v>原子武士</v>
      </c>
      <c r="H32">
        <f t="shared" si="4"/>
        <v>340020403</v>
      </c>
      <c r="K32" s="3"/>
      <c r="L32" s="1"/>
      <c r="M32" s="1"/>
      <c r="R32">
        <v>33</v>
      </c>
      <c r="S32" t="s">
        <v>135</v>
      </c>
    </row>
    <row r="33" spans="1:19" ht="16.5" customHeight="1">
      <c r="A33" s="2">
        <v>602</v>
      </c>
      <c r="B33">
        <f t="shared" si="0"/>
        <v>3</v>
      </c>
      <c r="C33" t="str">
        <f t="shared" si="5"/>
        <v>生命</v>
      </c>
      <c r="D33">
        <f t="shared" si="1"/>
        <v>0</v>
      </c>
      <c r="E33" s="1" t="s">
        <v>80</v>
      </c>
      <c r="F33">
        <f t="shared" si="2"/>
        <v>500</v>
      </c>
      <c r="G33" t="str">
        <f t="shared" si="3"/>
        <v>原子武士</v>
      </c>
      <c r="H33">
        <f t="shared" si="4"/>
        <v>340020401</v>
      </c>
      <c r="K33" s="3"/>
      <c r="L33" s="1"/>
      <c r="M33" s="1"/>
      <c r="R33">
        <v>34</v>
      </c>
      <c r="S33" t="s">
        <v>136</v>
      </c>
    </row>
    <row r="34" spans="1:19" ht="16.5" customHeight="1">
      <c r="A34" s="2">
        <v>603</v>
      </c>
      <c r="B34">
        <f t="shared" ref="B34:B65" si="6">INDEX(N:N,MATCH(E34,M:M,0))</f>
        <v>8</v>
      </c>
      <c r="C34" t="str">
        <f t="shared" si="5"/>
        <v>攻击</v>
      </c>
      <c r="D34">
        <f t="shared" ref="D34:D65" si="7">VLOOKUP(E34,M:Q,5,0)</f>
        <v>0</v>
      </c>
      <c r="E34" s="1" t="s">
        <v>83</v>
      </c>
      <c r="F34">
        <f t="shared" ref="F34:F65" si="8">VLOOKUP(E34,M:P,4,0)</f>
        <v>45</v>
      </c>
      <c r="G34" t="str">
        <f t="shared" ref="G34:G65" si="9">VLOOKUP(INT(A34/100),R:S,2,0)</f>
        <v>原子武士</v>
      </c>
      <c r="H34">
        <f t="shared" ref="H34:H65" si="10">VLOOKUP(E34,M:O,3,0)</f>
        <v>340020402</v>
      </c>
      <c r="K34" s="3"/>
      <c r="L34" s="1"/>
      <c r="M34" s="1"/>
      <c r="R34">
        <v>35</v>
      </c>
      <c r="S34" t="s">
        <v>137</v>
      </c>
    </row>
    <row r="35" spans="1:19" ht="16.5" customHeight="1">
      <c r="A35" s="2">
        <v>604</v>
      </c>
      <c r="B35">
        <f t="shared" si="6"/>
        <v>18</v>
      </c>
      <c r="C35" t="str">
        <f t="shared" si="5"/>
        <v>暴击</v>
      </c>
      <c r="D35">
        <f t="shared" si="7"/>
        <v>1</v>
      </c>
      <c r="E35" s="1" t="s">
        <v>88</v>
      </c>
      <c r="F35">
        <f t="shared" si="8"/>
        <v>40</v>
      </c>
      <c r="G35" t="str">
        <f t="shared" si="9"/>
        <v>原子武士</v>
      </c>
      <c r="H35">
        <f t="shared" si="10"/>
        <v>340020405</v>
      </c>
      <c r="K35" s="3"/>
      <c r="L35" s="1"/>
      <c r="M35" s="1"/>
      <c r="R35">
        <v>36</v>
      </c>
      <c r="S35" t="s">
        <v>138</v>
      </c>
    </row>
    <row r="36" spans="1:19" ht="16.5" customHeight="1">
      <c r="A36" s="2">
        <v>605</v>
      </c>
      <c r="B36">
        <f t="shared" si="6"/>
        <v>38</v>
      </c>
      <c r="C36" t="str">
        <f t="shared" si="5"/>
        <v>速度</v>
      </c>
      <c r="D36">
        <f t="shared" si="7"/>
        <v>0</v>
      </c>
      <c r="E36" s="1" t="s">
        <v>81</v>
      </c>
      <c r="F36">
        <f t="shared" si="8"/>
        <v>20</v>
      </c>
      <c r="G36" t="str">
        <f t="shared" si="9"/>
        <v>原子武士</v>
      </c>
      <c r="H36">
        <f t="shared" si="10"/>
        <v>340020404</v>
      </c>
      <c r="K36" s="3"/>
      <c r="L36" s="1"/>
      <c r="M36" s="1"/>
      <c r="R36">
        <v>37</v>
      </c>
      <c r="S36" t="s">
        <v>139</v>
      </c>
    </row>
    <row r="37" spans="1:19" ht="16.5" customHeight="1">
      <c r="A37" s="2">
        <v>606</v>
      </c>
      <c r="B37">
        <f t="shared" si="6"/>
        <v>9</v>
      </c>
      <c r="C37" t="str">
        <f t="shared" si="5"/>
        <v>攻击</v>
      </c>
      <c r="D37">
        <f t="shared" si="7"/>
        <v>1</v>
      </c>
      <c r="E37" s="1" t="s">
        <v>104</v>
      </c>
      <c r="F37">
        <f t="shared" si="8"/>
        <v>50</v>
      </c>
      <c r="G37" t="str">
        <f t="shared" si="9"/>
        <v>原子武士</v>
      </c>
      <c r="H37">
        <f t="shared" si="10"/>
        <v>340020402</v>
      </c>
      <c r="K37" s="3"/>
      <c r="L37" s="1"/>
      <c r="M37" s="1"/>
      <c r="R37">
        <v>38</v>
      </c>
      <c r="S37" t="s">
        <v>140</v>
      </c>
    </row>
    <row r="38" spans="1:19" ht="16.5" customHeight="1">
      <c r="A38" s="2">
        <v>701</v>
      </c>
      <c r="B38">
        <f t="shared" si="6"/>
        <v>13</v>
      </c>
      <c r="C38" t="str">
        <f t="shared" si="5"/>
        <v>防御</v>
      </c>
      <c r="D38">
        <f t="shared" si="7"/>
        <v>0</v>
      </c>
      <c r="E38" s="1" t="s">
        <v>85</v>
      </c>
      <c r="F38">
        <f t="shared" si="8"/>
        <v>45</v>
      </c>
      <c r="G38" t="str">
        <f t="shared" si="9"/>
        <v>金属骑士</v>
      </c>
      <c r="H38">
        <f t="shared" si="10"/>
        <v>340020403</v>
      </c>
      <c r="K38" s="3"/>
      <c r="L38" s="1"/>
      <c r="M38" s="1"/>
      <c r="R38">
        <v>39</v>
      </c>
      <c r="S38" t="s">
        <v>141</v>
      </c>
    </row>
    <row r="39" spans="1:19" ht="16.5" customHeight="1">
      <c r="A39" s="2">
        <v>702</v>
      </c>
      <c r="B39">
        <f t="shared" si="6"/>
        <v>3</v>
      </c>
      <c r="C39" t="str">
        <f t="shared" si="5"/>
        <v>生命</v>
      </c>
      <c r="D39">
        <f t="shared" si="7"/>
        <v>0</v>
      </c>
      <c r="E39" s="1" t="s">
        <v>80</v>
      </c>
      <c r="F39">
        <f t="shared" si="8"/>
        <v>500</v>
      </c>
      <c r="G39" t="str">
        <f t="shared" si="9"/>
        <v>金属骑士</v>
      </c>
      <c r="H39">
        <f t="shared" si="10"/>
        <v>340020401</v>
      </c>
      <c r="K39" s="3"/>
      <c r="L39" s="1"/>
      <c r="M39" s="1"/>
      <c r="R39">
        <v>40</v>
      </c>
      <c r="S39" t="s">
        <v>142</v>
      </c>
    </row>
    <row r="40" spans="1:19" ht="16.5" customHeight="1">
      <c r="A40" s="2">
        <v>703</v>
      </c>
      <c r="B40">
        <f t="shared" si="6"/>
        <v>33</v>
      </c>
      <c r="C40" t="str">
        <f t="shared" si="5"/>
        <v>抵抗</v>
      </c>
      <c r="D40">
        <f t="shared" si="7"/>
        <v>1</v>
      </c>
      <c r="E40" s="1" t="s">
        <v>94</v>
      </c>
      <c r="F40">
        <f t="shared" si="8"/>
        <v>100</v>
      </c>
      <c r="G40" t="str">
        <f t="shared" si="9"/>
        <v>金属骑士</v>
      </c>
      <c r="H40">
        <f t="shared" si="10"/>
        <v>340020408</v>
      </c>
      <c r="K40" s="3"/>
      <c r="L40" s="1"/>
      <c r="M40" s="1"/>
      <c r="R40">
        <v>41</v>
      </c>
      <c r="S40" t="s">
        <v>143</v>
      </c>
    </row>
    <row r="41" spans="1:19" ht="16.5" customHeight="1">
      <c r="A41" s="2">
        <v>704</v>
      </c>
      <c r="B41">
        <f t="shared" si="6"/>
        <v>38</v>
      </c>
      <c r="C41" t="str">
        <f t="shared" si="5"/>
        <v>速度</v>
      </c>
      <c r="D41">
        <f t="shared" si="7"/>
        <v>0</v>
      </c>
      <c r="E41" s="1" t="s">
        <v>81</v>
      </c>
      <c r="F41">
        <f t="shared" si="8"/>
        <v>20</v>
      </c>
      <c r="G41" t="str">
        <f t="shared" si="9"/>
        <v>金属骑士</v>
      </c>
      <c r="H41">
        <f t="shared" si="10"/>
        <v>340020404</v>
      </c>
      <c r="K41" s="3"/>
      <c r="L41" s="1"/>
      <c r="M41" s="1"/>
      <c r="R41">
        <v>48</v>
      </c>
      <c r="S41" s="1" t="s">
        <v>145</v>
      </c>
    </row>
    <row r="42" spans="1:19" ht="16.5" customHeight="1">
      <c r="A42" s="2">
        <v>705</v>
      </c>
      <c r="B42">
        <f t="shared" si="6"/>
        <v>14</v>
      </c>
      <c r="C42" t="str">
        <f t="shared" ref="C42:C73" si="11">IFERROR(MID(E42,1,FIND("百分比",E42)-1),E42)</f>
        <v>防御</v>
      </c>
      <c r="D42">
        <f t="shared" si="7"/>
        <v>1</v>
      </c>
      <c r="E42" s="1" t="s">
        <v>107</v>
      </c>
      <c r="F42">
        <f t="shared" si="8"/>
        <v>50</v>
      </c>
      <c r="G42" t="str">
        <f t="shared" si="9"/>
        <v>金属骑士</v>
      </c>
      <c r="H42">
        <f t="shared" si="10"/>
        <v>340020403</v>
      </c>
      <c r="K42" s="3"/>
      <c r="L42" s="1"/>
      <c r="M42" s="1"/>
      <c r="R42">
        <v>50</v>
      </c>
      <c r="S42" t="s">
        <v>144</v>
      </c>
    </row>
    <row r="43" spans="1:19" ht="16.5" customHeight="1">
      <c r="A43" s="2">
        <v>706</v>
      </c>
      <c r="B43">
        <f t="shared" si="6"/>
        <v>4</v>
      </c>
      <c r="C43" t="str">
        <f t="shared" si="11"/>
        <v>生命</v>
      </c>
      <c r="D43">
        <f t="shared" si="7"/>
        <v>1</v>
      </c>
      <c r="E43" s="1" t="s">
        <v>101</v>
      </c>
      <c r="F43">
        <f t="shared" si="8"/>
        <v>50</v>
      </c>
      <c r="G43" t="str">
        <f t="shared" si="9"/>
        <v>金属骑士</v>
      </c>
      <c r="H43">
        <f t="shared" si="10"/>
        <v>340020401</v>
      </c>
      <c r="K43" s="3"/>
      <c r="L43" s="1"/>
      <c r="M43" s="1"/>
    </row>
    <row r="44" spans="1:19" ht="16.5" customHeight="1">
      <c r="A44" s="2">
        <v>801</v>
      </c>
      <c r="B44">
        <f t="shared" si="6"/>
        <v>13</v>
      </c>
      <c r="C44" t="str">
        <f t="shared" si="11"/>
        <v>防御</v>
      </c>
      <c r="D44">
        <f t="shared" si="7"/>
        <v>0</v>
      </c>
      <c r="E44" s="1" t="s">
        <v>85</v>
      </c>
      <c r="F44">
        <f t="shared" si="8"/>
        <v>45</v>
      </c>
      <c r="G44" t="str">
        <f t="shared" si="9"/>
        <v>金属球棒</v>
      </c>
      <c r="H44">
        <f t="shared" si="10"/>
        <v>340020403</v>
      </c>
      <c r="K44" s="3"/>
      <c r="L44" s="1"/>
      <c r="M44" s="1"/>
    </row>
    <row r="45" spans="1:19" ht="16.5" customHeight="1">
      <c r="A45" s="2">
        <v>802</v>
      </c>
      <c r="B45">
        <f t="shared" si="6"/>
        <v>3</v>
      </c>
      <c r="C45" t="str">
        <f t="shared" si="11"/>
        <v>生命</v>
      </c>
      <c r="D45">
        <f t="shared" si="7"/>
        <v>0</v>
      </c>
      <c r="E45" s="1" t="s">
        <v>80</v>
      </c>
      <c r="F45">
        <f t="shared" si="8"/>
        <v>500</v>
      </c>
      <c r="G45" t="str">
        <f t="shared" si="9"/>
        <v>金属球棒</v>
      </c>
      <c r="H45">
        <f t="shared" si="10"/>
        <v>340020401</v>
      </c>
      <c r="K45" s="3"/>
      <c r="L45" s="1"/>
      <c r="M45" s="1"/>
    </row>
    <row r="46" spans="1:19" ht="16.5" customHeight="1">
      <c r="A46" s="2">
        <v>803</v>
      </c>
      <c r="B46">
        <f t="shared" si="6"/>
        <v>28</v>
      </c>
      <c r="C46" t="str">
        <f t="shared" si="11"/>
        <v>命中</v>
      </c>
      <c r="D46">
        <f t="shared" si="7"/>
        <v>1</v>
      </c>
      <c r="E46" s="1" t="s">
        <v>89</v>
      </c>
      <c r="F46">
        <f t="shared" si="8"/>
        <v>100</v>
      </c>
      <c r="G46" t="str">
        <f t="shared" si="9"/>
        <v>金属球棒</v>
      </c>
      <c r="H46">
        <f t="shared" si="10"/>
        <v>340020407</v>
      </c>
      <c r="K46" s="3"/>
      <c r="L46" s="1"/>
      <c r="M46" s="1"/>
    </row>
    <row r="47" spans="1:19" ht="16.5" customHeight="1">
      <c r="A47" s="2">
        <v>804</v>
      </c>
      <c r="B47">
        <f t="shared" si="6"/>
        <v>33</v>
      </c>
      <c r="C47" t="str">
        <f t="shared" si="11"/>
        <v>抵抗</v>
      </c>
      <c r="D47">
        <f t="shared" si="7"/>
        <v>1</v>
      </c>
      <c r="E47" s="1" t="s">
        <v>94</v>
      </c>
      <c r="F47">
        <f t="shared" si="8"/>
        <v>100</v>
      </c>
      <c r="G47" t="str">
        <f t="shared" si="9"/>
        <v>金属球棒</v>
      </c>
      <c r="H47">
        <f t="shared" si="10"/>
        <v>340020408</v>
      </c>
      <c r="K47" s="3"/>
      <c r="L47" s="1"/>
      <c r="M47" s="1"/>
    </row>
    <row r="48" spans="1:19" ht="16.5" customHeight="1">
      <c r="A48" s="2">
        <v>805</v>
      </c>
      <c r="B48">
        <f t="shared" si="6"/>
        <v>38</v>
      </c>
      <c r="C48" t="str">
        <f t="shared" si="11"/>
        <v>速度</v>
      </c>
      <c r="D48">
        <f t="shared" si="7"/>
        <v>0</v>
      </c>
      <c r="E48" s="1" t="s">
        <v>81</v>
      </c>
      <c r="F48">
        <f t="shared" si="8"/>
        <v>20</v>
      </c>
      <c r="G48" t="str">
        <f t="shared" si="9"/>
        <v>金属球棒</v>
      </c>
      <c r="H48">
        <f t="shared" si="10"/>
        <v>340020404</v>
      </c>
      <c r="K48" s="3"/>
      <c r="L48" s="1"/>
    </row>
    <row r="49" spans="1:8" ht="16.5" customHeight="1">
      <c r="A49" s="2">
        <v>806</v>
      </c>
      <c r="B49">
        <f t="shared" si="6"/>
        <v>9</v>
      </c>
      <c r="C49" t="str">
        <f t="shared" si="11"/>
        <v>攻击</v>
      </c>
      <c r="D49">
        <f t="shared" si="7"/>
        <v>1</v>
      </c>
      <c r="E49" s="1" t="s">
        <v>104</v>
      </c>
      <c r="F49">
        <f t="shared" si="8"/>
        <v>50</v>
      </c>
      <c r="G49" t="str">
        <f t="shared" si="9"/>
        <v>金属球棒</v>
      </c>
      <c r="H49">
        <f t="shared" si="10"/>
        <v>340020402</v>
      </c>
    </row>
    <row r="50" spans="1:8" ht="16.5" customHeight="1">
      <c r="A50" s="2">
        <v>901</v>
      </c>
      <c r="B50">
        <f t="shared" si="6"/>
        <v>13</v>
      </c>
      <c r="C50" t="str">
        <f t="shared" si="11"/>
        <v>防御</v>
      </c>
      <c r="D50">
        <f t="shared" si="7"/>
        <v>0</v>
      </c>
      <c r="E50" s="1" t="s">
        <v>85</v>
      </c>
      <c r="F50">
        <f t="shared" si="8"/>
        <v>45</v>
      </c>
      <c r="G50" t="str">
        <f t="shared" si="9"/>
        <v>性感囚犯</v>
      </c>
      <c r="H50">
        <f t="shared" si="10"/>
        <v>340020403</v>
      </c>
    </row>
    <row r="51" spans="1:8" ht="16.5" customHeight="1">
      <c r="A51" s="2">
        <v>902</v>
      </c>
      <c r="B51">
        <f t="shared" si="6"/>
        <v>3</v>
      </c>
      <c r="C51" t="str">
        <f t="shared" si="11"/>
        <v>生命</v>
      </c>
      <c r="D51">
        <f t="shared" si="7"/>
        <v>0</v>
      </c>
      <c r="E51" s="1" t="s">
        <v>80</v>
      </c>
      <c r="F51">
        <f t="shared" si="8"/>
        <v>500</v>
      </c>
      <c r="G51" t="str">
        <f t="shared" si="9"/>
        <v>性感囚犯</v>
      </c>
      <c r="H51">
        <f t="shared" si="10"/>
        <v>340020401</v>
      </c>
    </row>
    <row r="52" spans="1:8" ht="16.5" customHeight="1">
      <c r="A52" s="2">
        <v>903</v>
      </c>
      <c r="B52">
        <f t="shared" si="6"/>
        <v>28</v>
      </c>
      <c r="C52" t="str">
        <f t="shared" si="11"/>
        <v>命中</v>
      </c>
      <c r="D52">
        <f t="shared" si="7"/>
        <v>1</v>
      </c>
      <c r="E52" s="1" t="s">
        <v>89</v>
      </c>
      <c r="F52">
        <f t="shared" si="8"/>
        <v>100</v>
      </c>
      <c r="G52" t="str">
        <f t="shared" si="9"/>
        <v>性感囚犯</v>
      </c>
      <c r="H52">
        <f t="shared" si="10"/>
        <v>340020407</v>
      </c>
    </row>
    <row r="53" spans="1:8" ht="16.5" customHeight="1">
      <c r="A53" s="2">
        <v>904</v>
      </c>
      <c r="B53">
        <f t="shared" si="6"/>
        <v>33</v>
      </c>
      <c r="C53" t="str">
        <f t="shared" si="11"/>
        <v>抵抗</v>
      </c>
      <c r="D53">
        <f t="shared" si="7"/>
        <v>1</v>
      </c>
      <c r="E53" s="1" t="s">
        <v>94</v>
      </c>
      <c r="F53">
        <f t="shared" si="8"/>
        <v>100</v>
      </c>
      <c r="G53" t="str">
        <f t="shared" si="9"/>
        <v>性感囚犯</v>
      </c>
      <c r="H53">
        <f t="shared" si="10"/>
        <v>340020408</v>
      </c>
    </row>
    <row r="54" spans="1:8" ht="16.5" customHeight="1">
      <c r="A54" s="2">
        <v>905</v>
      </c>
      <c r="B54">
        <f t="shared" si="6"/>
        <v>38</v>
      </c>
      <c r="C54" t="str">
        <f t="shared" si="11"/>
        <v>速度</v>
      </c>
      <c r="D54">
        <f t="shared" si="7"/>
        <v>0</v>
      </c>
      <c r="E54" s="1" t="s">
        <v>81</v>
      </c>
      <c r="F54">
        <f t="shared" si="8"/>
        <v>20</v>
      </c>
      <c r="G54" t="str">
        <f t="shared" si="9"/>
        <v>性感囚犯</v>
      </c>
      <c r="H54">
        <f t="shared" si="10"/>
        <v>340020404</v>
      </c>
    </row>
    <row r="55" spans="1:8" ht="16.5" customHeight="1">
      <c r="A55" s="2">
        <v>906</v>
      </c>
      <c r="B55">
        <f t="shared" si="6"/>
        <v>4</v>
      </c>
      <c r="C55" t="str">
        <f t="shared" si="11"/>
        <v>生命</v>
      </c>
      <c r="D55">
        <f t="shared" si="7"/>
        <v>1</v>
      </c>
      <c r="E55" s="1" t="s">
        <v>101</v>
      </c>
      <c r="F55">
        <f t="shared" si="8"/>
        <v>50</v>
      </c>
      <c r="G55" t="str">
        <f t="shared" si="9"/>
        <v>性感囚犯</v>
      </c>
      <c r="H55">
        <f t="shared" si="10"/>
        <v>340020401</v>
      </c>
    </row>
    <row r="56" spans="1:8" ht="16.5" customHeight="1">
      <c r="A56" s="2">
        <v>1001</v>
      </c>
      <c r="B56">
        <f t="shared" si="6"/>
        <v>13</v>
      </c>
      <c r="C56" t="str">
        <f t="shared" si="11"/>
        <v>防御</v>
      </c>
      <c r="D56">
        <f t="shared" si="7"/>
        <v>0</v>
      </c>
      <c r="E56" s="1" t="s">
        <v>85</v>
      </c>
      <c r="F56">
        <f t="shared" si="8"/>
        <v>45</v>
      </c>
      <c r="G56" t="str">
        <f t="shared" si="9"/>
        <v>甜心假面</v>
      </c>
      <c r="H56">
        <f t="shared" si="10"/>
        <v>340020403</v>
      </c>
    </row>
    <row r="57" spans="1:8" ht="16.5" customHeight="1">
      <c r="A57" s="2">
        <v>1002</v>
      </c>
      <c r="B57">
        <f t="shared" si="6"/>
        <v>3</v>
      </c>
      <c r="C57" t="str">
        <f t="shared" si="11"/>
        <v>生命</v>
      </c>
      <c r="D57">
        <f t="shared" si="7"/>
        <v>0</v>
      </c>
      <c r="E57" s="1" t="s">
        <v>80</v>
      </c>
      <c r="F57">
        <f t="shared" si="8"/>
        <v>500</v>
      </c>
      <c r="G57" t="str">
        <f t="shared" si="9"/>
        <v>甜心假面</v>
      </c>
      <c r="H57">
        <f t="shared" si="10"/>
        <v>340020401</v>
      </c>
    </row>
    <row r="58" spans="1:8" ht="16.5" customHeight="1">
      <c r="A58" s="2">
        <v>1003</v>
      </c>
      <c r="B58">
        <f t="shared" si="6"/>
        <v>33</v>
      </c>
      <c r="C58" t="str">
        <f t="shared" si="11"/>
        <v>抵抗</v>
      </c>
      <c r="D58">
        <f t="shared" si="7"/>
        <v>1</v>
      </c>
      <c r="E58" s="1" t="s">
        <v>94</v>
      </c>
      <c r="F58">
        <f t="shared" si="8"/>
        <v>100</v>
      </c>
      <c r="G58" t="str">
        <f t="shared" si="9"/>
        <v>甜心假面</v>
      </c>
      <c r="H58">
        <f t="shared" si="10"/>
        <v>340020408</v>
      </c>
    </row>
    <row r="59" spans="1:8" ht="16.5" customHeight="1">
      <c r="A59" s="2">
        <v>1004</v>
      </c>
      <c r="B59">
        <f t="shared" si="6"/>
        <v>38</v>
      </c>
      <c r="C59" t="str">
        <f t="shared" si="11"/>
        <v>速度</v>
      </c>
      <c r="D59">
        <f t="shared" si="7"/>
        <v>0</v>
      </c>
      <c r="E59" s="1" t="s">
        <v>81</v>
      </c>
      <c r="F59">
        <f t="shared" si="8"/>
        <v>20</v>
      </c>
      <c r="G59" t="str">
        <f t="shared" si="9"/>
        <v>甜心假面</v>
      </c>
      <c r="H59">
        <f t="shared" si="10"/>
        <v>340020404</v>
      </c>
    </row>
    <row r="60" spans="1:8" ht="16.5" customHeight="1">
      <c r="A60" s="2">
        <v>1005</v>
      </c>
      <c r="B60">
        <f t="shared" si="6"/>
        <v>4</v>
      </c>
      <c r="C60" t="str">
        <f t="shared" si="11"/>
        <v>生命</v>
      </c>
      <c r="D60">
        <f t="shared" si="7"/>
        <v>1</v>
      </c>
      <c r="E60" s="1" t="s">
        <v>101</v>
      </c>
      <c r="F60">
        <f t="shared" si="8"/>
        <v>50</v>
      </c>
      <c r="G60" t="str">
        <f t="shared" si="9"/>
        <v>甜心假面</v>
      </c>
      <c r="H60">
        <f t="shared" si="10"/>
        <v>340020401</v>
      </c>
    </row>
    <row r="61" spans="1:8" ht="16.5" customHeight="1">
      <c r="A61" s="2">
        <v>1006</v>
      </c>
      <c r="B61">
        <f t="shared" si="6"/>
        <v>9</v>
      </c>
      <c r="C61" t="str">
        <f t="shared" si="11"/>
        <v>攻击</v>
      </c>
      <c r="D61">
        <f t="shared" si="7"/>
        <v>1</v>
      </c>
      <c r="E61" s="1" t="s">
        <v>104</v>
      </c>
      <c r="F61">
        <f t="shared" si="8"/>
        <v>50</v>
      </c>
      <c r="G61" t="str">
        <f t="shared" si="9"/>
        <v>甜心假面</v>
      </c>
      <c r="H61">
        <f t="shared" si="10"/>
        <v>340020402</v>
      </c>
    </row>
    <row r="62" spans="1:8" ht="16.5" customHeight="1">
      <c r="A62" s="2">
        <v>2101</v>
      </c>
      <c r="B62">
        <f t="shared" si="6"/>
        <v>13</v>
      </c>
      <c r="C62" t="str">
        <f t="shared" si="11"/>
        <v>防御</v>
      </c>
      <c r="D62">
        <f t="shared" si="7"/>
        <v>0</v>
      </c>
      <c r="E62" s="1" t="s">
        <v>85</v>
      </c>
      <c r="F62">
        <f t="shared" si="8"/>
        <v>45</v>
      </c>
      <c r="G62" t="str">
        <f t="shared" si="9"/>
        <v>地狱的吹雪</v>
      </c>
      <c r="H62">
        <f t="shared" si="10"/>
        <v>340020403</v>
      </c>
    </row>
    <row r="63" spans="1:8" ht="16.5" customHeight="1">
      <c r="A63" s="2">
        <v>2102</v>
      </c>
      <c r="B63">
        <f t="shared" si="6"/>
        <v>3</v>
      </c>
      <c r="C63" t="str">
        <f t="shared" si="11"/>
        <v>生命</v>
      </c>
      <c r="D63">
        <f t="shared" si="7"/>
        <v>0</v>
      </c>
      <c r="E63" s="1" t="s">
        <v>80</v>
      </c>
      <c r="F63">
        <f t="shared" si="8"/>
        <v>500</v>
      </c>
      <c r="G63" t="str">
        <f t="shared" si="9"/>
        <v>地狱的吹雪</v>
      </c>
      <c r="H63">
        <f t="shared" si="10"/>
        <v>340020401</v>
      </c>
    </row>
    <row r="64" spans="1:8" ht="16.5" customHeight="1">
      <c r="A64" s="2">
        <v>2103</v>
      </c>
      <c r="B64">
        <f t="shared" si="6"/>
        <v>18</v>
      </c>
      <c r="C64" t="str">
        <f t="shared" si="11"/>
        <v>暴击</v>
      </c>
      <c r="D64">
        <f t="shared" si="7"/>
        <v>1</v>
      </c>
      <c r="E64" s="1" t="s">
        <v>88</v>
      </c>
      <c r="F64">
        <f t="shared" si="8"/>
        <v>40</v>
      </c>
      <c r="G64" t="str">
        <f t="shared" si="9"/>
        <v>地狱的吹雪</v>
      </c>
      <c r="H64">
        <f t="shared" si="10"/>
        <v>340020405</v>
      </c>
    </row>
    <row r="65" spans="1:8" ht="16.5" customHeight="1">
      <c r="A65" s="2">
        <v>2104</v>
      </c>
      <c r="B65">
        <f t="shared" si="6"/>
        <v>23</v>
      </c>
      <c r="C65" t="str">
        <f t="shared" si="11"/>
        <v>暴伤</v>
      </c>
      <c r="D65">
        <f t="shared" si="7"/>
        <v>1</v>
      </c>
      <c r="E65" s="1" t="s">
        <v>91</v>
      </c>
      <c r="F65">
        <f t="shared" si="8"/>
        <v>120</v>
      </c>
      <c r="G65" t="str">
        <f t="shared" si="9"/>
        <v>地狱的吹雪</v>
      </c>
      <c r="H65">
        <f t="shared" si="10"/>
        <v>340020406</v>
      </c>
    </row>
    <row r="66" spans="1:8" ht="16.5" customHeight="1">
      <c r="A66" s="2">
        <v>2105</v>
      </c>
      <c r="B66">
        <f t="shared" ref="B66:B73" si="12">INDEX(N:N,MATCH(E66,M:M,0))</f>
        <v>4</v>
      </c>
      <c r="C66" t="str">
        <f t="shared" si="11"/>
        <v>生命</v>
      </c>
      <c r="D66">
        <f t="shared" ref="D66:D73" si="13">VLOOKUP(E66,M:Q,5,0)</f>
        <v>1</v>
      </c>
      <c r="E66" s="1" t="s">
        <v>101</v>
      </c>
      <c r="F66">
        <f t="shared" ref="F66:F73" si="14">VLOOKUP(E66,M:P,4,0)</f>
        <v>50</v>
      </c>
      <c r="G66" t="str">
        <f t="shared" ref="G66:G73" si="15">VLOOKUP(INT(A66/100),R:S,2,0)</f>
        <v>地狱的吹雪</v>
      </c>
      <c r="H66">
        <f t="shared" ref="H66:H73" si="16">VLOOKUP(E66,M:O,3,0)</f>
        <v>340020401</v>
      </c>
    </row>
    <row r="67" spans="1:8" ht="16.5" customHeight="1">
      <c r="A67" s="2">
        <v>2106</v>
      </c>
      <c r="B67">
        <f t="shared" si="12"/>
        <v>9</v>
      </c>
      <c r="C67" t="str">
        <f t="shared" si="11"/>
        <v>攻击</v>
      </c>
      <c r="D67">
        <f t="shared" si="13"/>
        <v>1</v>
      </c>
      <c r="E67" s="1" t="s">
        <v>104</v>
      </c>
      <c r="F67">
        <f t="shared" si="14"/>
        <v>50</v>
      </c>
      <c r="G67" t="str">
        <f t="shared" si="15"/>
        <v>地狱的吹雪</v>
      </c>
      <c r="H67">
        <f t="shared" si="16"/>
        <v>340020402</v>
      </c>
    </row>
    <row r="68" spans="1:8" ht="16.5" customHeight="1">
      <c r="A68" s="2">
        <v>3901</v>
      </c>
      <c r="B68">
        <f t="shared" si="12"/>
        <v>8</v>
      </c>
      <c r="C68" t="str">
        <f t="shared" si="11"/>
        <v>攻击</v>
      </c>
      <c r="D68">
        <f t="shared" si="13"/>
        <v>0</v>
      </c>
      <c r="E68" s="1" t="s">
        <v>83</v>
      </c>
      <c r="F68">
        <f t="shared" si="14"/>
        <v>45</v>
      </c>
      <c r="G68" t="str">
        <f t="shared" si="15"/>
        <v>音速索尼克</v>
      </c>
      <c r="H68">
        <f t="shared" si="16"/>
        <v>340020402</v>
      </c>
    </row>
    <row r="69" spans="1:8" ht="16.5" customHeight="1">
      <c r="A69" s="2">
        <v>3902</v>
      </c>
      <c r="B69">
        <f t="shared" si="12"/>
        <v>18</v>
      </c>
      <c r="C69" t="str">
        <f t="shared" si="11"/>
        <v>暴击</v>
      </c>
      <c r="D69">
        <f t="shared" si="13"/>
        <v>1</v>
      </c>
      <c r="E69" s="1" t="s">
        <v>88</v>
      </c>
      <c r="F69">
        <f t="shared" si="14"/>
        <v>40</v>
      </c>
      <c r="G69" t="str">
        <f t="shared" si="15"/>
        <v>音速索尼克</v>
      </c>
      <c r="H69">
        <f t="shared" si="16"/>
        <v>340020405</v>
      </c>
    </row>
    <row r="70" spans="1:8" ht="16.5" customHeight="1">
      <c r="A70" s="2">
        <v>3903</v>
      </c>
      <c r="B70">
        <f t="shared" si="12"/>
        <v>23</v>
      </c>
      <c r="C70" t="str">
        <f t="shared" si="11"/>
        <v>暴伤</v>
      </c>
      <c r="D70">
        <f t="shared" si="13"/>
        <v>1</v>
      </c>
      <c r="E70" s="1" t="s">
        <v>91</v>
      </c>
      <c r="F70">
        <f t="shared" si="14"/>
        <v>120</v>
      </c>
      <c r="G70" t="str">
        <f t="shared" si="15"/>
        <v>音速索尼克</v>
      </c>
      <c r="H70">
        <f t="shared" si="16"/>
        <v>340020406</v>
      </c>
    </row>
    <row r="71" spans="1:8" ht="16.5" customHeight="1">
      <c r="A71" s="2">
        <v>3904</v>
      </c>
      <c r="B71">
        <f t="shared" si="12"/>
        <v>38</v>
      </c>
      <c r="C71" t="str">
        <f t="shared" si="11"/>
        <v>速度</v>
      </c>
      <c r="D71">
        <f t="shared" si="13"/>
        <v>0</v>
      </c>
      <c r="E71" s="1" t="s">
        <v>81</v>
      </c>
      <c r="F71">
        <f t="shared" si="14"/>
        <v>20</v>
      </c>
      <c r="G71" t="str">
        <f t="shared" si="15"/>
        <v>音速索尼克</v>
      </c>
      <c r="H71">
        <f t="shared" si="16"/>
        <v>340020404</v>
      </c>
    </row>
    <row r="72" spans="1:8" ht="16.5" customHeight="1">
      <c r="A72" s="2">
        <v>3905</v>
      </c>
      <c r="B72">
        <f t="shared" si="12"/>
        <v>14</v>
      </c>
      <c r="C72" t="str">
        <f t="shared" si="11"/>
        <v>防御</v>
      </c>
      <c r="D72">
        <f t="shared" si="13"/>
        <v>1</v>
      </c>
      <c r="E72" s="1" t="s">
        <v>107</v>
      </c>
      <c r="F72">
        <f t="shared" si="14"/>
        <v>50</v>
      </c>
      <c r="G72" t="str">
        <f t="shared" si="15"/>
        <v>音速索尼克</v>
      </c>
      <c r="H72">
        <f t="shared" si="16"/>
        <v>340020403</v>
      </c>
    </row>
    <row r="73" spans="1:8" ht="16.5" customHeight="1">
      <c r="A73" s="2">
        <v>3906</v>
      </c>
      <c r="B73">
        <f t="shared" si="12"/>
        <v>9</v>
      </c>
      <c r="C73" t="str">
        <f t="shared" si="11"/>
        <v>攻击</v>
      </c>
      <c r="D73">
        <f t="shared" si="13"/>
        <v>1</v>
      </c>
      <c r="E73" s="1" t="s">
        <v>104</v>
      </c>
      <c r="F73">
        <f t="shared" si="14"/>
        <v>50</v>
      </c>
      <c r="G73" t="str">
        <f t="shared" si="15"/>
        <v>音速索尼克</v>
      </c>
      <c r="H73">
        <f t="shared" si="16"/>
        <v>340020402</v>
      </c>
    </row>
    <row r="74" spans="1:8" ht="16.5" customHeight="1">
      <c r="A74" s="2">
        <v>4801</v>
      </c>
      <c r="B74">
        <f t="shared" ref="B74:B79" si="17">INDEX(N:N,MATCH(E74,M:M,0))</f>
        <v>3</v>
      </c>
      <c r="C74" t="str">
        <f t="shared" ref="C74:C79" si="18">IFERROR(MID(E74,1,FIND("百分比",E74)-1),E74)</f>
        <v>生命</v>
      </c>
      <c r="D74">
        <f t="shared" ref="D74:D79" si="19">VLOOKUP(E74,M:Q,5,0)</f>
        <v>0</v>
      </c>
      <c r="E74" s="1" t="s">
        <v>147</v>
      </c>
      <c r="F74">
        <f t="shared" ref="F74:F79" si="20">VLOOKUP(E74,M:P,4,0)</f>
        <v>500</v>
      </c>
      <c r="G74" t="str">
        <f t="shared" ref="G74:G79" si="21">VLOOKUP(INT(A74/100),R:S,2,0)</f>
        <v>闪光弗莱士</v>
      </c>
      <c r="H74">
        <f t="shared" ref="H74:H79" si="22">VLOOKUP(E74,M:O,3,0)</f>
        <v>340020401</v>
      </c>
    </row>
    <row r="75" spans="1:8" ht="16.5" customHeight="1">
      <c r="A75" s="2">
        <v>4802</v>
      </c>
      <c r="B75">
        <f t="shared" si="17"/>
        <v>8</v>
      </c>
      <c r="C75" t="str">
        <f t="shared" si="18"/>
        <v>攻击</v>
      </c>
      <c r="D75">
        <f t="shared" si="19"/>
        <v>0</v>
      </c>
      <c r="E75" s="1" t="s">
        <v>148</v>
      </c>
      <c r="F75">
        <f t="shared" si="20"/>
        <v>45</v>
      </c>
      <c r="G75" t="str">
        <f t="shared" si="21"/>
        <v>闪光弗莱士</v>
      </c>
      <c r="H75">
        <f t="shared" si="22"/>
        <v>340020402</v>
      </c>
    </row>
    <row r="76" spans="1:8" ht="16.5" customHeight="1">
      <c r="A76" s="2">
        <v>4803</v>
      </c>
      <c r="B76">
        <f t="shared" si="17"/>
        <v>18</v>
      </c>
      <c r="C76" t="str">
        <f t="shared" si="18"/>
        <v>暴击</v>
      </c>
      <c r="D76">
        <f t="shared" si="19"/>
        <v>1</v>
      </c>
      <c r="E76" s="1" t="s">
        <v>149</v>
      </c>
      <c r="F76">
        <f t="shared" si="20"/>
        <v>40</v>
      </c>
      <c r="G76" t="str">
        <f t="shared" si="21"/>
        <v>闪光弗莱士</v>
      </c>
      <c r="H76">
        <f t="shared" si="22"/>
        <v>340020405</v>
      </c>
    </row>
    <row r="77" spans="1:8" ht="16.5" customHeight="1">
      <c r="A77" s="2">
        <v>4804</v>
      </c>
      <c r="B77">
        <f t="shared" si="17"/>
        <v>38</v>
      </c>
      <c r="C77" t="str">
        <f t="shared" si="18"/>
        <v>速度</v>
      </c>
      <c r="D77">
        <f t="shared" si="19"/>
        <v>0</v>
      </c>
      <c r="E77" s="1" t="s">
        <v>81</v>
      </c>
      <c r="F77">
        <f t="shared" si="20"/>
        <v>20</v>
      </c>
      <c r="G77" t="str">
        <f t="shared" si="21"/>
        <v>闪光弗莱士</v>
      </c>
      <c r="H77">
        <f t="shared" si="22"/>
        <v>340020404</v>
      </c>
    </row>
    <row r="78" spans="1:8" ht="16.5" customHeight="1">
      <c r="A78" s="2">
        <v>4805</v>
      </c>
      <c r="B78">
        <f t="shared" si="17"/>
        <v>4</v>
      </c>
      <c r="C78" t="str">
        <f t="shared" si="18"/>
        <v>生命</v>
      </c>
      <c r="D78">
        <f t="shared" si="19"/>
        <v>1</v>
      </c>
      <c r="E78" s="1" t="s">
        <v>146</v>
      </c>
      <c r="F78">
        <f t="shared" si="20"/>
        <v>50</v>
      </c>
      <c r="G78" t="str">
        <f t="shared" si="21"/>
        <v>闪光弗莱士</v>
      </c>
      <c r="H78">
        <f t="shared" si="22"/>
        <v>340020401</v>
      </c>
    </row>
    <row r="79" spans="1:8" ht="16.5" customHeight="1">
      <c r="A79" s="2">
        <v>4806</v>
      </c>
      <c r="B79">
        <f t="shared" si="17"/>
        <v>9</v>
      </c>
      <c r="C79" t="str">
        <f t="shared" si="18"/>
        <v>攻击</v>
      </c>
      <c r="D79">
        <f t="shared" si="19"/>
        <v>1</v>
      </c>
      <c r="E79" s="1" t="s">
        <v>104</v>
      </c>
      <c r="F79">
        <f t="shared" si="20"/>
        <v>50</v>
      </c>
      <c r="G79" t="str">
        <f t="shared" si="21"/>
        <v>闪光弗莱士</v>
      </c>
      <c r="H79">
        <f t="shared" si="22"/>
        <v>340020402</v>
      </c>
    </row>
    <row r="80" spans="1:8" ht="16.5" customHeight="1">
      <c r="B80" s="3"/>
      <c r="C80" s="3"/>
      <c r="D80" s="3"/>
      <c r="E80" s="1"/>
    </row>
    <row r="81" spans="2:5" ht="16.5" customHeight="1">
      <c r="B81" s="3"/>
      <c r="C81" s="3"/>
      <c r="D81" s="3"/>
      <c r="E81" s="1"/>
    </row>
    <row r="82" spans="2:5" ht="16.5" customHeight="1">
      <c r="B82" s="3"/>
      <c r="C82" s="3"/>
      <c r="D82" s="3"/>
    </row>
    <row r="83" spans="2:5" ht="16.5" customHeight="1">
      <c r="B83" s="3"/>
      <c r="C83" s="3"/>
      <c r="D83" s="3"/>
      <c r="E83" s="1"/>
    </row>
    <row r="84" spans="2:5" ht="16.5" customHeight="1">
      <c r="B84" s="3"/>
      <c r="C84" s="3"/>
      <c r="D84" s="3"/>
      <c r="E84" s="1"/>
    </row>
    <row r="85" spans="2:5" ht="16.5" customHeight="1">
      <c r="B85" s="3"/>
      <c r="C85" s="3"/>
      <c r="D85" s="3"/>
      <c r="E85" s="1"/>
    </row>
    <row r="86" spans="2:5" ht="16.5" customHeight="1">
      <c r="B86" s="3"/>
      <c r="C86" s="3"/>
      <c r="D86" s="3"/>
    </row>
    <row r="87" spans="2:5" ht="16.5" customHeight="1">
      <c r="B87" s="3"/>
      <c r="C87" s="3"/>
      <c r="D87" s="3"/>
      <c r="E87" s="1"/>
    </row>
    <row r="88" spans="2:5" ht="16.5" customHeight="1">
      <c r="B88" s="3"/>
      <c r="C88" s="3"/>
      <c r="D88" s="3"/>
      <c r="E88" s="1"/>
    </row>
    <row r="89" spans="2:5" ht="16.5" customHeight="1">
      <c r="B89" s="3"/>
      <c r="C89" s="3"/>
      <c r="D89" s="3"/>
    </row>
    <row r="90" spans="2:5" ht="16.5" customHeight="1">
      <c r="B90" s="3"/>
      <c r="C90" s="3"/>
      <c r="D90" s="3"/>
      <c r="E90" s="1"/>
    </row>
    <row r="91" spans="2:5" ht="16.5" customHeight="1">
      <c r="B91" s="3"/>
      <c r="C91" s="3"/>
      <c r="D91" s="3"/>
      <c r="E91" s="1"/>
    </row>
    <row r="92" spans="2:5" ht="16.5" customHeight="1">
      <c r="B92" s="3"/>
      <c r="C92" s="3"/>
      <c r="D92" s="3"/>
      <c r="E92" s="1"/>
    </row>
    <row r="93" spans="2:5" ht="16.5" customHeight="1">
      <c r="B93" s="3"/>
      <c r="C93" s="3"/>
      <c r="D93" s="3"/>
    </row>
    <row r="94" spans="2:5" ht="16.5" customHeight="1">
      <c r="B94" s="3"/>
      <c r="C94" s="3"/>
      <c r="D94" s="3"/>
      <c r="E94" s="1"/>
    </row>
    <row r="95" spans="2:5" ht="16.5" customHeight="1">
      <c r="B95" s="3"/>
      <c r="C95" s="3"/>
      <c r="D95" s="3"/>
      <c r="E95" s="1"/>
    </row>
    <row r="96" spans="2:5" ht="16.5" customHeight="1">
      <c r="B96" s="3"/>
      <c r="C96" s="3"/>
      <c r="D96" s="3"/>
    </row>
    <row r="97" spans="2:5" ht="16.5" customHeight="1">
      <c r="B97" s="3"/>
      <c r="C97" s="3"/>
      <c r="D97" s="3"/>
      <c r="E97" s="1"/>
    </row>
    <row r="98" spans="2:5" ht="16.5" customHeight="1">
      <c r="B98" s="3"/>
      <c r="C98" s="3"/>
      <c r="D98" s="3"/>
      <c r="E98" s="1"/>
    </row>
    <row r="99" spans="2:5" ht="16.5" customHeight="1">
      <c r="B99" s="3"/>
      <c r="C99" s="3"/>
      <c r="D99" s="3"/>
      <c r="E99" s="1"/>
    </row>
    <row r="100" spans="2:5" ht="16.5" customHeight="1">
      <c r="B100" s="3"/>
      <c r="C100" s="3"/>
      <c r="D100" s="3"/>
    </row>
    <row r="101" spans="2:5" ht="16.5" customHeight="1">
      <c r="B101" s="3"/>
      <c r="C101" s="3"/>
      <c r="D101" s="3"/>
      <c r="E101" s="1"/>
    </row>
    <row r="102" spans="2:5" ht="16.5" customHeight="1">
      <c r="B102" s="3"/>
      <c r="C102" s="3"/>
      <c r="D102" s="3"/>
      <c r="E102" s="1"/>
    </row>
    <row r="103" spans="2:5" ht="16.5" customHeight="1">
      <c r="B103" s="3"/>
      <c r="C103" s="3"/>
      <c r="D103" s="3"/>
    </row>
    <row r="104" spans="2:5" ht="16.5" customHeight="1">
      <c r="B104" s="3"/>
      <c r="C104" s="3"/>
      <c r="D104" s="3"/>
    </row>
    <row r="105" spans="2:5" ht="16.5" customHeight="1">
      <c r="B105" s="3"/>
      <c r="C105" s="3"/>
      <c r="D105" s="3"/>
      <c r="E105" s="1"/>
    </row>
    <row r="106" spans="2:5" ht="16.5" customHeight="1">
      <c r="B106" s="3"/>
      <c r="C106" s="3"/>
      <c r="D106" s="3"/>
      <c r="E106" s="1"/>
    </row>
    <row r="107" spans="2:5" ht="16.5" customHeight="1">
      <c r="B107" s="3"/>
      <c r="C107" s="3"/>
      <c r="D107" s="3"/>
    </row>
    <row r="108" spans="2:5" ht="16.5" customHeight="1">
      <c r="B108" s="3"/>
      <c r="C108" s="3"/>
      <c r="D108" s="3"/>
      <c r="E108" s="1"/>
    </row>
    <row r="109" spans="2:5" ht="16.5" customHeight="1">
      <c r="B109" s="3"/>
      <c r="C109" s="3"/>
      <c r="D109" s="3"/>
      <c r="E109" s="1"/>
    </row>
    <row r="110" spans="2:5" ht="16.5" customHeight="1">
      <c r="B110" s="3"/>
      <c r="C110" s="3"/>
      <c r="D110" s="3"/>
    </row>
    <row r="111" spans="2:5" ht="16.5" customHeight="1">
      <c r="B111" s="3"/>
      <c r="C111" s="3"/>
      <c r="D111" s="3"/>
      <c r="E111" s="1"/>
    </row>
    <row r="112" spans="2:5" ht="16.5" customHeight="1">
      <c r="B112" s="3"/>
      <c r="C112" s="3"/>
      <c r="D112" s="3"/>
      <c r="E112" s="1"/>
    </row>
    <row r="113" spans="2:5" ht="16.5" customHeight="1">
      <c r="B113" s="3"/>
      <c r="C113" s="3"/>
      <c r="D113" s="3"/>
      <c r="E113" s="1"/>
    </row>
    <row r="114" spans="2:5" ht="16.5" customHeight="1">
      <c r="B114" s="3"/>
      <c r="C114" s="3"/>
      <c r="D114" s="3"/>
    </row>
    <row r="115" spans="2:5" ht="16.5" customHeight="1">
      <c r="B115" s="3"/>
      <c r="C115" s="3"/>
      <c r="D115" s="3"/>
      <c r="E115" s="1"/>
    </row>
    <row r="116" spans="2:5" ht="16.5" customHeight="1">
      <c r="B116" s="3"/>
      <c r="C116" s="3"/>
      <c r="D116" s="3"/>
      <c r="E116" s="1"/>
    </row>
    <row r="117" spans="2:5" ht="16.5" customHeight="1">
      <c r="B117" s="3"/>
      <c r="C117" s="3"/>
      <c r="D117" s="3"/>
    </row>
    <row r="118" spans="2:5" ht="16.5" customHeight="1">
      <c r="B118" s="3"/>
      <c r="C118" s="3"/>
      <c r="D118" s="3"/>
    </row>
    <row r="119" spans="2:5" ht="16.5" customHeight="1">
      <c r="B119" s="3"/>
      <c r="C119" s="3"/>
      <c r="D119" s="3"/>
      <c r="E119" s="1"/>
    </row>
    <row r="120" spans="2:5" ht="16.5" customHeight="1">
      <c r="B120" s="3"/>
      <c r="C120" s="3"/>
      <c r="D120" s="3"/>
      <c r="E120" s="1"/>
    </row>
    <row r="121" spans="2:5" ht="16.5" customHeight="1">
      <c r="B121" s="3"/>
      <c r="C121" s="3"/>
      <c r="D121" s="3"/>
    </row>
    <row r="122" spans="2:5" ht="16.5" customHeight="1">
      <c r="B122" s="3"/>
      <c r="C122" s="3"/>
      <c r="D122" s="3"/>
      <c r="E122" s="1"/>
    </row>
    <row r="123" spans="2:5" ht="16.5" customHeight="1">
      <c r="B123" s="3"/>
      <c r="C123" s="3"/>
      <c r="D123" s="3"/>
      <c r="E123" s="1"/>
    </row>
    <row r="124" spans="2:5" ht="16.5" customHeight="1">
      <c r="B124" s="3"/>
      <c r="C124" s="3"/>
      <c r="D124" s="3"/>
    </row>
    <row r="125" spans="2:5" ht="16.5" customHeight="1">
      <c r="B125" s="3"/>
      <c r="C125" s="3"/>
      <c r="D125" s="3"/>
    </row>
    <row r="126" spans="2:5" ht="16.5" customHeight="1">
      <c r="B126" s="3"/>
      <c r="C126" s="3"/>
      <c r="D126" s="3"/>
      <c r="E126" s="1"/>
    </row>
    <row r="127" spans="2:5" ht="16.5" customHeight="1">
      <c r="B127" s="3"/>
      <c r="C127" s="3"/>
      <c r="D127" s="3"/>
      <c r="E127" s="1"/>
    </row>
    <row r="128" spans="2:5" ht="16.5" customHeight="1">
      <c r="B128" s="3"/>
      <c r="C128" s="3"/>
      <c r="D128" s="3"/>
      <c r="E128" s="1"/>
    </row>
    <row r="129" spans="2:5" ht="16.5" customHeight="1">
      <c r="B129" s="3"/>
      <c r="C129" s="3"/>
      <c r="D129" s="3"/>
      <c r="E129" s="1"/>
    </row>
    <row r="130" spans="2:5" ht="16.5" customHeight="1">
      <c r="B130" s="3"/>
      <c r="C130" s="3"/>
      <c r="D130" s="3"/>
      <c r="E130" s="1"/>
    </row>
    <row r="131" spans="2:5" ht="16.5" customHeight="1">
      <c r="B131" s="3"/>
      <c r="C131" s="3"/>
      <c r="D131" s="3"/>
    </row>
    <row r="132" spans="2:5" ht="16.5" customHeight="1">
      <c r="B132" s="3"/>
      <c r="C132" s="3"/>
      <c r="D132" s="3"/>
    </row>
    <row r="133" spans="2:5" ht="16.5" customHeight="1">
      <c r="B133" s="3"/>
      <c r="C133" s="3"/>
      <c r="D133" s="3"/>
      <c r="E133" s="1"/>
    </row>
    <row r="134" spans="2:5" ht="16.5" customHeight="1">
      <c r="B134" s="3"/>
      <c r="C134" s="3"/>
      <c r="D134" s="3"/>
      <c r="E134" s="1"/>
    </row>
    <row r="135" spans="2:5" ht="16.5" customHeight="1">
      <c r="B135" s="3"/>
      <c r="C135" s="3"/>
      <c r="D135" s="3"/>
    </row>
    <row r="136" spans="2:5" ht="16.5" customHeight="1">
      <c r="B136" s="3"/>
      <c r="C136" s="3"/>
      <c r="D136" s="3"/>
      <c r="E136" s="1"/>
    </row>
    <row r="137" spans="2:5" ht="16.5" customHeight="1">
      <c r="B137" s="3"/>
      <c r="C137" s="3"/>
      <c r="D137" s="3"/>
      <c r="E137" s="1"/>
    </row>
    <row r="138" spans="2:5" ht="16.5" customHeight="1">
      <c r="B138" s="3"/>
      <c r="C138" s="3"/>
      <c r="D138" s="3"/>
    </row>
    <row r="139" spans="2:5" ht="16.5" customHeight="1">
      <c r="B139" s="3"/>
      <c r="C139" s="3"/>
      <c r="D139" s="3"/>
      <c r="E139" s="1"/>
    </row>
    <row r="140" spans="2:5" ht="16.5" customHeight="1">
      <c r="B140" s="3"/>
      <c r="C140" s="3"/>
      <c r="D140" s="3"/>
      <c r="E140" s="1"/>
    </row>
    <row r="141" spans="2:5" ht="16.5" customHeight="1">
      <c r="B141" s="3"/>
      <c r="C141" s="3"/>
      <c r="D141" s="3"/>
      <c r="E141" s="1"/>
    </row>
    <row r="142" spans="2:5" ht="16.5" customHeight="1">
      <c r="B142" s="3"/>
      <c r="C142" s="3"/>
      <c r="D142" s="3"/>
      <c r="E142" s="1"/>
    </row>
    <row r="143" spans="2:5" ht="16.5" customHeight="1">
      <c r="B143" s="3"/>
      <c r="C143" s="3"/>
      <c r="D143" s="3"/>
      <c r="E143" s="1"/>
    </row>
    <row r="144" spans="2:5" ht="16.5" customHeight="1">
      <c r="B144" s="3"/>
      <c r="C144" s="3"/>
      <c r="D144" s="3"/>
      <c r="E144" s="1"/>
    </row>
    <row r="145" spans="2:5" ht="16.5" customHeight="1">
      <c r="B145" s="3"/>
      <c r="C145" s="3"/>
      <c r="D145" s="3"/>
    </row>
    <row r="146" spans="2:5" ht="16.5" customHeight="1">
      <c r="B146" s="3"/>
      <c r="C146" s="3"/>
      <c r="D146" s="3"/>
    </row>
    <row r="147" spans="2:5" ht="16.5" customHeight="1">
      <c r="B147" s="3"/>
      <c r="C147" s="3"/>
      <c r="D147" s="3"/>
      <c r="E147" s="1"/>
    </row>
    <row r="148" spans="2:5" ht="16.5" customHeight="1">
      <c r="B148" s="3"/>
      <c r="C148" s="3"/>
      <c r="D148" s="3"/>
      <c r="E148" s="1"/>
    </row>
    <row r="149" spans="2:5" ht="16.5" customHeight="1">
      <c r="B149" s="3"/>
      <c r="C149" s="3"/>
      <c r="D149" s="3"/>
    </row>
    <row r="150" spans="2:5" ht="16.5" customHeight="1">
      <c r="B150" s="3"/>
      <c r="C150" s="3"/>
      <c r="D150" s="3"/>
      <c r="E150" s="1"/>
    </row>
    <row r="151" spans="2:5" ht="16.5" customHeight="1">
      <c r="B151" s="3"/>
      <c r="C151" s="3"/>
      <c r="D151" s="3"/>
      <c r="E151" s="1"/>
    </row>
    <row r="152" spans="2:5" ht="16.5" customHeight="1">
      <c r="B152" s="3"/>
      <c r="C152" s="3"/>
      <c r="D152" s="3"/>
    </row>
    <row r="153" spans="2:5" ht="16.5" customHeight="1">
      <c r="B153" s="3"/>
      <c r="C153" s="3"/>
      <c r="D153" s="3"/>
    </row>
    <row r="154" spans="2:5" ht="16.5" customHeight="1">
      <c r="B154" s="3"/>
      <c r="C154" s="3"/>
      <c r="D154" s="3"/>
      <c r="E154" s="1"/>
    </row>
    <row r="155" spans="2:5" ht="16.5" customHeight="1">
      <c r="B155" s="3"/>
      <c r="C155" s="3"/>
      <c r="D155" s="3"/>
      <c r="E155" s="1"/>
    </row>
    <row r="156" spans="2:5" ht="16.5" customHeight="1">
      <c r="B156" s="3"/>
      <c r="C156" s="3"/>
      <c r="D156" s="3"/>
    </row>
    <row r="157" spans="2:5" ht="16.5" customHeight="1">
      <c r="B157" s="3"/>
      <c r="C157" s="3"/>
      <c r="D157" s="3"/>
      <c r="E157" s="1"/>
    </row>
    <row r="158" spans="2:5" ht="16.5" customHeight="1">
      <c r="B158" s="3"/>
      <c r="C158" s="3"/>
      <c r="D158" s="3"/>
      <c r="E158" s="1"/>
    </row>
    <row r="159" spans="2:5" ht="16.5" customHeight="1">
      <c r="B159" s="3"/>
      <c r="C159" s="3"/>
      <c r="D159" s="3"/>
    </row>
    <row r="160" spans="2:5" ht="16.5" customHeight="1">
      <c r="B160" s="3"/>
      <c r="C160" s="3"/>
      <c r="D160" s="3"/>
      <c r="E160" s="1"/>
    </row>
    <row r="161" spans="2:5" ht="16.5" customHeight="1">
      <c r="B161" s="3"/>
      <c r="C161" s="3"/>
      <c r="D161" s="3"/>
      <c r="E161" s="1"/>
    </row>
    <row r="162" spans="2:5" ht="16.5" customHeight="1">
      <c r="B162" s="3"/>
      <c r="C162" s="3"/>
      <c r="D162" s="3"/>
      <c r="E162" s="1"/>
    </row>
    <row r="163" spans="2:5" ht="16.5" customHeight="1">
      <c r="B163" s="3"/>
      <c r="C163" s="3"/>
      <c r="D163" s="3"/>
    </row>
    <row r="164" spans="2:5" ht="16.5" customHeight="1">
      <c r="B164" s="3"/>
      <c r="C164" s="3"/>
      <c r="D164" s="3"/>
      <c r="E164" s="1"/>
    </row>
    <row r="165" spans="2:5" ht="16.5" customHeight="1">
      <c r="B165" s="3"/>
      <c r="C165" s="3"/>
      <c r="D165" s="3"/>
      <c r="E165" s="1"/>
    </row>
    <row r="166" spans="2:5" ht="16.5" customHeight="1">
      <c r="B166" s="3"/>
      <c r="C166" s="3"/>
      <c r="D166" s="3"/>
    </row>
    <row r="167" spans="2:5" ht="16.5" customHeight="1">
      <c r="B167" s="3"/>
      <c r="C167" s="3"/>
      <c r="D167" s="3"/>
      <c r="E167" s="1"/>
    </row>
    <row r="168" spans="2:5" ht="16.5" customHeight="1">
      <c r="B168" s="3"/>
      <c r="C168" s="3"/>
      <c r="D168" s="3"/>
      <c r="E168" s="1"/>
    </row>
    <row r="169" spans="2:5" ht="16.5" customHeight="1">
      <c r="B169" s="3"/>
      <c r="C169" s="3"/>
      <c r="D169" s="3"/>
      <c r="E169" s="1"/>
    </row>
    <row r="170" spans="2:5" ht="16.5" customHeight="1">
      <c r="B170" s="3"/>
      <c r="C170" s="3"/>
      <c r="D170" s="3"/>
    </row>
    <row r="171" spans="2:5" ht="16.5" customHeight="1">
      <c r="B171" s="3"/>
      <c r="C171" s="3"/>
      <c r="D171" s="3"/>
      <c r="E171" s="1"/>
    </row>
    <row r="172" spans="2:5" ht="16.5" customHeight="1">
      <c r="B172" s="3"/>
      <c r="C172" s="3"/>
      <c r="D172" s="3"/>
      <c r="E172" s="1"/>
    </row>
    <row r="173" spans="2:5" ht="16.5" customHeight="1">
      <c r="B173" s="3"/>
      <c r="C173" s="3"/>
      <c r="D173" s="3"/>
    </row>
    <row r="174" spans="2:5" ht="16.5" customHeight="1">
      <c r="B174" s="3"/>
      <c r="C174" s="3"/>
      <c r="D174" s="3"/>
    </row>
    <row r="175" spans="2:5" ht="16.5" customHeight="1">
      <c r="B175" s="3"/>
      <c r="C175" s="3"/>
      <c r="D175" s="3"/>
      <c r="E175" s="1"/>
    </row>
    <row r="176" spans="2:5" ht="16.5" customHeight="1">
      <c r="B176" s="3"/>
      <c r="C176" s="3"/>
      <c r="D176" s="3"/>
      <c r="E176" s="1"/>
    </row>
    <row r="177" spans="2:5" ht="16.5" customHeight="1">
      <c r="B177" s="3"/>
      <c r="C177" s="3"/>
      <c r="D177" s="3"/>
      <c r="E177" s="1"/>
    </row>
    <row r="178" spans="2:5" ht="16.5" customHeight="1">
      <c r="B178" s="3"/>
      <c r="C178" s="3"/>
      <c r="D178" s="3"/>
      <c r="E178" s="1"/>
    </row>
    <row r="179" spans="2:5" ht="16.5" customHeight="1">
      <c r="B179" s="3"/>
      <c r="C179" s="3"/>
      <c r="D179" s="3"/>
      <c r="E179" s="1"/>
    </row>
    <row r="180" spans="2:5" ht="16.5" customHeight="1">
      <c r="B180" s="3"/>
      <c r="C180" s="3"/>
      <c r="D180" s="3"/>
    </row>
    <row r="181" spans="2:5" ht="16.5" customHeight="1">
      <c r="B181" s="3"/>
      <c r="C181" s="3"/>
      <c r="D181" s="3"/>
      <c r="E181" s="1"/>
    </row>
    <row r="182" spans="2:5" ht="16.5" customHeight="1">
      <c r="B182" s="3"/>
      <c r="C182" s="3"/>
      <c r="D182" s="3"/>
      <c r="E182" s="1"/>
    </row>
    <row r="183" spans="2:5" ht="16.5" customHeight="1">
      <c r="B183" s="3"/>
      <c r="C183" s="3"/>
      <c r="D183" s="3"/>
      <c r="E183" s="1"/>
    </row>
    <row r="184" spans="2:5" ht="16.5" customHeight="1">
      <c r="B184" s="3"/>
      <c r="C184" s="3"/>
      <c r="D184" s="3"/>
    </row>
    <row r="185" spans="2:5" ht="16.5" customHeight="1">
      <c r="B185" s="3"/>
      <c r="C185" s="3"/>
      <c r="D185" s="3"/>
      <c r="E185" s="1"/>
    </row>
    <row r="186" spans="2:5" ht="16.5" customHeight="1">
      <c r="B186" s="3"/>
      <c r="C186" s="3"/>
      <c r="D186" s="3"/>
      <c r="E186" s="1"/>
    </row>
    <row r="187" spans="2:5" ht="16.5" customHeight="1">
      <c r="B187" s="3"/>
      <c r="C187" s="3"/>
      <c r="D187" s="3"/>
      <c r="E187" s="1"/>
    </row>
    <row r="188" spans="2:5" ht="16.5" customHeight="1">
      <c r="B188" s="3"/>
      <c r="C188" s="3"/>
      <c r="D188" s="3"/>
    </row>
    <row r="189" spans="2:5" ht="16.5" customHeight="1">
      <c r="B189" s="3"/>
      <c r="C189" s="3"/>
      <c r="D189" s="3"/>
      <c r="E189" s="1"/>
    </row>
    <row r="190" spans="2:5" ht="16.5" customHeight="1">
      <c r="B190" s="3"/>
      <c r="C190" s="3"/>
      <c r="D190" s="3"/>
      <c r="E190" s="1"/>
    </row>
    <row r="191" spans="2:5" ht="16.5" customHeight="1">
      <c r="B191" s="3"/>
      <c r="C191" s="3"/>
      <c r="D191" s="3"/>
    </row>
    <row r="192" spans="2:5" ht="16.5" customHeight="1">
      <c r="B192" s="3"/>
      <c r="C192" s="3"/>
      <c r="D192" s="3"/>
      <c r="E192" s="1"/>
    </row>
    <row r="193" spans="2:5" ht="16.5" customHeight="1">
      <c r="B193" s="3"/>
      <c r="C193" s="3"/>
      <c r="D193" s="3"/>
      <c r="E193" s="1"/>
    </row>
    <row r="194" spans="2:5" ht="16.5" customHeight="1">
      <c r="B194" s="3"/>
      <c r="C194" s="3"/>
      <c r="D194" s="3"/>
    </row>
    <row r="195" spans="2:5" ht="16.5" customHeight="1">
      <c r="B195" s="3"/>
      <c r="C195" s="3"/>
      <c r="D195" s="3"/>
    </row>
    <row r="196" spans="2:5" ht="16.5" customHeight="1">
      <c r="B196" s="3"/>
      <c r="C196" s="3"/>
      <c r="D196" s="3"/>
      <c r="E196" s="1"/>
    </row>
    <row r="197" spans="2:5" ht="16.5" customHeight="1">
      <c r="B197" s="3"/>
      <c r="C197" s="3"/>
      <c r="D197" s="3"/>
      <c r="E197" s="1"/>
    </row>
    <row r="198" spans="2:5" ht="16.5" customHeight="1">
      <c r="B198" s="3"/>
      <c r="C198" s="3"/>
      <c r="D198" s="3"/>
    </row>
    <row r="199" spans="2:5" ht="16.5" customHeight="1">
      <c r="B199" s="3"/>
      <c r="C199" s="3"/>
      <c r="D199" s="3"/>
      <c r="E199" s="1"/>
    </row>
    <row r="200" spans="2:5" ht="16.5" customHeight="1">
      <c r="B200" s="3"/>
      <c r="C200" s="3"/>
      <c r="D200" s="3"/>
      <c r="E200" s="1"/>
    </row>
    <row r="201" spans="2:5" ht="16.5" customHeight="1">
      <c r="B201" s="3"/>
      <c r="C201" s="3"/>
      <c r="D201" s="3"/>
      <c r="E201" s="1"/>
    </row>
    <row r="202" spans="2:5" ht="16.5" customHeight="1">
      <c r="B202" s="3"/>
      <c r="C202" s="3"/>
      <c r="D202" s="3"/>
      <c r="E202" s="1"/>
    </row>
    <row r="203" spans="2:5" ht="16.5" customHeight="1">
      <c r="B203" s="3"/>
      <c r="C203" s="3"/>
      <c r="D203" s="3"/>
      <c r="E203" s="1"/>
    </row>
    <row r="204" spans="2:5" ht="16.5" customHeight="1">
      <c r="B204" s="3"/>
      <c r="C204" s="3"/>
      <c r="D204" s="3"/>
      <c r="E204" s="1"/>
    </row>
    <row r="205" spans="2:5" ht="16.5" customHeight="1">
      <c r="B205" s="3"/>
      <c r="C205" s="3"/>
      <c r="D205" s="3"/>
    </row>
    <row r="206" spans="2:5" ht="16.5" customHeight="1">
      <c r="B206" s="3"/>
      <c r="C206" s="3"/>
      <c r="D206" s="3"/>
      <c r="E206" s="1"/>
    </row>
    <row r="207" spans="2:5" ht="16.5" customHeight="1">
      <c r="B207" s="3"/>
      <c r="C207" s="3"/>
      <c r="D207" s="3"/>
      <c r="E207" s="1"/>
    </row>
    <row r="208" spans="2:5" ht="16.5" customHeight="1">
      <c r="B208" s="3"/>
      <c r="C208" s="3"/>
      <c r="D208" s="3"/>
      <c r="E208" s="1"/>
    </row>
    <row r="209" spans="2:5" ht="16.5" customHeight="1">
      <c r="B209" s="3"/>
      <c r="C209" s="3"/>
      <c r="D209" s="3"/>
      <c r="E209" s="1"/>
    </row>
    <row r="210" spans="2:5" ht="16.5" customHeight="1">
      <c r="B210" s="3"/>
      <c r="C210" s="3"/>
      <c r="D210" s="3"/>
      <c r="E210" s="1"/>
    </row>
    <row r="211" spans="2:5" ht="16.5" customHeight="1">
      <c r="B211" s="3"/>
      <c r="C211" s="3"/>
      <c r="D211" s="3"/>
      <c r="E211" s="1"/>
    </row>
    <row r="212" spans="2:5" ht="16.5" customHeight="1">
      <c r="B212" s="3"/>
      <c r="C212" s="3"/>
      <c r="D212" s="3"/>
    </row>
    <row r="213" spans="2:5" ht="16.5" customHeight="1">
      <c r="B213" s="3"/>
      <c r="C213" s="3"/>
      <c r="D213" s="3"/>
      <c r="E213" s="1"/>
    </row>
    <row r="214" spans="2:5" ht="16.5" customHeight="1">
      <c r="B214" s="3"/>
      <c r="C214" s="3"/>
      <c r="D214" s="3"/>
      <c r="E214" s="1"/>
    </row>
    <row r="215" spans="2:5" ht="16.5" customHeight="1">
      <c r="B215" s="3"/>
      <c r="C215" s="3"/>
      <c r="D215" s="3"/>
    </row>
    <row r="216" spans="2:5" ht="16.5" customHeight="1">
      <c r="B216" s="3"/>
      <c r="C216" s="3"/>
      <c r="D216" s="3"/>
      <c r="E216" s="1"/>
    </row>
    <row r="217" spans="2:5" ht="16.5" customHeight="1">
      <c r="B217" s="3"/>
      <c r="C217" s="3"/>
      <c r="D217" s="3"/>
      <c r="E217" s="1"/>
    </row>
    <row r="218" spans="2:5" ht="16.5" customHeight="1">
      <c r="B218" s="3"/>
      <c r="C218" s="3"/>
      <c r="D218" s="3"/>
      <c r="E218" s="1"/>
    </row>
    <row r="219" spans="2:5" ht="16.5" customHeight="1">
      <c r="B219" s="3"/>
      <c r="C219" s="3"/>
      <c r="D219" s="3"/>
      <c r="E219" s="1"/>
    </row>
    <row r="220" spans="2:5" ht="16.5" customHeight="1">
      <c r="B220" s="3"/>
      <c r="C220" s="3"/>
      <c r="D220" s="3"/>
      <c r="E220" s="1"/>
    </row>
    <row r="221" spans="2:5" ht="16.5" customHeight="1">
      <c r="B221" s="3"/>
      <c r="C221" s="3"/>
      <c r="D221" s="3"/>
      <c r="E221" s="1"/>
    </row>
    <row r="222" spans="2:5" ht="16.5" customHeight="1">
      <c r="B222" s="3"/>
      <c r="C222" s="3"/>
      <c r="D222" s="3"/>
      <c r="E222" s="1"/>
    </row>
    <row r="223" spans="2:5" ht="16.5" customHeight="1">
      <c r="B223" s="3"/>
      <c r="C223" s="3"/>
      <c r="D223" s="3"/>
      <c r="E223" s="1"/>
    </row>
    <row r="224" spans="2:5" ht="16.5" customHeight="1">
      <c r="B224" s="3"/>
      <c r="C224" s="3"/>
      <c r="D224" s="3"/>
      <c r="E224" s="1"/>
    </row>
    <row r="225" spans="2:5" ht="16.5" customHeight="1">
      <c r="B225" s="3"/>
      <c r="C225" s="3"/>
      <c r="D225" s="3"/>
      <c r="E225" s="1"/>
    </row>
    <row r="226" spans="2:5" ht="16.5" customHeight="1">
      <c r="B226" s="3"/>
      <c r="C226" s="3"/>
      <c r="D226" s="3"/>
    </row>
    <row r="227" spans="2:5" ht="16.5" customHeight="1">
      <c r="B227" s="3"/>
      <c r="C227" s="3"/>
      <c r="D227" s="3"/>
      <c r="E227" s="1"/>
    </row>
    <row r="228" spans="2:5" ht="16.5" customHeight="1">
      <c r="B228" s="3"/>
      <c r="C228" s="3"/>
      <c r="D228" s="3"/>
      <c r="E228" s="1"/>
    </row>
    <row r="229" spans="2:5" ht="16.5" customHeight="1">
      <c r="B229" s="3"/>
      <c r="C229" s="3"/>
      <c r="D229" s="3"/>
    </row>
    <row r="230" spans="2:5" ht="16.5" customHeight="1">
      <c r="B230" s="3"/>
      <c r="C230" s="3"/>
      <c r="D230" s="3"/>
      <c r="E230" s="1"/>
    </row>
    <row r="231" spans="2:5" ht="16.5" customHeight="1">
      <c r="B231" s="3"/>
      <c r="C231" s="3"/>
      <c r="D231" s="3"/>
      <c r="E231" s="1"/>
    </row>
    <row r="232" spans="2:5" ht="16.5" customHeight="1">
      <c r="B232" s="3"/>
      <c r="C232" s="3"/>
      <c r="D232" s="3"/>
      <c r="E232" s="1"/>
    </row>
    <row r="233" spans="2:5" ht="16.5" customHeight="1">
      <c r="B233" s="3"/>
      <c r="C233" s="3"/>
      <c r="D233" s="3"/>
    </row>
    <row r="234" spans="2:5" ht="16.5" customHeight="1">
      <c r="B234" s="3"/>
      <c r="C234" s="3"/>
      <c r="D234" s="3"/>
      <c r="E234" s="1"/>
    </row>
    <row r="235" spans="2:5" ht="16.5" customHeight="1">
      <c r="B235" s="3"/>
      <c r="C235" s="3"/>
      <c r="D235" s="3"/>
      <c r="E235" s="1"/>
    </row>
    <row r="236" spans="2:5" ht="16.5" customHeight="1">
      <c r="B236" s="3"/>
      <c r="C236" s="3"/>
      <c r="D236" s="3"/>
      <c r="E236" s="1"/>
    </row>
    <row r="237" spans="2:5" ht="16.5" customHeight="1">
      <c r="B237" s="3"/>
      <c r="C237" s="3"/>
      <c r="D237" s="3"/>
      <c r="E237" s="1"/>
    </row>
    <row r="238" spans="2:5" ht="16.5" customHeight="1">
      <c r="B238" s="3"/>
      <c r="C238" s="3"/>
      <c r="D238" s="3"/>
      <c r="E238" s="1"/>
    </row>
    <row r="239" spans="2:5" ht="16.5" customHeight="1">
      <c r="B239" s="3"/>
      <c r="C239" s="3"/>
      <c r="D239" s="3"/>
      <c r="E239" s="1"/>
    </row>
    <row r="240" spans="2:5" ht="16.5" customHeight="1">
      <c r="B240" s="3"/>
      <c r="C240" s="3"/>
      <c r="D240" s="3"/>
      <c r="E240" s="1"/>
    </row>
    <row r="241" spans="2:5" ht="16.5" customHeight="1">
      <c r="B241" s="3"/>
      <c r="C241" s="3"/>
      <c r="D241" s="3"/>
      <c r="E241" s="1"/>
    </row>
    <row r="242" spans="2:5" ht="16.5" customHeight="1">
      <c r="B242" s="3"/>
      <c r="C242" s="3"/>
      <c r="D242" s="3"/>
      <c r="E242" s="1"/>
    </row>
    <row r="243" spans="2:5" ht="16.5" customHeight="1">
      <c r="B243" s="3"/>
      <c r="C243" s="3"/>
      <c r="D243" s="3"/>
    </row>
    <row r="244" spans="2:5" ht="16.5" customHeight="1">
      <c r="B244" s="3"/>
      <c r="C244" s="3"/>
      <c r="D244" s="3"/>
    </row>
    <row r="245" spans="2:5" ht="16.5" customHeight="1">
      <c r="B245" s="3"/>
      <c r="C245" s="3"/>
      <c r="D245" s="3"/>
      <c r="E245" s="1"/>
    </row>
    <row r="246" spans="2:5" ht="16.5" customHeight="1">
      <c r="B246" s="3"/>
      <c r="C246" s="3"/>
      <c r="D246" s="3"/>
      <c r="E246" s="1"/>
    </row>
    <row r="247" spans="2:5" ht="16.5" customHeight="1">
      <c r="B247" s="3"/>
      <c r="C247" s="3"/>
      <c r="D247" s="3"/>
    </row>
    <row r="248" spans="2:5" ht="16.5" customHeight="1">
      <c r="B248" s="3"/>
      <c r="C248" s="3"/>
      <c r="D248" s="3"/>
      <c r="E248" s="1"/>
    </row>
    <row r="249" spans="2:5" ht="16.5" customHeight="1">
      <c r="B249" s="3"/>
      <c r="C249" s="3"/>
      <c r="D249" s="3"/>
      <c r="E249" s="1"/>
    </row>
    <row r="250" spans="2:5" ht="16.5" customHeight="1">
      <c r="B250" s="3"/>
      <c r="C250" s="3"/>
      <c r="D250" s="3"/>
    </row>
    <row r="251" spans="2:5" ht="16.5" customHeight="1">
      <c r="B251" s="3"/>
      <c r="C251" s="3"/>
      <c r="D251" s="3"/>
    </row>
    <row r="252" spans="2:5" ht="16.5" customHeight="1">
      <c r="B252" s="3"/>
      <c r="C252" s="3"/>
      <c r="D252" s="3"/>
      <c r="E252" s="1"/>
    </row>
    <row r="253" spans="2:5" ht="16.5" customHeight="1">
      <c r="B253" s="3"/>
      <c r="C253" s="3"/>
      <c r="D253" s="3"/>
      <c r="E253" s="1"/>
    </row>
    <row r="254" spans="2:5" ht="16.5" customHeight="1">
      <c r="B254" s="3"/>
      <c r="C254" s="3"/>
      <c r="D254" s="3"/>
    </row>
    <row r="255" spans="2:5" ht="16.5" customHeight="1">
      <c r="B255" s="3"/>
      <c r="C255" s="3"/>
      <c r="D255" s="3"/>
      <c r="E255" s="1"/>
    </row>
    <row r="256" spans="2:5" ht="16.5" customHeight="1">
      <c r="B256" s="3"/>
      <c r="C256" s="3"/>
      <c r="D256" s="3"/>
      <c r="E256" s="1"/>
    </row>
    <row r="257" spans="2:5" ht="16.5" customHeight="1">
      <c r="B257" s="3"/>
      <c r="C257" s="3"/>
      <c r="D257" s="3"/>
      <c r="E257" s="1"/>
    </row>
    <row r="258" spans="2:5" ht="16.5" customHeight="1">
      <c r="B258" s="3"/>
      <c r="C258" s="3"/>
      <c r="D258" s="3"/>
      <c r="E258" s="1"/>
    </row>
    <row r="259" spans="2:5" ht="16.5" customHeight="1">
      <c r="B259" s="3"/>
      <c r="C259" s="3"/>
      <c r="D259" s="3"/>
      <c r="E259" s="1"/>
    </row>
    <row r="260" spans="2:5" ht="16.5" customHeight="1">
      <c r="B260" s="3"/>
      <c r="C260" s="3"/>
      <c r="D260" s="3"/>
      <c r="E260" s="1"/>
    </row>
    <row r="261" spans="2:5" ht="16.5" customHeight="1">
      <c r="B261" s="3"/>
      <c r="C261" s="3"/>
      <c r="D261" s="3"/>
    </row>
    <row r="262" spans="2:5" ht="16.5" customHeight="1">
      <c r="B262" s="3"/>
      <c r="C262" s="3"/>
      <c r="D262" s="3"/>
      <c r="E262" s="1"/>
    </row>
    <row r="263" spans="2:5" ht="16.5" customHeight="1">
      <c r="B263" s="3"/>
      <c r="C263" s="3"/>
      <c r="D263" s="3"/>
      <c r="E263" s="1"/>
    </row>
    <row r="264" spans="2:5" ht="16.5" customHeight="1">
      <c r="B264" s="3"/>
      <c r="C264" s="3"/>
      <c r="D264" s="3"/>
      <c r="E264" s="1"/>
    </row>
    <row r="265" spans="2:5" ht="16.5" customHeight="1">
      <c r="B265" s="3"/>
      <c r="C265" s="3"/>
      <c r="D265" s="3"/>
      <c r="E265" s="1"/>
    </row>
    <row r="266" spans="2:5" ht="16.5" customHeight="1">
      <c r="B266" s="3"/>
      <c r="C266" s="3"/>
      <c r="D266" s="3"/>
      <c r="E266" s="1"/>
    </row>
    <row r="267" spans="2:5" ht="16.5" customHeight="1">
      <c r="B267" s="3"/>
      <c r="C267" s="3"/>
      <c r="D267" s="3"/>
      <c r="E267" s="1"/>
    </row>
    <row r="268" spans="2:5" ht="16.5" customHeight="1">
      <c r="B268" s="3"/>
      <c r="C268" s="3"/>
      <c r="D268" s="3"/>
    </row>
    <row r="269" spans="2:5" ht="16.5" customHeight="1">
      <c r="B269" s="3"/>
      <c r="C269" s="3"/>
      <c r="D269" s="3"/>
      <c r="E269" s="1"/>
    </row>
    <row r="270" spans="2:5" ht="16.5" customHeight="1">
      <c r="B270" s="3"/>
      <c r="C270" s="3"/>
      <c r="D270" s="3"/>
      <c r="E270" s="1"/>
    </row>
    <row r="271" spans="2:5" ht="16.5" customHeight="1">
      <c r="B271" s="3"/>
      <c r="C271" s="3"/>
      <c r="D271" s="3"/>
    </row>
    <row r="272" spans="2:5" ht="16.5" customHeight="1">
      <c r="B272" s="3"/>
      <c r="C272" s="3"/>
      <c r="D272" s="3"/>
    </row>
    <row r="273" spans="2:5" ht="16.5" customHeight="1">
      <c r="B273" s="3"/>
      <c r="C273" s="3"/>
      <c r="D273" s="3"/>
      <c r="E273" s="1"/>
    </row>
    <row r="274" spans="2:5" ht="16.5" customHeight="1">
      <c r="B274" s="3"/>
      <c r="C274" s="3"/>
      <c r="D274" s="3"/>
      <c r="E274" s="1"/>
    </row>
    <row r="275" spans="2:5" ht="16.5" customHeight="1">
      <c r="B275" s="3"/>
      <c r="C275" s="3"/>
      <c r="D275" s="3"/>
    </row>
    <row r="276" spans="2:5" ht="16.5" customHeight="1">
      <c r="B276" s="3"/>
      <c r="C276" s="3"/>
      <c r="D276" s="3"/>
      <c r="E276" s="1"/>
    </row>
    <row r="277" spans="2:5" ht="16.5" customHeight="1">
      <c r="B277" s="3"/>
      <c r="C277" s="3"/>
      <c r="D277" s="3"/>
      <c r="E277" s="1"/>
    </row>
    <row r="278" spans="2:5" ht="16.5" customHeight="1">
      <c r="B278" s="3"/>
      <c r="C278" s="3"/>
      <c r="D278" s="3"/>
    </row>
    <row r="279" spans="2:5" ht="16.5" customHeight="1">
      <c r="B279" s="3"/>
      <c r="C279" s="3"/>
      <c r="D279" s="3"/>
      <c r="E279" s="1"/>
    </row>
    <row r="280" spans="2:5" ht="16.5" customHeight="1">
      <c r="B280" s="3"/>
      <c r="C280" s="3"/>
      <c r="D280" s="3"/>
      <c r="E280" s="1"/>
    </row>
    <row r="281" spans="2:5" ht="16.5" customHeight="1">
      <c r="B281" s="3"/>
      <c r="C281" s="3"/>
      <c r="D281" s="3"/>
      <c r="E281" s="1"/>
    </row>
    <row r="282" spans="2:5" ht="16.5" customHeight="1">
      <c r="B282" s="3"/>
      <c r="C282" s="3"/>
      <c r="D282" s="3"/>
      <c r="E282" s="1"/>
    </row>
    <row r="283" spans="2:5" ht="16.5" customHeight="1">
      <c r="B283" s="3"/>
      <c r="C283" s="3"/>
      <c r="D283" s="3"/>
      <c r="E283" s="1"/>
    </row>
    <row r="284" spans="2:5" ht="16.5" customHeight="1">
      <c r="B284" s="3"/>
      <c r="C284" s="3"/>
      <c r="D284" s="3"/>
      <c r="E284" s="1"/>
    </row>
    <row r="285" spans="2:5" ht="16.5" customHeight="1">
      <c r="B285" s="3"/>
      <c r="C285" s="3"/>
      <c r="D285" s="3"/>
      <c r="E285" s="1"/>
    </row>
    <row r="286" spans="2:5" ht="16.5" customHeight="1">
      <c r="B286" s="3"/>
      <c r="C286" s="3"/>
      <c r="D286" s="3"/>
      <c r="E286" s="1"/>
    </row>
    <row r="287" spans="2:5" ht="16.5" customHeight="1">
      <c r="B287" s="3"/>
      <c r="C287" s="3"/>
      <c r="D287" s="3"/>
      <c r="E287" s="1"/>
    </row>
    <row r="288" spans="2:5" ht="16.5" customHeight="1">
      <c r="B288" s="3"/>
      <c r="C288" s="3"/>
      <c r="D288" s="3"/>
      <c r="E288" s="1"/>
    </row>
    <row r="289" spans="2:4" ht="16.5" customHeight="1">
      <c r="B289" s="3"/>
      <c r="C289" s="3"/>
      <c r="D289" s="3"/>
    </row>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Sheet1</vt:lpstr>
      <vt:lpstr>Sheet2</vt:lpstr>
      <vt:lpstr>Sheet3</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squallo</dc:creator>
  <cp:lastModifiedBy>user-20210805</cp:lastModifiedBy>
  <dcterms:created xsi:type="dcterms:W3CDTF">2015-06-05T18:17:00Z</dcterms:created>
  <dcterms:modified xsi:type="dcterms:W3CDTF">2022-01-18T12:01:17Z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5D117603A14A45318E655A1B4F55E9FF</vt:lpwstr>
  </property>
  <property fmtid="{D5CDD505-2E9C-101B-9397-08002B2CF9AE}" pid="3" name="KSOProductBuildVer">
    <vt:lpwstr>2052-11.1.0.10700</vt:lpwstr>
  </property>
</Properties>
</file>