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Sheet1" sheetId="1" r:id="rId1"/>
    <sheet name="fuzhu" sheetId="2" r:id="rId2"/>
    <sheet name="Sheet6" sheetId="3" r:id="rId3"/>
    <sheet name="Sheet2" sheetId="4" r:id="rId4"/>
    <sheet name="Sheet3" sheetId="5" r:id="rId5"/>
    <sheet name="Sheet4" sheetId="6" r:id="rId6"/>
    <sheet name="Sheet5" sheetId="7" r:id="rId7"/>
    <sheet name="跳转" sheetId="8" r:id="rId8"/>
    <sheet name="源核任务备份" sheetId="9" r:id="rId9"/>
  </sheets>
  <definedNames>
    <definedName name="_xlnm._FilterDatabase" localSheetId="0" hidden="1">Sheet1!$A$1:$T$342</definedName>
    <definedName name="_xlnm._FilterDatabase" localSheetId="7" hidden="1">跳转!$A$1:$C$88</definedName>
  </definedNames>
  <calcPr calcId="144525"/>
</workbook>
</file>

<file path=xl/comments1.xml><?xml version="1.0" encoding="utf-8"?>
<comments xmlns="http://schemas.openxmlformats.org/spreadsheetml/2006/main">
  <authors>
    <author>user</author>
    <author>作者</author>
    <author>xuzhe</author>
  </authors>
  <commentList>
    <comment ref="G2" authorId="0">
      <text>
        <r>
          <rPr>
            <sz val="10"/>
            <rFont val="宋体"/>
            <charset val="134"/>
          </rPr>
          <t>user:排序
不填按ID</t>
        </r>
      </text>
    </comment>
    <comment ref="D4" authorId="1">
      <text>
        <r>
          <rPr>
            <sz val="10"/>
            <rFont val="宋体"/>
            <charset val="134"/>
          </rPr>
          <t>作者:
0：新手任务
1：灾害
2：宣传
3：整备
4：活跃</t>
        </r>
      </text>
    </comment>
    <comment ref="H4" authorId="1">
      <text>
        <r>
          <rPr>
            <sz val="10"/>
            <rFont val="宋体"/>
            <charset val="134"/>
          </rPr>
          <t xml:space="preserve">作者:
0：新手任务
1：每日任务
2：每周任务
</t>
        </r>
      </text>
    </comment>
    <comment ref="I4" authorId="1">
      <text>
        <r>
          <rPr>
            <sz val="10"/>
            <rFont val="宋体"/>
            <charset val="134"/>
          </rPr>
          <t>填写
missionMain里的id</t>
        </r>
      </text>
    </comment>
    <comment ref="S4" authorId="0">
      <text>
        <r>
          <rPr>
            <sz val="10"/>
            <rFont val="宋体"/>
            <charset val="134"/>
          </rPr>
          <t>user:
用于功能未开启时控制任务显隐</t>
        </r>
      </text>
    </comment>
    <comment ref="T4" authorId="2">
      <text>
        <r>
          <rPr>
            <b/>
            <sz val="9"/>
            <rFont val="宋体"/>
            <charset val="134"/>
          </rPr>
          <t>xuzhe:</t>
        </r>
        <r>
          <rPr>
            <sz val="9"/>
            <rFont val="宋体"/>
            <charset val="134"/>
          </rPr>
          <t xml:space="preserve">
无渠道需求，填0
</t>
        </r>
      </text>
    </comment>
  </commentList>
</comments>
</file>

<file path=xl/sharedStrings.xml><?xml version="1.0" encoding="utf-8"?>
<sst xmlns="http://schemas.openxmlformats.org/spreadsheetml/2006/main" count="3737" uniqueCount="1096">
  <si>
    <t>_flag</t>
  </si>
  <si>
    <t>id</t>
  </si>
  <si>
    <t>dailyNum</t>
  </si>
  <si>
    <t>page</t>
  </si>
  <si>
    <t>beizhu</t>
  </si>
  <si>
    <t>showNum</t>
  </si>
  <si>
    <t>priority</t>
  </si>
  <si>
    <t>questType</t>
  </si>
  <si>
    <t>condition</t>
  </si>
  <si>
    <t>weight</t>
  </si>
  <si>
    <t>rewardShow</t>
  </si>
  <si>
    <t>drop</t>
  </si>
  <si>
    <t>redirectionId</t>
  </si>
  <si>
    <t>dailyNum2</t>
  </si>
  <si>
    <t>nameIcon</t>
  </si>
  <si>
    <t>dailyIcon</t>
  </si>
  <si>
    <t>typeIcon</t>
  </si>
  <si>
    <t>lvIndex</t>
  </si>
  <si>
    <t>lvShow</t>
  </si>
  <si>
    <t>chanelId</t>
  </si>
  <si>
    <t>task_id</t>
  </si>
  <si>
    <t>task_type</t>
  </si>
  <si>
    <t>mission_id</t>
  </si>
  <si>
    <t>drop_id</t>
  </si>
  <si>
    <t>STRING</t>
  </si>
  <si>
    <t>INT</t>
  </si>
  <si>
    <t>转表标记</t>
  </si>
  <si>
    <t>编号</t>
  </si>
  <si>
    <t>任务名称</t>
  </si>
  <si>
    <t>所属页签</t>
  </si>
  <si>
    <t>备注</t>
  </si>
  <si>
    <t>任务展示编号</t>
  </si>
  <si>
    <t>展示优先级</t>
  </si>
  <si>
    <t>任务类型</t>
  </si>
  <si>
    <t>内容类型</t>
  </si>
  <si>
    <t>权重</t>
  </si>
  <si>
    <t>奖励展示</t>
  </si>
  <si>
    <t>实际掉落</t>
  </si>
  <si>
    <t>跳转</t>
  </si>
  <si>
    <t>主界面显示文本</t>
  </si>
  <si>
    <t>图标显示名</t>
  </si>
  <si>
    <t>功能图标</t>
  </si>
  <si>
    <t>任务是否随机</t>
  </si>
  <si>
    <t>等级索引</t>
  </si>
  <si>
    <t>显示等级</t>
  </si>
  <si>
    <t>渠道ID</t>
  </si>
  <si>
    <t>0</t>
  </si>
  <si>
    <t>110</t>
  </si>
  <si>
    <t>100</t>
  </si>
  <si>
    <t>010</t>
  </si>
  <si>
    <t>#</t>
  </si>
  <si>
    <t>每日登录</t>
  </si>
  <si>
    <t>登录</t>
  </si>
  <si>
    <t>主线</t>
  </si>
  <si>
    <t>开启埼玉锻炼</t>
  </si>
  <si>
    <t>变强的开始</t>
  </si>
  <si>
    <t>锻炼</t>
  </si>
  <si>
    <t>埼玉家</t>
  </si>
  <si>
    <t>模拟训练通关1次</t>
  </si>
  <si>
    <t>模拟训练</t>
  </si>
  <si>
    <t>英雄试炼通关1次</t>
  </si>
  <si>
    <t>英雄试炼</t>
  </si>
  <si>
    <t>怪人研究所通关1次</t>
  </si>
  <si>
    <t>怪人研究所</t>
  </si>
  <si>
    <t>强者之梦通关1次</t>
  </si>
  <si>
    <t>强者之梦</t>
  </si>
  <si>
    <t>任意角色升级1次</t>
  </si>
  <si>
    <t>英雄升级</t>
  </si>
  <si>
    <t>英雄</t>
  </si>
  <si>
    <t>英雄列表</t>
  </si>
  <si>
    <t>正义角逐通关或扫荡1次</t>
  </si>
  <si>
    <t>正义角逐</t>
  </si>
  <si>
    <t>在埼玉家做1份料理</t>
  </si>
  <si>
    <t>美味料理</t>
  </si>
  <si>
    <t>料理</t>
  </si>
  <si>
    <t>领取埼玉招待礼物</t>
  </si>
  <si>
    <t>拜访礼物</t>
  </si>
  <si>
    <t>消耗60体力</t>
  </si>
  <si>
    <t>多玩一会</t>
  </si>
  <si>
    <t>消耗体力</t>
  </si>
  <si>
    <t>全息调查</t>
  </si>
  <si>
    <t>通关1次道馆演武</t>
  </si>
  <si>
    <t>道馆演武</t>
  </si>
  <si>
    <t>完成所有日常任务</t>
  </si>
  <si>
    <t>勤勉</t>
  </si>
  <si>
    <t>日常</t>
  </si>
  <si>
    <t>消耗120体力</t>
  </si>
  <si>
    <t>再玩一会</t>
  </si>
  <si>
    <t>消耗180体力</t>
  </si>
  <si>
    <t>刷本达人</t>
  </si>
  <si>
    <t>打开微信专属入口</t>
  </si>
  <si>
    <t>微信特权</t>
  </si>
  <si>
    <t>手机QQ游戏中心启动游戏</t>
  </si>
  <si>
    <t>手Q特权</t>
  </si>
  <si>
    <t>参与1次区域攻防</t>
  </si>
  <si>
    <t>区域攻防</t>
  </si>
  <si>
    <t>进行20次武道大会</t>
  </si>
  <si>
    <t>武道狂人</t>
  </si>
  <si>
    <t>使用特别招募券60次</t>
  </si>
  <si>
    <t>群雄汇聚</t>
  </si>
  <si>
    <t>进行10次埼玉家小游戏</t>
  </si>
  <si>
    <t>游戏达人</t>
  </si>
  <si>
    <t>探索无人区2次</t>
  </si>
  <si>
    <t>探索先锋</t>
  </si>
  <si>
    <t>道馆演武胜利30次</t>
  </si>
  <si>
    <t>免许皆传</t>
  </si>
  <si>
    <t>进行15次协会测验</t>
  </si>
  <si>
    <t>协会测验</t>
  </si>
  <si>
    <t>消耗1000体力</t>
  </si>
  <si>
    <t>肝帝</t>
  </si>
  <si>
    <t>情报交流捐出6次碎片</t>
  </si>
  <si>
    <t>我为人人</t>
  </si>
  <si>
    <t>完成30次社团任务</t>
  </si>
  <si>
    <t>社团是我家</t>
  </si>
  <si>
    <t>在埼玉家做30份料理</t>
  </si>
  <si>
    <t>美食家</t>
  </si>
  <si>
    <t>通关1次觉醒挑战</t>
  </si>
  <si>
    <t>觉醒挑战</t>
  </si>
  <si>
    <t>4111812</t>
  </si>
  <si>
    <t>第一章 地球的使徒</t>
  </si>
  <si>
    <t>第二章 巨人来袭</t>
  </si>
  <si>
    <t>第三章 孤傲的改造人</t>
  </si>
  <si>
    <t>第四章 动物世界</t>
  </si>
  <si>
    <t>第五章 执着的科学家</t>
  </si>
  <si>
    <t>第六章 如今的忍者</t>
  </si>
  <si>
    <t>&lt;color=#ffcc66&gt;</t>
  </si>
  <si>
    <t>&lt;/color&gt;</t>
  </si>
  <si>
    <t>第七章 终极之师</t>
  </si>
  <si>
    <t>第八章 地底之王</t>
  </si>
  <si>
    <t>第九章 英雄的烦恼</t>
  </si>
  <si>
    <t>第十章 最恐怖的都市</t>
  </si>
  <si>
    <t>考核任务</t>
  </si>
  <si>
    <t>通关全息调查&lt;color=#ffcc66&gt;1-3&lt;/color&gt;</t>
  </si>
  <si>
    <t>全息调查1</t>
  </si>
  <si>
    <t>完成全息调查&lt;color=#ffcc66&gt;第1章协助请求&lt;/color&gt;\n通关1-3可解锁</t>
  </si>
  <si>
    <t>协助请求</t>
  </si>
  <si>
    <t>协助请求1</t>
  </si>
  <si>
    <t>拥有&lt;color=#ffcc66&gt;2个10级&lt;/color&gt;角色</t>
  </si>
  <si>
    <t>角色升级</t>
  </si>
  <si>
    <t>角色升级1</t>
  </si>
  <si>
    <t>通关全息调查&lt;color=#ffcc66&gt;1-5&lt;/color&gt;</t>
  </si>
  <si>
    <t>全息调查2</t>
  </si>
  <si>
    <t>拥有&lt;color=#ffcc66&gt;2个二星&lt;/color&gt;英雄\n（进阶可提升英雄星级）</t>
  </si>
  <si>
    <t>角色进阶</t>
  </si>
  <si>
    <t>角色升星</t>
  </si>
  <si>
    <t>升级&lt;color=#ffcc66&gt;2次&lt;/color&gt;角色技能&lt;/color&gt;\n（进阶可获得技能点）</t>
  </si>
  <si>
    <t>技能升级</t>
  </si>
  <si>
    <t>自动战斗时点对方可&lt;color=#ffcc66&gt;设置集火&lt;/color&gt;\n（点击我方可设置保护）</t>
  </si>
  <si>
    <t>战斗集火</t>
  </si>
  <si>
    <t>再次集火</t>
  </si>
  <si>
    <t>领取全息调查宝箱&lt;color=#ffcc66&gt;2-2&lt;/color&gt;\n（通关2-2可解锁）</t>
  </si>
  <si>
    <t>全息宝箱</t>
  </si>
  <si>
    <t>上阵&lt;color=#ffcc66&gt;5个角色&lt;/color&gt;</t>
  </si>
  <si>
    <t>布置阵容</t>
  </si>
  <si>
    <t>布置阵容1</t>
  </si>
  <si>
    <t>完成全息调查&lt;color=#ffcc66&gt;第2章协助请求&lt;/color&gt;\n（通关2-3可解锁）</t>
  </si>
  <si>
    <t>协助请求2</t>
  </si>
  <si>
    <t>通关全息调查&lt;color=#ffcc66&gt;2-5&lt;/color&gt;</t>
  </si>
  <si>
    <t>全息调查3</t>
  </si>
  <si>
    <t>击败&lt;color=#ffcc66&gt;36星首领&lt;/color&gt;螃蟹</t>
  </si>
  <si>
    <t>击败首领</t>
  </si>
  <si>
    <t>击败首领1</t>
  </si>
  <si>
    <t>使用特别招募券&lt;color=#ffcc66&gt;20次&lt;/color&gt;</t>
  </si>
  <si>
    <t>招募角色</t>
  </si>
  <si>
    <t>招募角色1</t>
  </si>
  <si>
    <t>通关&lt;color=#ffcc66&gt;任意SSR&lt;/color&gt;的演练中心</t>
  </si>
  <si>
    <t>演练中心SSR</t>
  </si>
  <si>
    <t>演练中心</t>
  </si>
  <si>
    <t>上阵&lt;color=#ffcc66&gt;6个英雄&lt;/color&gt;</t>
  </si>
  <si>
    <t>布置阵容2</t>
  </si>
  <si>
    <t>拥有&lt;color=#ffcc66&gt;1个20级角色&lt;/color&gt;\n（活动可领取角色经验）</t>
  </si>
  <si>
    <t>角色升级2</t>
  </si>
  <si>
    <t>通关演练中心的&lt;color=#ffcc66&gt;能量训练&lt;/color&gt;</t>
  </si>
  <si>
    <t>演练中心能量训练</t>
  </si>
  <si>
    <t>通关全息调查&lt;color=#ffcc66&gt;3-5</t>
  </si>
  <si>
    <t>全息调查4</t>
  </si>
  <si>
    <t>拥有1个&lt;color=#ffcc66&gt;+1角色</t>
  </si>
  <si>
    <t>角色突破</t>
  </si>
  <si>
    <t>角色突破1</t>
  </si>
  <si>
    <t>指挥等级达到&lt;color=#ffcc66&gt;9级</t>
  </si>
  <si>
    <t>指挥等级</t>
  </si>
  <si>
    <t>指挥等级1</t>
  </si>
  <si>
    <t>通关全息调查&lt;color=#ffcc66&gt;4-5</t>
  </si>
  <si>
    <t>全息调查5</t>
  </si>
  <si>
    <t>击败&lt;color=#ffcc66&gt;72星首领&lt;/color&gt;蚊娘</t>
  </si>
  <si>
    <t>击败首领2</t>
  </si>
  <si>
    <t>通关&lt;color=#ffcc66&gt;模拟训练1次&lt;/color&gt;</t>
  </si>
  <si>
    <t>模拟训练1</t>
  </si>
  <si>
    <t>通关&lt;color=#ffcc66&gt;主线第2章</t>
  </si>
  <si>
    <t>巨人来袭</t>
  </si>
  <si>
    <t>拥有&lt;color=#ffcc66&gt;2个20级角色</t>
  </si>
  <si>
    <t>角色升级3</t>
  </si>
  <si>
    <t>领取治安委派至少&lt;color=#ffcc66&gt;15分钟奖励</t>
  </si>
  <si>
    <t>治安委派</t>
  </si>
  <si>
    <t>治安委派1</t>
  </si>
  <si>
    <t>通关全息调查&lt;color=#ffcc66&gt;5-5</t>
  </si>
  <si>
    <t>全息调查6</t>
  </si>
  <si>
    <t>拥有2个&lt;color=#ffcc66&gt;+1角色</t>
  </si>
  <si>
    <t>角色突破2</t>
  </si>
  <si>
    <t>开始&lt;color=#ffcc66&gt;1次&lt;/color&gt;埼玉锻炼</t>
  </si>
  <si>
    <t>埼玉锻炼</t>
  </si>
  <si>
    <t>埼玉锻炼1</t>
  </si>
  <si>
    <t>2个角色&lt;color=#ffcc66&gt;觉醒1阶</t>
  </si>
  <si>
    <t>角色觉醒</t>
  </si>
  <si>
    <t>角色觉醒1</t>
  </si>
  <si>
    <t>通关&lt;color=#ffcc66&gt;怪人研究所（力量）第1关</t>
  </si>
  <si>
    <t>怪人研究力量</t>
  </si>
  <si>
    <t>怪人研究1</t>
  </si>
  <si>
    <t>使用特别招募券&lt;color=#ffcc66&gt;30次&lt;/color&gt;</t>
  </si>
  <si>
    <t>招募角色2</t>
  </si>
  <si>
    <t>通关全息调查&lt;color=#ffcc66&gt;6-5</t>
  </si>
  <si>
    <t>全息调查7</t>
  </si>
  <si>
    <t>击败&lt;color=#ffcc66&gt;108星首领&lt;/color&gt;地底王</t>
  </si>
  <si>
    <t>击败首领3</t>
  </si>
  <si>
    <t>通关&lt;color=#ffcc66&gt;模拟训练第2关</t>
  </si>
  <si>
    <t>模拟训练二层</t>
  </si>
  <si>
    <t>模拟训练2</t>
  </si>
  <si>
    <t>使用埼玉卡片通关&lt;color=#ffcc66&gt;模拟训练第2关</t>
  </si>
  <si>
    <t>模拟训练3</t>
  </si>
  <si>
    <t>在普通商店购买1次&lt;/color&gt;物品</t>
  </si>
  <si>
    <t>超市购买</t>
  </si>
  <si>
    <t>超市购买1</t>
  </si>
  <si>
    <t>通关&lt;color=#ffcc66&gt;怪人研究所（智慧）第2关</t>
  </si>
  <si>
    <t>怪人研究智慧</t>
  </si>
  <si>
    <t>怪人研究2</t>
  </si>
  <si>
    <t>通关&lt;color=#ffcc66&gt;主线第3章</t>
  </si>
  <si>
    <t>孤傲的改造人</t>
  </si>
  <si>
    <t>孤傲改造人</t>
  </si>
  <si>
    <t>进行&lt;color=#ffcc66&gt;3次&lt;/color&gt;协会测验</t>
  </si>
  <si>
    <t>拥有&lt;color=#ffcc66&gt;6个20级角色</t>
  </si>
  <si>
    <t>角色升级4</t>
  </si>
  <si>
    <t>通关全息调查&lt;color=#ffcc66&gt;7-5</t>
  </si>
  <si>
    <t>全息调查8</t>
  </si>
  <si>
    <t>6个角色&lt;color=#ffcc66&gt;觉醒1阶</t>
  </si>
  <si>
    <t>角色觉醒2</t>
  </si>
  <si>
    <t>通关全息调查&lt;color=#ffcc66&gt;8-5</t>
  </si>
  <si>
    <t>全息调查9</t>
  </si>
  <si>
    <t>击败&lt;color=#ffcc66&gt;144星首领&lt;/color&gt;盔甲大猩猩</t>
  </si>
  <si>
    <t>击败首领4</t>
  </si>
  <si>
    <t>使用特别招募券&lt;color=#ffcc66&gt;40次&lt;/color&gt;</t>
  </si>
  <si>
    <t>招募角色3</t>
  </si>
  <si>
    <t>通关&lt;color=#ffcc66&gt;怪人研究所（智慧）第3关</t>
  </si>
  <si>
    <t>怪人研究3</t>
  </si>
  <si>
    <t>通关&lt;color=#ffcc66&gt;怪人研究所（运势）第3关</t>
  </si>
  <si>
    <t>怪人研究运势</t>
  </si>
  <si>
    <t>怪人研究4</t>
  </si>
  <si>
    <t>3个角色&lt;color=#ffcc66&gt;觉醒3阶</t>
  </si>
  <si>
    <t>角色觉醒3</t>
  </si>
  <si>
    <t>通关&lt;color=#ffcc66&gt;模拟训练5次&lt;/color&gt;</t>
  </si>
  <si>
    <t>模拟训练4</t>
  </si>
  <si>
    <t>通关全息调查&lt;color=#ffcc66&gt;9-5</t>
  </si>
  <si>
    <t>全息调查10</t>
  </si>
  <si>
    <t>通关&lt;color=#ffcc66&gt;模拟训练第3关</t>
  </si>
  <si>
    <t>模拟训练5</t>
  </si>
  <si>
    <t>埼玉家&lt;color=#ffcc66&gt;小游戏2次&lt;/color&gt;</t>
  </si>
  <si>
    <t>休闲游戏</t>
  </si>
  <si>
    <t>通关&lt;color=#ffcc66&gt;怪人研究所10次&lt;/color&gt;</t>
  </si>
  <si>
    <t>怪人研究</t>
  </si>
  <si>
    <t>怪人研究5</t>
  </si>
  <si>
    <t>通关全息调查&lt;color=#ffcc66&gt;10-5</t>
  </si>
  <si>
    <t>全息调查11</t>
  </si>
  <si>
    <t>击败&lt;color=#ffcc66&gt;180星首领&lt;/color&gt;兽王</t>
  </si>
  <si>
    <t>击败首领5</t>
  </si>
  <si>
    <t>拥有1个&lt;color=#ffcc66&gt;+2角色</t>
  </si>
  <si>
    <t>角色突破3</t>
  </si>
  <si>
    <t>通关&lt;color=#ffcc66&gt;主线第4章</t>
  </si>
  <si>
    <t>动物世界</t>
  </si>
  <si>
    <t>6个&lt;color=#ffcc66&gt;角色觉醒3阶</t>
  </si>
  <si>
    <t>角色觉醒4</t>
  </si>
  <si>
    <t>拥有&lt;color=#ffcc66&gt;4个SR角色</t>
  </si>
  <si>
    <t>招募角色4</t>
  </si>
  <si>
    <t>&lt;color=#ffcc66&gt;领取1次&lt;/color&gt;埼玉锻炼奖励</t>
  </si>
  <si>
    <t>埼玉锻炼2</t>
  </si>
  <si>
    <t>拥有&lt;color=#ffcc66&gt;2个+2角色</t>
  </si>
  <si>
    <t>角色突破4</t>
  </si>
  <si>
    <t>通关全息调查&lt;color=#ffcc66&gt;11-5</t>
  </si>
  <si>
    <t>全息调查12</t>
  </si>
  <si>
    <t>社团捐献&lt;color=#ffcc66&gt;2次&lt;/color&gt;</t>
  </si>
  <si>
    <t>社团捐献</t>
  </si>
  <si>
    <t>社团捐献1</t>
  </si>
  <si>
    <t>击败&lt;color=#ffcc66&gt;216星首领&lt;/color&gt;阿修罗独角仙</t>
  </si>
  <si>
    <t>击败首领6</t>
  </si>
  <si>
    <t>通关&lt;color=#ffcc66&gt;模拟训练第4关</t>
  </si>
  <si>
    <t>模拟训练6</t>
  </si>
  <si>
    <t>制作&lt;color=#ffcc66&gt;10份&lt;/color&gt;料理</t>
  </si>
  <si>
    <t>制作料理</t>
  </si>
  <si>
    <t>制作料理1</t>
  </si>
  <si>
    <t>通关&lt;color=#ffcc66&gt;模拟训练10次&lt;/color&gt;</t>
  </si>
  <si>
    <t>模拟训练7</t>
  </si>
  <si>
    <t>通关&lt;color=#ffcc66&gt;主线第5章</t>
  </si>
  <si>
    <t>执着的科学家</t>
  </si>
  <si>
    <t>执着科学家</t>
  </si>
  <si>
    <t>在&lt;color=#ffcc66&gt;道馆演武进行9次战斗&lt;/color&gt;</t>
  </si>
  <si>
    <t>拥有&lt;color=#ffcc66&gt;6个+2角色</t>
  </si>
  <si>
    <t>角色突破5</t>
  </si>
  <si>
    <t>通关英雄试炼（攻击）第1关</t>
  </si>
  <si>
    <t>英雄试炼1</t>
  </si>
  <si>
    <t>1个角色激活&lt;color=#ffcc66&gt;热感扫描&lt;/color&gt;套装效果</t>
  </si>
  <si>
    <t>装备源核</t>
  </si>
  <si>
    <t>装备源核1</t>
  </si>
  <si>
    <t>通关全息调查&lt;color=#ffcc66&gt;13-5</t>
  </si>
  <si>
    <t>全息调查13</t>
  </si>
  <si>
    <t>通关&lt;color=#ffcc66&gt;模拟训练第5关</t>
  </si>
  <si>
    <t>模拟训练8</t>
  </si>
  <si>
    <t>拥有&lt;color=#ffcc66&gt;1个40级角色</t>
  </si>
  <si>
    <t>角色升级5</t>
  </si>
  <si>
    <t>通关&lt;color=#ffcc66&gt;怪人研究所（力量）第5关</t>
  </si>
  <si>
    <t>怪人研究6</t>
  </si>
  <si>
    <t>任意源核升级&lt;color=#ffcc66&gt;10次</t>
  </si>
  <si>
    <t>源核强化</t>
  </si>
  <si>
    <t>源核强化1</t>
  </si>
  <si>
    <t>通关全息调查&lt;color=#ffcc66&gt;14-5</t>
  </si>
  <si>
    <t>全息调查14</t>
  </si>
  <si>
    <t>通关&lt;color=#ffcc66&gt;1&lt;color=#ffcc66&gt;次正义角逐</t>
  </si>
  <si>
    <t>正义角逐1</t>
  </si>
  <si>
    <t>通关&lt;color=#ffcc66&gt;英雄试炼（攻击）第2关</t>
  </si>
  <si>
    <t>英雄试炼攻击</t>
  </si>
  <si>
    <t>英雄试炼2</t>
  </si>
  <si>
    <t>通关&lt;color=#ffcc66&gt;英雄试炼（防御）第2关</t>
  </si>
  <si>
    <t>英雄试炼防御</t>
  </si>
  <si>
    <t>英雄试炼3</t>
  </si>
  <si>
    <t>通关&lt;color=#ffcc66&gt;英雄试炼（辅助）第2关</t>
  </si>
  <si>
    <t>英雄试炼辅助</t>
  </si>
  <si>
    <t>英雄试炼4</t>
  </si>
  <si>
    <t>通关全息调查&lt;color=#ffcc66&gt;15-5</t>
  </si>
  <si>
    <t>全息调查15</t>
  </si>
  <si>
    <t>通关&lt;color=#ffcc66&gt;模拟训练第6关</t>
  </si>
  <si>
    <t>模拟训练9</t>
  </si>
  <si>
    <t>通关&lt;color=#ffcc66&gt;模拟训练20次&lt;/color&gt;</t>
  </si>
  <si>
    <t>模拟训练10</t>
  </si>
  <si>
    <t>拥有&lt;color=#ffcc66&gt;1个+3角色</t>
  </si>
  <si>
    <t>通关&lt;color=#ffcc66&gt;主线第6章</t>
  </si>
  <si>
    <t>如今的忍者</t>
  </si>
  <si>
    <t>通关&lt;color=#ffcc66&gt;英雄试炼（攻击）第3关</t>
  </si>
  <si>
    <t>英雄试炼5</t>
  </si>
  <si>
    <t>通关&lt;color=#ffcc66&gt;英雄试炼（防御）第3关</t>
  </si>
  <si>
    <t>英雄试炼6</t>
  </si>
  <si>
    <t>通关&lt;color=#ffcc66&gt;英雄试炼（辅助）第3关</t>
  </si>
  <si>
    <t>英雄试炼7</t>
  </si>
  <si>
    <t>任意源核升级&lt;color=#ffcc66&gt;40次</t>
  </si>
  <si>
    <t>源核强化3</t>
  </si>
  <si>
    <t>通关&lt;color=#ffcc66&gt;怪人研究所（力量）第6关</t>
  </si>
  <si>
    <t>怪人研究7</t>
  </si>
  <si>
    <t>通关&lt;color=#ffcc66&gt;怪人研究所（智慧）第6关</t>
  </si>
  <si>
    <t>怪人研究8</t>
  </si>
  <si>
    <t>拥有&lt;color=#ffcc66&gt;6个40级角色</t>
  </si>
  <si>
    <t>角色升级6</t>
  </si>
  <si>
    <t>进行5次区域攻防</t>
  </si>
  <si>
    <t>区域攻防1</t>
  </si>
  <si>
    <t>通关全息调查&lt;color=#ffcc66&gt;16-5</t>
  </si>
  <si>
    <t>全息调查16</t>
  </si>
  <si>
    <t>击败&lt;color=#ffcc66&gt;288星首领&lt;/color&gt;阿修罗独角仙</t>
  </si>
  <si>
    <t>击败首领7</t>
  </si>
  <si>
    <t>通关&lt;color=#ffcc66&gt;模拟训练30次&lt;/color&gt;</t>
  </si>
  <si>
    <t>模拟训练11</t>
  </si>
  <si>
    <t>通关&lt;color=#ffcc66&gt;英雄试炼20次</t>
  </si>
  <si>
    <t>英雄试炼8</t>
  </si>
  <si>
    <t>拥有21件蓝色品质以上源核</t>
  </si>
  <si>
    <t>装备源核2</t>
  </si>
  <si>
    <t>通关1次&lt;color=#ffcc66&gt;无人区探索</t>
  </si>
  <si>
    <t>无人区探索</t>
  </si>
  <si>
    <t>无人区探索1</t>
  </si>
  <si>
    <t>角色突破6</t>
  </si>
  <si>
    <t>6个角色&lt;color=#ffcc66&gt;完全觉醒</t>
  </si>
  <si>
    <t>角色觉醒5</t>
  </si>
  <si>
    <t>通关&lt;color=#ffcc66&gt;模拟训练第7关</t>
  </si>
  <si>
    <t>模拟训练12</t>
  </si>
  <si>
    <t>通关&lt;color=#ffcc66&gt;怪人研究所（运势）第7关</t>
  </si>
  <si>
    <t>怪人研究9</t>
  </si>
  <si>
    <t>领取&lt;color=#ffcc66&gt;1440分钟&lt;/color&gt;治安委派奖励</t>
  </si>
  <si>
    <t>通关&lt;color=#ffcc66&gt;英雄试炼（攻击）第5关</t>
  </si>
  <si>
    <t>英雄试炼9</t>
  </si>
  <si>
    <t>参与武道大会&lt;color=#ffcc66&gt;10次&lt;/color&gt;</t>
  </si>
  <si>
    <t>武道大会</t>
  </si>
  <si>
    <t>武道大会1</t>
  </si>
  <si>
    <t>通关全息调查&lt;color=#ffcc66&gt;17-5</t>
  </si>
  <si>
    <t>全息调查17</t>
  </si>
  <si>
    <t>通关&lt;color=#ffcc66&gt;主线第7章</t>
  </si>
  <si>
    <t>终极之师</t>
  </si>
  <si>
    <t>在普通商店&lt;color=#ffcc66&gt;购买10次&lt;/color&gt;物品</t>
  </si>
  <si>
    <t>超市购买2</t>
  </si>
  <si>
    <t>拥有1枚强化&lt;color=#ffcc66&gt;9级的蓝色源核</t>
  </si>
  <si>
    <t>源核强化4</t>
  </si>
  <si>
    <t>通关全息调查&lt;color=#ffcc66&gt;18-5</t>
  </si>
  <si>
    <t>全息调查18</t>
  </si>
  <si>
    <t>击败&lt;color=#ffcc66&gt;324星首领&lt;/color&gt;天空王</t>
  </si>
  <si>
    <t>击败首领8</t>
  </si>
  <si>
    <t>通关&lt;color=#ffcc66&gt;英雄试炼30次&lt;/color&gt;</t>
  </si>
  <si>
    <t>英雄试炼10</t>
  </si>
  <si>
    <t>开放&lt;color=#ffcc66&gt;9个协同位置</t>
  </si>
  <si>
    <t>角色协同</t>
  </si>
  <si>
    <t>领取&lt;color=#ffcc66&gt;2880分钟治安委派奖励&lt;/color&gt;</t>
  </si>
  <si>
    <t>通关全息调查&lt;color=#ffcc66&gt;19-5</t>
  </si>
  <si>
    <t>全息调查19</t>
  </si>
  <si>
    <t>通关&lt;color=#ffcc66&gt;模拟训练40次&lt;/color&gt;</t>
  </si>
  <si>
    <t>模拟训练13</t>
  </si>
  <si>
    <t>通关全息调查&lt;color=#ffcc66&gt;20-5</t>
  </si>
  <si>
    <t>全息调查20</t>
  </si>
  <si>
    <t>击败&lt;color=#ffcc66&gt;360星首领&lt;/color&gt;疫苗人</t>
  </si>
  <si>
    <t>击败首领9</t>
  </si>
  <si>
    <t>装备过蓝色品质&lt;color=#ffcc66&gt;热感扫描&lt;/color&gt;的所有位置</t>
  </si>
  <si>
    <t>装备源核3</t>
  </si>
  <si>
    <t>拥有&lt;color=#ffcc66&gt;6个+3角色</t>
  </si>
  <si>
    <t>角色突破7</t>
  </si>
  <si>
    <t>通关&lt;color=#ffcc66&gt;2次&lt;/color&gt;无人区探索</t>
  </si>
  <si>
    <t>无人区探索2</t>
  </si>
  <si>
    <t>完成&lt;color=#ffcc66&gt;12次&lt;/color&gt;社团任务</t>
  </si>
  <si>
    <t>社团任务</t>
  </si>
  <si>
    <t>武道大会胜利&lt;color=#ffcc66&gt;10次&lt;/color&gt;</t>
  </si>
  <si>
    <t>武道大会2</t>
  </si>
  <si>
    <t>通关全息调查&lt;color=#ffcc66&gt;21-5</t>
  </si>
  <si>
    <t>全息调查21</t>
  </si>
  <si>
    <t>通关&lt;color=#ffcc66&gt;模拟训练第9关</t>
  </si>
  <si>
    <t>模拟训练14</t>
  </si>
  <si>
    <t>通关&lt;color=#ffcc66&gt;英雄试炼40次&lt;/color&gt;</t>
  </si>
  <si>
    <t>英雄试炼11</t>
  </si>
  <si>
    <t>9个角色&lt;color=#ffcc66&gt;完全觉醒</t>
  </si>
  <si>
    <t>角色觉醒6</t>
  </si>
  <si>
    <t>进行&lt;color=#ffcc66&gt;5次&lt;/color&gt;社团讨伐</t>
  </si>
  <si>
    <t>社团讨伐</t>
  </si>
  <si>
    <t>通关全息调查&lt;color=#ffcc66&gt;22-5</t>
  </si>
  <si>
    <t>全息调查22</t>
  </si>
  <si>
    <t>击败&lt;color=#ffcc66&gt;396星首领&lt;/color&gt;巨人</t>
  </si>
  <si>
    <t>击败首领10</t>
  </si>
  <si>
    <t>通关&lt;color=#ffcc66&gt;主线第8章</t>
  </si>
  <si>
    <t>地底之王</t>
  </si>
  <si>
    <t>通关&lt;color=#ffcc66&gt;英雄试炼（攻击）第8关</t>
  </si>
  <si>
    <t>英雄试炼12</t>
  </si>
  <si>
    <t>拥有&lt;color=#ffcc66&gt;3个+4角色</t>
  </si>
  <si>
    <t>角色突破8</t>
  </si>
  <si>
    <t>12个角色&lt;color=#ffcc66&gt;完全觉醒</t>
  </si>
  <si>
    <t>角色觉醒7</t>
  </si>
  <si>
    <t>任意源核升级&lt;color=#ffcc66&gt;60次</t>
  </si>
  <si>
    <t>源核强化5</t>
  </si>
  <si>
    <t>社团捐献&lt;color=#ffcc66&gt;6次&lt;/color&gt;</t>
  </si>
  <si>
    <t>社团捐献2</t>
  </si>
  <si>
    <t>在社团工厂中装满&lt;color=#ffcc66&gt;12个箱子</t>
  </si>
  <si>
    <t>社团工厂</t>
  </si>
  <si>
    <t>拥有&lt;color=#ffcc66&gt;6个60级角色</t>
  </si>
  <si>
    <t>角色升级7</t>
  </si>
  <si>
    <t>通关全息调查&lt;color=#ffcc66&gt;23-5</t>
  </si>
  <si>
    <t>全息调查23</t>
  </si>
  <si>
    <t>制作&lt;color=#ffcc66&gt;50份&lt;/color&gt;料理</t>
  </si>
  <si>
    <t>制作料理2</t>
  </si>
  <si>
    <t>通关&lt;color=#ffcc66&gt;模拟训练第10关</t>
  </si>
  <si>
    <t>模拟训练15</t>
  </si>
  <si>
    <t>通关&lt;color=#ffcc66&gt;英雄试炼（攻击）第9关</t>
  </si>
  <si>
    <t>英雄试炼13</t>
  </si>
  <si>
    <t>通关&lt;color=#ffcc66&gt;英雄试炼50次&lt;/color&gt;</t>
  </si>
  <si>
    <t>英雄试炼14</t>
  </si>
  <si>
    <t>领取&lt;color=#ffcc66&gt;4320分钟&lt;/color&gt;治安委派奖励</t>
  </si>
  <si>
    <t>通关全息调查&lt;color=#ffcc66&gt;24-5</t>
  </si>
  <si>
    <t>全息调查24</t>
  </si>
  <si>
    <t>拥有&lt;color=#ffcc66&gt;12件紫色品质以上源核</t>
  </si>
  <si>
    <t>装备源核5</t>
  </si>
  <si>
    <t>生涯任务</t>
  </si>
  <si>
    <t>拥有1名英雄突破+5的英雄</t>
  </si>
  <si>
    <t>通关觉醒挑战1层</t>
  </si>
  <si>
    <t>觉醒挑战1</t>
  </si>
  <si>
    <t>任意12个英雄穿戴3级以上源核</t>
  </si>
  <si>
    <t>强化源核</t>
  </si>
  <si>
    <t>源核穿戴1</t>
  </si>
  <si>
    <t>以普通评价通关强者之梦（浅层）</t>
  </si>
  <si>
    <t>强者之梦1</t>
  </si>
  <si>
    <t>任意1名英雄2段觉醒3阶</t>
  </si>
  <si>
    <t>多段觉醒</t>
  </si>
  <si>
    <t>任意角色激活热感扫描3件套装效果</t>
  </si>
  <si>
    <t>热感扫描</t>
  </si>
  <si>
    <t>通关无人区探索3次</t>
  </si>
  <si>
    <t>通关觉醒挑战2层</t>
  </si>
  <si>
    <t>觉醒挑战2</t>
  </si>
  <si>
    <t>通关正义角逐第20层</t>
  </si>
  <si>
    <t>以优秀评价通关强者之梦（浅层）</t>
  </si>
  <si>
    <t>强者之梦2</t>
  </si>
  <si>
    <t>任意1名英雄完成2阶觉醒</t>
  </si>
  <si>
    <t>任意角色激活声势应援3件套装效果</t>
  </si>
  <si>
    <t>声势应援</t>
  </si>
  <si>
    <t>通关任意英雄物语5次</t>
  </si>
  <si>
    <t>英雄物语</t>
  </si>
  <si>
    <t>英雄物语1</t>
  </si>
  <si>
    <t>通关觉醒挑战3层</t>
  </si>
  <si>
    <t>觉醒挑战3</t>
  </si>
  <si>
    <t>任意角色生命值达到8000</t>
  </si>
  <si>
    <t>强化源核1</t>
  </si>
  <si>
    <t>任意类别的表彰等级达到20</t>
  </si>
  <si>
    <t>表彰技能</t>
  </si>
  <si>
    <t>表彰1</t>
  </si>
  <si>
    <t>拥有3名英雄突破+5的英雄</t>
  </si>
  <si>
    <t>通关正义角逐第30层</t>
  </si>
  <si>
    <t>正义角逐2</t>
  </si>
  <si>
    <t>以精英评价通关强者之梦（浅层）</t>
  </si>
  <si>
    <t>强者之梦3</t>
  </si>
  <si>
    <t>任意3名英雄2段觉醒3阶</t>
  </si>
  <si>
    <t>任意角色暴击达到40%</t>
  </si>
  <si>
    <t>强化源核2</t>
  </si>
  <si>
    <t>通关无人区探索4次</t>
  </si>
  <si>
    <t>任意3名英雄2段觉醒5阶</t>
  </si>
  <si>
    <t>装备过紫色品质念力屏障的所有位置</t>
  </si>
  <si>
    <t>念力屏障</t>
  </si>
  <si>
    <t>以完美评价通关强者之梦（浅层）</t>
  </si>
  <si>
    <t>强者之梦4</t>
  </si>
  <si>
    <t>拥有6名英雄突破+5的英雄</t>
  </si>
  <si>
    <t>通关觉醒挑战4层</t>
  </si>
  <si>
    <t>觉醒挑战4</t>
  </si>
  <si>
    <t>通关正义角逐第45层</t>
  </si>
  <si>
    <t>正义角逐3</t>
  </si>
  <si>
    <t>任意类别的表彰技能等级达到3级</t>
  </si>
  <si>
    <t>表彰2</t>
  </si>
  <si>
    <t>进行100次觉醒研究</t>
  </si>
  <si>
    <t>任意角色攻击达到3500</t>
  </si>
  <si>
    <t>强化源核3</t>
  </si>
  <si>
    <t>通关任意英雄物语15次</t>
  </si>
  <si>
    <t>英雄物语2</t>
  </si>
  <si>
    <t>任意6名英雄完成2阶觉醒</t>
  </si>
  <si>
    <t>强化任意源核100次</t>
  </si>
  <si>
    <t>强化源核4</t>
  </si>
  <si>
    <t>以普通评价通关强者之梦（中层）</t>
  </si>
  <si>
    <t>强者之梦5</t>
  </si>
  <si>
    <t>任意12名英雄完成2阶觉醒</t>
  </si>
  <si>
    <t>任意角色生命达到12000</t>
  </si>
  <si>
    <t>强化源核5</t>
  </si>
  <si>
    <t>通关无人区探索5次</t>
  </si>
  <si>
    <t>无人区探索3</t>
  </si>
  <si>
    <t>通关觉醒挑战5层</t>
  </si>
  <si>
    <t>觉醒挑战5</t>
  </si>
  <si>
    <t>任意12个英雄穿戴6级以上源核</t>
  </si>
  <si>
    <t>源核穿戴2</t>
  </si>
  <si>
    <t>以优秀评价通关强者之梦（中层）</t>
  </si>
  <si>
    <t>强者之梦6</t>
  </si>
  <si>
    <t>进行140次觉醒研究</t>
  </si>
  <si>
    <t>角色觉醒8</t>
  </si>
  <si>
    <t>任意角色防御达到1500</t>
  </si>
  <si>
    <t>强化源核6</t>
  </si>
  <si>
    <t>任意类别的表彰等级达到30</t>
  </si>
  <si>
    <t>表彰3</t>
  </si>
  <si>
    <t>任意6名英雄3段觉醒1阶</t>
  </si>
  <si>
    <t>角色觉醒9</t>
  </si>
  <si>
    <t>通关正义角逐第55层</t>
  </si>
  <si>
    <t>正义角逐4</t>
  </si>
  <si>
    <t>通关任意英雄物语25次</t>
  </si>
  <si>
    <t>英雄物语3</t>
  </si>
  <si>
    <t>任意12名英雄3段觉醒1阶</t>
  </si>
  <si>
    <t>角色觉醒10</t>
  </si>
  <si>
    <t>任意角色暴伤达到200%</t>
  </si>
  <si>
    <t>强化源核7</t>
  </si>
  <si>
    <t>以完美评价通关强者之梦（中层）</t>
  </si>
  <si>
    <t>强者之梦7</t>
  </si>
  <si>
    <t>通关觉醒挑战6层</t>
  </si>
  <si>
    <t>觉醒挑战6</t>
  </si>
  <si>
    <t>任意角色激活怪杰奇侠3件套装</t>
  </si>
  <si>
    <t>怪杰奇侠</t>
  </si>
  <si>
    <t>任意类别的2个表彰技能等级达到3级</t>
  </si>
  <si>
    <t>表彰4</t>
  </si>
  <si>
    <t>进行180次觉醒研究</t>
  </si>
  <si>
    <t>角色觉醒11</t>
  </si>
  <si>
    <t>任意群攻类英雄穿戴2件主属性含有攻击加成的源核</t>
  </si>
  <si>
    <t>源核穿戴3</t>
  </si>
  <si>
    <t>通关无人区探索7次</t>
  </si>
  <si>
    <t>无人区探索4</t>
  </si>
  <si>
    <t>拥有6名英雄突破+6的英雄</t>
  </si>
  <si>
    <t>任意6名英雄3段觉醒3阶</t>
  </si>
  <si>
    <t>角色觉醒12</t>
  </si>
  <si>
    <t>任意辅助类英雄穿戴2件主属性含有速度的源核</t>
  </si>
  <si>
    <t>源核穿戴4</t>
  </si>
  <si>
    <t>任意类别的表彰等级达到40</t>
  </si>
  <si>
    <t>表彰5</t>
  </si>
  <si>
    <t>通关觉醒挑战7层</t>
  </si>
  <si>
    <t>觉醒挑战7</t>
  </si>
  <si>
    <t>拥有21件紫色品质以上6级源核</t>
  </si>
  <si>
    <t>强化源核8</t>
  </si>
  <si>
    <t>以优秀评价通关强者之梦（深层）</t>
  </si>
  <si>
    <t>强者之梦8</t>
  </si>
  <si>
    <t>进行220次觉醒研究</t>
  </si>
  <si>
    <t>角色觉醒13</t>
  </si>
  <si>
    <t>任意角色激活防弹背心3件套装</t>
  </si>
  <si>
    <t>防弹背心</t>
  </si>
  <si>
    <t>通关任意英雄物语35次</t>
  </si>
  <si>
    <t>英雄物语4</t>
  </si>
  <si>
    <t>任意6名英雄3段觉醒5阶</t>
  </si>
  <si>
    <t>角色觉醒14</t>
  </si>
  <si>
    <t>通关正义角逐第70层</t>
  </si>
  <si>
    <t>正义角逐5</t>
  </si>
  <si>
    <t>任意类别的4个表彰技能等级达到3级</t>
  </si>
  <si>
    <t>表彰6</t>
  </si>
  <si>
    <t>任意12名英雄3段觉醒5阶</t>
  </si>
  <si>
    <t>角色觉醒15</t>
  </si>
  <si>
    <t>装备过橙色品质格斗冠军的所有位置</t>
  </si>
  <si>
    <t>机械武装</t>
  </si>
  <si>
    <t>以完美评价通关强者之梦（深层）</t>
  </si>
  <si>
    <t>强者之梦9</t>
  </si>
  <si>
    <t>通关觉醒挑战8层</t>
  </si>
  <si>
    <t>觉醒挑战8</t>
  </si>
  <si>
    <t>拥有1枚强化15级的橙色源核</t>
  </si>
  <si>
    <t>强化源核9</t>
  </si>
  <si>
    <t>通关无人区探索9次</t>
  </si>
  <si>
    <t>无人区探索5</t>
  </si>
  <si>
    <t>进行260次觉醒研究</t>
  </si>
  <si>
    <t>角色觉醒16</t>
  </si>
  <si>
    <t>任意角色防御达到3800</t>
  </si>
  <si>
    <t>强化源核10</t>
  </si>
  <si>
    <t>任意类别的表彰等级达到50</t>
  </si>
  <si>
    <t>表彰7</t>
  </si>
  <si>
    <t>任意6名英雄完成3阶觉醒</t>
  </si>
  <si>
    <t>角色觉醒17</t>
  </si>
  <si>
    <t>任意角色暴伤达到300%</t>
  </si>
  <si>
    <t>强化源核11</t>
  </si>
  <si>
    <t>任意类别的4个表彰技能等级达到4级</t>
  </si>
  <si>
    <t>表彰8</t>
  </si>
  <si>
    <t>通关觉醒挑战9层</t>
  </si>
  <si>
    <t>觉醒挑战9</t>
  </si>
  <si>
    <t>任意角色速度达到420</t>
  </si>
  <si>
    <t>强化源核12</t>
  </si>
  <si>
    <t>以优秀评价通关强者之梦（暴走）</t>
  </si>
  <si>
    <t>强者之梦10</t>
  </si>
  <si>
    <t>拥有6名英雄突破+7的英雄</t>
  </si>
  <si>
    <t>日常-</t>
  </si>
  <si>
    <t>固定任务-</t>
  </si>
  <si>
    <t>周常-</t>
  </si>
  <si>
    <t>随机任务-</t>
  </si>
  <si>
    <t>随机稀有任务-</t>
  </si>
  <si>
    <t>id分配规则</t>
  </si>
  <si>
    <t>日常/周常</t>
  </si>
  <si>
    <t>固定/随机/随机稀有</t>
  </si>
  <si>
    <t>页签</t>
  </si>
  <si>
    <t>等级挡位</t>
  </si>
  <si>
    <t>进化之家1次</t>
  </si>
  <si>
    <t>英雄试炼1次</t>
  </si>
  <si>
    <t>模拟训练1次</t>
  </si>
  <si>
    <t>正义角逐1次</t>
  </si>
  <si>
    <t>进行1次任意副本的组队战斗</t>
  </si>
  <si>
    <t>小游戏进行1次</t>
  </si>
  <si>
    <t>料理过1次</t>
  </si>
  <si>
    <t>联络玩法进行1次</t>
  </si>
  <si>
    <t>道馆演武过1次</t>
  </si>
  <si>
    <t>社团给人捐过1次碎片</t>
  </si>
  <si>
    <t>源核升级过1次</t>
  </si>
  <si>
    <t>英雄升级过1次</t>
  </si>
  <si>
    <t>普通商店里买过1次东西</t>
  </si>
  <si>
    <t>购买过1次体力</t>
  </si>
  <si>
    <t>购买过1次金币</t>
  </si>
  <si>
    <t>进化之家10次</t>
  </si>
  <si>
    <t>英雄试炼10次</t>
  </si>
  <si>
    <t>模拟训练10次</t>
  </si>
  <si>
    <t>道馆演武进行3次</t>
  </si>
  <si>
    <t>治安委派派遣过3次</t>
  </si>
  <si>
    <t>联络玩法进行3次</t>
  </si>
  <si>
    <t>消耗了60点体力</t>
  </si>
  <si>
    <t>低级招募过3次</t>
  </si>
  <si>
    <t>高级招募过1次</t>
  </si>
  <si>
    <t>梦境玩法进行过1次</t>
  </si>
  <si>
    <t>小游戏进行5次</t>
  </si>
  <si>
    <t>消耗了100钻石</t>
  </si>
  <si>
    <t>进行20次任意副本的组队战斗</t>
  </si>
  <si>
    <t>pvp进行10次</t>
  </si>
  <si>
    <t>消耗了1000体力</t>
  </si>
  <si>
    <t>正义角逐进行20次</t>
  </si>
  <si>
    <t>无人区通关过1次</t>
  </si>
  <si>
    <t>料理进行20次</t>
  </si>
  <si>
    <t>道馆演武进行30次</t>
  </si>
  <si>
    <t>源核升级50次</t>
  </si>
  <si>
    <t>英雄升级50次</t>
  </si>
  <si>
    <t>梦境玩法通关过2次</t>
  </si>
  <si>
    <t>小游戏进行20次</t>
  </si>
  <si>
    <t>消耗了500钻石</t>
  </si>
  <si>
    <t>特定种类货币获取到达特定数量    货币的道具id</t>
  </si>
  <si>
    <t>特定种类货币消耗到达特定数量   货币的道具id</t>
  </si>
  <si>
    <t>给x英雄升级   填英雄id</t>
  </si>
  <si>
    <t>玩家等级达到目标值级   参数填1</t>
  </si>
  <si>
    <t>给任意英雄升级目标值次 参数填0</t>
  </si>
  <si>
    <t>x商店里买东西目标值次 填写子商店id</t>
  </si>
  <si>
    <t>源核升级过目标值次 参数为0</t>
  </si>
  <si>
    <t>料理进行过目标值次 参数为0</t>
  </si>
  <si>
    <t>小游戏达玩目标值次 参数为0</t>
  </si>
  <si>
    <t>触发xx掉落id特定次数 填掉落id</t>
  </si>
  <si>
    <t>拥有 目标值 个x星以上英雄</t>
  </si>
  <si>
    <t>拥有 目标值 个x级别以上英雄</t>
  </si>
  <si>
    <t>觉醒特定英雄（参数x：英雄id）达到 目标值 阶段</t>
  </si>
  <si>
    <t>觉醒了 目标值个任意英雄 达到 x阶段</t>
  </si>
  <si>
    <t>给 id为x的英雄（填0为任意） 升级技能 目标值次</t>
  </si>
  <si>
    <t>目标值 个英雄 身上装齐了所有源核</t>
  </si>
  <si>
    <t>获得 目标值 件 x品质以上的源核</t>
  </si>
  <si>
    <t>社团祈愿 赠送过 目标值个 x品质以上的碎片</t>
  </si>
  <si>
    <t>社团签到目标值次</t>
  </si>
  <si>
    <t>成就积分达到多少</t>
  </si>
  <si>
    <t>加入过 目标值 次社团(?)</t>
  </si>
  <si>
    <t>历史x类型的池子里抽过目标值次</t>
  </si>
  <si>
    <t>活跃度等级达到多少级</t>
  </si>
  <si>
    <t>累积登录多少天（注册开始算，中间没登录也算）走游戏通用重置时间</t>
  </si>
  <si>
    <t>累积登录多少天（领任务开始算，中间没登录也算）走游戏通用重置时间</t>
  </si>
  <si>
    <t>占扑达到  目标值 天</t>
  </si>
  <si>
    <t xml:space="preserve">社团任务完成 目标值 次 </t>
  </si>
  <si>
    <t>激活成功英雄协同 （目标值填1）</t>
  </si>
  <si>
    <t>在任意阵容上阵 目标值个英雄</t>
  </si>
  <si>
    <t>埼玉好感度达到 目标值 级</t>
  </si>
  <si>
    <t>收集了 目标值 个 稀有度（参数1填，1-4=c-s，-1=sp）英雄</t>
  </si>
  <si>
    <t>收集了 目标值 个 任意英雄</t>
  </si>
  <si>
    <t>累积登录多少天（注册开始算，中间没登录也算）走运营活动重置时间</t>
  </si>
  <si>
    <t>累积登录多少天（领任务开始算，中间没登录也算）走运营活动重置时间</t>
  </si>
  <si>
    <t xml:space="preserve">战斗类  </t>
  </si>
  <si>
    <t>通过xx类型关卡特定次数（pve） 填sceneTypeId</t>
  </si>
  <si>
    <t>通过指定id关卡</t>
  </si>
  <si>
    <t>通过了主线某章节 参数填主线id</t>
  </si>
  <si>
    <t>通过了某个关卡（记录历史）  参数1填关卡id  参数填1</t>
  </si>
  <si>
    <t>挑战xx类型关卡特定次数（pvp） 填sceneType id（作废）</t>
  </si>
  <si>
    <t>战胜xx类型关卡特定次数（pvp） 填sceneType id（作废）</t>
  </si>
  <si>
    <t>全息调查 x 章 达到完美通关（满星）</t>
  </si>
  <si>
    <t>梦境玩法进行过 目标值 次</t>
  </si>
  <si>
    <t>正义角逐 达到 目标值 层数</t>
  </si>
  <si>
    <t>治安委派派遣了了 目标值 次</t>
  </si>
  <si>
    <t>武道大会挑战 目标值 次（参数1=0 进行，参数1=1 胜利）</t>
  </si>
  <si>
    <t>武道大会达到 x 段位</t>
  </si>
  <si>
    <t>道馆演武挑战目标值次（参数1=0 进行，参数1=1 胜利）</t>
  </si>
  <si>
    <t>正义角逐进行 目标值次 （扫荡算次数，打通一层才算1次）</t>
  </si>
  <si>
    <t>进行联络玩法 目标值次</t>
  </si>
  <si>
    <t>无人区探索x区（参数1填写区域id） 通过 目标值 次</t>
  </si>
  <si>
    <t>无人区探索x区   任意区域                                   通过 目标值 次</t>
  </si>
  <si>
    <t>进行/胜利（参数1，填0=进行，填1=胜利） 在特定副本（参数2填sceneType， 组队战斗 目标值 次</t>
  </si>
  <si>
    <t>进行/胜利（参数1，填0=进行，填1=胜利） 在任意副本  组队战斗 目标值 次</t>
  </si>
  <si>
    <t>参加  社团首领 目标值 次</t>
  </si>
  <si>
    <t>模拟训练通过1次</t>
  </si>
  <si>
    <t>英雄试炼通过1次</t>
  </si>
  <si>
    <t>怪人研究所通过1次</t>
  </si>
  <si>
    <t>任意英雄升级过5次</t>
  </si>
  <si>
    <t>任意源核升级5次</t>
  </si>
  <si>
    <t>埼玉家中任意小游戏进行1次</t>
  </si>
  <si>
    <t>在埼玉家中料理过1次</t>
  </si>
  <si>
    <t>在情报交流里捐出过1次情报</t>
  </si>
  <si>
    <t>普通超市里买过1次东西</t>
  </si>
  <si>
    <t>联络玩法进行5次</t>
  </si>
  <si>
    <t>通关英雄试炼10次</t>
  </si>
  <si>
    <t>通关模拟训练10次</t>
  </si>
  <si>
    <t>通关怪人研究所10次</t>
  </si>
  <si>
    <t>道馆演武胜利9次</t>
  </si>
  <si>
    <t>武道大会胜利3次</t>
  </si>
  <si>
    <t>精英召唤5次</t>
  </si>
  <si>
    <t>普通召唤10次</t>
  </si>
  <si>
    <t>完成6次社团任务</t>
  </si>
  <si>
    <t>武道大会次数</t>
  </si>
  <si>
    <t>精英招募次数</t>
  </si>
  <si>
    <t>埼玉家小游戏</t>
  </si>
  <si>
    <t>无人区探索通关次数</t>
  </si>
  <si>
    <t>道馆演武胜利</t>
  </si>
  <si>
    <t>随机周常任务</t>
  </si>
  <si>
    <t>联络玩法进行30次</t>
  </si>
  <si>
    <t>埼玉家料理30次</t>
  </si>
  <si>
    <t>背包</t>
  </si>
  <si>
    <t>icon_function_beibao</t>
  </si>
  <si>
    <t>icon_function_daoguanyanwu</t>
  </si>
  <si>
    <t>好友</t>
  </si>
  <si>
    <t>icon_function_haoyou</t>
  </si>
  <si>
    <t>icon_function_jinhuazhijia</t>
  </si>
  <si>
    <t>icon_function_liaoli</t>
  </si>
  <si>
    <t>埼玉卡片</t>
  </si>
  <si>
    <t>icon_function_qiyukapai</t>
  </si>
  <si>
    <t>排行榜</t>
  </si>
  <si>
    <t>icon_function_paihangbang</t>
  </si>
  <si>
    <t>icon_function_pvp</t>
  </si>
  <si>
    <t>icon_function_qiangzhezhimeng</t>
  </si>
  <si>
    <t>协同</t>
  </si>
  <si>
    <t>icon_function_qietong</t>
  </si>
  <si>
    <t>icon_function_qiyujia</t>
  </si>
  <si>
    <t>icon_function_quanxixunlian</t>
  </si>
  <si>
    <t>icon_function_richang</t>
  </si>
  <si>
    <t>超市</t>
  </si>
  <si>
    <t>icon_function_shangdian</t>
  </si>
  <si>
    <t>社团</t>
  </si>
  <si>
    <t>icon_function_shetuan</t>
  </si>
  <si>
    <t>英雄手册</t>
  </si>
  <si>
    <t>icon_function_shouce</t>
  </si>
  <si>
    <t>突发事件</t>
  </si>
  <si>
    <t>icon_function_tufashijian</t>
  </si>
  <si>
    <t>icon_function_wurenqu</t>
  </si>
  <si>
    <t>小游戏</t>
  </si>
  <si>
    <t>icon_function_xiaoyouxi</t>
  </si>
  <si>
    <t>新人演练</t>
  </si>
  <si>
    <t>icon_function_xinrenyanlian</t>
  </si>
  <si>
    <t>icon_function_yingxiong</t>
  </si>
  <si>
    <t>icon_function_yingxionglianluo</t>
  </si>
  <si>
    <t>icon_function_yingxiongshilian</t>
  </si>
  <si>
    <t>icon_function_yiwendiaocha</t>
  </si>
  <si>
    <t>邮件</t>
  </si>
  <si>
    <t>icon_function_youjian</t>
  </si>
  <si>
    <t>源核</t>
  </si>
  <si>
    <t>icon_function_yuanhe</t>
  </si>
  <si>
    <t>招募</t>
  </si>
  <si>
    <t>icon_function_zhaomu</t>
  </si>
  <si>
    <t>icon_function_zhengyijuezhu</t>
  </si>
  <si>
    <t>阵容</t>
  </si>
  <si>
    <t>icon_function_zhenrong</t>
  </si>
  <si>
    <t>icon_function_zhianweipai</t>
  </si>
  <si>
    <t>icon_function_zhuxian</t>
  </si>
  <si>
    <t>组队</t>
  </si>
  <si>
    <t>icon_function_zudui</t>
  </si>
  <si>
    <t>设置</t>
  </si>
  <si>
    <t>icon_function_shezhi</t>
  </si>
  <si>
    <t>活动</t>
  </si>
  <si>
    <t>icon_function_huodong</t>
  </si>
  <si>
    <t>购买</t>
  </si>
  <si>
    <t>icon_function_weixin</t>
  </si>
  <si>
    <t>icon_function_sq</t>
  </si>
  <si>
    <t>icon_function_quyugongfang</t>
  </si>
  <si>
    <t>ui_yingxiongshouce_zhouchang_tubiao_1</t>
  </si>
  <si>
    <t>ui_yingxiongshouce_zhouchang_tubiao_2</t>
  </si>
  <si>
    <t>ui_yingxiongshouce_zhouchang_tubiao_3</t>
  </si>
  <si>
    <t>ui_yingxiongshouce_zhouchang_tubiao_4</t>
  </si>
  <si>
    <t>ui_yingxiongshouce_zhouchang_tubiao_5</t>
  </si>
  <si>
    <t>ui_yingxiongshouce_zhouchang_tubiao_6</t>
  </si>
  <si>
    <t>ui_yingxiongshouce_zhouchang_tubiao_7</t>
  </si>
  <si>
    <t>ui_yingxiongshouce_zhouchang_tubiao_8</t>
  </si>
  <si>
    <t>ui_yingxiongshouce_zhouchang_tubiao_9</t>
  </si>
  <si>
    <t>ui_yingxiongshouce_zhouchang_tubiao_10</t>
  </si>
  <si>
    <t>任意英雄升级1次</t>
  </si>
  <si>
    <t>埼玉家料理过1次</t>
  </si>
  <si>
    <t>消耗30体力</t>
  </si>
  <si>
    <t>消耗90体力</t>
  </si>
  <si>
    <t>name</t>
  </si>
  <si>
    <t>unlockType</t>
  </si>
  <si>
    <t>unlockPara</t>
  </si>
  <si>
    <t>活动名称</t>
  </si>
  <si>
    <t>解锁类型</t>
  </si>
  <si>
    <t>解锁参数</t>
  </si>
  <si>
    <t>协会考核（废弃）</t>
  </si>
  <si>
    <t>福利商店</t>
  </si>
  <si>
    <t>社团卖场</t>
  </si>
  <si>
    <t>情报交流</t>
  </si>
  <si>
    <t>英雄之道（废弃）</t>
  </si>
  <si>
    <t>更换阵容</t>
  </si>
  <si>
    <t>装备界面（废弃）</t>
  </si>
  <si>
    <t>每日占卜</t>
  </si>
  <si>
    <t>成就</t>
  </si>
  <si>
    <t>强者之梦（废弃）</t>
  </si>
  <si>
    <t>自动战斗</t>
  </si>
  <si>
    <t>两倍速</t>
  </si>
  <si>
    <t>s技能跳过按钮</t>
  </si>
  <si>
    <t>应援团</t>
  </si>
  <si>
    <t>手办柜</t>
  </si>
  <si>
    <t>外出</t>
  </si>
  <si>
    <t>偶像的礼遇</t>
  </si>
  <si>
    <t>资源找回</t>
  </si>
  <si>
    <t>获取途径</t>
  </si>
  <si>
    <t>作战</t>
  </si>
  <si>
    <t>社团BOSS</t>
  </si>
  <si>
    <t>晋级挑战</t>
  </si>
  <si>
    <t>协同指导</t>
  </si>
  <si>
    <t>英雄集结</t>
  </si>
  <si>
    <t>每日报到</t>
  </si>
  <si>
    <t>我要变强</t>
  </si>
  <si>
    <t>社团挑战</t>
  </si>
  <si>
    <t>英雄觉醒</t>
  </si>
  <si>
    <t>埼玉家签到（好感度玩偶）</t>
  </si>
  <si>
    <t>合成</t>
  </si>
  <si>
    <t>聊天</t>
  </si>
  <si>
    <t>社团采购</t>
  </si>
  <si>
    <t>情报商店</t>
  </si>
  <si>
    <t>英雄攻略</t>
  </si>
  <si>
    <t>强者之路</t>
  </si>
  <si>
    <t>物语</t>
  </si>
  <si>
    <t>关注公众号</t>
  </si>
  <si>
    <t>限时礼包</t>
  </si>
  <si>
    <t>弗莱士特辑</t>
  </si>
  <si>
    <t>单笔充值</t>
  </si>
  <si>
    <t>累计充值</t>
  </si>
  <si>
    <t>累天充值</t>
  </si>
  <si>
    <t>定时伙食</t>
  </si>
  <si>
    <t>协会测验（暂弃）</t>
  </si>
  <si>
    <t>成长基金</t>
  </si>
  <si>
    <t>异闻基金</t>
  </si>
  <si>
    <t>首充</t>
  </si>
  <si>
    <t>签到</t>
  </si>
  <si>
    <t>清理城市</t>
  </si>
  <si>
    <t>清理城市（陷阱）</t>
  </si>
  <si>
    <t>清理城市（boss）</t>
  </si>
  <si>
    <t>分解</t>
  </si>
  <si>
    <t>还原</t>
  </si>
  <si>
    <t>UP招募</t>
  </si>
  <si>
    <t>闪光招募</t>
  </si>
  <si>
    <t>社团红包</t>
  </si>
  <si>
    <t>专属返利</t>
  </si>
  <si>
    <t>电子斗技</t>
  </si>
  <si>
    <t>公平斗技</t>
  </si>
  <si>
    <t>3v3斗技</t>
  </si>
  <si>
    <t>任务名</t>
  </si>
  <si>
    <t>跳转ID</t>
  </si>
  <si>
    <t>图片ID</t>
  </si>
  <si>
    <t>ui_khrw_-csgm_0</t>
  </si>
  <si>
    <t>ui_khrw_-gryjs_0</t>
  </si>
  <si>
    <t>ui_khrw_-ll_0</t>
  </si>
  <si>
    <t>ui_khrw_-qhyh_0</t>
  </si>
  <si>
    <t>ui_khrw_-qxxl_0</t>
  </si>
  <si>
    <t>ui_khrw_-qydl_0</t>
  </si>
  <si>
    <t>ui_khrw_-slc_0</t>
  </si>
  <si>
    <t>ui_khrw_-stgc_0</t>
  </si>
  <si>
    <t>ui_khrw_-stjx_0</t>
  </si>
  <si>
    <t>社团礼包</t>
  </si>
  <si>
    <t>ui_khrw_-stlb_0</t>
  </si>
  <si>
    <t>ui_khrw_-strw_0</t>
  </si>
  <si>
    <t>ui_khrw_-sttf_0</t>
  </si>
  <si>
    <t>ui_khrw_-wddh_0</t>
  </si>
  <si>
    <t>ui_khrw_-wjdj_0</t>
  </si>
  <si>
    <t>ui_khrw_-wrqts_0</t>
  </si>
  <si>
    <t>ui_khrw_-xhcy_0</t>
  </si>
  <si>
    <t>ui_khrw_-xryl_0</t>
  </si>
  <si>
    <t>ui_khrw_-xyx_0</t>
  </si>
  <si>
    <t>拥有源核</t>
  </si>
  <si>
    <t>ui_khrw_-yongyyuanhe_0</t>
  </si>
  <si>
    <t>ui_khrw_-ywdc_0</t>
  </si>
  <si>
    <t>ui_khrw_-yxjx_0</t>
  </si>
  <si>
    <t>ui_khrw_-yxsj_0</t>
  </si>
  <si>
    <t>ui_khrw_-yxsl_0</t>
  </si>
  <si>
    <t>ui_khrw_-yxsx_0</t>
  </si>
  <si>
    <t>ui_khrw_-yxxt_0</t>
  </si>
  <si>
    <t>ui_khrw_-zawp_0</t>
  </si>
  <si>
    <t>ui_khrw_-zr_0</t>
  </si>
  <si>
    <t>ui_khrw_-zxd2z_0</t>
  </si>
  <si>
    <t>ui_khrw_-zxd3z_0</t>
  </si>
  <si>
    <t>ui_khrw_-zxd4z_0</t>
  </si>
  <si>
    <t>ui_khrw_-zxd5z_0</t>
  </si>
  <si>
    <t>ui_khrw_-zxd6z_0</t>
  </si>
  <si>
    <t>ui_khrw_-zxd7z_0</t>
  </si>
  <si>
    <t>ui_khrw_-zxd8z_0</t>
  </si>
  <si>
    <t>ui_khrw_-zyjz_0</t>
  </si>
  <si>
    <t>ui_zdjh_-gmcc_0</t>
  </si>
  <si>
    <t>icon_fzyh_0003</t>
  </si>
  <si>
    <t>icon_fzyh_0004</t>
  </si>
  <si>
    <t>icon_fzyh_0005</t>
  </si>
  <si>
    <t>icon_fzyh_0006</t>
  </si>
  <si>
    <t>icon_fzyh_0007</t>
  </si>
  <si>
    <t>icon_fzyh_0008</t>
  </si>
  <si>
    <t>icon_fzyh_0009</t>
  </si>
  <si>
    <t>icon_fzyh_0010</t>
  </si>
  <si>
    <t>能量引擎</t>
  </si>
  <si>
    <t>电池背包</t>
  </si>
  <si>
    <t>奥传快刀</t>
  </si>
  <si>
    <t>刚柔并济</t>
  </si>
  <si>
    <t>心眼突袭</t>
  </si>
  <si>
    <t>战术装甲</t>
  </si>
  <si>
    <t>刚体之魂</t>
  </si>
  <si>
    <t>爱之守护</t>
  </si>
  <si>
    <t>元气英雄</t>
  </si>
  <si>
    <t>大众偶像</t>
  </si>
  <si>
    <t>热血青春</t>
  </si>
  <si>
    <t>攻击源核</t>
  </si>
  <si>
    <t>防御源核</t>
  </si>
  <si>
    <t>辅助源核</t>
  </si>
  <si>
    <t>电极火花</t>
  </si>
  <si>
    <t>爆焰徽章</t>
  </si>
  <si>
    <t>格斗冠军</t>
  </si>
  <si>
    <t>获得1件以上&lt;color=#e46b12&gt;白色品质源核</t>
  </si>
  <si>
    <t>获得源核1</t>
  </si>
  <si>
    <t>1个角色激活&lt;color=#e46b12&gt;热感扫描&lt;/color&gt;套装效果</t>
  </si>
  <si>
    <t>热感扫描1</t>
  </si>
  <si>
    <t>1个角色激活&lt;color=#e46b12&gt;念力屏障&lt;/color&gt;套装效果</t>
  </si>
  <si>
    <t>念力屏障1</t>
  </si>
  <si>
    <t>1个角色激活&lt;color=#e46b12&gt;电池背包&lt;/color&gt;套装效果</t>
  </si>
  <si>
    <t>电池背包1</t>
  </si>
  <si>
    <t>任意群攻类角色穿戴2件&lt;color=#e46b12&gt;主属性含有攻击的源核</t>
  </si>
  <si>
    <t>群攻英雄1</t>
  </si>
  <si>
    <t>任意单攻类角色穿戴2件&lt;color=#e46b12&gt;主属性含有攻击的源核</t>
  </si>
  <si>
    <t>单攻英雄1</t>
  </si>
  <si>
    <t>任意辅助类角色穿戴2件&lt;color=#e46b12&gt;主属性含有生命的源核</t>
  </si>
  <si>
    <t>辅助英雄1</t>
  </si>
  <si>
    <t>任意源核升级&lt;color=#e46b12&gt;10次</t>
  </si>
  <si>
    <t>任意3个英雄穿戴&lt;color=#e46b12&gt;3级以上源核</t>
  </si>
  <si>
    <t>拥有&lt;color=#e46b12&gt;12件绿色品质以上源核</t>
  </si>
  <si>
    <t>获得源核2</t>
  </si>
  <si>
    <t>任意源核升级&lt;color=#e46b12&gt;20次</t>
  </si>
  <si>
    <t>任意角色&lt;color=#e46b12&gt;攻击达到1200</t>
  </si>
  <si>
    <t>超强攻击</t>
  </si>
  <si>
    <t>6个角色装备了&lt;color=#e46b12&gt;4个源核</t>
  </si>
  <si>
    <t>拥有1枚强化6级的绿色源核</t>
  </si>
  <si>
    <t>获得源核3</t>
  </si>
  <si>
    <t>任意角色&lt;color=#e46b12&gt;速度达到350</t>
  </si>
  <si>
    <t>唯快不破1</t>
  </si>
  <si>
    <t>任意角色&lt;color=#e46b12&gt;防御达到600</t>
  </si>
  <si>
    <t>任意源核升级&lt;color=#e46b12&gt;40次</t>
  </si>
  <si>
    <t>任意角色&lt;color=#e46b12&gt;生命达到5000</t>
  </si>
  <si>
    <t>我是血牛1</t>
  </si>
  <si>
    <t>3个角色激活&lt;color=#e46b12&gt;热感扫描&lt;/color&gt;套装效果</t>
  </si>
  <si>
    <t>热感扫描2</t>
  </si>
  <si>
    <t>3个角色激活&lt;color=#e46b12&gt;电极火花&lt;/color&gt;套装效果</t>
  </si>
  <si>
    <t>任意群攻类角色穿戴2件&lt;color=#e46b12&gt;副属性含有攻击的源核</t>
  </si>
  <si>
    <t>群攻英雄2</t>
  </si>
  <si>
    <t>任意辅助类角色穿戴2件&lt;color=#e46b12&gt;主属性含有速度的源核</t>
  </si>
  <si>
    <t>辅助英雄2</t>
  </si>
  <si>
    <t>任意单攻类角色穿戴2件&lt;color=#e46b12&gt;副属性含有攻击的源核</t>
  </si>
  <si>
    <t>单攻英雄2</t>
  </si>
  <si>
    <t>任意控制类角色穿戴2件&lt;color=#e46b12&gt;副属性含有命中的源核</t>
  </si>
  <si>
    <t>控制英雄1</t>
  </si>
  <si>
    <t>获得源核4</t>
  </si>
  <si>
    <t>拥有1枚强化&lt;color=#e46b12&gt;9级的蓝色源核</t>
  </si>
  <si>
    <t>装备过蓝色品质&lt;color=#e46b12&gt;热感扫描&lt;/color&gt;的所有位置</t>
  </si>
  <si>
    <t>热感扫描3</t>
  </si>
  <si>
    <t>装备过蓝色品质&lt;color=#e46b12&gt;电池背包&lt;/color&gt;的所有位置</t>
  </si>
  <si>
    <t>电池背包2</t>
  </si>
  <si>
    <t>装备过蓝色品质&lt;color=#e46b12&gt;念力屏障&lt;/color&gt;的所有位置</t>
  </si>
  <si>
    <t>念力屏障2</t>
  </si>
  <si>
    <t>装备过蓝色品质&lt;color=#e46b12&gt;爆焰徽章&lt;/color&gt;的所有位置</t>
  </si>
  <si>
    <t>爆焰徽章1</t>
  </si>
  <si>
    <t>装备过蓝色品质&lt;color=#e46b12&gt;怪杰奇侠&lt;/color&gt;的所有位置</t>
  </si>
  <si>
    <t>怪杰奇侠1</t>
  </si>
  <si>
    <t>装备过蓝色品质&lt;color=#e46b12&gt;格斗冠军&lt;/color&gt;的所有位置</t>
  </si>
  <si>
    <t>格斗冠军1</t>
  </si>
  <si>
    <t>任意角色&lt;color=#e46b12&gt;激活防弹背心3件套装</t>
  </si>
  <si>
    <t>任意角色&lt;color=#e46b12&gt;攻击达到2200</t>
  </si>
  <si>
    <t>任意角色&lt;color=#e46b12&gt;暴伤达到200%</t>
  </si>
  <si>
    <t>暴击伤害1</t>
  </si>
  <si>
    <t>任意角色&lt;color=#e46b12&gt;命中达到300</t>
  </si>
  <si>
    <t>命中达人1</t>
  </si>
  <si>
    <t>任意角色&lt;color=#e46b12&gt;暴击达到40%</t>
  </si>
  <si>
    <t>我能暴击1</t>
  </si>
  <si>
    <t>任意角色&lt;color=#e46b12&gt;速度达到380</t>
  </si>
  <si>
    <t>唯快不破2</t>
  </si>
  <si>
    <t>任意角色&lt;color=#e46b12&gt;防御达到300</t>
  </si>
  <si>
    <t>12个角色装备了&lt;color=#e46b12&gt;7个源核</t>
  </si>
  <si>
    <t>任意12个角色穿戴&lt;color=#e46b12&gt;6级以上源核</t>
  </si>
  <si>
    <t>装备源核4</t>
  </si>
  <si>
    <t>任意群攻类角色穿戴4件&lt;color=#e46b12&gt;副属性含有攻击的源核</t>
  </si>
  <si>
    <t>群攻英雄3</t>
  </si>
  <si>
    <t>任意3个角色激活&lt;color=#e46b12&gt;热感扫描&lt;/color&gt;3件套装效果</t>
  </si>
  <si>
    <t>热感扫描4</t>
  </si>
  <si>
    <t>任意源核升级&lt;color=#e46b12&gt;60次</t>
  </si>
  <si>
    <t>任意单攻类角色穿戴4件&lt;color=#e46b12&gt;副属性含有暴击的源核</t>
  </si>
  <si>
    <t>单攻英雄3</t>
  </si>
  <si>
    <t>任意3个角色激活&lt;color=#e46b12&gt;声势应援&lt;/color&gt;3件套装效果</t>
  </si>
  <si>
    <t>12个角色装备蓝色品质的&lt;color=#e46b12&gt;核心源核</t>
  </si>
  <si>
    <t>任意3个角色激活&lt;color=#e46b12&gt;念力屏障&lt;/color&gt;3件套装效果</t>
  </si>
  <si>
    <t>念力屏障3</t>
  </si>
  <si>
    <t>任意角色&lt;color=#e46b12&gt;生命达到10000</t>
  </si>
  <si>
    <t>我是血牛2</t>
  </si>
  <si>
    <t>任意角色&lt;color=#e46b12&gt;暴击达到50%</t>
  </si>
  <si>
    <t>装备过紫色品质&lt;color=#e46b12&gt;热感扫描&lt;/color&gt;的所有位置</t>
  </si>
  <si>
    <t>热感扫描5</t>
  </si>
  <si>
    <t>装备过紫色品质&lt;color=#e46b12&gt;电池背包&lt;/color&gt;的所有位置</t>
  </si>
  <si>
    <t>电池背包3</t>
  </si>
  <si>
    <t>装备过紫色品质&lt;color=#e46b12&gt;念力屏障&lt;/color&gt;的所有位置</t>
  </si>
  <si>
    <t>念力屏障4</t>
  </si>
  <si>
    <t>装备过紫色品质&lt;color=#e46b12&gt;爆焰徽章&lt;/color&gt;的所有位置</t>
  </si>
  <si>
    <t>爆焰徽章2</t>
  </si>
  <si>
    <t>装备过紫色品质&lt;color=#e46b12&gt;怪杰奇侠&lt;/color&gt;的所有位置</t>
  </si>
  <si>
    <t>怪杰奇侠3</t>
  </si>
  <si>
    <t>装备过紫色品质&lt;color=#e46b12&gt;格斗冠军&lt;/color&gt;的所有位置</t>
  </si>
  <si>
    <t>格斗冠军2</t>
  </si>
  <si>
    <t>任意角色&lt;color=#e46b12&gt;攻击达到3500</t>
  </si>
  <si>
    <t>超强攻击2</t>
  </si>
  <si>
    <t>任意角色&lt;color=#e46b12&gt;防御达到1500</t>
  </si>
  <si>
    <t>拥有&lt;color=#e46b12&gt;18件紫色品质以上源核</t>
  </si>
  <si>
    <t>获得源核5</t>
  </si>
  <si>
    <t>任意源核升级&lt;color=#e46b12&gt;100次</t>
  </si>
  <si>
    <t>任意角色&lt;color=#e46b12&gt;生命达到15000</t>
  </si>
  <si>
    <t>我是血牛3</t>
  </si>
  <si>
    <t>18个角色装备了&lt;color=#e46b12&gt;7个源核</t>
  </si>
  <si>
    <t>装备源核6</t>
  </si>
  <si>
    <t>任意&lt;color=#e46b12&gt;12个角色穿戴9级以上源核</t>
  </si>
  <si>
    <t>装备源核7</t>
  </si>
  <si>
    <t>铜墙铁壁</t>
  </si>
  <si>
    <t>12个角色装备紫色品质的&lt;color=#e46b12&gt;核心源核</t>
  </si>
  <si>
    <t>装备源核8</t>
  </si>
  <si>
    <t>任意源核升级&lt;color=#e46b12&gt;200次</t>
  </si>
  <si>
    <t>任意角色&lt;color=#e46b12&gt;暴伤达到250%</t>
  </si>
  <si>
    <t>暴击伤害2</t>
  </si>
  <si>
    <t>拥有1枚强化&lt;color=#e46b12&gt;12级的紫色源核</t>
  </si>
  <si>
    <t>任意角色激活&lt;color=#e46b12&gt;怪杰奇侠3件套装</t>
  </si>
  <si>
    <t>任意群攻类角色穿戴2件&lt;color=#e46b12&gt;主属性含有攻击加成的源核</t>
  </si>
  <si>
    <t>群攻英雄4</t>
  </si>
  <si>
    <t>辅助英雄3</t>
  </si>
  <si>
    <t>任意单攻类角色穿戴2件&lt;color=#e46b12&gt;主属性含有攻击加成的源核</t>
  </si>
  <si>
    <t>单攻英雄4</t>
  </si>
  <si>
    <t>任意控制类角色穿戴2件&lt;color=#e46b12&gt;主属性含有生命加成的源核</t>
  </si>
  <si>
    <t>控制英雄2</t>
  </si>
  <si>
    <t>拥有&lt;color=#e46b12&gt;21件紫色品质以上9级源核</t>
  </si>
  <si>
    <t>获得源核6</t>
  </si>
  <si>
    <t>任意角色激活&lt;color=#e46b12&gt;元气英雄3件套装\n建议性感囚犯或元气超人穿戴</t>
  </si>
  <si>
    <t>装备过橙色品质&lt;color=#e46b12&gt;热感扫描&lt;/color&gt;的所有位置</t>
  </si>
  <si>
    <t>热感扫描6</t>
  </si>
  <si>
    <t>装备过橙色品质&lt;color=#e46b12&gt;电池背包&lt;/color&gt;的所有位置</t>
  </si>
  <si>
    <t>电池背包4</t>
  </si>
  <si>
    <t>装备过橙色品质&lt;color=#e46b12&gt;念力屏障&lt;/color&gt;的所有位置</t>
  </si>
  <si>
    <t>念力屏障5</t>
  </si>
  <si>
    <t>装备过橙色品质&lt;color=#e46b12&gt;爆焰徽章&lt;/color&gt;的所有位置</t>
  </si>
  <si>
    <t>爆焰徽章3</t>
  </si>
  <si>
    <t>装备过橙色品质&lt;color=#e46b12&gt;怪杰奇侠&lt;/color&gt;的所有位置</t>
  </si>
  <si>
    <t>怪杰奇侠4</t>
  </si>
  <si>
    <t>装备过橙色品质&lt;color=#e46b12&gt;格斗冠军&lt;/color&gt;的所有位置</t>
  </si>
  <si>
    <t>格斗冠军3</t>
  </si>
  <si>
    <t>拥有1枚强化&lt;color=#e46b12&gt;15级的橙色源核</t>
  </si>
  <si>
    <t>任意角色&lt;color=#e46b12&gt;防御达到3800</t>
  </si>
  <si>
    <t>任意角色&lt;color=#e46b12&gt;暴伤达到300%</t>
  </si>
  <si>
    <t>暴击伤害3</t>
  </si>
  <si>
    <t>任意角色&lt;color=#e46b12&gt;命中达到500</t>
  </si>
  <si>
    <t>命中达人2</t>
  </si>
  <si>
    <t>任意角色&lt;color=#e46b12&gt;暴击达到60%</t>
  </si>
  <si>
    <t>我能暴击2</t>
  </si>
  <si>
    <t>任意角色&lt;color=#e46b12&gt;速度达到420</t>
  </si>
  <si>
    <t>唯快不破3</t>
  </si>
  <si>
    <t>任意角色&lt;color=#e46b12&gt;攻击达到10000</t>
  </si>
  <si>
    <t>超强攻击3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</si>
</sst>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等线"/>
      <charset val="134"/>
      <scheme val="minor"/>
    </font>
    <font>
      <sz val="10"/>
      <color theme="1"/>
      <name val="微软雅黑"/>
      <charset val="134"/>
    </font>
    <font>
      <sz val="10"/>
      <name val="微软雅黑"/>
      <charset val="134"/>
    </font>
    <font>
      <sz val="10.5"/>
      <color rgb="FF171A1D"/>
      <name val="Segoe UI"/>
      <charset val="134"/>
    </font>
    <font>
      <sz val="10"/>
      <color theme="1"/>
      <name val="Microsoft YaHei Light"/>
      <charset val="134"/>
    </font>
    <font>
      <sz val="11"/>
      <color rgb="FFFF0000"/>
      <name val="等线"/>
      <charset val="134"/>
      <scheme val="minor"/>
    </font>
    <font>
      <sz val="11"/>
      <color indexed="8"/>
      <name val="等线"/>
      <charset val="134"/>
      <scheme val="minor"/>
    </font>
    <font>
      <sz val="11"/>
      <color rgb="FF000000"/>
      <name val="宋体"/>
      <charset val="134"/>
    </font>
    <font>
      <sz val="11"/>
      <color rgb="FF000000"/>
      <name val="Arial"/>
      <charset val="134"/>
    </font>
    <font>
      <sz val="10"/>
      <name val="Microsoft YaHei Light"/>
      <charset val="134"/>
    </font>
    <font>
      <sz val="11"/>
      <color rgb="FF111F2C"/>
      <name val="Segoe UI"/>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name val="宋体"/>
      <charset val="134"/>
    </font>
    <font>
      <sz val="10"/>
      <name val="宋体"/>
      <charset val="134"/>
    </font>
    <font>
      <b/>
      <sz val="9"/>
      <name val="宋体"/>
      <charset val="134"/>
    </font>
  </fonts>
  <fills count="39">
    <fill>
      <patternFill patternType="none"/>
    </fill>
    <fill>
      <patternFill patternType="gray125"/>
    </fill>
    <fill>
      <patternFill patternType="solid">
        <fgColor theme="8" tint="0.799737540818506"/>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7" tint="0.59999389629810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0" fillId="0" borderId="0" applyFont="0" applyFill="0" applyBorder="0" applyAlignment="0" applyProtection="0">
      <alignment vertical="center"/>
    </xf>
    <xf numFmtId="0" fontId="11" fillId="10" borderId="0" applyNumberFormat="0" applyBorder="0" applyAlignment="0" applyProtection="0">
      <alignment vertical="center"/>
    </xf>
    <xf numFmtId="0" fontId="12" fillId="1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2" borderId="0" applyNumberFormat="0" applyBorder="0" applyAlignment="0" applyProtection="0">
      <alignment vertical="center"/>
    </xf>
    <xf numFmtId="0" fontId="13" fillId="13" borderId="0" applyNumberFormat="0" applyBorder="0" applyAlignment="0" applyProtection="0">
      <alignment vertical="center"/>
    </xf>
    <xf numFmtId="43" fontId="0" fillId="0" borderId="0" applyFont="0" applyFill="0" applyBorder="0" applyAlignment="0" applyProtection="0">
      <alignment vertical="center"/>
    </xf>
    <xf numFmtId="0" fontId="14" fillId="14"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5" borderId="5" applyNumberFormat="0" applyFont="0" applyAlignment="0" applyProtection="0">
      <alignment vertical="center"/>
    </xf>
    <xf numFmtId="0" fontId="14" fillId="16"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2" fillId="0" borderId="6" applyNumberFormat="0" applyFill="0" applyAlignment="0" applyProtection="0">
      <alignment vertical="center"/>
    </xf>
    <xf numFmtId="0" fontId="14" fillId="17" borderId="0" applyNumberFormat="0" applyBorder="0" applyAlignment="0" applyProtection="0">
      <alignment vertical="center"/>
    </xf>
    <xf numFmtId="0" fontId="17" fillId="0" borderId="7" applyNumberFormat="0" applyFill="0" applyAlignment="0" applyProtection="0">
      <alignment vertical="center"/>
    </xf>
    <xf numFmtId="0" fontId="14" fillId="18" borderId="0" applyNumberFormat="0" applyBorder="0" applyAlignment="0" applyProtection="0">
      <alignment vertical="center"/>
    </xf>
    <xf numFmtId="0" fontId="23" fillId="19" borderId="8" applyNumberFormat="0" applyAlignment="0" applyProtection="0">
      <alignment vertical="center"/>
    </xf>
    <xf numFmtId="0" fontId="24" fillId="19" borderId="4" applyNumberFormat="0" applyAlignment="0" applyProtection="0">
      <alignment vertical="center"/>
    </xf>
    <xf numFmtId="0" fontId="25" fillId="20" borderId="9" applyNumberFormat="0" applyAlignment="0" applyProtection="0">
      <alignment vertical="center"/>
    </xf>
    <xf numFmtId="0" fontId="11" fillId="21" borderId="0" applyNumberFormat="0" applyBorder="0" applyAlignment="0" applyProtection="0">
      <alignment vertical="center"/>
    </xf>
    <xf numFmtId="0" fontId="14" fillId="22" borderId="0" applyNumberFormat="0" applyBorder="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11" fillId="25" borderId="0" applyNumberFormat="0" applyBorder="0" applyAlignment="0" applyProtection="0">
      <alignment vertical="center"/>
    </xf>
    <xf numFmtId="0" fontId="14" fillId="26" borderId="0" applyNumberFormat="0" applyBorder="0" applyAlignment="0" applyProtection="0">
      <alignment vertical="center"/>
    </xf>
    <xf numFmtId="0" fontId="11" fillId="27" borderId="0" applyNumberFormat="0" applyBorder="0" applyAlignment="0" applyProtection="0">
      <alignment vertical="center"/>
    </xf>
    <xf numFmtId="0" fontId="11"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1" fillId="33" borderId="0" applyNumberFormat="0" applyBorder="0" applyAlignment="0" applyProtection="0">
      <alignment vertical="center"/>
    </xf>
    <xf numFmtId="0" fontId="11" fillId="6" borderId="0" applyNumberFormat="0" applyBorder="0" applyAlignment="0" applyProtection="0">
      <alignment vertical="center"/>
    </xf>
    <xf numFmtId="0" fontId="14" fillId="34" borderId="0" applyNumberFormat="0" applyBorder="0" applyAlignment="0" applyProtection="0">
      <alignment vertical="center"/>
    </xf>
    <xf numFmtId="0" fontId="11" fillId="35"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0" fillId="0" borderId="0"/>
    <xf numFmtId="0" fontId="11" fillId="9" borderId="0" applyNumberFormat="0" applyBorder="0" applyAlignment="0" applyProtection="0">
      <alignment vertical="center"/>
    </xf>
    <xf numFmtId="0" fontId="14" fillId="38" borderId="0" applyNumberFormat="0" applyBorder="0" applyAlignment="0" applyProtection="0">
      <alignment vertical="center"/>
    </xf>
    <xf numFmtId="0" fontId="0" fillId="0" borderId="0"/>
    <xf numFmtId="0" fontId="0" fillId="0" borderId="0"/>
  </cellStyleXfs>
  <cellXfs count="56">
    <xf numFmtId="0" fontId="0" fillId="0" borderId="0" xfId="0"/>
    <xf numFmtId="0" fontId="0" fillId="0" borderId="0" xfId="0" applyFill="1" applyAlignment="1">
      <alignment vertical="center"/>
    </xf>
    <xf numFmtId="0" fontId="0" fillId="2" borderId="0" xfId="0" applyFill="1"/>
    <xf numFmtId="0" fontId="1" fillId="0" borderId="0" xfId="0" applyFont="1" applyFill="1" applyAlignment="1">
      <alignment horizontal="left" vertical="center"/>
    </xf>
    <xf numFmtId="0" fontId="1" fillId="0" borderId="0" xfId="0" applyFont="1" applyFill="1" applyAlignment="1">
      <alignment vertical="center" wrapText="1"/>
    </xf>
    <xf numFmtId="0" fontId="1" fillId="0" borderId="1" xfId="0" applyFont="1" applyFill="1" applyBorder="1" applyAlignment="1">
      <alignment vertical="center" wrapText="1"/>
    </xf>
    <xf numFmtId="0" fontId="1" fillId="3" borderId="0" xfId="0" applyFont="1" applyFill="1" applyAlignment="1">
      <alignment horizontal="left" vertical="center"/>
    </xf>
    <xf numFmtId="0" fontId="2" fillId="3" borderId="0" xfId="0" applyFont="1" applyFill="1" applyAlignment="1">
      <alignment horizontal="left" vertical="center"/>
    </xf>
    <xf numFmtId="0" fontId="1" fillId="0" borderId="0" xfId="0" applyNumberFormat="1" applyFont="1" applyFill="1" applyAlignment="1">
      <alignment horizontal="left" vertical="center"/>
    </xf>
    <xf numFmtId="0" fontId="0" fillId="2" borderId="0" xfId="0" applyNumberFormat="1" applyFill="1"/>
    <xf numFmtId="0" fontId="1" fillId="0" borderId="1" xfId="0" applyFont="1" applyBorder="1" applyAlignment="1">
      <alignment horizontal="left" vertical="center"/>
    </xf>
    <xf numFmtId="0" fontId="1" fillId="0" borderId="0" xfId="0" applyFont="1" applyAlignment="1">
      <alignment horizontal="left" vertical="center"/>
    </xf>
    <xf numFmtId="0" fontId="1" fillId="3" borderId="0" xfId="0" applyNumberFormat="1" applyFont="1" applyFill="1" applyAlignment="1">
      <alignment horizontal="left" vertical="center"/>
    </xf>
    <xf numFmtId="0" fontId="1" fillId="0" borderId="0" xfId="0" applyFont="1" applyFill="1" applyAlignment="1">
      <alignment horizontal="left" vertical="center" wrapText="1"/>
    </xf>
    <xf numFmtId="0" fontId="3" fillId="0" borderId="0" xfId="0" applyFont="1" applyAlignment="1">
      <alignment horizontal="left"/>
    </xf>
    <xf numFmtId="0" fontId="0" fillId="4" borderId="0" xfId="0" applyFill="1"/>
    <xf numFmtId="0" fontId="3" fillId="0" borderId="0" xfId="0" applyFont="1"/>
    <xf numFmtId="0" fontId="3" fillId="4" borderId="0" xfId="0" applyFont="1" applyFill="1" applyAlignment="1">
      <alignment horizontal="left"/>
    </xf>
    <xf numFmtId="0" fontId="4" fillId="3" borderId="2" xfId="0" applyFont="1" applyFill="1" applyBorder="1" applyAlignment="1">
      <alignment horizontal="center"/>
    </xf>
    <xf numFmtId="0" fontId="0" fillId="0" borderId="0" xfId="0" applyFont="1" applyFill="1" applyAlignment="1">
      <alignment vertical="center"/>
    </xf>
    <xf numFmtId="0" fontId="4" fillId="0" borderId="0" xfId="50" applyFont="1" applyFill="1" applyBorder="1" applyAlignment="1">
      <alignment horizontal="center"/>
    </xf>
    <xf numFmtId="0" fontId="4" fillId="0" borderId="0" xfId="0" applyFont="1" applyAlignment="1">
      <alignment horizontal="center" vertical="center"/>
    </xf>
    <xf numFmtId="0" fontId="4" fillId="0" borderId="3" xfId="0" applyFont="1" applyBorder="1" applyAlignment="1">
      <alignment horizontal="center" vertical="center"/>
    </xf>
    <xf numFmtId="0" fontId="5" fillId="0" borderId="0" xfId="0" applyFont="1"/>
    <xf numFmtId="0" fontId="0" fillId="5" borderId="0" xfId="0" applyFill="1"/>
    <xf numFmtId="0" fontId="6" fillId="0" borderId="1" xfId="0" applyFont="1" applyBorder="1" applyAlignment="1">
      <alignment vertical="center"/>
    </xf>
    <xf numFmtId="0" fontId="6" fillId="0" borderId="0" xfId="0" applyFont="1" applyAlignment="1">
      <alignment vertical="center"/>
    </xf>
    <xf numFmtId="0" fontId="1" fillId="0" borderId="1" xfId="0" applyFont="1" applyBorder="1" applyAlignment="1">
      <alignment vertical="center"/>
    </xf>
    <xf numFmtId="0" fontId="0" fillId="6" borderId="0" xfId="0" applyFill="1" applyAlignment="1">
      <alignment horizontal="left" vertical="top"/>
    </xf>
    <xf numFmtId="0" fontId="1" fillId="5" borderId="1" xfId="0" applyFont="1" applyFill="1" applyBorder="1" applyAlignment="1">
      <alignment vertical="center"/>
    </xf>
    <xf numFmtId="0" fontId="0" fillId="0" borderId="0" xfId="0" applyAlignment="1">
      <alignment horizontal="center" vertical="center"/>
    </xf>
    <xf numFmtId="0" fontId="0" fillId="7" borderId="0" xfId="0" applyFill="1"/>
    <xf numFmtId="0" fontId="7" fillId="0" borderId="0" xfId="0" applyFont="1"/>
    <xf numFmtId="0" fontId="0" fillId="8" borderId="0" xfId="0" applyFill="1" applyAlignment="1">
      <alignment horizontal="center" vertical="center"/>
    </xf>
    <xf numFmtId="0" fontId="0" fillId="8" borderId="0" xfId="0" applyFill="1"/>
    <xf numFmtId="0" fontId="8" fillId="0" borderId="0" xfId="0" applyFont="1"/>
    <xf numFmtId="0" fontId="0" fillId="3" borderId="0" xfId="0" applyFill="1"/>
    <xf numFmtId="0" fontId="4" fillId="0" borderId="2" xfId="0" applyFont="1" applyBorder="1" applyAlignment="1">
      <alignment horizontal="center"/>
    </xf>
    <xf numFmtId="0" fontId="9" fillId="9" borderId="2" xfId="0" applyFont="1" applyFill="1" applyBorder="1" applyAlignment="1">
      <alignment horizontal="center"/>
    </xf>
    <xf numFmtId="0" fontId="0" fillId="0" borderId="1" xfId="0" applyBorder="1" applyAlignment="1">
      <alignment vertical="center"/>
    </xf>
    <xf numFmtId="0" fontId="10" fillId="0" borderId="2" xfId="0" applyFont="1" applyBorder="1"/>
    <xf numFmtId="0" fontId="10" fillId="0" borderId="1" xfId="0" applyFont="1" applyBorder="1"/>
    <xf numFmtId="0" fontId="9" fillId="3" borderId="2" xfId="0" applyFont="1" applyFill="1" applyBorder="1" applyAlignment="1">
      <alignment horizontal="center"/>
    </xf>
    <xf numFmtId="0" fontId="9" fillId="9" borderId="0" xfId="0" applyFont="1" applyFill="1" applyAlignment="1">
      <alignment horizontal="center"/>
    </xf>
    <xf numFmtId="0" fontId="0" fillId="0" borderId="0" xfId="0" applyAlignment="1">
      <alignment vertical="center"/>
    </xf>
    <xf numFmtId="0" fontId="5" fillId="3" borderId="0" xfId="0" applyFont="1" applyFill="1"/>
    <xf numFmtId="0" fontId="0" fillId="0" borderId="1" xfId="0" applyBorder="1"/>
    <xf numFmtId="49" fontId="0" fillId="0" borderId="1" xfId="0" applyNumberFormat="1" applyBorder="1" applyAlignment="1">
      <alignment vertical="center"/>
    </xf>
    <xf numFmtId="0" fontId="1" fillId="3" borderId="1" xfId="0" applyFont="1" applyFill="1" applyBorder="1" applyAlignment="1">
      <alignment vertical="center" wrapText="1"/>
    </xf>
    <xf numFmtId="49" fontId="0" fillId="3" borderId="0" xfId="0" applyNumberFormat="1" applyFill="1" applyAlignment="1">
      <alignment horizontal="right"/>
    </xf>
    <xf numFmtId="49" fontId="0" fillId="2" borderId="0" xfId="0" applyNumberFormat="1" applyFill="1"/>
    <xf numFmtId="0" fontId="4" fillId="0" borderId="3" xfId="47" applyFont="1" applyFill="1" applyBorder="1" applyAlignment="1">
      <alignment horizontal="center"/>
    </xf>
    <xf numFmtId="0" fontId="1" fillId="5" borderId="1" xfId="0" applyFont="1" applyFill="1" applyBorder="1" applyAlignment="1">
      <alignment vertical="center" wrapText="1"/>
    </xf>
    <xf numFmtId="0" fontId="1" fillId="5" borderId="0" xfId="0" applyFont="1" applyFill="1" applyAlignment="1">
      <alignment horizontal="left" vertical="center"/>
    </xf>
    <xf numFmtId="0" fontId="2" fillId="3" borderId="0" xfId="0" applyNumberFormat="1" applyFont="1" applyFill="1" applyAlignment="1">
      <alignment horizontal="left" vertical="center"/>
    </xf>
    <xf numFmtId="0" fontId="0" fillId="0" borderId="0" xfId="0" applyNumberFormat="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常规 10" xfId="47"/>
    <cellStyle name="40% - 强调文字颜色 6" xfId="48" builtinId="51"/>
    <cellStyle name="60% - 强调文字颜色 6" xfId="49" builtinId="52"/>
    <cellStyle name="常规 2" xfId="50"/>
    <cellStyle name="常规 3" xfId="51"/>
  </cellStyles>
  <dxfs count="1">
    <dxf>
      <font>
        <color rgb="FF9C0006"/>
      </font>
      <fill>
        <patternFill patternType="solid">
          <bgColor rgb="FFFFC7CE"/>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476250</xdr:colOff>
      <xdr:row>34</xdr:row>
      <xdr:rowOff>95250</xdr:rowOff>
    </xdr:from>
    <xdr:to>
      <xdr:col>17</xdr:col>
      <xdr:colOff>123825</xdr:colOff>
      <xdr:row>41</xdr:row>
      <xdr:rowOff>142875</xdr:rowOff>
    </xdr:to>
    <xdr:pic>
      <xdr:nvPicPr>
        <xdr:cNvPr id="2" name="图片 1"/>
        <xdr:cNvPicPr>
          <a:picLocks noChangeAspect="1"/>
        </xdr:cNvPicPr>
      </xdr:nvPicPr>
      <xdr:blipFill>
        <a:blip r:embed="rId1"/>
        <a:stretch>
          <a:fillRect/>
        </a:stretch>
      </xdr:blipFill>
      <xdr:spPr>
        <a:xfrm>
          <a:off x="9477375" y="7191375"/>
          <a:ext cx="5133975" cy="150495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T594"/>
  <sheetViews>
    <sheetView tabSelected="1" topLeftCell="F303" workbookViewId="0">
      <selection activeCell="K332" sqref="K332:L332"/>
    </sheetView>
  </sheetViews>
  <sheetFormatPr defaultColWidth="9" defaultRowHeight="14.25"/>
  <cols>
    <col min="2" max="2" width="10.3833333333333" customWidth="1"/>
    <col min="3" max="3" width="102.375" customWidth="1"/>
    <col min="4" max="4" width="11" customWidth="1"/>
    <col min="5" max="5" width="34.125" customWidth="1"/>
    <col min="6" max="6" width="27.125" customWidth="1"/>
    <col min="7" max="7" width="14.375" customWidth="1"/>
    <col min="8" max="8" width="11.5" customWidth="1"/>
    <col min="9" max="10" width="17.5" customWidth="1"/>
    <col min="11" max="11" width="11.875" customWidth="1"/>
    <col min="12" max="12" width="8.875" customWidth="1"/>
    <col min="13" max="13" width="15.25" customWidth="1"/>
    <col min="14" max="14" width="11.625" customWidth="1"/>
    <col min="15" max="15" width="18.5" customWidth="1"/>
    <col min="16" max="16" width="14.25" customWidth="1"/>
    <col min="17" max="18" width="12.875" customWidth="1"/>
    <col min="19" max="20" width="9" customWidth="1"/>
    <col min="21" max="21" width="52.75" customWidth="1"/>
  </cols>
  <sheetData>
    <row r="1" ht="16.5" customHeight="1" spans="1:20">
      <c r="A1" s="37" t="s">
        <v>0</v>
      </c>
      <c r="B1" s="38"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t="s">
        <v>19</v>
      </c>
    </row>
    <row r="2" ht="16.5" customHeight="1" spans="1:20">
      <c r="A2" s="37" t="s">
        <v>0</v>
      </c>
      <c r="B2" s="40" t="s">
        <v>20</v>
      </c>
      <c r="C2" s="39" t="s">
        <v>2</v>
      </c>
      <c r="D2" s="39" t="s">
        <v>3</v>
      </c>
      <c r="E2" s="39" t="s">
        <v>4</v>
      </c>
      <c r="F2" s="39" t="s">
        <v>5</v>
      </c>
      <c r="G2" s="39" t="s">
        <v>6</v>
      </c>
      <c r="H2" s="41" t="s">
        <v>21</v>
      </c>
      <c r="I2" s="41" t="s">
        <v>22</v>
      </c>
      <c r="J2" s="41" t="s">
        <v>9</v>
      </c>
      <c r="K2" s="39" t="s">
        <v>10</v>
      </c>
      <c r="L2" s="41" t="s">
        <v>23</v>
      </c>
      <c r="M2" s="39" t="s">
        <v>12</v>
      </c>
      <c r="N2" s="44" t="s">
        <v>13</v>
      </c>
      <c r="O2" s="39" t="s">
        <v>14</v>
      </c>
      <c r="P2" s="39" t="s">
        <v>15</v>
      </c>
      <c r="Q2" s="39" t="s">
        <v>16</v>
      </c>
      <c r="R2" s="39" t="s">
        <v>17</v>
      </c>
      <c r="S2" s="39" t="s">
        <v>18</v>
      </c>
      <c r="T2" t="s">
        <v>19</v>
      </c>
    </row>
    <row r="3" ht="16.5" customHeight="1" spans="1:20">
      <c r="A3" s="37" t="s">
        <v>24</v>
      </c>
      <c r="B3" s="42" t="s">
        <v>25</v>
      </c>
      <c r="C3" s="39" t="s">
        <v>24</v>
      </c>
      <c r="D3" s="39" t="s">
        <v>25</v>
      </c>
      <c r="E3" s="39" t="s">
        <v>24</v>
      </c>
      <c r="F3" s="39" t="s">
        <v>24</v>
      </c>
      <c r="G3" s="39" t="s">
        <v>25</v>
      </c>
      <c r="H3" s="39" t="s">
        <v>25</v>
      </c>
      <c r="I3" s="39" t="s">
        <v>25</v>
      </c>
      <c r="J3" s="39" t="s">
        <v>25</v>
      </c>
      <c r="K3" s="39" t="s">
        <v>24</v>
      </c>
      <c r="L3" s="39" t="s">
        <v>25</v>
      </c>
      <c r="M3" s="39" t="s">
        <v>25</v>
      </c>
      <c r="N3" s="39" t="s">
        <v>24</v>
      </c>
      <c r="O3" s="39" t="s">
        <v>24</v>
      </c>
      <c r="P3" s="39" t="s">
        <v>24</v>
      </c>
      <c r="Q3" s="39" t="s">
        <v>25</v>
      </c>
      <c r="R3" s="39" t="s">
        <v>24</v>
      </c>
      <c r="S3" s="39" t="s">
        <v>25</v>
      </c>
      <c r="T3" t="s">
        <v>25</v>
      </c>
    </row>
    <row r="4" ht="16.5" customHeight="1" spans="1:20">
      <c r="A4" s="37" t="s">
        <v>26</v>
      </c>
      <c r="B4" s="42" t="s">
        <v>27</v>
      </c>
      <c r="C4" s="39" t="s">
        <v>28</v>
      </c>
      <c r="D4" s="39" t="s">
        <v>29</v>
      </c>
      <c r="E4" s="39" t="s">
        <v>30</v>
      </c>
      <c r="F4" s="39" t="s">
        <v>31</v>
      </c>
      <c r="G4" s="39" t="s">
        <v>32</v>
      </c>
      <c r="H4" s="39" t="s">
        <v>33</v>
      </c>
      <c r="I4" s="39" t="s">
        <v>34</v>
      </c>
      <c r="J4" s="39" t="s">
        <v>35</v>
      </c>
      <c r="K4" s="39" t="s">
        <v>36</v>
      </c>
      <c r="L4" s="39" t="s">
        <v>37</v>
      </c>
      <c r="M4" s="39" t="s">
        <v>38</v>
      </c>
      <c r="N4" t="s">
        <v>39</v>
      </c>
      <c r="O4" s="39" t="s">
        <v>40</v>
      </c>
      <c r="P4" s="39" t="s">
        <v>41</v>
      </c>
      <c r="Q4" s="39" t="s">
        <v>42</v>
      </c>
      <c r="R4" s="39" t="s">
        <v>43</v>
      </c>
      <c r="S4" s="39" t="s">
        <v>44</v>
      </c>
      <c r="T4" t="s">
        <v>45</v>
      </c>
    </row>
    <row r="5" ht="16.5" customHeight="1" spans="1:20">
      <c r="A5" s="37" t="s">
        <v>46</v>
      </c>
      <c r="B5" s="43" t="s">
        <v>47</v>
      </c>
      <c r="C5" s="39">
        <v>111</v>
      </c>
      <c r="D5" s="39" t="s">
        <v>48</v>
      </c>
      <c r="E5" s="39" t="s">
        <v>46</v>
      </c>
      <c r="F5" s="39">
        <v>101</v>
      </c>
      <c r="G5" s="39" t="s">
        <v>48</v>
      </c>
      <c r="H5" s="44" t="s">
        <v>47</v>
      </c>
      <c r="I5" s="44" t="s">
        <v>47</v>
      </c>
      <c r="J5" s="44" t="s">
        <v>49</v>
      </c>
      <c r="K5" s="39" t="s">
        <v>48</v>
      </c>
      <c r="L5" s="44" t="s">
        <v>49</v>
      </c>
      <c r="M5" s="39" t="s">
        <v>48</v>
      </c>
      <c r="N5" s="46" t="s">
        <v>48</v>
      </c>
      <c r="O5" s="39">
        <v>101</v>
      </c>
      <c r="P5" s="39" t="s">
        <v>48</v>
      </c>
      <c r="Q5" s="39" t="s">
        <v>48</v>
      </c>
      <c r="R5" s="39" t="s">
        <v>46</v>
      </c>
      <c r="S5" s="39" t="s">
        <v>48</v>
      </c>
      <c r="T5" s="47" t="s">
        <v>47</v>
      </c>
    </row>
    <row r="6" spans="1:20">
      <c r="A6" t="s">
        <v>50</v>
      </c>
      <c r="B6">
        <f>I6*100+1</f>
        <v>110101</v>
      </c>
      <c r="C6" t="s">
        <v>51</v>
      </c>
      <c r="D6">
        <v>1</v>
      </c>
      <c r="E6" t="str">
        <f t="shared" ref="E6:E33" si="0">IF(VALUE(H6)=1,"日常-","周常-")&amp;IF(VALUE(MID(B6,2,1))=1,"固定","随机")&amp;"-任务"&amp;MID(B6,3,2)&amp;"-档位"&amp;RIGHT(B6,2)</f>
        <v>日常-固定-任务01-档位01</v>
      </c>
      <c r="F6" t="s">
        <v>51</v>
      </c>
      <c r="G6">
        <v>1</v>
      </c>
      <c r="H6">
        <v>1</v>
      </c>
      <c r="I6">
        <v>1101</v>
      </c>
      <c r="J6">
        <v>10</v>
      </c>
      <c r="K6" t="str">
        <f>L6</f>
        <v>4110101</v>
      </c>
      <c r="L6" t="str">
        <f>"4"&amp;B6</f>
        <v>4110101</v>
      </c>
      <c r="M6">
        <v>1</v>
      </c>
      <c r="O6" t="s">
        <v>52</v>
      </c>
      <c r="P6">
        <f>IF(H6=1,VLOOKUP(O6,Sheet3!$A$1:$C$39,2,FALSE),VLOOKUP(O6,Sheet3!$A$44:$C$54,2,FALSE))</f>
        <v>349010024</v>
      </c>
      <c r="Q6" t="str">
        <f t="shared" ref="Q6:Q32" si="1">IF(ISNUMBER(FIND("固定",E6)),"1","2")</f>
        <v>1</v>
      </c>
      <c r="R6" t="s">
        <v>53</v>
      </c>
      <c r="S6">
        <f>VLOOKUP(R6,Sheet5!B:D,3,FALSE)</f>
        <v>0</v>
      </c>
      <c r="T6">
        <v>0</v>
      </c>
    </row>
    <row r="7" spans="1:20">
      <c r="A7" t="s">
        <v>50</v>
      </c>
      <c r="B7">
        <f t="shared" ref="B6:B23" si="2">I7*100+1</f>
        <v>110201</v>
      </c>
      <c r="C7" t="s">
        <v>54</v>
      </c>
      <c r="D7">
        <v>1</v>
      </c>
      <c r="E7" t="str">
        <f t="shared" si="0"/>
        <v>日常-固定-任务02-档位01</v>
      </c>
      <c r="F7" t="s">
        <v>55</v>
      </c>
      <c r="G7">
        <v>2</v>
      </c>
      <c r="H7">
        <v>1</v>
      </c>
      <c r="I7">
        <v>1102</v>
      </c>
      <c r="J7">
        <v>10</v>
      </c>
      <c r="K7" t="str">
        <f t="shared" ref="K7:K70" si="3">L7</f>
        <v>4110201</v>
      </c>
      <c r="L7" t="str">
        <f t="shared" ref="L7:L70" si="4">"4"&amp;B7</f>
        <v>4110201</v>
      </c>
      <c r="M7">
        <v>13</v>
      </c>
      <c r="O7" t="s">
        <v>56</v>
      </c>
      <c r="P7">
        <f>IF(H7=1,VLOOKUP(O7,Sheet3!$A$1:$C$39,2,FALSE),VLOOKUP(O7,Sheet3!$A$44:$C$54,2,FALSE))</f>
        <v>349010006</v>
      </c>
      <c r="Q7" t="str">
        <f t="shared" si="1"/>
        <v>1</v>
      </c>
      <c r="R7" t="s">
        <v>57</v>
      </c>
      <c r="S7">
        <f>VLOOKUP(R7,Sheet5!B:D,3,FALSE)</f>
        <v>13</v>
      </c>
      <c r="T7">
        <v>0</v>
      </c>
    </row>
    <row r="8" spans="1:20">
      <c r="A8" t="s">
        <v>50</v>
      </c>
      <c r="B8">
        <f t="shared" si="2"/>
        <v>110301</v>
      </c>
      <c r="C8" t="s">
        <v>58</v>
      </c>
      <c r="D8">
        <v>1</v>
      </c>
      <c r="E8" t="str">
        <f t="shared" si="0"/>
        <v>日常-固定-任务03-档位01</v>
      </c>
      <c r="F8" t="s">
        <v>59</v>
      </c>
      <c r="G8">
        <v>3</v>
      </c>
      <c r="H8">
        <v>1</v>
      </c>
      <c r="I8">
        <v>1103</v>
      </c>
      <c r="J8">
        <v>10</v>
      </c>
      <c r="K8" t="str">
        <f t="shared" si="3"/>
        <v>4110301</v>
      </c>
      <c r="L8" t="str">
        <f t="shared" si="4"/>
        <v>4110301</v>
      </c>
      <c r="M8">
        <v>17</v>
      </c>
      <c r="O8" t="s">
        <v>59</v>
      </c>
      <c r="P8">
        <f>IF(H8=1,VLOOKUP(O8,Sheet3!$A$1:$C$39,2,FALSE),VLOOKUP(O8,Sheet3!$A$44:$C$54,2,FALSE))</f>
        <v>349010012</v>
      </c>
      <c r="Q8" t="str">
        <f t="shared" si="1"/>
        <v>1</v>
      </c>
      <c r="R8" t="s">
        <v>59</v>
      </c>
      <c r="S8">
        <f>VLOOKUP(R8,Sheet5!B:D,3,FALSE)</f>
        <v>8</v>
      </c>
      <c r="T8">
        <v>0</v>
      </c>
    </row>
    <row r="9" spans="1:20">
      <c r="A9" t="s">
        <v>50</v>
      </c>
      <c r="B9">
        <f t="shared" si="2"/>
        <v>110401</v>
      </c>
      <c r="C9" t="s">
        <v>60</v>
      </c>
      <c r="D9">
        <v>1</v>
      </c>
      <c r="E9" t="str">
        <f t="shared" si="0"/>
        <v>日常-固定-任务04-档位01</v>
      </c>
      <c r="F9" t="s">
        <v>61</v>
      </c>
      <c r="G9">
        <v>4</v>
      </c>
      <c r="H9">
        <v>1</v>
      </c>
      <c r="I9">
        <v>1104</v>
      </c>
      <c r="J9">
        <v>10</v>
      </c>
      <c r="K9" t="str">
        <f t="shared" si="3"/>
        <v>4110401</v>
      </c>
      <c r="L9" t="str">
        <f t="shared" si="4"/>
        <v>4110401</v>
      </c>
      <c r="M9">
        <v>18</v>
      </c>
      <c r="O9" t="s">
        <v>61</v>
      </c>
      <c r="P9">
        <f>IF(H9=1,VLOOKUP(O9,Sheet3!$A$1:$C$39,2,FALSE),VLOOKUP(O9,Sheet3!$A$44:$C$54,2,FALSE))</f>
        <v>349010023</v>
      </c>
      <c r="Q9" t="str">
        <f t="shared" si="1"/>
        <v>1</v>
      </c>
      <c r="R9" t="s">
        <v>61</v>
      </c>
      <c r="S9">
        <v>27</v>
      </c>
      <c r="T9">
        <v>0</v>
      </c>
    </row>
    <row r="10" spans="1:20">
      <c r="A10" t="s">
        <v>50</v>
      </c>
      <c r="B10">
        <f t="shared" si="2"/>
        <v>110501</v>
      </c>
      <c r="C10" t="s">
        <v>62</v>
      </c>
      <c r="D10">
        <v>1</v>
      </c>
      <c r="E10" t="str">
        <f t="shared" si="0"/>
        <v>日常-固定-任务05-档位01</v>
      </c>
      <c r="F10" t="s">
        <v>63</v>
      </c>
      <c r="G10">
        <v>5</v>
      </c>
      <c r="H10">
        <v>1</v>
      </c>
      <c r="I10">
        <v>1105</v>
      </c>
      <c r="J10">
        <v>10</v>
      </c>
      <c r="K10" t="str">
        <f t="shared" si="3"/>
        <v>4110501</v>
      </c>
      <c r="L10" t="str">
        <f t="shared" si="4"/>
        <v>4110501</v>
      </c>
      <c r="M10">
        <v>21</v>
      </c>
      <c r="O10" t="s">
        <v>63</v>
      </c>
      <c r="P10">
        <f>IF(H10=1,VLOOKUP(O10,Sheet3!$A$1:$C$39,2,FALSE),VLOOKUP(O10,Sheet3!$A$44:$C$54,2,FALSE))</f>
        <v>349010004</v>
      </c>
      <c r="Q10" t="str">
        <f t="shared" si="1"/>
        <v>1</v>
      </c>
      <c r="R10" t="s">
        <v>63</v>
      </c>
      <c r="S10">
        <f>VLOOKUP(R10,Sheet5!B:D,3,FALSE)</f>
        <v>14</v>
      </c>
      <c r="T10">
        <v>0</v>
      </c>
    </row>
    <row r="11" spans="1:20">
      <c r="A11" t="s">
        <v>50</v>
      </c>
      <c r="B11">
        <f t="shared" si="2"/>
        <v>110601</v>
      </c>
      <c r="C11" t="s">
        <v>64</v>
      </c>
      <c r="D11">
        <v>1</v>
      </c>
      <c r="E11" t="str">
        <f t="shared" si="0"/>
        <v>日常-固定-任务06-档位01</v>
      </c>
      <c r="F11" t="s">
        <v>65</v>
      </c>
      <c r="G11">
        <v>6</v>
      </c>
      <c r="H11">
        <v>1</v>
      </c>
      <c r="I11">
        <v>1106</v>
      </c>
      <c r="J11">
        <v>10</v>
      </c>
      <c r="K11" t="str">
        <f t="shared" si="3"/>
        <v>4110601</v>
      </c>
      <c r="L11" t="str">
        <f t="shared" si="4"/>
        <v>4110601</v>
      </c>
      <c r="M11">
        <v>20</v>
      </c>
      <c r="O11" t="s">
        <v>65</v>
      </c>
      <c r="P11">
        <f>IF(H11=1,VLOOKUP(O11,Sheet3!$A$1:$C$39,2,FALSE),VLOOKUP(O11,Sheet3!$A$44:$C$54,2,FALSE))</f>
        <v>349010009</v>
      </c>
      <c r="Q11" t="str">
        <f t="shared" si="1"/>
        <v>1</v>
      </c>
      <c r="R11" t="s">
        <v>65</v>
      </c>
      <c r="S11">
        <f>VLOOKUP(R11,Sheet5!B:D,3,FALSE)</f>
        <v>36</v>
      </c>
      <c r="T11">
        <v>0</v>
      </c>
    </row>
    <row r="12" spans="1:20">
      <c r="A12" t="s">
        <v>50</v>
      </c>
      <c r="B12">
        <f t="shared" si="2"/>
        <v>110701</v>
      </c>
      <c r="C12" t="s">
        <v>66</v>
      </c>
      <c r="D12">
        <v>1</v>
      </c>
      <c r="E12" t="str">
        <f t="shared" si="0"/>
        <v>日常-固定-任务07-档位01</v>
      </c>
      <c r="F12" t="s">
        <v>67</v>
      </c>
      <c r="G12">
        <v>7</v>
      </c>
      <c r="H12">
        <v>1</v>
      </c>
      <c r="I12">
        <v>1107</v>
      </c>
      <c r="J12">
        <v>10</v>
      </c>
      <c r="K12" t="str">
        <f t="shared" si="3"/>
        <v>4110701</v>
      </c>
      <c r="L12" t="str">
        <f t="shared" si="4"/>
        <v>4110701</v>
      </c>
      <c r="M12">
        <v>2</v>
      </c>
      <c r="O12" t="s">
        <v>68</v>
      </c>
      <c r="P12">
        <f>IF(H12=1,VLOOKUP(O12,Sheet3!$A$1:$C$39,2,FALSE),VLOOKUP(O12,Sheet3!$A$44:$C$54,2,FALSE))</f>
        <v>349010021</v>
      </c>
      <c r="Q12" t="str">
        <f t="shared" si="1"/>
        <v>1</v>
      </c>
      <c r="R12" t="s">
        <v>69</v>
      </c>
      <c r="S12">
        <f>VLOOKUP(R12,Sheet5!B:D,3,FALSE)</f>
        <v>1</v>
      </c>
      <c r="T12">
        <v>0</v>
      </c>
    </row>
    <row r="13" spans="2:20">
      <c r="B13">
        <f t="shared" si="2"/>
        <v>110801</v>
      </c>
      <c r="C13" t="s">
        <v>70</v>
      </c>
      <c r="D13">
        <v>1</v>
      </c>
      <c r="E13" t="str">
        <f t="shared" si="0"/>
        <v>日常-固定-任务08-档位01</v>
      </c>
      <c r="F13" t="s">
        <v>71</v>
      </c>
      <c r="G13">
        <v>8</v>
      </c>
      <c r="H13">
        <v>1</v>
      </c>
      <c r="I13">
        <v>1108</v>
      </c>
      <c r="J13">
        <v>10</v>
      </c>
      <c r="K13" t="str">
        <f t="shared" si="3"/>
        <v>4110801</v>
      </c>
      <c r="L13" t="str">
        <f t="shared" si="4"/>
        <v>4110801</v>
      </c>
      <c r="M13">
        <v>10</v>
      </c>
      <c r="O13" t="s">
        <v>71</v>
      </c>
      <c r="P13">
        <f>IF(H13=1,VLOOKUP(O13,Sheet3!$A$1:$C$39,2,FALSE),VLOOKUP(O13,Sheet3!$A$44:$C$54,2,FALSE))</f>
        <v>349010028</v>
      </c>
      <c r="Q13" t="str">
        <f t="shared" si="1"/>
        <v>1</v>
      </c>
      <c r="R13" t="s">
        <v>71</v>
      </c>
      <c r="S13">
        <f>VLOOKUP(R13,Sheet5!B:D,3,FALSE)</f>
        <v>29</v>
      </c>
      <c r="T13">
        <v>0</v>
      </c>
    </row>
    <row r="14" spans="1:20">
      <c r="A14" t="s">
        <v>50</v>
      </c>
      <c r="B14">
        <f t="shared" si="2"/>
        <v>110901</v>
      </c>
      <c r="C14" t="s">
        <v>72</v>
      </c>
      <c r="D14">
        <v>1</v>
      </c>
      <c r="E14" t="str">
        <f t="shared" si="0"/>
        <v>日常-固定-任务09-档位01</v>
      </c>
      <c r="F14" t="s">
        <v>73</v>
      </c>
      <c r="G14">
        <v>9</v>
      </c>
      <c r="H14">
        <v>1</v>
      </c>
      <c r="I14">
        <v>1109</v>
      </c>
      <c r="J14">
        <v>10</v>
      </c>
      <c r="K14" t="str">
        <f t="shared" si="3"/>
        <v>4110901</v>
      </c>
      <c r="L14" t="str">
        <f t="shared" si="4"/>
        <v>4110901</v>
      </c>
      <c r="M14">
        <v>13</v>
      </c>
      <c r="O14" t="s">
        <v>74</v>
      </c>
      <c r="P14">
        <f>IF(H14=1,VLOOKUP(O14,Sheet3!$A$1:$C$39,2,FALSE),VLOOKUP(O14,Sheet3!$A$44:$C$54,2,FALSE))</f>
        <v>349010005</v>
      </c>
      <c r="Q14" t="str">
        <f t="shared" si="1"/>
        <v>1</v>
      </c>
      <c r="R14" t="s">
        <v>74</v>
      </c>
      <c r="S14">
        <f>VLOOKUP(R14,Sheet5!B:D,3,FALSE)</f>
        <v>18</v>
      </c>
      <c r="T14">
        <v>0</v>
      </c>
    </row>
    <row r="15" spans="1:20">
      <c r="A15" t="s">
        <v>50</v>
      </c>
      <c r="B15">
        <f t="shared" si="2"/>
        <v>111001</v>
      </c>
      <c r="C15" t="s">
        <v>75</v>
      </c>
      <c r="D15">
        <v>1</v>
      </c>
      <c r="E15" t="str">
        <f t="shared" si="0"/>
        <v>日常-固定-任务10-档位01</v>
      </c>
      <c r="F15" t="s">
        <v>76</v>
      </c>
      <c r="G15">
        <v>10</v>
      </c>
      <c r="H15">
        <v>1</v>
      </c>
      <c r="I15">
        <v>1110</v>
      </c>
      <c r="J15">
        <v>10</v>
      </c>
      <c r="K15" t="str">
        <f t="shared" si="3"/>
        <v>4111001</v>
      </c>
      <c r="L15" t="str">
        <f t="shared" si="4"/>
        <v>4111001</v>
      </c>
      <c r="M15">
        <v>13</v>
      </c>
      <c r="O15" t="s">
        <v>57</v>
      </c>
      <c r="P15">
        <f>IF(H15=1,VLOOKUP(O15,Sheet3!$A$1:$C$39,2,FALSE),VLOOKUP(O15,Sheet3!$A$44:$C$54,2,FALSE))</f>
        <v>349010011</v>
      </c>
      <c r="Q15" t="str">
        <f t="shared" si="1"/>
        <v>1</v>
      </c>
      <c r="R15" t="s">
        <v>57</v>
      </c>
      <c r="S15">
        <f>VLOOKUP(R15,Sheet5!B:D,3,FALSE)</f>
        <v>13</v>
      </c>
      <c r="T15">
        <v>0</v>
      </c>
    </row>
    <row r="16" spans="1:20">
      <c r="A16" t="s">
        <v>50</v>
      </c>
      <c r="B16">
        <f t="shared" si="2"/>
        <v>111101</v>
      </c>
      <c r="C16" t="s">
        <v>77</v>
      </c>
      <c r="D16">
        <v>1</v>
      </c>
      <c r="E16" t="str">
        <f t="shared" si="0"/>
        <v>日常-固定-任务11-档位01</v>
      </c>
      <c r="F16" t="s">
        <v>78</v>
      </c>
      <c r="G16">
        <v>11</v>
      </c>
      <c r="H16">
        <v>1</v>
      </c>
      <c r="I16">
        <v>1111</v>
      </c>
      <c r="J16">
        <v>10</v>
      </c>
      <c r="K16" t="str">
        <f t="shared" si="3"/>
        <v>4111101</v>
      </c>
      <c r="L16" t="str">
        <f t="shared" si="4"/>
        <v>4111101</v>
      </c>
      <c r="M16">
        <v>12</v>
      </c>
      <c r="O16" t="s">
        <v>79</v>
      </c>
      <c r="P16">
        <f>IF(H16=1,VLOOKUP(O16,Sheet3!$A$1:$C$39,2,FALSE),VLOOKUP(O16,Sheet3!$A$44:$C$54,2,FALSE))</f>
        <v>349010024</v>
      </c>
      <c r="Q16" t="str">
        <f t="shared" si="1"/>
        <v>1</v>
      </c>
      <c r="R16" t="s">
        <v>80</v>
      </c>
      <c r="S16">
        <f>VLOOKUP(R16,Sheet5!B:D,3,FALSE)</f>
        <v>2</v>
      </c>
      <c r="T16">
        <v>0</v>
      </c>
    </row>
    <row r="17" spans="1:20">
      <c r="A17" t="s">
        <v>50</v>
      </c>
      <c r="B17">
        <f t="shared" si="2"/>
        <v>111201</v>
      </c>
      <c r="C17" t="s">
        <v>81</v>
      </c>
      <c r="D17">
        <v>1</v>
      </c>
      <c r="E17" t="str">
        <f t="shared" si="0"/>
        <v>日常-固定-任务12-档位01</v>
      </c>
      <c r="F17" t="s">
        <v>82</v>
      </c>
      <c r="G17">
        <v>12</v>
      </c>
      <c r="H17">
        <v>1</v>
      </c>
      <c r="I17">
        <v>1112</v>
      </c>
      <c r="J17">
        <v>10</v>
      </c>
      <c r="K17" t="str">
        <f t="shared" si="3"/>
        <v>4111201</v>
      </c>
      <c r="L17" t="str">
        <f t="shared" si="4"/>
        <v>4111201</v>
      </c>
      <c r="M17">
        <v>16</v>
      </c>
      <c r="O17" t="s">
        <v>82</v>
      </c>
      <c r="P17">
        <f>IF(H17=1,VLOOKUP(O17,Sheet3!$A$1:$C$39,2,FALSE),VLOOKUP(O17,Sheet3!$A$44:$C$54,2,FALSE))</f>
        <v>349010002</v>
      </c>
      <c r="Q17" t="str">
        <f t="shared" si="1"/>
        <v>1</v>
      </c>
      <c r="R17" t="s">
        <v>82</v>
      </c>
      <c r="S17">
        <f>VLOOKUP(R17,Sheet5!B:D,3,FALSE)</f>
        <v>25</v>
      </c>
      <c r="T17">
        <v>0</v>
      </c>
    </row>
    <row r="18" spans="1:20">
      <c r="A18" t="s">
        <v>50</v>
      </c>
      <c r="B18">
        <f t="shared" si="2"/>
        <v>111301</v>
      </c>
      <c r="C18" t="s">
        <v>83</v>
      </c>
      <c r="D18">
        <v>1</v>
      </c>
      <c r="E18" t="str">
        <f t="shared" si="0"/>
        <v>日常-固定-任务13-档位01</v>
      </c>
      <c r="F18" t="s">
        <v>84</v>
      </c>
      <c r="G18">
        <v>13</v>
      </c>
      <c r="H18">
        <v>1</v>
      </c>
      <c r="I18">
        <v>1113</v>
      </c>
      <c r="J18">
        <v>10</v>
      </c>
      <c r="K18" t="str">
        <f t="shared" si="3"/>
        <v>4111301</v>
      </c>
      <c r="L18" t="str">
        <f t="shared" si="4"/>
        <v>4111301</v>
      </c>
      <c r="M18">
        <v>14</v>
      </c>
      <c r="O18" t="s">
        <v>85</v>
      </c>
      <c r="P18">
        <f>IF(H18=1,VLOOKUP(O18,Sheet3!$A$1:$C$39,2,FALSE),VLOOKUP(O18,Sheet3!$A$44:$C$54,2,FALSE))</f>
        <v>349010013</v>
      </c>
      <c r="Q18" t="str">
        <f t="shared" si="1"/>
        <v>1</v>
      </c>
      <c r="R18" t="s">
        <v>85</v>
      </c>
      <c r="S18">
        <v>18</v>
      </c>
      <c r="T18">
        <v>0</v>
      </c>
    </row>
    <row r="19" spans="1:20">
      <c r="A19" t="s">
        <v>50</v>
      </c>
      <c r="B19">
        <f t="shared" si="2"/>
        <v>111401</v>
      </c>
      <c r="C19" t="s">
        <v>86</v>
      </c>
      <c r="D19">
        <v>1</v>
      </c>
      <c r="E19" t="str">
        <f t="shared" si="0"/>
        <v>日常-固定-任务14-档位01</v>
      </c>
      <c r="F19" t="s">
        <v>87</v>
      </c>
      <c r="G19">
        <v>14</v>
      </c>
      <c r="H19">
        <v>1</v>
      </c>
      <c r="I19">
        <v>1114</v>
      </c>
      <c r="J19">
        <v>10</v>
      </c>
      <c r="K19" t="str">
        <f t="shared" si="3"/>
        <v>4111401</v>
      </c>
      <c r="L19" t="str">
        <f t="shared" si="4"/>
        <v>4111401</v>
      </c>
      <c r="M19">
        <v>12</v>
      </c>
      <c r="O19" t="s">
        <v>79</v>
      </c>
      <c r="P19">
        <f>IF(H19=1,VLOOKUP(O19,Sheet3!$A$1:$C$39,2,FALSE),VLOOKUP(O19,Sheet3!$A$44:$C$54,2,FALSE))</f>
        <v>349010024</v>
      </c>
      <c r="Q19" t="str">
        <f t="shared" si="1"/>
        <v>1</v>
      </c>
      <c r="R19" t="s">
        <v>80</v>
      </c>
      <c r="S19">
        <f>VLOOKUP(R19,Sheet5!B:D,3,FALSE)</f>
        <v>2</v>
      </c>
      <c r="T19">
        <v>0</v>
      </c>
    </row>
    <row r="20" spans="1:20">
      <c r="A20" t="s">
        <v>50</v>
      </c>
      <c r="B20">
        <f t="shared" si="2"/>
        <v>111501</v>
      </c>
      <c r="C20" t="s">
        <v>88</v>
      </c>
      <c r="D20">
        <v>1</v>
      </c>
      <c r="E20" t="str">
        <f t="shared" si="0"/>
        <v>日常-固定-任务15-档位01</v>
      </c>
      <c r="F20" t="s">
        <v>89</v>
      </c>
      <c r="G20">
        <v>15</v>
      </c>
      <c r="H20">
        <v>1</v>
      </c>
      <c r="I20">
        <v>1115</v>
      </c>
      <c r="J20">
        <v>10</v>
      </c>
      <c r="K20" t="str">
        <f t="shared" si="3"/>
        <v>4111501</v>
      </c>
      <c r="L20" t="str">
        <f t="shared" si="4"/>
        <v>4111501</v>
      </c>
      <c r="M20">
        <v>12</v>
      </c>
      <c r="O20" t="s">
        <v>79</v>
      </c>
      <c r="P20">
        <f>IF(H20=1,VLOOKUP(O20,Sheet3!$A$1:$C$39,2,FALSE),VLOOKUP(O20,Sheet3!$A$44:$C$54,2,FALSE))</f>
        <v>349010024</v>
      </c>
      <c r="Q20" t="str">
        <f t="shared" si="1"/>
        <v>1</v>
      </c>
      <c r="R20" t="s">
        <v>80</v>
      </c>
      <c r="S20">
        <f>VLOOKUP(R20,Sheet5!B:D,3,FALSE)</f>
        <v>2</v>
      </c>
      <c r="T20">
        <v>0</v>
      </c>
    </row>
    <row r="21" s="23" customFormat="1" spans="1:20">
      <c r="A21" s="23" t="s">
        <v>50</v>
      </c>
      <c r="B21">
        <f t="shared" si="2"/>
        <v>111601</v>
      </c>
      <c r="C21" s="23" t="s">
        <v>90</v>
      </c>
      <c r="D21" s="23">
        <v>1</v>
      </c>
      <c r="E21" t="str">
        <f t="shared" si="0"/>
        <v>日常-固定-任务16-档位01</v>
      </c>
      <c r="F21" s="23" t="s">
        <v>91</v>
      </c>
      <c r="G21" s="23">
        <v>17</v>
      </c>
      <c r="H21" s="23">
        <v>1</v>
      </c>
      <c r="I21" s="23">
        <v>1116</v>
      </c>
      <c r="J21" s="23">
        <v>10</v>
      </c>
      <c r="K21" t="str">
        <f t="shared" si="3"/>
        <v>4111601</v>
      </c>
      <c r="L21" t="str">
        <f t="shared" si="4"/>
        <v>4111601</v>
      </c>
      <c r="M21" s="23">
        <v>146</v>
      </c>
      <c r="O21" s="23" t="s">
        <v>91</v>
      </c>
      <c r="P21" s="23">
        <f>IF(H21=1,VLOOKUP(O21,Sheet3!$A$1:$C$39,2,FALSE),VLOOKUP(O21,Sheet3!$A$44:$C$54,2,FALSE))</f>
        <v>349010038</v>
      </c>
      <c r="Q21" s="23" t="str">
        <f t="shared" si="1"/>
        <v>1</v>
      </c>
      <c r="R21" s="23" t="s">
        <v>91</v>
      </c>
      <c r="S21" s="23">
        <v>1</v>
      </c>
      <c r="T21" s="23">
        <v>1</v>
      </c>
    </row>
    <row r="22" s="23" customFormat="1" spans="1:20">
      <c r="A22" s="23" t="s">
        <v>50</v>
      </c>
      <c r="B22">
        <f t="shared" si="2"/>
        <v>111701</v>
      </c>
      <c r="C22" s="23" t="s">
        <v>92</v>
      </c>
      <c r="D22" s="23">
        <v>1</v>
      </c>
      <c r="E22" t="str">
        <f t="shared" si="0"/>
        <v>日常-固定-任务17-档位01</v>
      </c>
      <c r="F22" s="23" t="s">
        <v>93</v>
      </c>
      <c r="G22" s="23">
        <v>18</v>
      </c>
      <c r="H22" s="23">
        <v>1</v>
      </c>
      <c r="I22" s="23">
        <v>1117</v>
      </c>
      <c r="J22" s="23">
        <v>10</v>
      </c>
      <c r="K22" t="str">
        <f t="shared" si="3"/>
        <v>4111701</v>
      </c>
      <c r="L22" t="str">
        <f t="shared" si="4"/>
        <v>4111701</v>
      </c>
      <c r="M22" s="23">
        <v>89</v>
      </c>
      <c r="O22" s="23" t="s">
        <v>93</v>
      </c>
      <c r="P22" s="23">
        <f>IF(H22=1,VLOOKUP(O22,Sheet3!$A$1:$C$40,2,FALSE),VLOOKUP(O22,Sheet3!$A$44:$C$54,2,FALSE))</f>
        <v>349010039</v>
      </c>
      <c r="Q22" s="23" t="str">
        <f t="shared" si="1"/>
        <v>1</v>
      </c>
      <c r="R22" s="23" t="s">
        <v>93</v>
      </c>
      <c r="S22" s="23">
        <v>1</v>
      </c>
      <c r="T22" s="23">
        <v>2</v>
      </c>
    </row>
    <row r="23" s="23" customFormat="1" spans="1:20">
      <c r="A23" s="23" t="s">
        <v>50</v>
      </c>
      <c r="B23">
        <f t="shared" si="2"/>
        <v>111801</v>
      </c>
      <c r="C23" s="23" t="s">
        <v>94</v>
      </c>
      <c r="D23" s="23">
        <v>1</v>
      </c>
      <c r="E23" t="str">
        <f t="shared" si="0"/>
        <v>日常-固定-任务18-档位01</v>
      </c>
      <c r="F23" s="23" t="s">
        <v>95</v>
      </c>
      <c r="G23" s="23">
        <v>16</v>
      </c>
      <c r="H23" s="23">
        <v>1</v>
      </c>
      <c r="I23" s="23">
        <v>1118</v>
      </c>
      <c r="J23" s="23">
        <v>10</v>
      </c>
      <c r="K23" t="str">
        <f t="shared" si="3"/>
        <v>4111801</v>
      </c>
      <c r="L23" t="str">
        <f t="shared" si="4"/>
        <v>4111801</v>
      </c>
      <c r="M23" s="23">
        <v>97</v>
      </c>
      <c r="O23" s="23" t="s">
        <v>95</v>
      </c>
      <c r="P23">
        <f>IF(H23=1,VLOOKUP(O23,Sheet3!$A$1:$C$90,2,FALSE),VLOOKUP(O23,Sheet3!$A$44:$C$54,2,FALSE))</f>
        <v>349010041</v>
      </c>
      <c r="Q23" s="23">
        <v>1</v>
      </c>
      <c r="R23" s="23" t="s">
        <v>95</v>
      </c>
      <c r="S23" s="23">
        <v>31</v>
      </c>
      <c r="T23" s="23">
        <v>0</v>
      </c>
    </row>
    <row r="24" s="36" customFormat="1" spans="1:20">
      <c r="A24" t="s">
        <v>50</v>
      </c>
      <c r="B24">
        <v>210101</v>
      </c>
      <c r="C24" t="s">
        <v>96</v>
      </c>
      <c r="D24">
        <v>1</v>
      </c>
      <c r="E24" t="str">
        <f t="shared" si="0"/>
        <v>周常-固定-任务01-档位01</v>
      </c>
      <c r="F24" s="23" t="s">
        <v>97</v>
      </c>
      <c r="G24">
        <v>29</v>
      </c>
      <c r="H24">
        <v>2</v>
      </c>
      <c r="I24" t="str">
        <f t="shared" ref="I24:I33" si="5">LEFT(B24,4)</f>
        <v>2101</v>
      </c>
      <c r="J24">
        <v>10</v>
      </c>
      <c r="K24" t="str">
        <f t="shared" si="3"/>
        <v>4210101</v>
      </c>
      <c r="L24" t="str">
        <f t="shared" si="4"/>
        <v>4210101</v>
      </c>
      <c r="M24">
        <v>19</v>
      </c>
      <c r="O24" s="23" t="s">
        <v>97</v>
      </c>
      <c r="P24">
        <f>IF(H24=1,VLOOKUP(O24,Sheet3!$A$1:$C$90,2,FALSE),VLOOKUP(O24,Sheet3!$A$44:$C$54,2,FALSE))</f>
        <v>340510004</v>
      </c>
      <c r="Q24" t="str">
        <f t="shared" ref="Q24:Q33" si="6">IF(ISNUMBER(FIND("固定",E24)),"1","2")</f>
        <v>1</v>
      </c>
      <c r="S24">
        <v>0</v>
      </c>
      <c r="T24" s="36">
        <v>0</v>
      </c>
    </row>
    <row r="25" s="36" customFormat="1" spans="1:20">
      <c r="A25" t="s">
        <v>50</v>
      </c>
      <c r="B25">
        <v>210201</v>
      </c>
      <c r="C25" t="s">
        <v>98</v>
      </c>
      <c r="D25">
        <v>1</v>
      </c>
      <c r="E25" t="str">
        <f t="shared" si="0"/>
        <v>周常-固定-任务02-档位01</v>
      </c>
      <c r="F25" s="23" t="s">
        <v>99</v>
      </c>
      <c r="G25">
        <v>30</v>
      </c>
      <c r="H25">
        <v>2</v>
      </c>
      <c r="I25" t="str">
        <f t="shared" si="5"/>
        <v>2102</v>
      </c>
      <c r="J25">
        <v>10</v>
      </c>
      <c r="K25" t="str">
        <f t="shared" si="3"/>
        <v>4210201</v>
      </c>
      <c r="L25" t="str">
        <f t="shared" si="4"/>
        <v>4210201</v>
      </c>
      <c r="M25">
        <v>24</v>
      </c>
      <c r="O25" s="23" t="s">
        <v>99</v>
      </c>
      <c r="P25">
        <f>IF(H25=1,VLOOKUP(O25,Sheet3!$A$1:$C$90,2,FALSE),VLOOKUP(O25,Sheet3!$A$44:$C$54,2,FALSE))</f>
        <v>340510010</v>
      </c>
      <c r="Q25" t="str">
        <f t="shared" si="6"/>
        <v>1</v>
      </c>
      <c r="S25">
        <v>0</v>
      </c>
      <c r="T25" s="36">
        <v>0</v>
      </c>
    </row>
    <row r="26" s="36" customFormat="1" spans="1:20">
      <c r="A26" t="s">
        <v>50</v>
      </c>
      <c r="B26">
        <v>210301</v>
      </c>
      <c r="C26" t="s">
        <v>100</v>
      </c>
      <c r="D26">
        <v>1</v>
      </c>
      <c r="E26" t="str">
        <f t="shared" si="0"/>
        <v>周常-固定-任务03-档位01</v>
      </c>
      <c r="F26" s="23" t="s">
        <v>101</v>
      </c>
      <c r="G26">
        <v>31</v>
      </c>
      <c r="H26">
        <v>2</v>
      </c>
      <c r="I26" t="str">
        <f t="shared" si="5"/>
        <v>2103</v>
      </c>
      <c r="J26">
        <v>10</v>
      </c>
      <c r="K26" t="str">
        <f t="shared" si="3"/>
        <v>4210301</v>
      </c>
      <c r="L26" t="str">
        <f t="shared" si="4"/>
        <v>4210301</v>
      </c>
      <c r="M26">
        <v>13</v>
      </c>
      <c r="O26" s="23" t="s">
        <v>101</v>
      </c>
      <c r="P26">
        <f>IF(H26=1,VLOOKUP(O26,Sheet3!$A$1:$C$90,2,FALSE),VLOOKUP(O26,Sheet3!$A$44:$C$54,2,FALSE))</f>
        <v>340510005</v>
      </c>
      <c r="Q26" t="str">
        <f t="shared" si="6"/>
        <v>1</v>
      </c>
      <c r="S26">
        <v>0</v>
      </c>
      <c r="T26" s="36">
        <v>0</v>
      </c>
    </row>
    <row r="27" s="36" customFormat="1" spans="1:20">
      <c r="A27" t="s">
        <v>50</v>
      </c>
      <c r="B27">
        <v>210401</v>
      </c>
      <c r="C27" t="s">
        <v>102</v>
      </c>
      <c r="D27">
        <v>1</v>
      </c>
      <c r="E27" t="str">
        <f t="shared" si="0"/>
        <v>周常-固定-任务04-档位01</v>
      </c>
      <c r="F27" s="23" t="s">
        <v>103</v>
      </c>
      <c r="G27">
        <v>32</v>
      </c>
      <c r="H27">
        <v>2</v>
      </c>
      <c r="I27" t="str">
        <f t="shared" si="5"/>
        <v>2104</v>
      </c>
      <c r="J27">
        <v>10</v>
      </c>
      <c r="K27" t="str">
        <f t="shared" si="3"/>
        <v>4210401</v>
      </c>
      <c r="L27" t="str">
        <f t="shared" si="4"/>
        <v>4210401</v>
      </c>
      <c r="M27">
        <v>27</v>
      </c>
      <c r="O27" s="23" t="s">
        <v>103</v>
      </c>
      <c r="P27">
        <f>IF(H27=1,VLOOKUP(O27,Sheet3!$A$1:$C$90,2,FALSE),VLOOKUP(O27,Sheet3!$A$44:$C$54,2,FALSE))</f>
        <v>340510006</v>
      </c>
      <c r="Q27" t="str">
        <f t="shared" si="6"/>
        <v>1</v>
      </c>
      <c r="S27">
        <v>0</v>
      </c>
      <c r="T27" s="36">
        <v>0</v>
      </c>
    </row>
    <row r="28" s="36" customFormat="1" spans="1:20">
      <c r="A28" t="s">
        <v>50</v>
      </c>
      <c r="B28">
        <v>210501</v>
      </c>
      <c r="C28" t="s">
        <v>104</v>
      </c>
      <c r="D28">
        <v>1</v>
      </c>
      <c r="E28" t="str">
        <f t="shared" si="0"/>
        <v>周常-固定-任务05-档位01</v>
      </c>
      <c r="F28" s="23" t="s">
        <v>105</v>
      </c>
      <c r="G28">
        <v>33</v>
      </c>
      <c r="H28">
        <v>2</v>
      </c>
      <c r="I28" t="str">
        <f t="shared" si="5"/>
        <v>2105</v>
      </c>
      <c r="J28">
        <v>10</v>
      </c>
      <c r="K28" t="str">
        <f t="shared" si="3"/>
        <v>4210501</v>
      </c>
      <c r="L28" t="str">
        <f t="shared" si="4"/>
        <v>4210501</v>
      </c>
      <c r="M28">
        <v>16</v>
      </c>
      <c r="O28" s="23" t="s">
        <v>105</v>
      </c>
      <c r="P28">
        <f>IF(H28=1,VLOOKUP(O28,Sheet3!$A$1:$C$90,2,FALSE),VLOOKUP(O28,Sheet3!$A$44:$C$54,2,FALSE))</f>
        <v>340510007</v>
      </c>
      <c r="Q28" t="str">
        <f t="shared" si="6"/>
        <v>1</v>
      </c>
      <c r="S28">
        <v>0</v>
      </c>
      <c r="T28" s="36">
        <v>0</v>
      </c>
    </row>
    <row r="29" s="36" customFormat="1" spans="1:20">
      <c r="A29" t="s">
        <v>50</v>
      </c>
      <c r="B29">
        <v>220101</v>
      </c>
      <c r="C29" t="s">
        <v>106</v>
      </c>
      <c r="D29">
        <v>1</v>
      </c>
      <c r="E29" t="str">
        <f t="shared" si="0"/>
        <v>周常-随机-任务01-档位01</v>
      </c>
      <c r="F29" s="23" t="s">
        <v>107</v>
      </c>
      <c r="G29">
        <v>34</v>
      </c>
      <c r="H29">
        <v>2</v>
      </c>
      <c r="I29" t="str">
        <f t="shared" si="5"/>
        <v>2201</v>
      </c>
      <c r="J29">
        <v>10</v>
      </c>
      <c r="K29" t="str">
        <f t="shared" si="3"/>
        <v>4220101</v>
      </c>
      <c r="L29" t="str">
        <f t="shared" si="4"/>
        <v>4220101</v>
      </c>
      <c r="M29">
        <v>30</v>
      </c>
      <c r="O29" s="23" t="s">
        <v>107</v>
      </c>
      <c r="P29">
        <f>IF(H29=1,VLOOKUP(O29,Sheet3!$A$1:$C$90,2,FALSE),VLOOKUP(O29,Sheet3!$A$44:$C$54,2,FALSE))</f>
        <v>340510009</v>
      </c>
      <c r="Q29" t="str">
        <f t="shared" si="6"/>
        <v>2</v>
      </c>
      <c r="S29">
        <v>0</v>
      </c>
      <c r="T29" s="36">
        <v>0</v>
      </c>
    </row>
    <row r="30" s="36" customFormat="1" spans="1:20">
      <c r="A30" t="s">
        <v>50</v>
      </c>
      <c r="B30">
        <v>220201</v>
      </c>
      <c r="C30" t="s">
        <v>108</v>
      </c>
      <c r="D30">
        <v>1</v>
      </c>
      <c r="E30" t="str">
        <f t="shared" si="0"/>
        <v>周常-随机-任务02-档位01</v>
      </c>
      <c r="F30" s="23" t="s">
        <v>109</v>
      </c>
      <c r="G30">
        <v>35</v>
      </c>
      <c r="H30">
        <v>2</v>
      </c>
      <c r="I30" t="str">
        <f t="shared" si="5"/>
        <v>2202</v>
      </c>
      <c r="J30">
        <v>10</v>
      </c>
      <c r="K30" t="str">
        <f t="shared" si="3"/>
        <v>4220201</v>
      </c>
      <c r="L30" t="str">
        <f t="shared" si="4"/>
        <v>4220201</v>
      </c>
      <c r="M30">
        <v>12</v>
      </c>
      <c r="O30" s="23" t="s">
        <v>109</v>
      </c>
      <c r="P30">
        <f>IF(H30=1,VLOOKUP(O30,Sheet3!$A$1:$C$90,2,FALSE),VLOOKUP(O30,Sheet3!$A$44:$C$54,2,FALSE))</f>
        <v>340510003</v>
      </c>
      <c r="Q30" t="str">
        <f t="shared" si="6"/>
        <v>2</v>
      </c>
      <c r="S30">
        <v>0</v>
      </c>
      <c r="T30" s="36">
        <v>0</v>
      </c>
    </row>
    <row r="31" s="36" customFormat="1" spans="1:20">
      <c r="A31" t="s">
        <v>50</v>
      </c>
      <c r="B31">
        <v>220301</v>
      </c>
      <c r="C31" t="s">
        <v>110</v>
      </c>
      <c r="D31">
        <v>1</v>
      </c>
      <c r="E31" t="str">
        <f t="shared" si="0"/>
        <v>周常-随机-任务03-档位01</v>
      </c>
      <c r="F31" s="23" t="s">
        <v>111</v>
      </c>
      <c r="G31">
        <v>36</v>
      </c>
      <c r="H31">
        <v>2</v>
      </c>
      <c r="I31" t="str">
        <f t="shared" si="5"/>
        <v>2203</v>
      </c>
      <c r="J31">
        <v>10</v>
      </c>
      <c r="K31" t="str">
        <f t="shared" si="3"/>
        <v>4220301</v>
      </c>
      <c r="L31" t="str">
        <f t="shared" si="4"/>
        <v>4220301</v>
      </c>
      <c r="M31">
        <v>5</v>
      </c>
      <c r="O31" s="23" t="s">
        <v>111</v>
      </c>
      <c r="P31">
        <f>IF(H31=1,VLOOKUP(O31,Sheet3!$A$1:$C$90,2,FALSE),VLOOKUP(O31,Sheet3!$A$44:$C$54,2,FALSE))</f>
        <v>340510001</v>
      </c>
      <c r="Q31" t="str">
        <f t="shared" si="6"/>
        <v>2</v>
      </c>
      <c r="S31">
        <v>0</v>
      </c>
      <c r="T31" s="36">
        <v>0</v>
      </c>
    </row>
    <row r="32" s="36" customFormat="1" spans="1:20">
      <c r="A32" t="s">
        <v>50</v>
      </c>
      <c r="B32">
        <v>220401</v>
      </c>
      <c r="C32" t="s">
        <v>112</v>
      </c>
      <c r="D32">
        <v>1</v>
      </c>
      <c r="E32" t="str">
        <f t="shared" si="0"/>
        <v>周常-随机-任务04-档位01</v>
      </c>
      <c r="F32" s="23" t="s">
        <v>113</v>
      </c>
      <c r="G32">
        <v>37</v>
      </c>
      <c r="H32">
        <v>2</v>
      </c>
      <c r="I32" t="str">
        <f t="shared" si="5"/>
        <v>2204</v>
      </c>
      <c r="J32">
        <v>10</v>
      </c>
      <c r="K32" t="str">
        <f t="shared" si="3"/>
        <v>4220401</v>
      </c>
      <c r="L32" t="str">
        <f t="shared" si="4"/>
        <v>4220401</v>
      </c>
      <c r="M32">
        <v>5</v>
      </c>
      <c r="O32" s="23" t="s">
        <v>113</v>
      </c>
      <c r="P32">
        <f>IF(H32=1,VLOOKUP(O32,Sheet3!$A$1:$C$90,2,FALSE),VLOOKUP(O32,Sheet3!$A$44:$C$54,2,FALSE))</f>
        <v>340510008</v>
      </c>
      <c r="Q32" t="str">
        <f t="shared" si="6"/>
        <v>2</v>
      </c>
      <c r="S32">
        <v>0</v>
      </c>
      <c r="T32" s="36">
        <v>0</v>
      </c>
    </row>
    <row r="33" s="36" customFormat="1" spans="1:20">
      <c r="A33" t="s">
        <v>50</v>
      </c>
      <c r="B33" s="36">
        <v>220501</v>
      </c>
      <c r="C33" s="36" t="s">
        <v>114</v>
      </c>
      <c r="D33" s="36">
        <v>1</v>
      </c>
      <c r="E33" s="36" t="str">
        <f t="shared" si="0"/>
        <v>周常-随机-任务05-档位01</v>
      </c>
      <c r="F33" s="45" t="s">
        <v>115</v>
      </c>
      <c r="G33" s="36">
        <v>38</v>
      </c>
      <c r="H33" s="36">
        <v>2</v>
      </c>
      <c r="I33" s="36" t="str">
        <f t="shared" si="5"/>
        <v>2205</v>
      </c>
      <c r="J33" s="36">
        <v>10</v>
      </c>
      <c r="K33" t="str">
        <f t="shared" si="3"/>
        <v>4220501</v>
      </c>
      <c r="L33" t="str">
        <f t="shared" si="4"/>
        <v>4220501</v>
      </c>
      <c r="M33" s="36">
        <v>13</v>
      </c>
      <c r="O33" s="45" t="s">
        <v>115</v>
      </c>
      <c r="P33">
        <f>IF(H33=1,VLOOKUP(O33,Sheet3!$A$1:$C$90,2,FALSE),VLOOKUP(O33,Sheet3!$A$44:$C$54,2,FALSE))</f>
        <v>340510002</v>
      </c>
      <c r="Q33" s="36" t="str">
        <f t="shared" si="6"/>
        <v>2</v>
      </c>
      <c r="S33">
        <v>0</v>
      </c>
      <c r="T33" s="36">
        <v>0</v>
      </c>
    </row>
    <row r="34" spans="1:20">
      <c r="A34" t="s">
        <v>50</v>
      </c>
      <c r="B34">
        <f t="shared" ref="B34:B61" si="7">B6+1</f>
        <v>110102</v>
      </c>
      <c r="C34" t="s">
        <v>51</v>
      </c>
      <c r="D34">
        <v>1</v>
      </c>
      <c r="E34" t="str">
        <f t="shared" ref="E34:E61" si="8">IF(VALUE(H34)=1,"日常-","周常-")&amp;IF(VALUE(MID(B34,2,1))=1,"固定","随机")&amp;"-任务"&amp;MID(B34,3,2)&amp;"-档位"&amp;RIGHT(B34,2)</f>
        <v>日常-固定-任务01-档位02</v>
      </c>
      <c r="F34" t="s">
        <v>51</v>
      </c>
      <c r="G34">
        <v>1</v>
      </c>
      <c r="H34">
        <v>1</v>
      </c>
      <c r="I34">
        <v>1101</v>
      </c>
      <c r="J34">
        <v>10</v>
      </c>
      <c r="K34" t="str">
        <f t="shared" si="3"/>
        <v>4110102</v>
      </c>
      <c r="L34" t="str">
        <f t="shared" si="4"/>
        <v>4110102</v>
      </c>
      <c r="M34">
        <v>1</v>
      </c>
      <c r="O34" t="s">
        <v>52</v>
      </c>
      <c r="P34">
        <f>IF(H34=1,VLOOKUP(O34,Sheet3!$A$1:$C$90,2,FALSE),VLOOKUP(O34,Sheet3!$A$44:$C$54,2,FALSE))</f>
        <v>349010024</v>
      </c>
      <c r="Q34" t="str">
        <f t="shared" ref="Q34:Q61" si="9">IF(ISNUMBER(FIND("固定",E34)),"1","2")</f>
        <v>1</v>
      </c>
      <c r="R34" t="s">
        <v>53</v>
      </c>
      <c r="S34">
        <f>VLOOKUP(R34,Sheet5!B:D,3,FALSE)</f>
        <v>0</v>
      </c>
      <c r="T34">
        <v>0</v>
      </c>
    </row>
    <row r="35" spans="1:20">
      <c r="A35" t="s">
        <v>50</v>
      </c>
      <c r="B35">
        <f t="shared" si="7"/>
        <v>110202</v>
      </c>
      <c r="C35" t="s">
        <v>54</v>
      </c>
      <c r="D35">
        <v>1</v>
      </c>
      <c r="E35" t="str">
        <f t="shared" si="8"/>
        <v>日常-固定-任务02-档位02</v>
      </c>
      <c r="F35" t="s">
        <v>55</v>
      </c>
      <c r="G35">
        <v>2</v>
      </c>
      <c r="H35">
        <v>1</v>
      </c>
      <c r="I35">
        <v>1102</v>
      </c>
      <c r="J35">
        <v>10</v>
      </c>
      <c r="K35" t="str">
        <f t="shared" si="3"/>
        <v>4110202</v>
      </c>
      <c r="L35" t="str">
        <f t="shared" si="4"/>
        <v>4110202</v>
      </c>
      <c r="M35">
        <v>13</v>
      </c>
      <c r="O35" t="s">
        <v>56</v>
      </c>
      <c r="P35">
        <f>IF(H35=1,VLOOKUP(O35,Sheet3!$A$1:$C$90,2,FALSE),VLOOKUP(O35,Sheet3!$A$44:$C$54,2,FALSE))</f>
        <v>349010006</v>
      </c>
      <c r="Q35" t="str">
        <f t="shared" si="9"/>
        <v>1</v>
      </c>
      <c r="R35" t="s">
        <v>57</v>
      </c>
      <c r="S35">
        <f>VLOOKUP(R35,Sheet5!B:D,3,FALSE)</f>
        <v>13</v>
      </c>
      <c r="T35">
        <v>0</v>
      </c>
    </row>
    <row r="36" spans="1:20">
      <c r="A36" t="s">
        <v>50</v>
      </c>
      <c r="B36">
        <f t="shared" si="7"/>
        <v>110302</v>
      </c>
      <c r="C36" t="s">
        <v>58</v>
      </c>
      <c r="D36">
        <v>1</v>
      </c>
      <c r="E36" t="str">
        <f t="shared" si="8"/>
        <v>日常-固定-任务03-档位02</v>
      </c>
      <c r="F36" t="s">
        <v>59</v>
      </c>
      <c r="G36">
        <v>3</v>
      </c>
      <c r="H36">
        <v>1</v>
      </c>
      <c r="I36">
        <v>1103</v>
      </c>
      <c r="J36">
        <v>10</v>
      </c>
      <c r="K36" t="str">
        <f t="shared" si="3"/>
        <v>4110302</v>
      </c>
      <c r="L36" t="str">
        <f t="shared" si="4"/>
        <v>4110302</v>
      </c>
      <c r="M36">
        <v>17</v>
      </c>
      <c r="O36" t="s">
        <v>59</v>
      </c>
      <c r="P36">
        <f>IF(H36=1,VLOOKUP(O36,Sheet3!$A$1:$C$90,2,FALSE),VLOOKUP(O36,Sheet3!$A$44:$C$54,2,FALSE))</f>
        <v>349010012</v>
      </c>
      <c r="Q36" t="str">
        <f t="shared" si="9"/>
        <v>1</v>
      </c>
      <c r="R36" t="s">
        <v>59</v>
      </c>
      <c r="S36">
        <f>VLOOKUP(R36,Sheet5!B:D,3,FALSE)</f>
        <v>8</v>
      </c>
      <c r="T36">
        <v>0</v>
      </c>
    </row>
    <row r="37" spans="1:20">
      <c r="A37" t="s">
        <v>50</v>
      </c>
      <c r="B37">
        <f t="shared" si="7"/>
        <v>110402</v>
      </c>
      <c r="C37" t="s">
        <v>60</v>
      </c>
      <c r="D37">
        <v>1</v>
      </c>
      <c r="E37" t="str">
        <f t="shared" si="8"/>
        <v>日常-固定-任务04-档位02</v>
      </c>
      <c r="F37" t="s">
        <v>61</v>
      </c>
      <c r="G37">
        <v>4</v>
      </c>
      <c r="H37">
        <v>1</v>
      </c>
      <c r="I37">
        <v>1104</v>
      </c>
      <c r="J37">
        <v>10</v>
      </c>
      <c r="K37" t="str">
        <f t="shared" si="3"/>
        <v>4110402</v>
      </c>
      <c r="L37" t="str">
        <f t="shared" si="4"/>
        <v>4110402</v>
      </c>
      <c r="M37">
        <v>18</v>
      </c>
      <c r="O37" t="s">
        <v>61</v>
      </c>
      <c r="P37">
        <f>IF(H37=1,VLOOKUP(O37,Sheet3!$A$1:$C$90,2,FALSE),VLOOKUP(O37,Sheet3!$A$44:$C$54,2,FALSE))</f>
        <v>349010023</v>
      </c>
      <c r="Q37" t="str">
        <f t="shared" si="9"/>
        <v>1</v>
      </c>
      <c r="R37" t="s">
        <v>61</v>
      </c>
      <c r="S37">
        <v>21</v>
      </c>
      <c r="T37">
        <v>0</v>
      </c>
    </row>
    <row r="38" spans="1:20">
      <c r="A38" t="s">
        <v>50</v>
      </c>
      <c r="B38">
        <f t="shared" si="7"/>
        <v>110502</v>
      </c>
      <c r="C38" t="s">
        <v>62</v>
      </c>
      <c r="D38">
        <v>1</v>
      </c>
      <c r="E38" t="str">
        <f t="shared" si="8"/>
        <v>日常-固定-任务05-档位02</v>
      </c>
      <c r="F38" t="s">
        <v>63</v>
      </c>
      <c r="G38">
        <v>5</v>
      </c>
      <c r="H38">
        <v>1</v>
      </c>
      <c r="I38">
        <v>1105</v>
      </c>
      <c r="J38">
        <v>10</v>
      </c>
      <c r="K38" t="str">
        <f t="shared" si="3"/>
        <v>4110502</v>
      </c>
      <c r="L38" t="str">
        <f t="shared" si="4"/>
        <v>4110502</v>
      </c>
      <c r="M38">
        <v>21</v>
      </c>
      <c r="O38" t="s">
        <v>63</v>
      </c>
      <c r="P38">
        <f>IF(H38=1,VLOOKUP(O38,Sheet3!$A$1:$C$90,2,FALSE),VLOOKUP(O38,Sheet3!$A$44:$C$54,2,FALSE))</f>
        <v>349010004</v>
      </c>
      <c r="Q38" t="str">
        <f t="shared" si="9"/>
        <v>1</v>
      </c>
      <c r="R38" t="s">
        <v>63</v>
      </c>
      <c r="S38">
        <f>VLOOKUP(R38,Sheet5!B:D,3,FALSE)</f>
        <v>14</v>
      </c>
      <c r="T38">
        <v>0</v>
      </c>
    </row>
    <row r="39" spans="1:20">
      <c r="A39" t="s">
        <v>50</v>
      </c>
      <c r="B39">
        <f t="shared" si="7"/>
        <v>110602</v>
      </c>
      <c r="C39" t="s">
        <v>64</v>
      </c>
      <c r="D39">
        <v>1</v>
      </c>
      <c r="E39" t="str">
        <f t="shared" si="8"/>
        <v>日常-固定-任务06-档位02</v>
      </c>
      <c r="F39" t="s">
        <v>65</v>
      </c>
      <c r="G39">
        <v>6</v>
      </c>
      <c r="H39">
        <v>1</v>
      </c>
      <c r="I39">
        <v>1106</v>
      </c>
      <c r="J39">
        <v>10</v>
      </c>
      <c r="K39" t="str">
        <f t="shared" si="3"/>
        <v>4110602</v>
      </c>
      <c r="L39" t="str">
        <f t="shared" si="4"/>
        <v>4110602</v>
      </c>
      <c r="M39">
        <v>20</v>
      </c>
      <c r="O39" t="s">
        <v>65</v>
      </c>
      <c r="P39">
        <f>IF(H39=1,VLOOKUP(O39,Sheet3!$A$1:$C$90,2,FALSE),VLOOKUP(O39,Sheet3!$A$44:$C$54,2,FALSE))</f>
        <v>349010009</v>
      </c>
      <c r="Q39" t="str">
        <f t="shared" si="9"/>
        <v>1</v>
      </c>
      <c r="R39" t="s">
        <v>65</v>
      </c>
      <c r="S39">
        <f>VLOOKUP(R39,Sheet5!B:D,3,FALSE)</f>
        <v>36</v>
      </c>
      <c r="T39">
        <v>0</v>
      </c>
    </row>
    <row r="40" spans="1:20">
      <c r="A40" t="s">
        <v>50</v>
      </c>
      <c r="B40">
        <f t="shared" si="7"/>
        <v>110702</v>
      </c>
      <c r="C40" t="s">
        <v>66</v>
      </c>
      <c r="D40">
        <v>1</v>
      </c>
      <c r="E40" t="str">
        <f t="shared" si="8"/>
        <v>日常-固定-任务07-档位02</v>
      </c>
      <c r="F40" t="s">
        <v>67</v>
      </c>
      <c r="G40">
        <v>7</v>
      </c>
      <c r="H40">
        <v>1</v>
      </c>
      <c r="I40">
        <v>1107</v>
      </c>
      <c r="J40">
        <v>10</v>
      </c>
      <c r="K40" t="str">
        <f t="shared" si="3"/>
        <v>4110702</v>
      </c>
      <c r="L40" t="str">
        <f t="shared" si="4"/>
        <v>4110702</v>
      </c>
      <c r="M40">
        <v>2</v>
      </c>
      <c r="O40" t="s">
        <v>68</v>
      </c>
      <c r="P40">
        <f>IF(H40=1,VLOOKUP(O40,Sheet3!$A$1:$C$90,2,FALSE),VLOOKUP(O40,Sheet3!$A$44:$C$54,2,FALSE))</f>
        <v>349010021</v>
      </c>
      <c r="Q40" t="str">
        <f t="shared" si="9"/>
        <v>1</v>
      </c>
      <c r="R40" t="s">
        <v>69</v>
      </c>
      <c r="S40">
        <f>VLOOKUP(R40,Sheet5!B:D,3,FALSE)</f>
        <v>1</v>
      </c>
      <c r="T40">
        <v>0</v>
      </c>
    </row>
    <row r="41" spans="2:20">
      <c r="B41">
        <f t="shared" si="7"/>
        <v>110802</v>
      </c>
      <c r="C41" t="s">
        <v>70</v>
      </c>
      <c r="D41">
        <v>1</v>
      </c>
      <c r="E41" t="str">
        <f t="shared" si="8"/>
        <v>日常-固定-任务08-档位02</v>
      </c>
      <c r="F41" t="s">
        <v>71</v>
      </c>
      <c r="G41">
        <v>8</v>
      </c>
      <c r="H41">
        <v>1</v>
      </c>
      <c r="I41">
        <v>1108</v>
      </c>
      <c r="J41">
        <v>10</v>
      </c>
      <c r="K41" t="str">
        <f t="shared" si="3"/>
        <v>4110802</v>
      </c>
      <c r="L41" t="str">
        <f t="shared" si="4"/>
        <v>4110802</v>
      </c>
      <c r="M41">
        <v>10</v>
      </c>
      <c r="O41" t="s">
        <v>71</v>
      </c>
      <c r="P41">
        <f>IF(H41=1,VLOOKUP(O41,Sheet3!$A$1:$C$90,2,FALSE),VLOOKUP(O41,Sheet3!$A$44:$C$54,2,FALSE))</f>
        <v>349010028</v>
      </c>
      <c r="Q41" t="str">
        <f t="shared" si="9"/>
        <v>1</v>
      </c>
      <c r="R41" t="s">
        <v>71</v>
      </c>
      <c r="S41">
        <f>VLOOKUP(R41,Sheet5!B:D,3,FALSE)</f>
        <v>29</v>
      </c>
      <c r="T41">
        <v>0</v>
      </c>
    </row>
    <row r="42" spans="1:20">
      <c r="A42" t="s">
        <v>50</v>
      </c>
      <c r="B42">
        <f t="shared" si="7"/>
        <v>110902</v>
      </c>
      <c r="C42" t="s">
        <v>72</v>
      </c>
      <c r="D42">
        <v>1</v>
      </c>
      <c r="E42" t="str">
        <f t="shared" si="8"/>
        <v>日常-固定-任务09-档位02</v>
      </c>
      <c r="F42" t="s">
        <v>73</v>
      </c>
      <c r="G42">
        <v>9</v>
      </c>
      <c r="H42">
        <v>1</v>
      </c>
      <c r="I42">
        <v>1109</v>
      </c>
      <c r="J42">
        <v>10</v>
      </c>
      <c r="K42" t="str">
        <f t="shared" si="3"/>
        <v>4110902</v>
      </c>
      <c r="L42" t="str">
        <f t="shared" si="4"/>
        <v>4110902</v>
      </c>
      <c r="M42">
        <v>13</v>
      </c>
      <c r="O42" t="s">
        <v>74</v>
      </c>
      <c r="P42">
        <f>IF(H42=1,VLOOKUP(O42,Sheet3!$A$1:$C$90,2,FALSE),VLOOKUP(O42,Sheet3!$A$44:$C$54,2,FALSE))</f>
        <v>349010005</v>
      </c>
      <c r="Q42" t="str">
        <f t="shared" si="9"/>
        <v>1</v>
      </c>
      <c r="R42" t="s">
        <v>74</v>
      </c>
      <c r="S42">
        <f>VLOOKUP(R42,Sheet5!B:D,3,FALSE)</f>
        <v>18</v>
      </c>
      <c r="T42">
        <v>0</v>
      </c>
    </row>
    <row r="43" spans="1:20">
      <c r="A43" t="s">
        <v>50</v>
      </c>
      <c r="B43">
        <f t="shared" si="7"/>
        <v>111002</v>
      </c>
      <c r="C43" t="s">
        <v>75</v>
      </c>
      <c r="D43">
        <v>1</v>
      </c>
      <c r="E43" t="str">
        <f t="shared" si="8"/>
        <v>日常-固定-任务10-档位02</v>
      </c>
      <c r="F43" t="s">
        <v>76</v>
      </c>
      <c r="G43">
        <v>10</v>
      </c>
      <c r="H43">
        <v>1</v>
      </c>
      <c r="I43">
        <v>1110</v>
      </c>
      <c r="J43">
        <v>10</v>
      </c>
      <c r="K43" t="str">
        <f t="shared" si="3"/>
        <v>4111002</v>
      </c>
      <c r="L43" t="str">
        <f t="shared" si="4"/>
        <v>4111002</v>
      </c>
      <c r="M43">
        <v>13</v>
      </c>
      <c r="O43" t="s">
        <v>57</v>
      </c>
      <c r="P43">
        <f>IF(H43=1,VLOOKUP(O43,Sheet3!$A$1:$C$90,2,FALSE),VLOOKUP(O43,Sheet3!$A$44:$C$54,2,FALSE))</f>
        <v>349010011</v>
      </c>
      <c r="Q43" t="str">
        <f t="shared" si="9"/>
        <v>1</v>
      </c>
      <c r="R43" t="s">
        <v>57</v>
      </c>
      <c r="S43">
        <f>VLOOKUP(R43,Sheet5!B:D,3,FALSE)</f>
        <v>13</v>
      </c>
      <c r="T43">
        <v>0</v>
      </c>
    </row>
    <row r="44" spans="1:20">
      <c r="A44" t="s">
        <v>50</v>
      </c>
      <c r="B44">
        <f t="shared" si="7"/>
        <v>111102</v>
      </c>
      <c r="C44" t="s">
        <v>77</v>
      </c>
      <c r="D44">
        <v>1</v>
      </c>
      <c r="E44" t="str">
        <f t="shared" si="8"/>
        <v>日常-固定-任务11-档位02</v>
      </c>
      <c r="F44" t="s">
        <v>78</v>
      </c>
      <c r="G44">
        <v>11</v>
      </c>
      <c r="H44">
        <v>1</v>
      </c>
      <c r="I44">
        <v>1111</v>
      </c>
      <c r="J44">
        <v>10</v>
      </c>
      <c r="K44" t="str">
        <f t="shared" si="3"/>
        <v>4111102</v>
      </c>
      <c r="L44" t="str">
        <f t="shared" si="4"/>
        <v>4111102</v>
      </c>
      <c r="M44">
        <v>12</v>
      </c>
      <c r="O44" t="s">
        <v>79</v>
      </c>
      <c r="P44">
        <f>IF(H44=1,VLOOKUP(O44,Sheet3!$A$1:$C$90,2,FALSE),VLOOKUP(O44,Sheet3!$A$44:$C$54,2,FALSE))</f>
        <v>349010024</v>
      </c>
      <c r="Q44" t="str">
        <f t="shared" si="9"/>
        <v>1</v>
      </c>
      <c r="R44" t="s">
        <v>80</v>
      </c>
      <c r="S44">
        <f>VLOOKUP(R44,Sheet5!B:D,3,FALSE)</f>
        <v>2</v>
      </c>
      <c r="T44">
        <v>0</v>
      </c>
    </row>
    <row r="45" spans="1:20">
      <c r="A45" t="s">
        <v>50</v>
      </c>
      <c r="B45">
        <f t="shared" si="7"/>
        <v>111202</v>
      </c>
      <c r="C45" t="s">
        <v>81</v>
      </c>
      <c r="D45">
        <v>1</v>
      </c>
      <c r="E45" t="str">
        <f t="shared" si="8"/>
        <v>日常-固定-任务12-档位02</v>
      </c>
      <c r="F45" t="s">
        <v>82</v>
      </c>
      <c r="G45">
        <v>12</v>
      </c>
      <c r="H45">
        <v>1</v>
      </c>
      <c r="I45">
        <v>1112</v>
      </c>
      <c r="J45">
        <v>10</v>
      </c>
      <c r="K45" t="str">
        <f t="shared" si="3"/>
        <v>4111202</v>
      </c>
      <c r="L45" t="str">
        <f t="shared" si="4"/>
        <v>4111202</v>
      </c>
      <c r="M45">
        <v>16</v>
      </c>
      <c r="O45" t="s">
        <v>82</v>
      </c>
      <c r="P45">
        <f>IF(H45=1,VLOOKUP(O45,Sheet3!$A$1:$C$90,2,FALSE),VLOOKUP(O45,Sheet3!$A$44:$C$54,2,FALSE))</f>
        <v>349010002</v>
      </c>
      <c r="Q45" t="str">
        <f t="shared" si="9"/>
        <v>1</v>
      </c>
      <c r="R45" t="s">
        <v>82</v>
      </c>
      <c r="S45">
        <v>21</v>
      </c>
      <c r="T45">
        <v>0</v>
      </c>
    </row>
    <row r="46" spans="1:20">
      <c r="A46" t="s">
        <v>50</v>
      </c>
      <c r="B46">
        <f t="shared" si="7"/>
        <v>111302</v>
      </c>
      <c r="C46" t="s">
        <v>83</v>
      </c>
      <c r="D46">
        <v>1</v>
      </c>
      <c r="E46" t="str">
        <f t="shared" si="8"/>
        <v>日常-固定-任务13-档位02</v>
      </c>
      <c r="F46" t="s">
        <v>84</v>
      </c>
      <c r="G46">
        <v>13</v>
      </c>
      <c r="H46">
        <v>1</v>
      </c>
      <c r="I46">
        <v>1113</v>
      </c>
      <c r="J46">
        <v>10</v>
      </c>
      <c r="K46" t="str">
        <f t="shared" si="3"/>
        <v>4111302</v>
      </c>
      <c r="L46" t="str">
        <f t="shared" si="4"/>
        <v>4111302</v>
      </c>
      <c r="M46">
        <v>14</v>
      </c>
      <c r="O46" t="s">
        <v>85</v>
      </c>
      <c r="P46">
        <f>IF(H46=1,VLOOKUP(O46,Sheet3!$A$1:$C$90,2,FALSE),VLOOKUP(O46,Sheet3!$A$44:$C$54,2,FALSE))</f>
        <v>349010013</v>
      </c>
      <c r="Q46" t="str">
        <f t="shared" si="9"/>
        <v>1</v>
      </c>
      <c r="R46" t="s">
        <v>85</v>
      </c>
      <c r="S46">
        <v>18</v>
      </c>
      <c r="T46">
        <v>0</v>
      </c>
    </row>
    <row r="47" spans="1:20">
      <c r="A47" t="s">
        <v>50</v>
      </c>
      <c r="B47">
        <f t="shared" si="7"/>
        <v>111402</v>
      </c>
      <c r="C47" t="s">
        <v>86</v>
      </c>
      <c r="D47">
        <v>1</v>
      </c>
      <c r="E47" t="str">
        <f t="shared" si="8"/>
        <v>日常-固定-任务14-档位02</v>
      </c>
      <c r="F47" t="s">
        <v>87</v>
      </c>
      <c r="G47">
        <v>14</v>
      </c>
      <c r="H47">
        <v>1</v>
      </c>
      <c r="I47">
        <v>1114</v>
      </c>
      <c r="J47">
        <v>10</v>
      </c>
      <c r="K47" t="str">
        <f t="shared" si="3"/>
        <v>4111402</v>
      </c>
      <c r="L47" t="str">
        <f t="shared" si="4"/>
        <v>4111402</v>
      </c>
      <c r="M47">
        <v>12</v>
      </c>
      <c r="O47" t="s">
        <v>79</v>
      </c>
      <c r="P47">
        <f>IF(H47=1,VLOOKUP(O47,Sheet3!$A$1:$C$90,2,FALSE),VLOOKUP(O47,Sheet3!$A$44:$C$54,2,FALSE))</f>
        <v>349010024</v>
      </c>
      <c r="Q47" t="str">
        <f t="shared" si="9"/>
        <v>1</v>
      </c>
      <c r="R47" t="s">
        <v>80</v>
      </c>
      <c r="S47">
        <f>VLOOKUP(R47,Sheet5!B:D,3,FALSE)</f>
        <v>2</v>
      </c>
      <c r="T47">
        <v>0</v>
      </c>
    </row>
    <row r="48" spans="1:20">
      <c r="A48" t="s">
        <v>50</v>
      </c>
      <c r="B48">
        <f t="shared" si="7"/>
        <v>111502</v>
      </c>
      <c r="C48" t="s">
        <v>88</v>
      </c>
      <c r="D48">
        <v>1</v>
      </c>
      <c r="E48" t="str">
        <f t="shared" si="8"/>
        <v>日常-固定-任务15-档位02</v>
      </c>
      <c r="F48" t="s">
        <v>89</v>
      </c>
      <c r="G48">
        <v>15</v>
      </c>
      <c r="H48">
        <v>1</v>
      </c>
      <c r="I48">
        <v>1115</v>
      </c>
      <c r="J48">
        <v>10</v>
      </c>
      <c r="K48" t="str">
        <f t="shared" si="3"/>
        <v>4111502</v>
      </c>
      <c r="L48" t="str">
        <f t="shared" si="4"/>
        <v>4111502</v>
      </c>
      <c r="M48">
        <v>12</v>
      </c>
      <c r="O48" t="s">
        <v>79</v>
      </c>
      <c r="P48">
        <f>IF(H48=1,VLOOKUP(O48,Sheet3!$A$1:$C$90,2,FALSE),VLOOKUP(O48,Sheet3!$A$44:$C$54,2,FALSE))</f>
        <v>349010024</v>
      </c>
      <c r="Q48" t="str">
        <f t="shared" si="9"/>
        <v>1</v>
      </c>
      <c r="R48" t="s">
        <v>80</v>
      </c>
      <c r="S48">
        <f>VLOOKUP(R48,Sheet5!B:D,3,FALSE)</f>
        <v>2</v>
      </c>
      <c r="T48">
        <v>0</v>
      </c>
    </row>
    <row r="49" s="23" customFormat="1" spans="1:20">
      <c r="A49" s="23" t="s">
        <v>50</v>
      </c>
      <c r="B49">
        <f t="shared" si="7"/>
        <v>111602</v>
      </c>
      <c r="C49" s="23" t="s">
        <v>90</v>
      </c>
      <c r="D49" s="23">
        <v>1</v>
      </c>
      <c r="E49" s="23" t="str">
        <f t="shared" si="8"/>
        <v>日常-固定-任务16-档位02</v>
      </c>
      <c r="F49" s="23" t="s">
        <v>91</v>
      </c>
      <c r="G49" s="23">
        <v>16</v>
      </c>
      <c r="H49" s="23">
        <v>1</v>
      </c>
      <c r="I49" s="23">
        <v>1116</v>
      </c>
      <c r="J49" s="23">
        <v>10</v>
      </c>
      <c r="K49" t="str">
        <f t="shared" si="3"/>
        <v>4111602</v>
      </c>
      <c r="L49" t="str">
        <f t="shared" si="4"/>
        <v>4111602</v>
      </c>
      <c r="M49" s="23">
        <v>146</v>
      </c>
      <c r="O49" s="23" t="s">
        <v>91</v>
      </c>
      <c r="P49">
        <f>IF(H49=1,VLOOKUP(O49,Sheet3!$A$1:$C$90,2,FALSE),VLOOKUP(O49,Sheet3!$A$44:$C$54,2,FALSE))</f>
        <v>349010038</v>
      </c>
      <c r="Q49" s="23" t="str">
        <f t="shared" si="9"/>
        <v>1</v>
      </c>
      <c r="R49" s="23" t="s">
        <v>91</v>
      </c>
      <c r="S49" s="23">
        <v>1</v>
      </c>
      <c r="T49" s="23">
        <v>1</v>
      </c>
    </row>
    <row r="50" s="23" customFormat="1" spans="1:20">
      <c r="A50" s="23" t="s">
        <v>50</v>
      </c>
      <c r="B50">
        <f t="shared" si="7"/>
        <v>111702</v>
      </c>
      <c r="C50" s="23" t="s">
        <v>92</v>
      </c>
      <c r="D50" s="23">
        <v>1</v>
      </c>
      <c r="E50" s="23" t="str">
        <f t="shared" si="8"/>
        <v>日常-固定-任务17-档位02</v>
      </c>
      <c r="F50" s="23" t="s">
        <v>93</v>
      </c>
      <c r="G50" s="23">
        <v>17</v>
      </c>
      <c r="H50" s="23">
        <v>1</v>
      </c>
      <c r="I50" s="23">
        <v>1117</v>
      </c>
      <c r="J50" s="23">
        <v>10</v>
      </c>
      <c r="K50" t="str">
        <f t="shared" si="3"/>
        <v>4111702</v>
      </c>
      <c r="L50" t="str">
        <f t="shared" si="4"/>
        <v>4111702</v>
      </c>
      <c r="M50" s="23">
        <v>89</v>
      </c>
      <c r="O50" s="23" t="s">
        <v>93</v>
      </c>
      <c r="P50">
        <f>IF(H50=1,VLOOKUP(O50,Sheet3!$A$1:$C$90,2,FALSE),VLOOKUP(O50,Sheet3!$A$44:$C$54,2,FALSE))</f>
        <v>349010039</v>
      </c>
      <c r="Q50" s="23" t="str">
        <f t="shared" si="9"/>
        <v>1</v>
      </c>
      <c r="R50" s="23" t="s">
        <v>93</v>
      </c>
      <c r="S50" s="23">
        <v>1</v>
      </c>
      <c r="T50" s="23">
        <v>2</v>
      </c>
    </row>
    <row r="51" s="23" customFormat="1" spans="1:20">
      <c r="A51" s="23" t="s">
        <v>50</v>
      </c>
      <c r="B51">
        <f t="shared" si="7"/>
        <v>111802</v>
      </c>
      <c r="C51" s="23" t="s">
        <v>94</v>
      </c>
      <c r="D51" s="23">
        <v>1</v>
      </c>
      <c r="E51" t="str">
        <f t="shared" si="8"/>
        <v>日常-固定-任务18-档位02</v>
      </c>
      <c r="F51" s="23" t="s">
        <v>95</v>
      </c>
      <c r="G51" s="23">
        <v>16</v>
      </c>
      <c r="H51" s="23">
        <v>1</v>
      </c>
      <c r="I51" s="23">
        <v>1118</v>
      </c>
      <c r="J51" s="23">
        <v>10</v>
      </c>
      <c r="K51" t="str">
        <f t="shared" si="3"/>
        <v>4111802</v>
      </c>
      <c r="L51" t="str">
        <f t="shared" si="4"/>
        <v>4111802</v>
      </c>
      <c r="M51" s="23">
        <v>97</v>
      </c>
      <c r="O51" s="23" t="s">
        <v>95</v>
      </c>
      <c r="P51">
        <f>IF(H51=1,VLOOKUP(O51,Sheet3!$A$1:$C$90,2,FALSE),VLOOKUP(O51,Sheet3!$A$44:$C$54,2,FALSE))</f>
        <v>349010041</v>
      </c>
      <c r="Q51" t="str">
        <f t="shared" si="9"/>
        <v>1</v>
      </c>
      <c r="R51" s="23" t="s">
        <v>95</v>
      </c>
      <c r="S51" s="23">
        <v>31</v>
      </c>
      <c r="T51" s="23">
        <v>0</v>
      </c>
    </row>
    <row r="52" s="36" customFormat="1" spans="1:20">
      <c r="A52" t="s">
        <v>50</v>
      </c>
      <c r="B52">
        <f t="shared" si="7"/>
        <v>210102</v>
      </c>
      <c r="C52" t="s">
        <v>96</v>
      </c>
      <c r="D52">
        <v>1</v>
      </c>
      <c r="E52" t="str">
        <f t="shared" si="8"/>
        <v>周常-固定-任务01-档位02</v>
      </c>
      <c r="F52" s="23" t="s">
        <v>97</v>
      </c>
      <c r="G52">
        <v>29</v>
      </c>
      <c r="H52">
        <v>2</v>
      </c>
      <c r="I52" t="str">
        <f t="shared" ref="I52:I61" si="10">LEFT(B52,4)</f>
        <v>2101</v>
      </c>
      <c r="J52">
        <v>10</v>
      </c>
      <c r="K52" t="str">
        <f t="shared" si="3"/>
        <v>4210102</v>
      </c>
      <c r="L52" t="str">
        <f t="shared" si="4"/>
        <v>4210102</v>
      </c>
      <c r="M52">
        <v>19</v>
      </c>
      <c r="O52" s="23" t="s">
        <v>97</v>
      </c>
      <c r="P52">
        <f>IF(H52=1,VLOOKUP(O52,Sheet3!$A$1:$C$90,2,FALSE),VLOOKUP(O52,Sheet3!$A$44:$C$54,2,FALSE))</f>
        <v>340510004</v>
      </c>
      <c r="Q52" t="str">
        <f t="shared" si="9"/>
        <v>1</v>
      </c>
      <c r="S52">
        <v>0</v>
      </c>
      <c r="T52" s="36">
        <v>0</v>
      </c>
    </row>
    <row r="53" s="36" customFormat="1" spans="1:20">
      <c r="A53" t="s">
        <v>50</v>
      </c>
      <c r="B53">
        <f t="shared" si="7"/>
        <v>210202</v>
      </c>
      <c r="C53" t="s">
        <v>98</v>
      </c>
      <c r="D53">
        <v>1</v>
      </c>
      <c r="E53" t="str">
        <f t="shared" si="8"/>
        <v>周常-固定-任务02-档位02</v>
      </c>
      <c r="F53" s="23" t="s">
        <v>99</v>
      </c>
      <c r="G53">
        <v>30</v>
      </c>
      <c r="H53">
        <v>2</v>
      </c>
      <c r="I53" t="str">
        <f t="shared" si="10"/>
        <v>2102</v>
      </c>
      <c r="J53">
        <v>10</v>
      </c>
      <c r="K53" t="str">
        <f t="shared" si="3"/>
        <v>4210202</v>
      </c>
      <c r="L53" t="str">
        <f t="shared" si="4"/>
        <v>4210202</v>
      </c>
      <c r="M53">
        <v>24</v>
      </c>
      <c r="O53" s="23" t="s">
        <v>99</v>
      </c>
      <c r="P53">
        <f>IF(H53=1,VLOOKUP(O53,Sheet3!$A$1:$C$90,2,FALSE),VLOOKUP(O53,Sheet3!$A$44:$C$54,2,FALSE))</f>
        <v>340510010</v>
      </c>
      <c r="Q53" t="str">
        <f t="shared" si="9"/>
        <v>1</v>
      </c>
      <c r="S53">
        <v>0</v>
      </c>
      <c r="T53" s="36">
        <v>0</v>
      </c>
    </row>
    <row r="54" s="36" customFormat="1" spans="1:20">
      <c r="A54" t="s">
        <v>50</v>
      </c>
      <c r="B54">
        <f t="shared" si="7"/>
        <v>210302</v>
      </c>
      <c r="C54" t="s">
        <v>100</v>
      </c>
      <c r="D54">
        <v>1</v>
      </c>
      <c r="E54" t="str">
        <f t="shared" si="8"/>
        <v>周常-固定-任务03-档位02</v>
      </c>
      <c r="F54" s="23" t="s">
        <v>101</v>
      </c>
      <c r="G54">
        <v>31</v>
      </c>
      <c r="H54">
        <v>2</v>
      </c>
      <c r="I54" t="str">
        <f t="shared" si="10"/>
        <v>2103</v>
      </c>
      <c r="J54">
        <v>10</v>
      </c>
      <c r="K54" t="str">
        <f t="shared" si="3"/>
        <v>4210302</v>
      </c>
      <c r="L54" t="str">
        <f t="shared" si="4"/>
        <v>4210302</v>
      </c>
      <c r="M54">
        <v>13</v>
      </c>
      <c r="O54" s="23" t="s">
        <v>101</v>
      </c>
      <c r="P54">
        <f>IF(H54=1,VLOOKUP(O54,Sheet3!$A$1:$C$90,2,FALSE),VLOOKUP(O54,Sheet3!$A$44:$C$54,2,FALSE))</f>
        <v>340510005</v>
      </c>
      <c r="Q54" t="str">
        <f t="shared" si="9"/>
        <v>1</v>
      </c>
      <c r="S54">
        <v>0</v>
      </c>
      <c r="T54" s="36">
        <v>0</v>
      </c>
    </row>
    <row r="55" s="36" customFormat="1" spans="1:20">
      <c r="A55" t="s">
        <v>50</v>
      </c>
      <c r="B55">
        <f t="shared" si="7"/>
        <v>210402</v>
      </c>
      <c r="C55" t="s">
        <v>102</v>
      </c>
      <c r="D55">
        <v>1</v>
      </c>
      <c r="E55" t="str">
        <f t="shared" si="8"/>
        <v>周常-固定-任务04-档位02</v>
      </c>
      <c r="F55" s="23" t="s">
        <v>103</v>
      </c>
      <c r="G55">
        <v>32</v>
      </c>
      <c r="H55">
        <v>2</v>
      </c>
      <c r="I55" t="str">
        <f t="shared" si="10"/>
        <v>2104</v>
      </c>
      <c r="J55">
        <v>10</v>
      </c>
      <c r="K55" t="str">
        <f t="shared" si="3"/>
        <v>4210402</v>
      </c>
      <c r="L55" t="str">
        <f t="shared" si="4"/>
        <v>4210402</v>
      </c>
      <c r="M55">
        <v>27</v>
      </c>
      <c r="O55" s="23" t="s">
        <v>103</v>
      </c>
      <c r="P55">
        <f>IF(H55=1,VLOOKUP(O55,Sheet3!$A$1:$C$90,2,FALSE),VLOOKUP(O55,Sheet3!$A$44:$C$54,2,FALSE))</f>
        <v>340510006</v>
      </c>
      <c r="Q55" t="str">
        <f t="shared" si="9"/>
        <v>1</v>
      </c>
      <c r="S55">
        <v>0</v>
      </c>
      <c r="T55" s="36">
        <v>0</v>
      </c>
    </row>
    <row r="56" s="36" customFormat="1" spans="1:20">
      <c r="A56" t="s">
        <v>50</v>
      </c>
      <c r="B56">
        <f t="shared" si="7"/>
        <v>210502</v>
      </c>
      <c r="C56" t="s">
        <v>104</v>
      </c>
      <c r="D56">
        <v>1</v>
      </c>
      <c r="E56" t="str">
        <f t="shared" si="8"/>
        <v>周常-固定-任务05-档位02</v>
      </c>
      <c r="F56" s="23" t="s">
        <v>105</v>
      </c>
      <c r="G56">
        <v>33</v>
      </c>
      <c r="H56">
        <v>2</v>
      </c>
      <c r="I56" t="str">
        <f t="shared" si="10"/>
        <v>2105</v>
      </c>
      <c r="J56">
        <v>10</v>
      </c>
      <c r="K56" t="str">
        <f t="shared" si="3"/>
        <v>4210502</v>
      </c>
      <c r="L56" t="str">
        <f t="shared" si="4"/>
        <v>4210502</v>
      </c>
      <c r="M56">
        <v>16</v>
      </c>
      <c r="O56" s="23" t="s">
        <v>105</v>
      </c>
      <c r="P56">
        <f>IF(H56=1,VLOOKUP(O56,Sheet3!$A$1:$C$90,2,FALSE),VLOOKUP(O56,Sheet3!$A$44:$C$54,2,FALSE))</f>
        <v>340510007</v>
      </c>
      <c r="Q56" t="str">
        <f t="shared" si="9"/>
        <v>1</v>
      </c>
      <c r="S56">
        <v>0</v>
      </c>
      <c r="T56" s="36">
        <v>0</v>
      </c>
    </row>
    <row r="57" s="36" customFormat="1" spans="1:20">
      <c r="A57" t="s">
        <v>50</v>
      </c>
      <c r="B57">
        <f t="shared" si="7"/>
        <v>220102</v>
      </c>
      <c r="C57" t="s">
        <v>106</v>
      </c>
      <c r="D57">
        <v>1</v>
      </c>
      <c r="E57" t="str">
        <f t="shared" si="8"/>
        <v>周常-随机-任务01-档位02</v>
      </c>
      <c r="F57" s="23" t="s">
        <v>107</v>
      </c>
      <c r="G57">
        <v>34</v>
      </c>
      <c r="H57">
        <v>2</v>
      </c>
      <c r="I57" t="str">
        <f t="shared" si="10"/>
        <v>2201</v>
      </c>
      <c r="J57">
        <v>10</v>
      </c>
      <c r="K57" t="str">
        <f t="shared" si="3"/>
        <v>4220102</v>
      </c>
      <c r="L57" t="str">
        <f t="shared" si="4"/>
        <v>4220102</v>
      </c>
      <c r="M57">
        <v>30</v>
      </c>
      <c r="O57" s="23" t="s">
        <v>107</v>
      </c>
      <c r="P57">
        <f>IF(H57=1,VLOOKUP(O57,Sheet3!$A$1:$C$90,2,FALSE),VLOOKUP(O57,Sheet3!$A$44:$C$54,2,FALSE))</f>
        <v>340510009</v>
      </c>
      <c r="Q57" t="str">
        <f t="shared" si="9"/>
        <v>2</v>
      </c>
      <c r="S57">
        <v>0</v>
      </c>
      <c r="T57" s="36">
        <v>0</v>
      </c>
    </row>
    <row r="58" s="36" customFormat="1" spans="1:20">
      <c r="A58" t="s">
        <v>50</v>
      </c>
      <c r="B58">
        <f t="shared" si="7"/>
        <v>220202</v>
      </c>
      <c r="C58" t="s">
        <v>108</v>
      </c>
      <c r="D58">
        <v>1</v>
      </c>
      <c r="E58" t="str">
        <f t="shared" si="8"/>
        <v>周常-随机-任务02-档位02</v>
      </c>
      <c r="F58" s="23" t="s">
        <v>109</v>
      </c>
      <c r="G58">
        <v>35</v>
      </c>
      <c r="H58">
        <v>2</v>
      </c>
      <c r="I58" t="str">
        <f t="shared" si="10"/>
        <v>2202</v>
      </c>
      <c r="J58">
        <v>10</v>
      </c>
      <c r="K58" t="str">
        <f t="shared" si="3"/>
        <v>4220202</v>
      </c>
      <c r="L58" t="str">
        <f t="shared" si="4"/>
        <v>4220202</v>
      </c>
      <c r="M58">
        <v>12</v>
      </c>
      <c r="O58" s="23" t="s">
        <v>109</v>
      </c>
      <c r="P58">
        <f>IF(H58=1,VLOOKUP(O58,Sheet3!$A$1:$C$90,2,FALSE),VLOOKUP(O58,Sheet3!$A$44:$C$54,2,FALSE))</f>
        <v>340510003</v>
      </c>
      <c r="Q58" t="str">
        <f t="shared" si="9"/>
        <v>2</v>
      </c>
      <c r="S58">
        <v>0</v>
      </c>
      <c r="T58" s="36">
        <v>0</v>
      </c>
    </row>
    <row r="59" s="36" customFormat="1" spans="1:20">
      <c r="A59" t="s">
        <v>50</v>
      </c>
      <c r="B59">
        <f t="shared" si="7"/>
        <v>220302</v>
      </c>
      <c r="C59" t="s">
        <v>110</v>
      </c>
      <c r="D59">
        <v>1</v>
      </c>
      <c r="E59" t="str">
        <f t="shared" si="8"/>
        <v>周常-随机-任务03-档位02</v>
      </c>
      <c r="F59" s="23" t="s">
        <v>111</v>
      </c>
      <c r="G59">
        <v>36</v>
      </c>
      <c r="H59">
        <v>2</v>
      </c>
      <c r="I59" t="str">
        <f t="shared" si="10"/>
        <v>2203</v>
      </c>
      <c r="J59">
        <v>10</v>
      </c>
      <c r="K59" t="str">
        <f t="shared" si="3"/>
        <v>4220302</v>
      </c>
      <c r="L59" t="str">
        <f t="shared" si="4"/>
        <v>4220302</v>
      </c>
      <c r="M59">
        <v>5</v>
      </c>
      <c r="O59" s="23" t="s">
        <v>111</v>
      </c>
      <c r="P59">
        <f>IF(H59=1,VLOOKUP(O59,Sheet3!$A$1:$C$90,2,FALSE),VLOOKUP(O59,Sheet3!$A$44:$C$54,2,FALSE))</f>
        <v>340510001</v>
      </c>
      <c r="Q59" t="str">
        <f t="shared" si="9"/>
        <v>2</v>
      </c>
      <c r="S59">
        <v>0</v>
      </c>
      <c r="T59" s="36">
        <v>0</v>
      </c>
    </row>
    <row r="60" s="36" customFormat="1" spans="1:20">
      <c r="A60" t="s">
        <v>50</v>
      </c>
      <c r="B60">
        <f t="shared" si="7"/>
        <v>220402</v>
      </c>
      <c r="C60" t="s">
        <v>112</v>
      </c>
      <c r="D60">
        <v>1</v>
      </c>
      <c r="E60" t="str">
        <f t="shared" si="8"/>
        <v>周常-随机-任务04-档位02</v>
      </c>
      <c r="F60" s="23" t="s">
        <v>113</v>
      </c>
      <c r="G60">
        <v>37</v>
      </c>
      <c r="H60">
        <v>2</v>
      </c>
      <c r="I60" t="str">
        <f t="shared" si="10"/>
        <v>2204</v>
      </c>
      <c r="J60">
        <v>10</v>
      </c>
      <c r="K60" t="str">
        <f t="shared" si="3"/>
        <v>4220402</v>
      </c>
      <c r="L60" t="str">
        <f t="shared" si="4"/>
        <v>4220402</v>
      </c>
      <c r="M60">
        <v>5</v>
      </c>
      <c r="O60" s="23" t="s">
        <v>113</v>
      </c>
      <c r="P60">
        <f>IF(H60=1,VLOOKUP(O60,Sheet3!$A$1:$C$90,2,FALSE),VLOOKUP(O60,Sheet3!$A$44:$C$54,2,FALSE))</f>
        <v>340510008</v>
      </c>
      <c r="Q60" t="str">
        <f t="shared" si="9"/>
        <v>2</v>
      </c>
      <c r="S60">
        <v>0</v>
      </c>
      <c r="T60" s="36">
        <v>0</v>
      </c>
    </row>
    <row r="61" s="36" customFormat="1" spans="1:20">
      <c r="A61" t="s">
        <v>50</v>
      </c>
      <c r="B61">
        <f t="shared" si="7"/>
        <v>220502</v>
      </c>
      <c r="C61" s="36" t="s">
        <v>114</v>
      </c>
      <c r="D61" s="36">
        <v>1</v>
      </c>
      <c r="E61" s="36" t="str">
        <f t="shared" si="8"/>
        <v>周常-随机-任务05-档位02</v>
      </c>
      <c r="F61" s="45" t="s">
        <v>115</v>
      </c>
      <c r="G61" s="36">
        <v>38</v>
      </c>
      <c r="H61" s="36">
        <v>2</v>
      </c>
      <c r="I61" s="36" t="str">
        <f t="shared" si="10"/>
        <v>2205</v>
      </c>
      <c r="J61" s="36">
        <v>10</v>
      </c>
      <c r="K61" t="str">
        <f t="shared" si="3"/>
        <v>4220502</v>
      </c>
      <c r="L61" t="str">
        <f t="shared" si="4"/>
        <v>4220502</v>
      </c>
      <c r="M61" s="36">
        <v>13</v>
      </c>
      <c r="O61" s="45" t="s">
        <v>115</v>
      </c>
      <c r="P61">
        <f>IF(H61=1,VLOOKUP(O61,Sheet3!$A$1:$C$90,2,FALSE),VLOOKUP(O61,Sheet3!$A$44:$C$54,2,FALSE))</f>
        <v>340510002</v>
      </c>
      <c r="Q61" s="36" t="str">
        <f t="shared" si="9"/>
        <v>2</v>
      </c>
      <c r="S61">
        <v>0</v>
      </c>
      <c r="T61" s="36">
        <v>0</v>
      </c>
    </row>
    <row r="62" spans="1:20">
      <c r="A62" t="s">
        <v>50</v>
      </c>
      <c r="B62">
        <f t="shared" ref="B62:B89" si="11">B34+1</f>
        <v>110103</v>
      </c>
      <c r="C62" t="s">
        <v>51</v>
      </c>
      <c r="D62">
        <v>1</v>
      </c>
      <c r="E62" t="str">
        <f t="shared" ref="E62:E89" si="12">IF(VALUE(H62)=1,"日常-","周常-")&amp;IF(VALUE(MID(B62,2,1))=1,"固定","随机")&amp;"-任务"&amp;MID(B62,3,2)&amp;"-档位"&amp;RIGHT(B62,2)</f>
        <v>日常-固定-任务01-档位03</v>
      </c>
      <c r="F62" t="s">
        <v>51</v>
      </c>
      <c r="G62">
        <v>1</v>
      </c>
      <c r="H62">
        <v>1</v>
      </c>
      <c r="I62">
        <v>1101</v>
      </c>
      <c r="J62">
        <v>10</v>
      </c>
      <c r="K62" t="str">
        <f t="shared" si="3"/>
        <v>4110103</v>
      </c>
      <c r="L62" t="str">
        <f t="shared" si="4"/>
        <v>4110103</v>
      </c>
      <c r="M62">
        <v>1</v>
      </c>
      <c r="O62" t="s">
        <v>52</v>
      </c>
      <c r="P62">
        <f>IF(H62=1,VLOOKUP(O62,Sheet3!$A$1:$C$90,2,FALSE),VLOOKUP(O62,Sheet3!$A$44:$C$54,2,FALSE))</f>
        <v>349010024</v>
      </c>
      <c r="Q62" t="str">
        <f t="shared" ref="Q62:Q89" si="13">IF(ISNUMBER(FIND("固定",E62)),"1","2")</f>
        <v>1</v>
      </c>
      <c r="R62" t="s">
        <v>53</v>
      </c>
      <c r="S62">
        <f>VLOOKUP(R62,Sheet5!B:D,3,FALSE)</f>
        <v>0</v>
      </c>
      <c r="T62">
        <v>0</v>
      </c>
    </row>
    <row r="63" spans="1:20">
      <c r="A63" t="s">
        <v>50</v>
      </c>
      <c r="B63">
        <f t="shared" si="11"/>
        <v>110203</v>
      </c>
      <c r="C63" t="s">
        <v>54</v>
      </c>
      <c r="D63">
        <v>1</v>
      </c>
      <c r="E63" t="str">
        <f t="shared" si="12"/>
        <v>日常-固定-任务02-档位03</v>
      </c>
      <c r="F63" t="s">
        <v>55</v>
      </c>
      <c r="G63">
        <v>2</v>
      </c>
      <c r="H63">
        <v>1</v>
      </c>
      <c r="I63">
        <v>1102</v>
      </c>
      <c r="J63">
        <v>10</v>
      </c>
      <c r="K63" t="str">
        <f t="shared" si="3"/>
        <v>4110203</v>
      </c>
      <c r="L63" t="str">
        <f t="shared" si="4"/>
        <v>4110203</v>
      </c>
      <c r="M63">
        <v>13</v>
      </c>
      <c r="O63" t="s">
        <v>56</v>
      </c>
      <c r="P63">
        <f>IF(H63=1,VLOOKUP(O63,Sheet3!$A$1:$C$90,2,FALSE),VLOOKUP(O63,Sheet3!$A$44:$C$54,2,FALSE))</f>
        <v>349010006</v>
      </c>
      <c r="Q63" t="str">
        <f t="shared" si="13"/>
        <v>1</v>
      </c>
      <c r="R63" t="s">
        <v>57</v>
      </c>
      <c r="S63">
        <f>VLOOKUP(R63,Sheet5!B:D,3,FALSE)</f>
        <v>13</v>
      </c>
      <c r="T63">
        <v>0</v>
      </c>
    </row>
    <row r="64" spans="1:20">
      <c r="A64" t="s">
        <v>50</v>
      </c>
      <c r="B64">
        <f t="shared" si="11"/>
        <v>110303</v>
      </c>
      <c r="C64" t="s">
        <v>58</v>
      </c>
      <c r="D64">
        <v>1</v>
      </c>
      <c r="E64" t="str">
        <f t="shared" si="12"/>
        <v>日常-固定-任务03-档位03</v>
      </c>
      <c r="F64" t="s">
        <v>59</v>
      </c>
      <c r="G64">
        <v>3</v>
      </c>
      <c r="H64">
        <v>1</v>
      </c>
      <c r="I64">
        <v>1103</v>
      </c>
      <c r="J64">
        <v>10</v>
      </c>
      <c r="K64" t="str">
        <f t="shared" si="3"/>
        <v>4110303</v>
      </c>
      <c r="L64" t="str">
        <f t="shared" si="4"/>
        <v>4110303</v>
      </c>
      <c r="M64">
        <v>17</v>
      </c>
      <c r="O64" t="s">
        <v>59</v>
      </c>
      <c r="P64">
        <f>IF(H64=1,VLOOKUP(O64,Sheet3!$A$1:$C$90,2,FALSE),VLOOKUP(O64,Sheet3!$A$44:$C$54,2,FALSE))</f>
        <v>349010012</v>
      </c>
      <c r="Q64" t="str">
        <f t="shared" si="13"/>
        <v>1</v>
      </c>
      <c r="R64" t="s">
        <v>59</v>
      </c>
      <c r="S64">
        <f>VLOOKUP(R64,Sheet5!B:D,3,FALSE)</f>
        <v>8</v>
      </c>
      <c r="T64">
        <v>0</v>
      </c>
    </row>
    <row r="65" spans="1:20">
      <c r="A65" t="s">
        <v>50</v>
      </c>
      <c r="B65">
        <f t="shared" si="11"/>
        <v>110403</v>
      </c>
      <c r="C65" t="s">
        <v>60</v>
      </c>
      <c r="D65">
        <v>1</v>
      </c>
      <c r="E65" t="str">
        <f t="shared" si="12"/>
        <v>日常-固定-任务04-档位03</v>
      </c>
      <c r="F65" t="s">
        <v>61</v>
      </c>
      <c r="G65">
        <v>4</v>
      </c>
      <c r="H65">
        <v>1</v>
      </c>
      <c r="I65">
        <v>1104</v>
      </c>
      <c r="J65">
        <v>10</v>
      </c>
      <c r="K65" t="str">
        <f t="shared" si="3"/>
        <v>4110403</v>
      </c>
      <c r="L65" t="str">
        <f t="shared" si="4"/>
        <v>4110403</v>
      </c>
      <c r="M65">
        <v>18</v>
      </c>
      <c r="O65" t="s">
        <v>61</v>
      </c>
      <c r="P65">
        <f>IF(H65=1,VLOOKUP(O65,Sheet3!$A$1:$C$90,2,FALSE),VLOOKUP(O65,Sheet3!$A$44:$C$54,2,FALSE))</f>
        <v>349010023</v>
      </c>
      <c r="Q65" t="str">
        <f t="shared" si="13"/>
        <v>1</v>
      </c>
      <c r="R65" t="s">
        <v>61</v>
      </c>
      <c r="S65">
        <v>27</v>
      </c>
      <c r="T65">
        <v>0</v>
      </c>
    </row>
    <row r="66" spans="1:20">
      <c r="A66" t="s">
        <v>50</v>
      </c>
      <c r="B66">
        <f t="shared" si="11"/>
        <v>110503</v>
      </c>
      <c r="C66" t="s">
        <v>62</v>
      </c>
      <c r="D66">
        <v>1</v>
      </c>
      <c r="E66" t="str">
        <f t="shared" si="12"/>
        <v>日常-固定-任务05-档位03</v>
      </c>
      <c r="F66" t="s">
        <v>63</v>
      </c>
      <c r="G66">
        <v>5</v>
      </c>
      <c r="H66">
        <v>1</v>
      </c>
      <c r="I66">
        <v>1105</v>
      </c>
      <c r="J66">
        <v>10</v>
      </c>
      <c r="K66" t="str">
        <f t="shared" si="3"/>
        <v>4110503</v>
      </c>
      <c r="L66" t="str">
        <f t="shared" si="4"/>
        <v>4110503</v>
      </c>
      <c r="M66">
        <v>21</v>
      </c>
      <c r="O66" t="s">
        <v>63</v>
      </c>
      <c r="P66">
        <f>IF(H66=1,VLOOKUP(O66,Sheet3!$A$1:$C$90,2,FALSE),VLOOKUP(O66,Sheet3!$A$44:$C$54,2,FALSE))</f>
        <v>349010004</v>
      </c>
      <c r="Q66" t="str">
        <f t="shared" si="13"/>
        <v>1</v>
      </c>
      <c r="R66" t="s">
        <v>63</v>
      </c>
      <c r="S66">
        <f>VLOOKUP(R66,Sheet5!B:D,3,FALSE)</f>
        <v>14</v>
      </c>
      <c r="T66">
        <v>0</v>
      </c>
    </row>
    <row r="67" spans="1:20">
      <c r="A67" t="s">
        <v>50</v>
      </c>
      <c r="B67">
        <f t="shared" si="11"/>
        <v>110603</v>
      </c>
      <c r="C67" t="s">
        <v>64</v>
      </c>
      <c r="D67">
        <v>1</v>
      </c>
      <c r="E67" t="str">
        <f t="shared" si="12"/>
        <v>日常-固定-任务06-档位03</v>
      </c>
      <c r="F67" t="s">
        <v>65</v>
      </c>
      <c r="G67">
        <v>6</v>
      </c>
      <c r="H67">
        <v>1</v>
      </c>
      <c r="I67">
        <v>1106</v>
      </c>
      <c r="J67">
        <v>10</v>
      </c>
      <c r="K67" t="str">
        <f t="shared" si="3"/>
        <v>4110603</v>
      </c>
      <c r="L67" t="str">
        <f t="shared" si="4"/>
        <v>4110603</v>
      </c>
      <c r="M67">
        <v>20</v>
      </c>
      <c r="O67" t="s">
        <v>65</v>
      </c>
      <c r="P67">
        <f>IF(H67=1,VLOOKUP(O67,Sheet3!$A$1:$C$90,2,FALSE),VLOOKUP(O67,Sheet3!$A$44:$C$54,2,FALSE))</f>
        <v>349010009</v>
      </c>
      <c r="Q67" t="str">
        <f t="shared" si="13"/>
        <v>1</v>
      </c>
      <c r="R67" t="s">
        <v>65</v>
      </c>
      <c r="S67">
        <f>VLOOKUP(R67,Sheet5!B:D,3,FALSE)</f>
        <v>36</v>
      </c>
      <c r="T67">
        <v>0</v>
      </c>
    </row>
    <row r="68" spans="1:20">
      <c r="A68" t="s">
        <v>50</v>
      </c>
      <c r="B68">
        <f t="shared" si="11"/>
        <v>110703</v>
      </c>
      <c r="C68" t="s">
        <v>66</v>
      </c>
      <c r="D68">
        <v>1</v>
      </c>
      <c r="E68" t="str">
        <f t="shared" si="12"/>
        <v>日常-固定-任务07-档位03</v>
      </c>
      <c r="F68" t="s">
        <v>67</v>
      </c>
      <c r="G68">
        <v>7</v>
      </c>
      <c r="H68">
        <v>1</v>
      </c>
      <c r="I68">
        <v>1107</v>
      </c>
      <c r="J68">
        <v>10</v>
      </c>
      <c r="K68" t="str">
        <f t="shared" si="3"/>
        <v>4110703</v>
      </c>
      <c r="L68" t="str">
        <f t="shared" si="4"/>
        <v>4110703</v>
      </c>
      <c r="M68">
        <v>2</v>
      </c>
      <c r="O68" t="s">
        <v>68</v>
      </c>
      <c r="P68">
        <f>IF(H68=1,VLOOKUP(O68,Sheet3!$A$1:$C$90,2,FALSE),VLOOKUP(O68,Sheet3!$A$44:$C$54,2,FALSE))</f>
        <v>349010021</v>
      </c>
      <c r="Q68" t="str">
        <f t="shared" si="13"/>
        <v>1</v>
      </c>
      <c r="R68" t="s">
        <v>69</v>
      </c>
      <c r="S68">
        <f>VLOOKUP(R68,Sheet5!B:D,3,FALSE)</f>
        <v>1</v>
      </c>
      <c r="T68">
        <v>0</v>
      </c>
    </row>
    <row r="69" spans="2:20">
      <c r="B69">
        <f t="shared" si="11"/>
        <v>110803</v>
      </c>
      <c r="C69" t="s">
        <v>70</v>
      </c>
      <c r="D69">
        <v>1</v>
      </c>
      <c r="E69" t="str">
        <f t="shared" si="12"/>
        <v>日常-固定-任务08-档位03</v>
      </c>
      <c r="F69" t="s">
        <v>71</v>
      </c>
      <c r="G69">
        <v>8</v>
      </c>
      <c r="H69">
        <v>1</v>
      </c>
      <c r="I69">
        <v>1108</v>
      </c>
      <c r="J69">
        <v>10</v>
      </c>
      <c r="K69" t="str">
        <f t="shared" si="3"/>
        <v>4110803</v>
      </c>
      <c r="L69" t="str">
        <f t="shared" si="4"/>
        <v>4110803</v>
      </c>
      <c r="M69">
        <v>10</v>
      </c>
      <c r="O69" t="s">
        <v>71</v>
      </c>
      <c r="P69">
        <f>IF(H69=1,VLOOKUP(O69,Sheet3!$A$1:$C$90,2,FALSE),VLOOKUP(O69,Sheet3!$A$44:$C$54,2,FALSE))</f>
        <v>349010028</v>
      </c>
      <c r="Q69" t="str">
        <f t="shared" si="13"/>
        <v>1</v>
      </c>
      <c r="R69" t="s">
        <v>71</v>
      </c>
      <c r="S69">
        <f>VLOOKUP(R69,Sheet5!B:D,3,FALSE)</f>
        <v>29</v>
      </c>
      <c r="T69">
        <v>0</v>
      </c>
    </row>
    <row r="70" spans="1:20">
      <c r="A70" t="s">
        <v>50</v>
      </c>
      <c r="B70">
        <f t="shared" si="11"/>
        <v>110903</v>
      </c>
      <c r="C70" t="s">
        <v>72</v>
      </c>
      <c r="D70">
        <v>1</v>
      </c>
      <c r="E70" t="str">
        <f t="shared" si="12"/>
        <v>日常-固定-任务09-档位03</v>
      </c>
      <c r="F70" t="s">
        <v>73</v>
      </c>
      <c r="G70">
        <v>9</v>
      </c>
      <c r="H70">
        <v>1</v>
      </c>
      <c r="I70">
        <v>1109</v>
      </c>
      <c r="J70">
        <v>10</v>
      </c>
      <c r="K70" t="str">
        <f t="shared" si="3"/>
        <v>4110903</v>
      </c>
      <c r="L70" t="str">
        <f t="shared" si="4"/>
        <v>4110903</v>
      </c>
      <c r="M70">
        <v>13</v>
      </c>
      <c r="O70" t="s">
        <v>74</v>
      </c>
      <c r="P70">
        <f>IF(H70=1,VLOOKUP(O70,Sheet3!$A$1:$C$90,2,FALSE),VLOOKUP(O70,Sheet3!$A$44:$C$54,2,FALSE))</f>
        <v>349010005</v>
      </c>
      <c r="Q70" t="str">
        <f t="shared" si="13"/>
        <v>1</v>
      </c>
      <c r="R70" t="s">
        <v>74</v>
      </c>
      <c r="S70">
        <f>VLOOKUP(R70,Sheet5!B:D,3,FALSE)</f>
        <v>18</v>
      </c>
      <c r="T70">
        <v>0</v>
      </c>
    </row>
    <row r="71" spans="1:20">
      <c r="A71" t="s">
        <v>50</v>
      </c>
      <c r="B71">
        <f t="shared" si="11"/>
        <v>111003</v>
      </c>
      <c r="C71" t="s">
        <v>75</v>
      </c>
      <c r="D71">
        <v>1</v>
      </c>
      <c r="E71" t="str">
        <f t="shared" si="12"/>
        <v>日常-固定-任务10-档位03</v>
      </c>
      <c r="F71" t="s">
        <v>76</v>
      </c>
      <c r="G71">
        <v>10</v>
      </c>
      <c r="H71">
        <v>1</v>
      </c>
      <c r="I71">
        <v>1110</v>
      </c>
      <c r="J71">
        <v>10</v>
      </c>
      <c r="K71" t="str">
        <f t="shared" ref="K71:K134" si="14">L71</f>
        <v>4111003</v>
      </c>
      <c r="L71" t="str">
        <f t="shared" ref="L71:L134" si="15">"4"&amp;B71</f>
        <v>4111003</v>
      </c>
      <c r="M71">
        <v>13</v>
      </c>
      <c r="O71" t="s">
        <v>57</v>
      </c>
      <c r="P71">
        <f>IF(H71=1,VLOOKUP(O71,Sheet3!$A$1:$C$90,2,FALSE),VLOOKUP(O71,Sheet3!$A$44:$C$54,2,FALSE))</f>
        <v>349010011</v>
      </c>
      <c r="Q71" t="str">
        <f t="shared" si="13"/>
        <v>1</v>
      </c>
      <c r="R71" t="s">
        <v>57</v>
      </c>
      <c r="S71">
        <f>VLOOKUP(R71,Sheet5!B:D,3,FALSE)</f>
        <v>13</v>
      </c>
      <c r="T71">
        <v>0</v>
      </c>
    </row>
    <row r="72" spans="1:20">
      <c r="A72" t="s">
        <v>50</v>
      </c>
      <c r="B72">
        <f t="shared" si="11"/>
        <v>111103</v>
      </c>
      <c r="C72" t="s">
        <v>77</v>
      </c>
      <c r="D72">
        <v>1</v>
      </c>
      <c r="E72" t="str">
        <f t="shared" si="12"/>
        <v>日常-固定-任务11-档位03</v>
      </c>
      <c r="F72" t="s">
        <v>78</v>
      </c>
      <c r="G72">
        <v>11</v>
      </c>
      <c r="H72">
        <v>1</v>
      </c>
      <c r="I72">
        <v>1111</v>
      </c>
      <c r="J72">
        <v>10</v>
      </c>
      <c r="K72" t="str">
        <f t="shared" si="14"/>
        <v>4111103</v>
      </c>
      <c r="L72" t="str">
        <f t="shared" si="15"/>
        <v>4111103</v>
      </c>
      <c r="M72">
        <v>12</v>
      </c>
      <c r="O72" t="s">
        <v>79</v>
      </c>
      <c r="P72">
        <f>IF(H72=1,VLOOKUP(O72,Sheet3!$A$1:$C$90,2,FALSE),VLOOKUP(O72,Sheet3!$A$44:$C$54,2,FALSE))</f>
        <v>349010024</v>
      </c>
      <c r="Q72" t="str">
        <f t="shared" si="13"/>
        <v>1</v>
      </c>
      <c r="R72" t="s">
        <v>80</v>
      </c>
      <c r="S72">
        <f>VLOOKUP(R72,Sheet5!B:D,3,FALSE)</f>
        <v>2</v>
      </c>
      <c r="T72">
        <v>0</v>
      </c>
    </row>
    <row r="73" spans="1:20">
      <c r="A73" t="s">
        <v>50</v>
      </c>
      <c r="B73">
        <f t="shared" si="11"/>
        <v>111203</v>
      </c>
      <c r="C73" t="s">
        <v>81</v>
      </c>
      <c r="D73">
        <v>1</v>
      </c>
      <c r="E73" t="str">
        <f t="shared" si="12"/>
        <v>日常-固定-任务12-档位03</v>
      </c>
      <c r="F73" t="s">
        <v>82</v>
      </c>
      <c r="G73">
        <v>12</v>
      </c>
      <c r="H73">
        <v>1</v>
      </c>
      <c r="I73">
        <v>1112</v>
      </c>
      <c r="J73">
        <v>10</v>
      </c>
      <c r="K73" t="str">
        <f t="shared" si="14"/>
        <v>4111203</v>
      </c>
      <c r="L73" t="str">
        <f t="shared" si="15"/>
        <v>4111203</v>
      </c>
      <c r="M73">
        <v>16</v>
      </c>
      <c r="O73" t="s">
        <v>82</v>
      </c>
      <c r="P73">
        <f>IF(H73=1,VLOOKUP(O73,Sheet3!$A$1:$C$90,2,FALSE),VLOOKUP(O73,Sheet3!$A$44:$C$54,2,FALSE))</f>
        <v>349010002</v>
      </c>
      <c r="Q73" t="str">
        <f t="shared" si="13"/>
        <v>1</v>
      </c>
      <c r="R73" t="s">
        <v>82</v>
      </c>
      <c r="S73">
        <f>VLOOKUP(R73,Sheet5!B:D,3,FALSE)</f>
        <v>25</v>
      </c>
      <c r="T73">
        <v>0</v>
      </c>
    </row>
    <row r="74" spans="1:20">
      <c r="A74" t="s">
        <v>50</v>
      </c>
      <c r="B74">
        <f t="shared" si="11"/>
        <v>111303</v>
      </c>
      <c r="C74" t="s">
        <v>83</v>
      </c>
      <c r="D74">
        <v>1</v>
      </c>
      <c r="E74" t="str">
        <f t="shared" si="12"/>
        <v>日常-固定-任务13-档位03</v>
      </c>
      <c r="F74" t="s">
        <v>84</v>
      </c>
      <c r="G74">
        <v>13</v>
      </c>
      <c r="H74">
        <v>1</v>
      </c>
      <c r="I74">
        <v>1113</v>
      </c>
      <c r="J74">
        <v>10</v>
      </c>
      <c r="K74" t="str">
        <f t="shared" si="14"/>
        <v>4111303</v>
      </c>
      <c r="L74" t="str">
        <f t="shared" si="15"/>
        <v>4111303</v>
      </c>
      <c r="M74">
        <v>14</v>
      </c>
      <c r="O74" t="s">
        <v>85</v>
      </c>
      <c r="P74">
        <f>IF(H74=1,VLOOKUP(O74,Sheet3!$A$1:$C$90,2,FALSE),VLOOKUP(O74,Sheet3!$A$44:$C$54,2,FALSE))</f>
        <v>349010013</v>
      </c>
      <c r="Q74" t="str">
        <f t="shared" si="13"/>
        <v>1</v>
      </c>
      <c r="R74" t="s">
        <v>85</v>
      </c>
      <c r="S74">
        <v>18</v>
      </c>
      <c r="T74">
        <v>0</v>
      </c>
    </row>
    <row r="75" spans="1:20">
      <c r="A75" t="s">
        <v>50</v>
      </c>
      <c r="B75">
        <f t="shared" si="11"/>
        <v>111403</v>
      </c>
      <c r="C75" t="s">
        <v>86</v>
      </c>
      <c r="D75">
        <v>1</v>
      </c>
      <c r="E75" t="str">
        <f t="shared" si="12"/>
        <v>日常-固定-任务14-档位03</v>
      </c>
      <c r="F75" t="s">
        <v>87</v>
      </c>
      <c r="G75">
        <v>14</v>
      </c>
      <c r="H75">
        <v>1</v>
      </c>
      <c r="I75">
        <v>1114</v>
      </c>
      <c r="J75">
        <v>10</v>
      </c>
      <c r="K75" t="str">
        <f t="shared" si="14"/>
        <v>4111403</v>
      </c>
      <c r="L75" t="str">
        <f t="shared" si="15"/>
        <v>4111403</v>
      </c>
      <c r="M75">
        <v>12</v>
      </c>
      <c r="O75" t="s">
        <v>79</v>
      </c>
      <c r="P75">
        <f>IF(H75=1,VLOOKUP(O75,Sheet3!$A$1:$C$90,2,FALSE),VLOOKUP(O75,Sheet3!$A$44:$C$54,2,FALSE))</f>
        <v>349010024</v>
      </c>
      <c r="Q75" t="str">
        <f t="shared" si="13"/>
        <v>1</v>
      </c>
      <c r="R75" t="s">
        <v>80</v>
      </c>
      <c r="S75">
        <f>VLOOKUP(R75,Sheet5!B:D,3,FALSE)</f>
        <v>2</v>
      </c>
      <c r="T75">
        <v>0</v>
      </c>
    </row>
    <row r="76" spans="1:20">
      <c r="A76" t="s">
        <v>50</v>
      </c>
      <c r="B76">
        <f t="shared" si="11"/>
        <v>111503</v>
      </c>
      <c r="C76" t="s">
        <v>88</v>
      </c>
      <c r="D76">
        <v>1</v>
      </c>
      <c r="E76" t="str">
        <f t="shared" si="12"/>
        <v>日常-固定-任务15-档位03</v>
      </c>
      <c r="F76" t="s">
        <v>89</v>
      </c>
      <c r="G76">
        <v>15</v>
      </c>
      <c r="H76">
        <v>1</v>
      </c>
      <c r="I76">
        <v>1115</v>
      </c>
      <c r="J76">
        <v>10</v>
      </c>
      <c r="K76" t="str">
        <f t="shared" si="14"/>
        <v>4111503</v>
      </c>
      <c r="L76" t="str">
        <f t="shared" si="15"/>
        <v>4111503</v>
      </c>
      <c r="M76">
        <v>12</v>
      </c>
      <c r="O76" t="s">
        <v>79</v>
      </c>
      <c r="P76">
        <f>IF(H76=1,VLOOKUP(O76,Sheet3!$A$1:$C$90,2,FALSE),VLOOKUP(O76,Sheet3!$A$44:$C$54,2,FALSE))</f>
        <v>349010024</v>
      </c>
      <c r="Q76" t="str">
        <f t="shared" si="13"/>
        <v>1</v>
      </c>
      <c r="R76" t="s">
        <v>80</v>
      </c>
      <c r="S76">
        <f>VLOOKUP(R76,Sheet5!B:D,3,FALSE)</f>
        <v>2</v>
      </c>
      <c r="T76">
        <v>0</v>
      </c>
    </row>
    <row r="77" s="23" customFormat="1" spans="1:20">
      <c r="A77" s="23" t="s">
        <v>50</v>
      </c>
      <c r="B77">
        <f t="shared" si="11"/>
        <v>111603</v>
      </c>
      <c r="C77" s="23" t="s">
        <v>90</v>
      </c>
      <c r="D77" s="23">
        <v>1</v>
      </c>
      <c r="E77" s="23" t="str">
        <f t="shared" si="12"/>
        <v>日常-固定-任务16-档位03</v>
      </c>
      <c r="F77" s="23" t="s">
        <v>91</v>
      </c>
      <c r="G77" s="23">
        <v>16</v>
      </c>
      <c r="H77" s="23">
        <v>1</v>
      </c>
      <c r="I77" s="23">
        <v>1116</v>
      </c>
      <c r="J77" s="23">
        <v>10</v>
      </c>
      <c r="K77" t="str">
        <f t="shared" si="14"/>
        <v>4111603</v>
      </c>
      <c r="L77" t="str">
        <f t="shared" si="15"/>
        <v>4111603</v>
      </c>
      <c r="M77" s="23">
        <v>146</v>
      </c>
      <c r="O77" s="23" t="s">
        <v>91</v>
      </c>
      <c r="P77">
        <f>IF(H77=1,VLOOKUP(O77,Sheet3!$A$1:$C$90,2,FALSE),VLOOKUP(O77,Sheet3!$A$44:$C$54,2,FALSE))</f>
        <v>349010038</v>
      </c>
      <c r="Q77" s="23" t="str">
        <f t="shared" si="13"/>
        <v>1</v>
      </c>
      <c r="R77" s="23" t="s">
        <v>91</v>
      </c>
      <c r="S77" s="23">
        <v>1</v>
      </c>
      <c r="T77" s="23">
        <v>1</v>
      </c>
    </row>
    <row r="78" s="23" customFormat="1" spans="1:20">
      <c r="A78" s="23" t="s">
        <v>50</v>
      </c>
      <c r="B78">
        <f t="shared" si="11"/>
        <v>111703</v>
      </c>
      <c r="C78" s="23" t="s">
        <v>92</v>
      </c>
      <c r="D78" s="23">
        <v>1</v>
      </c>
      <c r="E78" s="23" t="str">
        <f t="shared" si="12"/>
        <v>日常-固定-任务17-档位03</v>
      </c>
      <c r="F78" s="23" t="s">
        <v>93</v>
      </c>
      <c r="G78" s="23">
        <v>17</v>
      </c>
      <c r="H78" s="23">
        <v>1</v>
      </c>
      <c r="I78" s="23">
        <v>1117</v>
      </c>
      <c r="J78" s="23">
        <v>10</v>
      </c>
      <c r="K78" t="str">
        <f t="shared" si="14"/>
        <v>4111703</v>
      </c>
      <c r="L78" t="str">
        <f t="shared" si="15"/>
        <v>4111703</v>
      </c>
      <c r="M78" s="23">
        <v>89</v>
      </c>
      <c r="O78" s="23" t="s">
        <v>93</v>
      </c>
      <c r="P78">
        <f>IF(H78=1,VLOOKUP(O78,Sheet3!$A$1:$C$90,2,FALSE),VLOOKUP(O78,Sheet3!$A$44:$C$54,2,FALSE))</f>
        <v>349010039</v>
      </c>
      <c r="Q78" s="23" t="str">
        <f t="shared" si="13"/>
        <v>1</v>
      </c>
      <c r="R78" s="23" t="s">
        <v>93</v>
      </c>
      <c r="S78" s="23">
        <v>1</v>
      </c>
      <c r="T78" s="23">
        <v>2</v>
      </c>
    </row>
    <row r="79" s="23" customFormat="1" spans="1:20">
      <c r="A79" s="23" t="s">
        <v>50</v>
      </c>
      <c r="B79">
        <f t="shared" si="11"/>
        <v>111803</v>
      </c>
      <c r="C79" s="23" t="s">
        <v>94</v>
      </c>
      <c r="D79" s="23">
        <v>1</v>
      </c>
      <c r="E79" t="str">
        <f t="shared" si="12"/>
        <v>日常-固定-任务18-档位03</v>
      </c>
      <c r="F79" s="23" t="s">
        <v>95</v>
      </c>
      <c r="G79" s="23">
        <v>16</v>
      </c>
      <c r="H79" s="23">
        <v>1</v>
      </c>
      <c r="I79" s="23">
        <v>1118</v>
      </c>
      <c r="J79" s="23">
        <v>10</v>
      </c>
      <c r="K79" t="str">
        <f t="shared" si="14"/>
        <v>4111803</v>
      </c>
      <c r="L79" t="str">
        <f t="shared" si="15"/>
        <v>4111803</v>
      </c>
      <c r="M79" s="23">
        <v>97</v>
      </c>
      <c r="O79" s="23" t="s">
        <v>95</v>
      </c>
      <c r="P79">
        <f>IF(H79=1,VLOOKUP(O79,Sheet3!$A$1:$C$90,2,FALSE),VLOOKUP(O79,Sheet3!$A$44:$C$54,2,FALSE))</f>
        <v>349010041</v>
      </c>
      <c r="Q79" t="str">
        <f t="shared" si="13"/>
        <v>1</v>
      </c>
      <c r="R79" s="23" t="s">
        <v>95</v>
      </c>
      <c r="S79" s="23">
        <v>31</v>
      </c>
      <c r="T79" s="23">
        <v>0</v>
      </c>
    </row>
    <row r="80" s="36" customFormat="1" spans="1:20">
      <c r="A80" t="s">
        <v>50</v>
      </c>
      <c r="B80">
        <f t="shared" si="11"/>
        <v>210103</v>
      </c>
      <c r="C80" t="s">
        <v>96</v>
      </c>
      <c r="D80">
        <v>1</v>
      </c>
      <c r="E80" t="str">
        <f t="shared" si="12"/>
        <v>周常-固定-任务01-档位03</v>
      </c>
      <c r="F80" s="23" t="s">
        <v>97</v>
      </c>
      <c r="G80">
        <v>29</v>
      </c>
      <c r="H80">
        <v>2</v>
      </c>
      <c r="I80" t="str">
        <f t="shared" ref="I80:I89" si="16">LEFT(B80,4)</f>
        <v>2101</v>
      </c>
      <c r="J80">
        <v>10</v>
      </c>
      <c r="K80" t="str">
        <f t="shared" si="14"/>
        <v>4210103</v>
      </c>
      <c r="L80" t="str">
        <f t="shared" si="15"/>
        <v>4210103</v>
      </c>
      <c r="M80">
        <v>19</v>
      </c>
      <c r="O80" s="23" t="s">
        <v>97</v>
      </c>
      <c r="P80">
        <f>IF(H80=1,VLOOKUP(O80,Sheet3!$A$1:$C$90,2,FALSE),VLOOKUP(O80,Sheet3!$A$44:$C$54,2,FALSE))</f>
        <v>340510004</v>
      </c>
      <c r="Q80" t="str">
        <f t="shared" si="13"/>
        <v>1</v>
      </c>
      <c r="S80">
        <v>0</v>
      </c>
      <c r="T80" s="36">
        <v>0</v>
      </c>
    </row>
    <row r="81" s="36" customFormat="1" spans="1:20">
      <c r="A81" t="s">
        <v>50</v>
      </c>
      <c r="B81">
        <f t="shared" si="11"/>
        <v>210203</v>
      </c>
      <c r="C81" t="s">
        <v>98</v>
      </c>
      <c r="D81">
        <v>1</v>
      </c>
      <c r="E81" t="str">
        <f t="shared" si="12"/>
        <v>周常-固定-任务02-档位03</v>
      </c>
      <c r="F81" s="23" t="s">
        <v>99</v>
      </c>
      <c r="G81">
        <v>30</v>
      </c>
      <c r="H81">
        <v>2</v>
      </c>
      <c r="I81" t="str">
        <f t="shared" si="16"/>
        <v>2102</v>
      </c>
      <c r="J81">
        <v>10</v>
      </c>
      <c r="K81" t="str">
        <f t="shared" si="14"/>
        <v>4210203</v>
      </c>
      <c r="L81" t="str">
        <f t="shared" si="15"/>
        <v>4210203</v>
      </c>
      <c r="M81">
        <v>24</v>
      </c>
      <c r="O81" s="23" t="s">
        <v>99</v>
      </c>
      <c r="P81">
        <f>IF(H81=1,VLOOKUP(O81,Sheet3!$A$1:$C$90,2,FALSE),VLOOKUP(O81,Sheet3!$A$44:$C$54,2,FALSE))</f>
        <v>340510010</v>
      </c>
      <c r="Q81" t="str">
        <f t="shared" si="13"/>
        <v>1</v>
      </c>
      <c r="S81">
        <v>0</v>
      </c>
      <c r="T81" s="36">
        <v>0</v>
      </c>
    </row>
    <row r="82" s="36" customFormat="1" spans="1:20">
      <c r="A82" t="s">
        <v>50</v>
      </c>
      <c r="B82">
        <f t="shared" si="11"/>
        <v>210303</v>
      </c>
      <c r="C82" t="s">
        <v>100</v>
      </c>
      <c r="D82">
        <v>1</v>
      </c>
      <c r="E82" t="str">
        <f t="shared" si="12"/>
        <v>周常-固定-任务03-档位03</v>
      </c>
      <c r="F82" s="23" t="s">
        <v>101</v>
      </c>
      <c r="G82">
        <v>31</v>
      </c>
      <c r="H82">
        <v>2</v>
      </c>
      <c r="I82" t="str">
        <f t="shared" si="16"/>
        <v>2103</v>
      </c>
      <c r="J82">
        <v>10</v>
      </c>
      <c r="K82" t="str">
        <f t="shared" si="14"/>
        <v>4210303</v>
      </c>
      <c r="L82" t="str">
        <f t="shared" si="15"/>
        <v>4210303</v>
      </c>
      <c r="M82">
        <v>13</v>
      </c>
      <c r="O82" s="23" t="s">
        <v>101</v>
      </c>
      <c r="P82">
        <f>IF(H82=1,VLOOKUP(O82,Sheet3!$A$1:$C$90,2,FALSE),VLOOKUP(O82,Sheet3!$A$44:$C$54,2,FALSE))</f>
        <v>340510005</v>
      </c>
      <c r="Q82" t="str">
        <f t="shared" si="13"/>
        <v>1</v>
      </c>
      <c r="S82">
        <v>0</v>
      </c>
      <c r="T82" s="36">
        <v>0</v>
      </c>
    </row>
    <row r="83" s="36" customFormat="1" spans="1:20">
      <c r="A83" t="s">
        <v>50</v>
      </c>
      <c r="B83">
        <f t="shared" si="11"/>
        <v>210403</v>
      </c>
      <c r="C83" t="s">
        <v>102</v>
      </c>
      <c r="D83">
        <v>1</v>
      </c>
      <c r="E83" t="str">
        <f t="shared" si="12"/>
        <v>周常-固定-任务04-档位03</v>
      </c>
      <c r="F83" s="23" t="s">
        <v>103</v>
      </c>
      <c r="G83">
        <v>32</v>
      </c>
      <c r="H83">
        <v>2</v>
      </c>
      <c r="I83" t="str">
        <f t="shared" si="16"/>
        <v>2104</v>
      </c>
      <c r="J83">
        <v>10</v>
      </c>
      <c r="K83" t="str">
        <f t="shared" si="14"/>
        <v>4210403</v>
      </c>
      <c r="L83" t="str">
        <f t="shared" si="15"/>
        <v>4210403</v>
      </c>
      <c r="M83">
        <v>27</v>
      </c>
      <c r="O83" s="23" t="s">
        <v>103</v>
      </c>
      <c r="P83">
        <f>IF(H83=1,VLOOKUP(O83,Sheet3!$A$1:$C$90,2,FALSE),VLOOKUP(O83,Sheet3!$A$44:$C$54,2,FALSE))</f>
        <v>340510006</v>
      </c>
      <c r="Q83" t="str">
        <f t="shared" si="13"/>
        <v>1</v>
      </c>
      <c r="S83">
        <v>0</v>
      </c>
      <c r="T83" s="36">
        <v>0</v>
      </c>
    </row>
    <row r="84" s="36" customFormat="1" spans="1:20">
      <c r="A84" t="s">
        <v>50</v>
      </c>
      <c r="B84">
        <f t="shared" si="11"/>
        <v>210503</v>
      </c>
      <c r="C84" t="s">
        <v>104</v>
      </c>
      <c r="D84">
        <v>1</v>
      </c>
      <c r="E84" t="str">
        <f t="shared" si="12"/>
        <v>周常-固定-任务05-档位03</v>
      </c>
      <c r="F84" s="23" t="s">
        <v>105</v>
      </c>
      <c r="G84">
        <v>33</v>
      </c>
      <c r="H84">
        <v>2</v>
      </c>
      <c r="I84" t="str">
        <f t="shared" si="16"/>
        <v>2105</v>
      </c>
      <c r="J84">
        <v>10</v>
      </c>
      <c r="K84" t="str">
        <f t="shared" si="14"/>
        <v>4210503</v>
      </c>
      <c r="L84" t="str">
        <f t="shared" si="15"/>
        <v>4210503</v>
      </c>
      <c r="M84">
        <v>16</v>
      </c>
      <c r="O84" s="23" t="s">
        <v>105</v>
      </c>
      <c r="P84">
        <f>IF(H84=1,VLOOKUP(O84,Sheet3!$A$1:$C$90,2,FALSE),VLOOKUP(O84,Sheet3!$A$44:$C$54,2,FALSE))</f>
        <v>340510007</v>
      </c>
      <c r="Q84" t="str">
        <f t="shared" si="13"/>
        <v>1</v>
      </c>
      <c r="S84">
        <v>0</v>
      </c>
      <c r="T84" s="36">
        <v>0</v>
      </c>
    </row>
    <row r="85" s="36" customFormat="1" spans="1:20">
      <c r="A85" t="s">
        <v>50</v>
      </c>
      <c r="B85">
        <f t="shared" si="11"/>
        <v>220103</v>
      </c>
      <c r="C85" t="s">
        <v>106</v>
      </c>
      <c r="D85">
        <v>1</v>
      </c>
      <c r="E85" t="str">
        <f t="shared" si="12"/>
        <v>周常-随机-任务01-档位03</v>
      </c>
      <c r="F85" s="23" t="s">
        <v>107</v>
      </c>
      <c r="G85">
        <v>34</v>
      </c>
      <c r="H85">
        <v>2</v>
      </c>
      <c r="I85" t="str">
        <f t="shared" si="16"/>
        <v>2201</v>
      </c>
      <c r="J85">
        <v>10</v>
      </c>
      <c r="K85" t="str">
        <f t="shared" si="14"/>
        <v>4220103</v>
      </c>
      <c r="L85" t="str">
        <f t="shared" si="15"/>
        <v>4220103</v>
      </c>
      <c r="M85">
        <v>30</v>
      </c>
      <c r="O85" s="23" t="s">
        <v>107</v>
      </c>
      <c r="P85">
        <f>IF(H85=1,VLOOKUP(O85,Sheet3!$A$1:$C$90,2,FALSE),VLOOKUP(O85,Sheet3!$A$44:$C$54,2,FALSE))</f>
        <v>340510009</v>
      </c>
      <c r="Q85" t="str">
        <f t="shared" si="13"/>
        <v>2</v>
      </c>
      <c r="S85">
        <v>0</v>
      </c>
      <c r="T85" s="36">
        <v>0</v>
      </c>
    </row>
    <row r="86" s="36" customFormat="1" spans="1:20">
      <c r="A86" t="s">
        <v>50</v>
      </c>
      <c r="B86">
        <f t="shared" si="11"/>
        <v>220203</v>
      </c>
      <c r="C86" t="s">
        <v>108</v>
      </c>
      <c r="D86">
        <v>1</v>
      </c>
      <c r="E86" t="str">
        <f t="shared" si="12"/>
        <v>周常-随机-任务02-档位03</v>
      </c>
      <c r="F86" s="23" t="s">
        <v>109</v>
      </c>
      <c r="G86">
        <v>35</v>
      </c>
      <c r="H86">
        <v>2</v>
      </c>
      <c r="I86" t="str">
        <f t="shared" si="16"/>
        <v>2202</v>
      </c>
      <c r="J86">
        <v>10</v>
      </c>
      <c r="K86" t="str">
        <f t="shared" si="14"/>
        <v>4220203</v>
      </c>
      <c r="L86" t="str">
        <f t="shared" si="15"/>
        <v>4220203</v>
      </c>
      <c r="M86">
        <v>12</v>
      </c>
      <c r="O86" s="23" t="s">
        <v>109</v>
      </c>
      <c r="P86">
        <f>IF(H86=1,VLOOKUP(O86,Sheet3!$A$1:$C$90,2,FALSE),VLOOKUP(O86,Sheet3!$A$44:$C$54,2,FALSE))</f>
        <v>340510003</v>
      </c>
      <c r="Q86" t="str">
        <f t="shared" si="13"/>
        <v>2</v>
      </c>
      <c r="S86">
        <v>0</v>
      </c>
      <c r="T86" s="36">
        <v>0</v>
      </c>
    </row>
    <row r="87" s="36" customFormat="1" spans="1:20">
      <c r="A87" t="s">
        <v>50</v>
      </c>
      <c r="B87">
        <f t="shared" si="11"/>
        <v>220303</v>
      </c>
      <c r="C87" t="s">
        <v>110</v>
      </c>
      <c r="D87">
        <v>1</v>
      </c>
      <c r="E87" t="str">
        <f t="shared" si="12"/>
        <v>周常-随机-任务03-档位03</v>
      </c>
      <c r="F87" s="23" t="s">
        <v>111</v>
      </c>
      <c r="G87">
        <v>36</v>
      </c>
      <c r="H87">
        <v>2</v>
      </c>
      <c r="I87" t="str">
        <f t="shared" si="16"/>
        <v>2203</v>
      </c>
      <c r="J87">
        <v>10</v>
      </c>
      <c r="K87" t="str">
        <f t="shared" si="14"/>
        <v>4220303</v>
      </c>
      <c r="L87" t="str">
        <f t="shared" si="15"/>
        <v>4220303</v>
      </c>
      <c r="M87">
        <v>5</v>
      </c>
      <c r="O87" s="23" t="s">
        <v>111</v>
      </c>
      <c r="P87">
        <f>IF(H87=1,VLOOKUP(O87,Sheet3!$A$1:$C$90,2,FALSE),VLOOKUP(O87,Sheet3!$A$44:$C$54,2,FALSE))</f>
        <v>340510001</v>
      </c>
      <c r="Q87" t="str">
        <f t="shared" si="13"/>
        <v>2</v>
      </c>
      <c r="S87">
        <v>0</v>
      </c>
      <c r="T87" s="36">
        <v>0</v>
      </c>
    </row>
    <row r="88" s="36" customFormat="1" spans="1:20">
      <c r="A88" t="s">
        <v>50</v>
      </c>
      <c r="B88">
        <f t="shared" si="11"/>
        <v>220403</v>
      </c>
      <c r="C88" t="s">
        <v>112</v>
      </c>
      <c r="D88">
        <v>1</v>
      </c>
      <c r="E88" t="str">
        <f t="shared" si="12"/>
        <v>周常-随机-任务04-档位03</v>
      </c>
      <c r="F88" s="23" t="s">
        <v>113</v>
      </c>
      <c r="G88">
        <v>37</v>
      </c>
      <c r="H88">
        <v>2</v>
      </c>
      <c r="I88" t="str">
        <f t="shared" si="16"/>
        <v>2204</v>
      </c>
      <c r="J88">
        <v>10</v>
      </c>
      <c r="K88" t="str">
        <f t="shared" si="14"/>
        <v>4220403</v>
      </c>
      <c r="L88" t="str">
        <f t="shared" si="15"/>
        <v>4220403</v>
      </c>
      <c r="M88">
        <v>5</v>
      </c>
      <c r="O88" s="23" t="s">
        <v>113</v>
      </c>
      <c r="P88">
        <f>IF(H88=1,VLOOKUP(O88,Sheet3!$A$1:$C$90,2,FALSE),VLOOKUP(O88,Sheet3!$A$44:$C$54,2,FALSE))</f>
        <v>340510008</v>
      </c>
      <c r="Q88" t="str">
        <f t="shared" si="13"/>
        <v>2</v>
      </c>
      <c r="S88">
        <v>0</v>
      </c>
      <c r="T88" s="36">
        <v>0</v>
      </c>
    </row>
    <row r="89" s="36" customFormat="1" spans="1:20">
      <c r="A89" t="s">
        <v>50</v>
      </c>
      <c r="B89">
        <f t="shared" si="11"/>
        <v>220503</v>
      </c>
      <c r="C89" s="36" t="s">
        <v>114</v>
      </c>
      <c r="D89" s="36">
        <v>1</v>
      </c>
      <c r="E89" s="36" t="str">
        <f t="shared" si="12"/>
        <v>周常-随机-任务05-档位03</v>
      </c>
      <c r="F89" s="45" t="s">
        <v>115</v>
      </c>
      <c r="G89" s="36">
        <v>38</v>
      </c>
      <c r="H89" s="36">
        <v>2</v>
      </c>
      <c r="I89" s="36" t="str">
        <f t="shared" si="16"/>
        <v>2205</v>
      </c>
      <c r="J89" s="36">
        <v>10</v>
      </c>
      <c r="K89" t="str">
        <f t="shared" si="14"/>
        <v>4220503</v>
      </c>
      <c r="L89" t="str">
        <f t="shared" si="15"/>
        <v>4220503</v>
      </c>
      <c r="M89" s="36">
        <v>13</v>
      </c>
      <c r="O89" s="45" t="s">
        <v>115</v>
      </c>
      <c r="P89">
        <f>IF(H89=1,VLOOKUP(O89,Sheet3!$A$1:$C$90,2,FALSE),VLOOKUP(O89,Sheet3!$A$44:$C$54,2,FALSE))</f>
        <v>340510002</v>
      </c>
      <c r="Q89" s="36" t="str">
        <f t="shared" si="13"/>
        <v>2</v>
      </c>
      <c r="S89">
        <v>0</v>
      </c>
      <c r="T89" s="36">
        <v>0</v>
      </c>
    </row>
    <row r="90" spans="1:20">
      <c r="A90" t="s">
        <v>50</v>
      </c>
      <c r="B90">
        <f t="shared" ref="B90:B117" si="17">B62+1</f>
        <v>110104</v>
      </c>
      <c r="C90" t="s">
        <v>51</v>
      </c>
      <c r="D90">
        <v>1</v>
      </c>
      <c r="E90" t="str">
        <f t="shared" ref="E90:E117" si="18">IF(VALUE(H90)=1,"日常-","周常-")&amp;IF(VALUE(MID(B90,2,1))=1,"固定","随机")&amp;"-任务"&amp;MID(B90,3,2)&amp;"-档位"&amp;RIGHT(B90,2)</f>
        <v>日常-固定-任务01-档位04</v>
      </c>
      <c r="F90" t="s">
        <v>51</v>
      </c>
      <c r="G90">
        <v>1</v>
      </c>
      <c r="H90">
        <v>1</v>
      </c>
      <c r="I90">
        <v>1101</v>
      </c>
      <c r="J90">
        <v>10</v>
      </c>
      <c r="K90" t="str">
        <f t="shared" si="14"/>
        <v>4110104</v>
      </c>
      <c r="L90" t="str">
        <f t="shared" si="15"/>
        <v>4110104</v>
      </c>
      <c r="M90">
        <v>1</v>
      </c>
      <c r="O90" t="s">
        <v>52</v>
      </c>
      <c r="P90">
        <f>IF(H90=1,VLOOKUP(O90,Sheet3!$A$1:$C$90,2,FALSE),VLOOKUP(O90,Sheet3!$A$44:$C$54,2,FALSE))</f>
        <v>349010024</v>
      </c>
      <c r="Q90" t="str">
        <f t="shared" ref="Q90:Q117" si="19">IF(ISNUMBER(FIND("固定",E90)),"1","2")</f>
        <v>1</v>
      </c>
      <c r="R90" t="s">
        <v>53</v>
      </c>
      <c r="S90">
        <f>VLOOKUP(R90,Sheet5!B:D,3,FALSE)</f>
        <v>0</v>
      </c>
      <c r="T90">
        <v>0</v>
      </c>
    </row>
    <row r="91" spans="1:20">
      <c r="A91" t="s">
        <v>50</v>
      </c>
      <c r="B91">
        <f t="shared" si="17"/>
        <v>110204</v>
      </c>
      <c r="C91" t="s">
        <v>54</v>
      </c>
      <c r="D91">
        <v>1</v>
      </c>
      <c r="E91" t="str">
        <f t="shared" si="18"/>
        <v>日常-固定-任务02-档位04</v>
      </c>
      <c r="F91" t="s">
        <v>55</v>
      </c>
      <c r="G91">
        <v>2</v>
      </c>
      <c r="H91">
        <v>1</v>
      </c>
      <c r="I91">
        <v>1102</v>
      </c>
      <c r="J91">
        <v>10</v>
      </c>
      <c r="K91" t="str">
        <f t="shared" si="14"/>
        <v>4110204</v>
      </c>
      <c r="L91" t="str">
        <f t="shared" si="15"/>
        <v>4110204</v>
      </c>
      <c r="M91">
        <v>13</v>
      </c>
      <c r="O91" t="s">
        <v>56</v>
      </c>
      <c r="P91">
        <f>IF(H91=1,VLOOKUP(O91,Sheet3!$A$1:$C$90,2,FALSE),VLOOKUP(O91,Sheet3!$A$44:$C$54,2,FALSE))</f>
        <v>349010006</v>
      </c>
      <c r="Q91" t="str">
        <f t="shared" si="19"/>
        <v>1</v>
      </c>
      <c r="R91" t="s">
        <v>57</v>
      </c>
      <c r="S91">
        <f>VLOOKUP(R91,Sheet5!B:D,3,FALSE)</f>
        <v>13</v>
      </c>
      <c r="T91">
        <v>0</v>
      </c>
    </row>
    <row r="92" spans="1:20">
      <c r="A92" t="s">
        <v>50</v>
      </c>
      <c r="B92">
        <f t="shared" si="17"/>
        <v>110304</v>
      </c>
      <c r="C92" t="s">
        <v>58</v>
      </c>
      <c r="D92">
        <v>1</v>
      </c>
      <c r="E92" t="str">
        <f t="shared" si="18"/>
        <v>日常-固定-任务03-档位04</v>
      </c>
      <c r="F92" t="s">
        <v>59</v>
      </c>
      <c r="G92">
        <v>3</v>
      </c>
      <c r="H92">
        <v>1</v>
      </c>
      <c r="I92">
        <v>1103</v>
      </c>
      <c r="J92">
        <v>10</v>
      </c>
      <c r="K92" t="str">
        <f t="shared" si="14"/>
        <v>4110304</v>
      </c>
      <c r="L92" t="str">
        <f t="shared" si="15"/>
        <v>4110304</v>
      </c>
      <c r="M92">
        <v>17</v>
      </c>
      <c r="O92" t="s">
        <v>59</v>
      </c>
      <c r="P92">
        <f>IF(H92=1,VLOOKUP(O92,Sheet3!$A$1:$C$90,2,FALSE),VLOOKUP(O92,Sheet3!$A$44:$C$54,2,FALSE))</f>
        <v>349010012</v>
      </c>
      <c r="Q92" t="str">
        <f t="shared" si="19"/>
        <v>1</v>
      </c>
      <c r="R92" t="s">
        <v>59</v>
      </c>
      <c r="S92">
        <f>VLOOKUP(R92,Sheet5!B:D,3,FALSE)</f>
        <v>8</v>
      </c>
      <c r="T92">
        <v>0</v>
      </c>
    </row>
    <row r="93" spans="1:20">
      <c r="A93" t="s">
        <v>50</v>
      </c>
      <c r="B93">
        <f t="shared" si="17"/>
        <v>110404</v>
      </c>
      <c r="C93" t="s">
        <v>60</v>
      </c>
      <c r="D93">
        <v>1</v>
      </c>
      <c r="E93" t="str">
        <f t="shared" si="18"/>
        <v>日常-固定-任务04-档位04</v>
      </c>
      <c r="F93" t="s">
        <v>61</v>
      </c>
      <c r="G93">
        <v>4</v>
      </c>
      <c r="H93">
        <v>1</v>
      </c>
      <c r="I93">
        <v>1104</v>
      </c>
      <c r="J93">
        <v>10</v>
      </c>
      <c r="K93" t="str">
        <f t="shared" si="14"/>
        <v>4110404</v>
      </c>
      <c r="L93" t="str">
        <f t="shared" si="15"/>
        <v>4110404</v>
      </c>
      <c r="M93">
        <v>18</v>
      </c>
      <c r="O93" t="s">
        <v>61</v>
      </c>
      <c r="P93">
        <f>IF(H93=1,VLOOKUP(O93,Sheet3!$A$1:$C$90,2,FALSE),VLOOKUP(O93,Sheet3!$A$44:$C$54,2,FALSE))</f>
        <v>349010023</v>
      </c>
      <c r="Q93" t="str">
        <f t="shared" si="19"/>
        <v>1</v>
      </c>
      <c r="R93" t="s">
        <v>61</v>
      </c>
      <c r="S93">
        <v>27</v>
      </c>
      <c r="T93">
        <v>0</v>
      </c>
    </row>
    <row r="94" spans="1:20">
      <c r="A94" t="s">
        <v>50</v>
      </c>
      <c r="B94">
        <f t="shared" si="17"/>
        <v>110504</v>
      </c>
      <c r="C94" t="s">
        <v>62</v>
      </c>
      <c r="D94">
        <v>1</v>
      </c>
      <c r="E94" t="str">
        <f t="shared" si="18"/>
        <v>日常-固定-任务05-档位04</v>
      </c>
      <c r="F94" t="s">
        <v>63</v>
      </c>
      <c r="G94">
        <v>5</v>
      </c>
      <c r="H94">
        <v>1</v>
      </c>
      <c r="I94">
        <v>1105</v>
      </c>
      <c r="J94">
        <v>10</v>
      </c>
      <c r="K94" t="str">
        <f t="shared" si="14"/>
        <v>4110504</v>
      </c>
      <c r="L94" t="str">
        <f t="shared" si="15"/>
        <v>4110504</v>
      </c>
      <c r="M94">
        <v>21</v>
      </c>
      <c r="O94" t="s">
        <v>63</v>
      </c>
      <c r="P94">
        <f>IF(H94=1,VLOOKUP(O94,Sheet3!$A$1:$C$90,2,FALSE),VLOOKUP(O94,Sheet3!$A$44:$C$54,2,FALSE))</f>
        <v>349010004</v>
      </c>
      <c r="Q94" t="str">
        <f t="shared" si="19"/>
        <v>1</v>
      </c>
      <c r="R94" t="s">
        <v>63</v>
      </c>
      <c r="S94">
        <f>VLOOKUP(R94,Sheet5!B:D,3,FALSE)</f>
        <v>14</v>
      </c>
      <c r="T94">
        <v>0</v>
      </c>
    </row>
    <row r="95" spans="1:20">
      <c r="A95" t="s">
        <v>50</v>
      </c>
      <c r="B95">
        <f t="shared" si="17"/>
        <v>110604</v>
      </c>
      <c r="C95" t="s">
        <v>64</v>
      </c>
      <c r="D95">
        <v>1</v>
      </c>
      <c r="E95" t="str">
        <f t="shared" si="18"/>
        <v>日常-固定-任务06-档位04</v>
      </c>
      <c r="F95" t="s">
        <v>65</v>
      </c>
      <c r="G95">
        <v>6</v>
      </c>
      <c r="H95">
        <v>1</v>
      </c>
      <c r="I95">
        <v>1106</v>
      </c>
      <c r="J95">
        <v>10</v>
      </c>
      <c r="K95" t="str">
        <f t="shared" si="14"/>
        <v>4110604</v>
      </c>
      <c r="L95" t="str">
        <f t="shared" si="15"/>
        <v>4110604</v>
      </c>
      <c r="M95">
        <v>20</v>
      </c>
      <c r="O95" t="s">
        <v>65</v>
      </c>
      <c r="P95">
        <f>IF(H95=1,VLOOKUP(O95,Sheet3!$A$1:$C$90,2,FALSE),VLOOKUP(O95,Sheet3!$A$44:$C$54,2,FALSE))</f>
        <v>349010009</v>
      </c>
      <c r="Q95" t="str">
        <f t="shared" si="19"/>
        <v>1</v>
      </c>
      <c r="R95" t="s">
        <v>65</v>
      </c>
      <c r="S95">
        <f>VLOOKUP(R95,Sheet5!B:D,3,FALSE)</f>
        <v>36</v>
      </c>
      <c r="T95">
        <v>0</v>
      </c>
    </row>
    <row r="96" spans="1:20">
      <c r="A96" t="s">
        <v>50</v>
      </c>
      <c r="B96">
        <f t="shared" si="17"/>
        <v>110704</v>
      </c>
      <c r="C96" t="s">
        <v>66</v>
      </c>
      <c r="D96">
        <v>1</v>
      </c>
      <c r="E96" t="str">
        <f t="shared" si="18"/>
        <v>日常-固定-任务07-档位04</v>
      </c>
      <c r="F96" t="s">
        <v>67</v>
      </c>
      <c r="G96">
        <v>7</v>
      </c>
      <c r="H96">
        <v>1</v>
      </c>
      <c r="I96">
        <v>1107</v>
      </c>
      <c r="J96">
        <v>10</v>
      </c>
      <c r="K96" t="str">
        <f t="shared" si="14"/>
        <v>4110704</v>
      </c>
      <c r="L96" t="str">
        <f t="shared" si="15"/>
        <v>4110704</v>
      </c>
      <c r="M96">
        <v>2</v>
      </c>
      <c r="O96" t="s">
        <v>68</v>
      </c>
      <c r="P96">
        <f>IF(H96=1,VLOOKUP(O96,Sheet3!$A$1:$C$90,2,FALSE),VLOOKUP(O96,Sheet3!$A$44:$C$54,2,FALSE))</f>
        <v>349010021</v>
      </c>
      <c r="Q96" t="str">
        <f t="shared" si="19"/>
        <v>1</v>
      </c>
      <c r="R96" t="s">
        <v>69</v>
      </c>
      <c r="S96">
        <f>VLOOKUP(R96,Sheet5!B:D,3,FALSE)</f>
        <v>1</v>
      </c>
      <c r="T96">
        <v>0</v>
      </c>
    </row>
    <row r="97" spans="2:20">
      <c r="B97">
        <f t="shared" si="17"/>
        <v>110804</v>
      </c>
      <c r="C97" t="s">
        <v>70</v>
      </c>
      <c r="D97">
        <v>1</v>
      </c>
      <c r="E97" t="str">
        <f t="shared" si="18"/>
        <v>日常-固定-任务08-档位04</v>
      </c>
      <c r="F97" t="s">
        <v>71</v>
      </c>
      <c r="G97">
        <v>8</v>
      </c>
      <c r="H97">
        <v>1</v>
      </c>
      <c r="I97">
        <v>1108</v>
      </c>
      <c r="J97">
        <v>10</v>
      </c>
      <c r="K97" t="str">
        <f t="shared" si="14"/>
        <v>4110804</v>
      </c>
      <c r="L97" t="str">
        <f t="shared" si="15"/>
        <v>4110804</v>
      </c>
      <c r="M97">
        <v>10</v>
      </c>
      <c r="O97" t="s">
        <v>71</v>
      </c>
      <c r="P97">
        <f>IF(H97=1,VLOOKUP(O97,Sheet3!$A$1:$C$90,2,FALSE),VLOOKUP(O97,Sheet3!$A$44:$C$54,2,FALSE))</f>
        <v>349010028</v>
      </c>
      <c r="Q97" t="str">
        <f t="shared" si="19"/>
        <v>1</v>
      </c>
      <c r="R97" t="s">
        <v>71</v>
      </c>
      <c r="S97">
        <f>VLOOKUP(R97,Sheet5!B:D,3,FALSE)</f>
        <v>29</v>
      </c>
      <c r="T97">
        <v>0</v>
      </c>
    </row>
    <row r="98" spans="1:20">
      <c r="A98" t="s">
        <v>50</v>
      </c>
      <c r="B98">
        <f t="shared" si="17"/>
        <v>110904</v>
      </c>
      <c r="C98" t="s">
        <v>72</v>
      </c>
      <c r="D98">
        <v>1</v>
      </c>
      <c r="E98" t="str">
        <f t="shared" si="18"/>
        <v>日常-固定-任务09-档位04</v>
      </c>
      <c r="F98" t="s">
        <v>73</v>
      </c>
      <c r="G98">
        <v>9</v>
      </c>
      <c r="H98">
        <v>1</v>
      </c>
      <c r="I98">
        <v>1109</v>
      </c>
      <c r="J98">
        <v>10</v>
      </c>
      <c r="K98" t="str">
        <f t="shared" si="14"/>
        <v>4110904</v>
      </c>
      <c r="L98" t="str">
        <f t="shared" si="15"/>
        <v>4110904</v>
      </c>
      <c r="M98">
        <v>13</v>
      </c>
      <c r="O98" t="s">
        <v>74</v>
      </c>
      <c r="P98">
        <f>IF(H98=1,VLOOKUP(O98,Sheet3!$A$1:$C$90,2,FALSE),VLOOKUP(O98,Sheet3!$A$44:$C$54,2,FALSE))</f>
        <v>349010005</v>
      </c>
      <c r="Q98" t="str">
        <f t="shared" si="19"/>
        <v>1</v>
      </c>
      <c r="R98" t="s">
        <v>74</v>
      </c>
      <c r="S98">
        <f>VLOOKUP(R98,Sheet5!B:D,3,FALSE)</f>
        <v>18</v>
      </c>
      <c r="T98">
        <v>0</v>
      </c>
    </row>
    <row r="99" spans="1:20">
      <c r="A99" t="s">
        <v>50</v>
      </c>
      <c r="B99">
        <f t="shared" si="17"/>
        <v>111004</v>
      </c>
      <c r="C99" t="s">
        <v>75</v>
      </c>
      <c r="D99">
        <v>1</v>
      </c>
      <c r="E99" t="str">
        <f t="shared" si="18"/>
        <v>日常-固定-任务10-档位04</v>
      </c>
      <c r="F99" t="s">
        <v>76</v>
      </c>
      <c r="G99">
        <v>10</v>
      </c>
      <c r="H99">
        <v>1</v>
      </c>
      <c r="I99">
        <v>1110</v>
      </c>
      <c r="J99">
        <v>10</v>
      </c>
      <c r="K99" t="str">
        <f t="shared" si="14"/>
        <v>4111004</v>
      </c>
      <c r="L99" t="str">
        <f t="shared" si="15"/>
        <v>4111004</v>
      </c>
      <c r="M99">
        <v>13</v>
      </c>
      <c r="O99" t="s">
        <v>57</v>
      </c>
      <c r="P99">
        <f>IF(H99=1,VLOOKUP(O99,Sheet3!$A$1:$C$90,2,FALSE),VLOOKUP(O99,Sheet3!$A$44:$C$54,2,FALSE))</f>
        <v>349010011</v>
      </c>
      <c r="Q99" t="str">
        <f t="shared" si="19"/>
        <v>1</v>
      </c>
      <c r="R99" t="s">
        <v>57</v>
      </c>
      <c r="S99">
        <f>VLOOKUP(R99,Sheet5!B:D,3,FALSE)</f>
        <v>13</v>
      </c>
      <c r="T99">
        <v>0</v>
      </c>
    </row>
    <row r="100" spans="1:20">
      <c r="A100" t="s">
        <v>50</v>
      </c>
      <c r="B100">
        <f t="shared" si="17"/>
        <v>111104</v>
      </c>
      <c r="C100" t="s">
        <v>77</v>
      </c>
      <c r="D100">
        <v>1</v>
      </c>
      <c r="E100" t="str">
        <f t="shared" si="18"/>
        <v>日常-固定-任务11-档位04</v>
      </c>
      <c r="F100" t="s">
        <v>78</v>
      </c>
      <c r="G100">
        <v>11</v>
      </c>
      <c r="H100">
        <v>1</v>
      </c>
      <c r="I100">
        <v>1111</v>
      </c>
      <c r="J100">
        <v>10</v>
      </c>
      <c r="K100" t="str">
        <f t="shared" si="14"/>
        <v>4111104</v>
      </c>
      <c r="L100" t="str">
        <f t="shared" si="15"/>
        <v>4111104</v>
      </c>
      <c r="M100">
        <v>12</v>
      </c>
      <c r="O100" t="s">
        <v>79</v>
      </c>
      <c r="P100">
        <f>IF(H100=1,VLOOKUP(O100,Sheet3!$A$1:$C$90,2,FALSE),VLOOKUP(O100,Sheet3!$A$44:$C$54,2,FALSE))</f>
        <v>349010024</v>
      </c>
      <c r="Q100" t="str">
        <f t="shared" si="19"/>
        <v>1</v>
      </c>
      <c r="R100" t="s">
        <v>80</v>
      </c>
      <c r="S100">
        <f>VLOOKUP(R100,Sheet5!B:D,3,FALSE)</f>
        <v>2</v>
      </c>
      <c r="T100">
        <v>0</v>
      </c>
    </row>
    <row r="101" spans="1:20">
      <c r="A101" t="s">
        <v>50</v>
      </c>
      <c r="B101">
        <f t="shared" si="17"/>
        <v>111204</v>
      </c>
      <c r="C101" t="s">
        <v>81</v>
      </c>
      <c r="D101">
        <v>1</v>
      </c>
      <c r="E101" t="str">
        <f t="shared" si="18"/>
        <v>日常-固定-任务12-档位04</v>
      </c>
      <c r="F101" t="s">
        <v>82</v>
      </c>
      <c r="G101">
        <v>12</v>
      </c>
      <c r="H101">
        <v>1</v>
      </c>
      <c r="I101">
        <v>1112</v>
      </c>
      <c r="J101">
        <v>10</v>
      </c>
      <c r="K101" t="str">
        <f t="shared" si="14"/>
        <v>4111204</v>
      </c>
      <c r="L101" t="str">
        <f t="shared" si="15"/>
        <v>4111204</v>
      </c>
      <c r="M101">
        <v>16</v>
      </c>
      <c r="O101" t="s">
        <v>82</v>
      </c>
      <c r="P101">
        <f>IF(H101=1,VLOOKUP(O101,Sheet3!$A$1:$C$90,2,FALSE),VLOOKUP(O101,Sheet3!$A$44:$C$54,2,FALSE))</f>
        <v>349010002</v>
      </c>
      <c r="Q101" t="str">
        <f t="shared" si="19"/>
        <v>1</v>
      </c>
      <c r="R101" t="s">
        <v>82</v>
      </c>
      <c r="S101">
        <f>VLOOKUP(R101,Sheet5!B:D,3,FALSE)</f>
        <v>25</v>
      </c>
      <c r="T101">
        <v>0</v>
      </c>
    </row>
    <row r="102" spans="1:20">
      <c r="A102" t="s">
        <v>50</v>
      </c>
      <c r="B102">
        <f t="shared" si="17"/>
        <v>111304</v>
      </c>
      <c r="C102" t="s">
        <v>83</v>
      </c>
      <c r="D102">
        <v>1</v>
      </c>
      <c r="E102" t="str">
        <f t="shared" si="18"/>
        <v>日常-固定-任务13-档位04</v>
      </c>
      <c r="F102" t="s">
        <v>84</v>
      </c>
      <c r="G102">
        <v>13</v>
      </c>
      <c r="H102">
        <v>1</v>
      </c>
      <c r="I102">
        <v>1113</v>
      </c>
      <c r="J102">
        <v>10</v>
      </c>
      <c r="K102" t="str">
        <f t="shared" si="14"/>
        <v>4111304</v>
      </c>
      <c r="L102" t="str">
        <f t="shared" si="15"/>
        <v>4111304</v>
      </c>
      <c r="M102">
        <v>14</v>
      </c>
      <c r="O102" t="s">
        <v>85</v>
      </c>
      <c r="P102">
        <f>IF(H102=1,VLOOKUP(O102,Sheet3!$A$1:$C$90,2,FALSE),VLOOKUP(O102,Sheet3!$A$44:$C$54,2,FALSE))</f>
        <v>349010013</v>
      </c>
      <c r="Q102" t="str">
        <f t="shared" si="19"/>
        <v>1</v>
      </c>
      <c r="R102" t="s">
        <v>85</v>
      </c>
      <c r="S102">
        <v>18</v>
      </c>
      <c r="T102">
        <v>0</v>
      </c>
    </row>
    <row r="103" spans="1:20">
      <c r="A103" t="s">
        <v>50</v>
      </c>
      <c r="B103">
        <f t="shared" si="17"/>
        <v>111404</v>
      </c>
      <c r="C103" t="s">
        <v>86</v>
      </c>
      <c r="D103">
        <v>1</v>
      </c>
      <c r="E103" t="str">
        <f t="shared" si="18"/>
        <v>日常-固定-任务14-档位04</v>
      </c>
      <c r="F103" t="s">
        <v>87</v>
      </c>
      <c r="G103">
        <v>14</v>
      </c>
      <c r="H103">
        <v>1</v>
      </c>
      <c r="I103">
        <v>1114</v>
      </c>
      <c r="J103">
        <v>10</v>
      </c>
      <c r="K103" t="str">
        <f t="shared" si="14"/>
        <v>4111404</v>
      </c>
      <c r="L103" t="str">
        <f t="shared" si="15"/>
        <v>4111404</v>
      </c>
      <c r="M103">
        <v>12</v>
      </c>
      <c r="O103" t="s">
        <v>79</v>
      </c>
      <c r="P103">
        <f>IF(H103=1,VLOOKUP(O103,Sheet3!$A$1:$C$90,2,FALSE),VLOOKUP(O103,Sheet3!$A$44:$C$54,2,FALSE))</f>
        <v>349010024</v>
      </c>
      <c r="Q103" t="str">
        <f t="shared" si="19"/>
        <v>1</v>
      </c>
      <c r="R103" t="s">
        <v>80</v>
      </c>
      <c r="S103">
        <f>VLOOKUP(R103,Sheet5!B:D,3,FALSE)</f>
        <v>2</v>
      </c>
      <c r="T103">
        <v>0</v>
      </c>
    </row>
    <row r="104" spans="1:20">
      <c r="A104" t="s">
        <v>50</v>
      </c>
      <c r="B104">
        <f t="shared" si="17"/>
        <v>111504</v>
      </c>
      <c r="C104" t="s">
        <v>88</v>
      </c>
      <c r="D104">
        <v>1</v>
      </c>
      <c r="E104" t="str">
        <f t="shared" si="18"/>
        <v>日常-固定-任务15-档位04</v>
      </c>
      <c r="F104" t="s">
        <v>89</v>
      </c>
      <c r="G104">
        <v>15</v>
      </c>
      <c r="H104">
        <v>1</v>
      </c>
      <c r="I104">
        <v>1115</v>
      </c>
      <c r="J104">
        <v>10</v>
      </c>
      <c r="K104" t="str">
        <f t="shared" si="14"/>
        <v>4111504</v>
      </c>
      <c r="L104" t="str">
        <f t="shared" si="15"/>
        <v>4111504</v>
      </c>
      <c r="M104">
        <v>12</v>
      </c>
      <c r="O104" t="s">
        <v>79</v>
      </c>
      <c r="P104">
        <f>IF(H104=1,VLOOKUP(O104,Sheet3!$A$1:$C$90,2,FALSE),VLOOKUP(O104,Sheet3!$A$44:$C$54,2,FALSE))</f>
        <v>349010024</v>
      </c>
      <c r="Q104" t="str">
        <f t="shared" si="19"/>
        <v>1</v>
      </c>
      <c r="R104" t="s">
        <v>80</v>
      </c>
      <c r="S104">
        <f>VLOOKUP(R104,Sheet5!B:D,3,FALSE)</f>
        <v>2</v>
      </c>
      <c r="T104">
        <v>0</v>
      </c>
    </row>
    <row r="105" s="23" customFormat="1" spans="1:20">
      <c r="A105" s="23" t="s">
        <v>50</v>
      </c>
      <c r="B105">
        <f t="shared" si="17"/>
        <v>111604</v>
      </c>
      <c r="C105" s="23" t="s">
        <v>90</v>
      </c>
      <c r="D105" s="23">
        <v>1</v>
      </c>
      <c r="E105" s="23" t="str">
        <f t="shared" si="18"/>
        <v>日常-固定-任务16-档位04</v>
      </c>
      <c r="F105" s="23" t="s">
        <v>91</v>
      </c>
      <c r="G105" s="23">
        <v>16</v>
      </c>
      <c r="H105" s="23">
        <v>1</v>
      </c>
      <c r="I105" s="23">
        <v>1116</v>
      </c>
      <c r="J105" s="23">
        <v>10</v>
      </c>
      <c r="K105" t="str">
        <f t="shared" si="14"/>
        <v>4111604</v>
      </c>
      <c r="L105" t="str">
        <f t="shared" si="15"/>
        <v>4111604</v>
      </c>
      <c r="M105" s="23">
        <v>146</v>
      </c>
      <c r="O105" s="23" t="s">
        <v>91</v>
      </c>
      <c r="P105">
        <f>IF(H105=1,VLOOKUP(O105,Sheet3!$A$1:$C$90,2,FALSE),VLOOKUP(O105,Sheet3!$A$44:$C$54,2,FALSE))</f>
        <v>349010038</v>
      </c>
      <c r="Q105" s="23" t="str">
        <f t="shared" si="19"/>
        <v>1</v>
      </c>
      <c r="R105" s="23" t="s">
        <v>91</v>
      </c>
      <c r="S105" s="23">
        <v>1</v>
      </c>
      <c r="T105" s="23">
        <v>1</v>
      </c>
    </row>
    <row r="106" s="23" customFormat="1" spans="1:20">
      <c r="A106" s="23" t="s">
        <v>50</v>
      </c>
      <c r="B106">
        <f t="shared" si="17"/>
        <v>111704</v>
      </c>
      <c r="C106" s="23" t="s">
        <v>92</v>
      </c>
      <c r="D106" s="23">
        <v>1</v>
      </c>
      <c r="E106" s="23" t="str">
        <f t="shared" si="18"/>
        <v>日常-固定-任务17-档位04</v>
      </c>
      <c r="F106" s="23" t="s">
        <v>93</v>
      </c>
      <c r="G106" s="23">
        <v>17</v>
      </c>
      <c r="H106" s="23">
        <v>1</v>
      </c>
      <c r="I106" s="23">
        <v>1117</v>
      </c>
      <c r="J106" s="23">
        <v>10</v>
      </c>
      <c r="K106" t="str">
        <f t="shared" si="14"/>
        <v>4111704</v>
      </c>
      <c r="L106" t="str">
        <f t="shared" si="15"/>
        <v>4111704</v>
      </c>
      <c r="M106" s="23">
        <v>89</v>
      </c>
      <c r="O106" s="23" t="s">
        <v>93</v>
      </c>
      <c r="P106">
        <f>IF(H106=1,VLOOKUP(O106,Sheet3!$A$1:$C$90,2,FALSE),VLOOKUP(O106,Sheet3!$A$44:$C$54,2,FALSE))</f>
        <v>349010039</v>
      </c>
      <c r="Q106" s="23" t="str">
        <f t="shared" si="19"/>
        <v>1</v>
      </c>
      <c r="R106" s="23" t="s">
        <v>93</v>
      </c>
      <c r="S106" s="23">
        <v>1</v>
      </c>
      <c r="T106" s="23">
        <v>2</v>
      </c>
    </row>
    <row r="107" s="23" customFormat="1" spans="1:20">
      <c r="A107" s="23" t="s">
        <v>50</v>
      </c>
      <c r="B107">
        <f t="shared" si="17"/>
        <v>111804</v>
      </c>
      <c r="C107" s="23" t="s">
        <v>94</v>
      </c>
      <c r="D107" s="23">
        <v>1</v>
      </c>
      <c r="E107" t="str">
        <f t="shared" si="18"/>
        <v>日常-固定-任务18-档位04</v>
      </c>
      <c r="F107" s="23" t="s">
        <v>95</v>
      </c>
      <c r="G107" s="23">
        <v>16</v>
      </c>
      <c r="H107" s="23">
        <v>1</v>
      </c>
      <c r="I107" s="23">
        <v>1118</v>
      </c>
      <c r="J107" s="23">
        <v>10</v>
      </c>
      <c r="K107" t="str">
        <f t="shared" si="14"/>
        <v>4111804</v>
      </c>
      <c r="L107" t="str">
        <f t="shared" si="15"/>
        <v>4111804</v>
      </c>
      <c r="M107" s="23">
        <v>97</v>
      </c>
      <c r="O107" s="23" t="s">
        <v>95</v>
      </c>
      <c r="P107">
        <f>IF(H107=1,VLOOKUP(O107,Sheet3!$A$1:$C$90,2,FALSE),VLOOKUP(O107,Sheet3!$A$44:$C$54,2,FALSE))</f>
        <v>349010041</v>
      </c>
      <c r="Q107" t="str">
        <f t="shared" si="19"/>
        <v>1</v>
      </c>
      <c r="R107" s="23" t="s">
        <v>95</v>
      </c>
      <c r="S107" s="23">
        <v>31</v>
      </c>
      <c r="T107" s="23">
        <v>0</v>
      </c>
    </row>
    <row r="108" s="36" customFormat="1" spans="1:20">
      <c r="A108" t="s">
        <v>50</v>
      </c>
      <c r="B108">
        <f t="shared" si="17"/>
        <v>210104</v>
      </c>
      <c r="C108" t="s">
        <v>96</v>
      </c>
      <c r="D108">
        <v>1</v>
      </c>
      <c r="E108" t="str">
        <f t="shared" si="18"/>
        <v>周常-固定-任务01-档位04</v>
      </c>
      <c r="F108" s="23" t="s">
        <v>97</v>
      </c>
      <c r="G108">
        <v>29</v>
      </c>
      <c r="H108">
        <v>2</v>
      </c>
      <c r="I108" t="str">
        <f t="shared" ref="I108:I117" si="20">LEFT(B108,4)</f>
        <v>2101</v>
      </c>
      <c r="J108">
        <v>10</v>
      </c>
      <c r="K108" t="str">
        <f t="shared" si="14"/>
        <v>4210104</v>
      </c>
      <c r="L108" t="str">
        <f t="shared" si="15"/>
        <v>4210104</v>
      </c>
      <c r="M108">
        <v>19</v>
      </c>
      <c r="O108" s="23" t="s">
        <v>97</v>
      </c>
      <c r="P108">
        <f>IF(H108=1,VLOOKUP(O108,Sheet3!$A$1:$C$90,2,FALSE),VLOOKUP(O108,Sheet3!$A$44:$C$54,2,FALSE))</f>
        <v>340510004</v>
      </c>
      <c r="Q108" t="str">
        <f t="shared" si="19"/>
        <v>1</v>
      </c>
      <c r="S108">
        <v>0</v>
      </c>
      <c r="T108" s="36">
        <v>0</v>
      </c>
    </row>
    <row r="109" s="36" customFormat="1" spans="1:20">
      <c r="A109" t="s">
        <v>50</v>
      </c>
      <c r="B109">
        <f t="shared" si="17"/>
        <v>210204</v>
      </c>
      <c r="C109" t="s">
        <v>98</v>
      </c>
      <c r="D109">
        <v>1</v>
      </c>
      <c r="E109" t="str">
        <f t="shared" si="18"/>
        <v>周常-固定-任务02-档位04</v>
      </c>
      <c r="F109" s="23" t="s">
        <v>99</v>
      </c>
      <c r="G109">
        <v>30</v>
      </c>
      <c r="H109">
        <v>2</v>
      </c>
      <c r="I109" t="str">
        <f t="shared" si="20"/>
        <v>2102</v>
      </c>
      <c r="J109">
        <v>10</v>
      </c>
      <c r="K109" t="str">
        <f t="shared" si="14"/>
        <v>4210204</v>
      </c>
      <c r="L109" t="str">
        <f t="shared" si="15"/>
        <v>4210204</v>
      </c>
      <c r="M109">
        <v>24</v>
      </c>
      <c r="O109" s="23" t="s">
        <v>99</v>
      </c>
      <c r="P109">
        <f>IF(H109=1,VLOOKUP(O109,Sheet3!$A$1:$C$90,2,FALSE),VLOOKUP(O109,Sheet3!$A$44:$C$54,2,FALSE))</f>
        <v>340510010</v>
      </c>
      <c r="Q109" t="str">
        <f t="shared" si="19"/>
        <v>1</v>
      </c>
      <c r="S109">
        <v>0</v>
      </c>
      <c r="T109" s="36">
        <v>0</v>
      </c>
    </row>
    <row r="110" s="36" customFormat="1" spans="1:20">
      <c r="A110" t="s">
        <v>50</v>
      </c>
      <c r="B110">
        <f t="shared" si="17"/>
        <v>210304</v>
      </c>
      <c r="C110" t="s">
        <v>100</v>
      </c>
      <c r="D110">
        <v>1</v>
      </c>
      <c r="E110" t="str">
        <f t="shared" si="18"/>
        <v>周常-固定-任务03-档位04</v>
      </c>
      <c r="F110" s="23" t="s">
        <v>101</v>
      </c>
      <c r="G110">
        <v>31</v>
      </c>
      <c r="H110">
        <v>2</v>
      </c>
      <c r="I110" t="str">
        <f t="shared" si="20"/>
        <v>2103</v>
      </c>
      <c r="J110">
        <v>10</v>
      </c>
      <c r="K110" t="str">
        <f t="shared" si="14"/>
        <v>4210304</v>
      </c>
      <c r="L110" t="str">
        <f t="shared" si="15"/>
        <v>4210304</v>
      </c>
      <c r="M110">
        <v>13</v>
      </c>
      <c r="O110" s="23" t="s">
        <v>101</v>
      </c>
      <c r="P110">
        <f>IF(H110=1,VLOOKUP(O110,Sheet3!$A$1:$C$90,2,FALSE),VLOOKUP(O110,Sheet3!$A$44:$C$54,2,FALSE))</f>
        <v>340510005</v>
      </c>
      <c r="Q110" t="str">
        <f t="shared" si="19"/>
        <v>1</v>
      </c>
      <c r="S110">
        <v>0</v>
      </c>
      <c r="T110" s="36">
        <v>0</v>
      </c>
    </row>
    <row r="111" s="36" customFormat="1" spans="1:20">
      <c r="A111" t="s">
        <v>50</v>
      </c>
      <c r="B111">
        <f t="shared" si="17"/>
        <v>210404</v>
      </c>
      <c r="C111" t="s">
        <v>102</v>
      </c>
      <c r="D111">
        <v>1</v>
      </c>
      <c r="E111" t="str">
        <f t="shared" si="18"/>
        <v>周常-固定-任务04-档位04</v>
      </c>
      <c r="F111" s="23" t="s">
        <v>103</v>
      </c>
      <c r="G111">
        <v>32</v>
      </c>
      <c r="H111">
        <v>2</v>
      </c>
      <c r="I111" t="str">
        <f t="shared" si="20"/>
        <v>2104</v>
      </c>
      <c r="J111">
        <v>10</v>
      </c>
      <c r="K111" t="str">
        <f t="shared" si="14"/>
        <v>4210404</v>
      </c>
      <c r="L111" t="str">
        <f t="shared" si="15"/>
        <v>4210404</v>
      </c>
      <c r="M111">
        <v>27</v>
      </c>
      <c r="O111" s="23" t="s">
        <v>103</v>
      </c>
      <c r="P111">
        <f>IF(H111=1,VLOOKUP(O111,Sheet3!$A$1:$C$90,2,FALSE),VLOOKUP(O111,Sheet3!$A$44:$C$54,2,FALSE))</f>
        <v>340510006</v>
      </c>
      <c r="Q111" t="str">
        <f t="shared" si="19"/>
        <v>1</v>
      </c>
      <c r="S111">
        <v>0</v>
      </c>
      <c r="T111" s="36">
        <v>0</v>
      </c>
    </row>
    <row r="112" s="36" customFormat="1" spans="1:20">
      <c r="A112" t="s">
        <v>50</v>
      </c>
      <c r="B112">
        <f t="shared" si="17"/>
        <v>210504</v>
      </c>
      <c r="C112" t="s">
        <v>104</v>
      </c>
      <c r="D112">
        <v>1</v>
      </c>
      <c r="E112" t="str">
        <f t="shared" si="18"/>
        <v>周常-固定-任务05-档位04</v>
      </c>
      <c r="F112" s="23" t="s">
        <v>105</v>
      </c>
      <c r="G112">
        <v>33</v>
      </c>
      <c r="H112">
        <v>2</v>
      </c>
      <c r="I112" t="str">
        <f t="shared" si="20"/>
        <v>2105</v>
      </c>
      <c r="J112">
        <v>10</v>
      </c>
      <c r="K112" t="str">
        <f t="shared" si="14"/>
        <v>4210504</v>
      </c>
      <c r="L112" t="str">
        <f t="shared" si="15"/>
        <v>4210504</v>
      </c>
      <c r="M112">
        <v>16</v>
      </c>
      <c r="O112" s="23" t="s">
        <v>105</v>
      </c>
      <c r="P112">
        <f>IF(H112=1,VLOOKUP(O112,Sheet3!$A$1:$C$90,2,FALSE),VLOOKUP(O112,Sheet3!$A$44:$C$54,2,FALSE))</f>
        <v>340510007</v>
      </c>
      <c r="Q112" t="str">
        <f t="shared" si="19"/>
        <v>1</v>
      </c>
      <c r="S112">
        <v>0</v>
      </c>
      <c r="T112" s="36">
        <v>0</v>
      </c>
    </row>
    <row r="113" s="36" customFormat="1" spans="1:20">
      <c r="A113" t="s">
        <v>50</v>
      </c>
      <c r="B113">
        <f t="shared" si="17"/>
        <v>220104</v>
      </c>
      <c r="C113" t="s">
        <v>106</v>
      </c>
      <c r="D113">
        <v>1</v>
      </c>
      <c r="E113" t="str">
        <f t="shared" si="18"/>
        <v>周常-随机-任务01-档位04</v>
      </c>
      <c r="F113" s="23" t="s">
        <v>107</v>
      </c>
      <c r="G113">
        <v>34</v>
      </c>
      <c r="H113">
        <v>2</v>
      </c>
      <c r="I113" t="str">
        <f t="shared" si="20"/>
        <v>2201</v>
      </c>
      <c r="J113">
        <v>10</v>
      </c>
      <c r="K113" t="str">
        <f t="shared" si="14"/>
        <v>4220104</v>
      </c>
      <c r="L113" t="str">
        <f t="shared" si="15"/>
        <v>4220104</v>
      </c>
      <c r="M113">
        <v>30</v>
      </c>
      <c r="O113" s="23" t="s">
        <v>107</v>
      </c>
      <c r="P113">
        <f>IF(H113=1,VLOOKUP(O113,Sheet3!$A$1:$C$90,2,FALSE),VLOOKUP(O113,Sheet3!$A$44:$C$54,2,FALSE))</f>
        <v>340510009</v>
      </c>
      <c r="Q113" t="str">
        <f t="shared" si="19"/>
        <v>2</v>
      </c>
      <c r="S113">
        <v>0</v>
      </c>
      <c r="T113" s="36">
        <v>0</v>
      </c>
    </row>
    <row r="114" s="36" customFormat="1" spans="1:20">
      <c r="A114" t="s">
        <v>50</v>
      </c>
      <c r="B114">
        <f t="shared" si="17"/>
        <v>220204</v>
      </c>
      <c r="C114" t="s">
        <v>108</v>
      </c>
      <c r="D114">
        <v>1</v>
      </c>
      <c r="E114" t="str">
        <f t="shared" si="18"/>
        <v>周常-随机-任务02-档位04</v>
      </c>
      <c r="F114" s="23" t="s">
        <v>109</v>
      </c>
      <c r="G114">
        <v>35</v>
      </c>
      <c r="H114">
        <v>2</v>
      </c>
      <c r="I114" t="str">
        <f t="shared" si="20"/>
        <v>2202</v>
      </c>
      <c r="J114">
        <v>10</v>
      </c>
      <c r="K114" t="str">
        <f t="shared" si="14"/>
        <v>4220204</v>
      </c>
      <c r="L114" t="str">
        <f t="shared" si="15"/>
        <v>4220204</v>
      </c>
      <c r="M114">
        <v>12</v>
      </c>
      <c r="O114" s="23" t="s">
        <v>109</v>
      </c>
      <c r="P114">
        <f>IF(H114=1,VLOOKUP(O114,Sheet3!$A$1:$C$90,2,FALSE),VLOOKUP(O114,Sheet3!$A$44:$C$54,2,FALSE))</f>
        <v>340510003</v>
      </c>
      <c r="Q114" t="str">
        <f t="shared" si="19"/>
        <v>2</v>
      </c>
      <c r="S114">
        <v>0</v>
      </c>
      <c r="T114" s="36">
        <v>0</v>
      </c>
    </row>
    <row r="115" s="36" customFormat="1" spans="1:20">
      <c r="A115" t="s">
        <v>50</v>
      </c>
      <c r="B115">
        <f t="shared" si="17"/>
        <v>220304</v>
      </c>
      <c r="C115" t="s">
        <v>110</v>
      </c>
      <c r="D115">
        <v>1</v>
      </c>
      <c r="E115" t="str">
        <f t="shared" si="18"/>
        <v>周常-随机-任务03-档位04</v>
      </c>
      <c r="F115" s="23" t="s">
        <v>111</v>
      </c>
      <c r="G115">
        <v>36</v>
      </c>
      <c r="H115">
        <v>2</v>
      </c>
      <c r="I115" t="str">
        <f t="shared" si="20"/>
        <v>2203</v>
      </c>
      <c r="J115">
        <v>10</v>
      </c>
      <c r="K115" t="str">
        <f t="shared" si="14"/>
        <v>4220304</v>
      </c>
      <c r="L115" t="str">
        <f t="shared" si="15"/>
        <v>4220304</v>
      </c>
      <c r="M115">
        <v>5</v>
      </c>
      <c r="O115" s="23" t="s">
        <v>111</v>
      </c>
      <c r="P115">
        <f>IF(H115=1,VLOOKUP(O115,Sheet3!$A$1:$C$90,2,FALSE),VLOOKUP(O115,Sheet3!$A$44:$C$54,2,FALSE))</f>
        <v>340510001</v>
      </c>
      <c r="Q115" t="str">
        <f t="shared" si="19"/>
        <v>2</v>
      </c>
      <c r="S115">
        <v>0</v>
      </c>
      <c r="T115" s="36">
        <v>0</v>
      </c>
    </row>
    <row r="116" s="36" customFormat="1" spans="1:20">
      <c r="A116" t="s">
        <v>50</v>
      </c>
      <c r="B116">
        <f t="shared" si="17"/>
        <v>220404</v>
      </c>
      <c r="C116" t="s">
        <v>112</v>
      </c>
      <c r="D116">
        <v>1</v>
      </c>
      <c r="E116" t="str">
        <f t="shared" si="18"/>
        <v>周常-随机-任务04-档位04</v>
      </c>
      <c r="F116" s="23" t="s">
        <v>113</v>
      </c>
      <c r="G116">
        <v>37</v>
      </c>
      <c r="H116">
        <v>2</v>
      </c>
      <c r="I116" t="str">
        <f t="shared" si="20"/>
        <v>2204</v>
      </c>
      <c r="J116">
        <v>10</v>
      </c>
      <c r="K116" t="str">
        <f t="shared" si="14"/>
        <v>4220404</v>
      </c>
      <c r="L116" t="str">
        <f t="shared" si="15"/>
        <v>4220404</v>
      </c>
      <c r="M116">
        <v>5</v>
      </c>
      <c r="O116" s="23" t="s">
        <v>113</v>
      </c>
      <c r="P116">
        <f>IF(H116=1,VLOOKUP(O116,Sheet3!$A$1:$C$90,2,FALSE),VLOOKUP(O116,Sheet3!$A$44:$C$54,2,FALSE))</f>
        <v>340510008</v>
      </c>
      <c r="Q116" t="str">
        <f t="shared" si="19"/>
        <v>2</v>
      </c>
      <c r="S116">
        <v>0</v>
      </c>
      <c r="T116" s="36">
        <v>0</v>
      </c>
    </row>
    <row r="117" s="36" customFormat="1" spans="1:20">
      <c r="A117" t="s">
        <v>50</v>
      </c>
      <c r="B117">
        <f t="shared" si="17"/>
        <v>220504</v>
      </c>
      <c r="C117" s="36" t="s">
        <v>114</v>
      </c>
      <c r="D117" s="36">
        <v>1</v>
      </c>
      <c r="E117" s="36" t="str">
        <f t="shared" si="18"/>
        <v>周常-随机-任务05-档位04</v>
      </c>
      <c r="F117" s="45" t="s">
        <v>115</v>
      </c>
      <c r="G117" s="36">
        <v>38</v>
      </c>
      <c r="H117" s="36">
        <v>2</v>
      </c>
      <c r="I117" s="36" t="str">
        <f t="shared" si="20"/>
        <v>2205</v>
      </c>
      <c r="J117" s="36">
        <v>10</v>
      </c>
      <c r="K117" t="str">
        <f t="shared" si="14"/>
        <v>4220504</v>
      </c>
      <c r="L117" t="str">
        <f t="shared" si="15"/>
        <v>4220504</v>
      </c>
      <c r="M117" s="36">
        <v>13</v>
      </c>
      <c r="O117" s="45" t="s">
        <v>115</v>
      </c>
      <c r="P117">
        <f>IF(H117=1,VLOOKUP(O117,Sheet3!$A$1:$C$90,2,FALSE),VLOOKUP(O117,Sheet3!$A$44:$C$54,2,FALSE))</f>
        <v>340510002</v>
      </c>
      <c r="Q117" s="36" t="str">
        <f t="shared" si="19"/>
        <v>2</v>
      </c>
      <c r="S117">
        <v>0</v>
      </c>
      <c r="T117" s="36">
        <v>0</v>
      </c>
    </row>
    <row r="118" spans="1:20">
      <c r="A118" t="s">
        <v>50</v>
      </c>
      <c r="B118">
        <f t="shared" ref="B118:B145" si="21">B90+1</f>
        <v>110105</v>
      </c>
      <c r="C118" t="s">
        <v>51</v>
      </c>
      <c r="D118">
        <v>1</v>
      </c>
      <c r="E118" t="str">
        <f t="shared" ref="E118:E145" si="22">IF(VALUE(H118)=1,"日常-","周常-")&amp;IF(VALUE(MID(B118,2,1))=1,"固定","随机")&amp;"-任务"&amp;MID(B118,3,2)&amp;"-档位"&amp;RIGHT(B118,2)</f>
        <v>日常-固定-任务01-档位05</v>
      </c>
      <c r="F118" t="s">
        <v>51</v>
      </c>
      <c r="G118">
        <v>1</v>
      </c>
      <c r="H118">
        <v>1</v>
      </c>
      <c r="I118">
        <v>1101</v>
      </c>
      <c r="J118">
        <v>10</v>
      </c>
      <c r="K118" t="str">
        <f t="shared" si="14"/>
        <v>4110105</v>
      </c>
      <c r="L118" t="str">
        <f t="shared" si="15"/>
        <v>4110105</v>
      </c>
      <c r="M118">
        <v>1</v>
      </c>
      <c r="O118" t="s">
        <v>52</v>
      </c>
      <c r="P118">
        <f>IF(H118=1,VLOOKUP(O118,Sheet3!$A$1:$C$90,2,FALSE),VLOOKUP(O118,Sheet3!$A$44:$C$54,2,FALSE))</f>
        <v>349010024</v>
      </c>
      <c r="Q118" t="str">
        <f t="shared" ref="Q118:Q145" si="23">IF(ISNUMBER(FIND("固定",E118)),"1","2")</f>
        <v>1</v>
      </c>
      <c r="R118" t="s">
        <v>53</v>
      </c>
      <c r="S118">
        <f>VLOOKUP(R118,Sheet5!B:D,3,FALSE)</f>
        <v>0</v>
      </c>
      <c r="T118">
        <v>0</v>
      </c>
    </row>
    <row r="119" spans="1:20">
      <c r="A119" t="s">
        <v>50</v>
      </c>
      <c r="B119">
        <f t="shared" si="21"/>
        <v>110205</v>
      </c>
      <c r="C119" t="s">
        <v>54</v>
      </c>
      <c r="D119">
        <v>1</v>
      </c>
      <c r="E119" t="str">
        <f t="shared" si="22"/>
        <v>日常-固定-任务02-档位05</v>
      </c>
      <c r="F119" t="s">
        <v>55</v>
      </c>
      <c r="G119">
        <v>2</v>
      </c>
      <c r="H119">
        <v>1</v>
      </c>
      <c r="I119">
        <v>1102</v>
      </c>
      <c r="J119">
        <v>10</v>
      </c>
      <c r="K119" t="str">
        <f t="shared" si="14"/>
        <v>4110205</v>
      </c>
      <c r="L119" t="str">
        <f t="shared" si="15"/>
        <v>4110205</v>
      </c>
      <c r="M119">
        <v>13</v>
      </c>
      <c r="O119" t="s">
        <v>56</v>
      </c>
      <c r="P119">
        <f>IF(H119=1,VLOOKUP(O119,Sheet3!$A$1:$C$90,2,FALSE),VLOOKUP(O119,Sheet3!$A$44:$C$54,2,FALSE))</f>
        <v>349010006</v>
      </c>
      <c r="Q119" t="str">
        <f t="shared" si="23"/>
        <v>1</v>
      </c>
      <c r="R119" t="s">
        <v>57</v>
      </c>
      <c r="S119">
        <f>VLOOKUP(R119,Sheet5!B:D,3,FALSE)</f>
        <v>13</v>
      </c>
      <c r="T119">
        <v>0</v>
      </c>
    </row>
    <row r="120" spans="1:20">
      <c r="A120" t="s">
        <v>50</v>
      </c>
      <c r="B120">
        <f t="shared" si="21"/>
        <v>110305</v>
      </c>
      <c r="C120" t="s">
        <v>58</v>
      </c>
      <c r="D120">
        <v>1</v>
      </c>
      <c r="E120" t="str">
        <f t="shared" si="22"/>
        <v>日常-固定-任务03-档位05</v>
      </c>
      <c r="F120" t="s">
        <v>59</v>
      </c>
      <c r="G120">
        <v>3</v>
      </c>
      <c r="H120">
        <v>1</v>
      </c>
      <c r="I120">
        <v>1103</v>
      </c>
      <c r="J120">
        <v>10</v>
      </c>
      <c r="K120" t="str">
        <f t="shared" si="14"/>
        <v>4110305</v>
      </c>
      <c r="L120" t="str">
        <f t="shared" si="15"/>
        <v>4110305</v>
      </c>
      <c r="M120">
        <v>17</v>
      </c>
      <c r="O120" t="s">
        <v>59</v>
      </c>
      <c r="P120">
        <f>IF(H120=1,VLOOKUP(O120,Sheet3!$A$1:$C$90,2,FALSE),VLOOKUP(O120,Sheet3!$A$44:$C$54,2,FALSE))</f>
        <v>349010012</v>
      </c>
      <c r="Q120" t="str">
        <f t="shared" si="23"/>
        <v>1</v>
      </c>
      <c r="R120" t="s">
        <v>59</v>
      </c>
      <c r="S120">
        <f>VLOOKUP(R120,Sheet5!B:D,3,FALSE)</f>
        <v>8</v>
      </c>
      <c r="T120">
        <v>0</v>
      </c>
    </row>
    <row r="121" spans="1:20">
      <c r="A121" t="s">
        <v>50</v>
      </c>
      <c r="B121">
        <f t="shared" si="21"/>
        <v>110405</v>
      </c>
      <c r="C121" t="s">
        <v>60</v>
      </c>
      <c r="D121">
        <v>1</v>
      </c>
      <c r="E121" t="str">
        <f t="shared" si="22"/>
        <v>日常-固定-任务04-档位05</v>
      </c>
      <c r="F121" t="s">
        <v>61</v>
      </c>
      <c r="G121">
        <v>4</v>
      </c>
      <c r="H121">
        <v>1</v>
      </c>
      <c r="I121">
        <v>1104</v>
      </c>
      <c r="J121">
        <v>10</v>
      </c>
      <c r="K121" t="str">
        <f t="shared" si="14"/>
        <v>4110405</v>
      </c>
      <c r="L121" t="str">
        <f t="shared" si="15"/>
        <v>4110405</v>
      </c>
      <c r="M121">
        <v>18</v>
      </c>
      <c r="O121" t="s">
        <v>61</v>
      </c>
      <c r="P121">
        <f>IF(H121=1,VLOOKUP(O121,Sheet3!$A$1:$C$90,2,FALSE),VLOOKUP(O121,Sheet3!$A$44:$C$54,2,FALSE))</f>
        <v>349010023</v>
      </c>
      <c r="Q121" t="str">
        <f t="shared" si="23"/>
        <v>1</v>
      </c>
      <c r="R121" t="s">
        <v>61</v>
      </c>
      <c r="S121">
        <v>27</v>
      </c>
      <c r="T121">
        <v>0</v>
      </c>
    </row>
    <row r="122" spans="1:20">
      <c r="A122" t="s">
        <v>50</v>
      </c>
      <c r="B122">
        <f t="shared" si="21"/>
        <v>110505</v>
      </c>
      <c r="C122" t="s">
        <v>62</v>
      </c>
      <c r="D122">
        <v>1</v>
      </c>
      <c r="E122" t="str">
        <f t="shared" si="22"/>
        <v>日常-固定-任务05-档位05</v>
      </c>
      <c r="F122" t="s">
        <v>63</v>
      </c>
      <c r="G122">
        <v>5</v>
      </c>
      <c r="H122">
        <v>1</v>
      </c>
      <c r="I122">
        <v>1105</v>
      </c>
      <c r="J122">
        <v>10</v>
      </c>
      <c r="K122" t="str">
        <f t="shared" si="14"/>
        <v>4110505</v>
      </c>
      <c r="L122" t="str">
        <f t="shared" si="15"/>
        <v>4110505</v>
      </c>
      <c r="M122">
        <v>21</v>
      </c>
      <c r="O122" t="s">
        <v>63</v>
      </c>
      <c r="P122">
        <f>IF(H122=1,VLOOKUP(O122,Sheet3!$A$1:$C$90,2,FALSE),VLOOKUP(O122,Sheet3!$A$44:$C$54,2,FALSE))</f>
        <v>349010004</v>
      </c>
      <c r="Q122" t="str">
        <f t="shared" si="23"/>
        <v>1</v>
      </c>
      <c r="R122" t="s">
        <v>63</v>
      </c>
      <c r="S122">
        <f>VLOOKUP(R122,Sheet5!B:D,3,FALSE)</f>
        <v>14</v>
      </c>
      <c r="T122">
        <v>0</v>
      </c>
    </row>
    <row r="123" spans="1:20">
      <c r="A123" t="s">
        <v>50</v>
      </c>
      <c r="B123">
        <f t="shared" si="21"/>
        <v>110605</v>
      </c>
      <c r="C123" t="s">
        <v>64</v>
      </c>
      <c r="D123">
        <v>1</v>
      </c>
      <c r="E123" t="str">
        <f t="shared" si="22"/>
        <v>日常-固定-任务06-档位05</v>
      </c>
      <c r="F123" t="s">
        <v>65</v>
      </c>
      <c r="G123">
        <v>6</v>
      </c>
      <c r="H123">
        <v>1</v>
      </c>
      <c r="I123">
        <v>1106</v>
      </c>
      <c r="J123">
        <v>10</v>
      </c>
      <c r="K123" t="str">
        <f t="shared" si="14"/>
        <v>4110605</v>
      </c>
      <c r="L123" t="str">
        <f t="shared" si="15"/>
        <v>4110605</v>
      </c>
      <c r="M123">
        <v>20</v>
      </c>
      <c r="O123" t="s">
        <v>65</v>
      </c>
      <c r="P123">
        <f>IF(H123=1,VLOOKUP(O123,Sheet3!$A$1:$C$90,2,FALSE),VLOOKUP(O123,Sheet3!$A$44:$C$54,2,FALSE))</f>
        <v>349010009</v>
      </c>
      <c r="Q123" t="str">
        <f t="shared" si="23"/>
        <v>1</v>
      </c>
      <c r="R123" t="s">
        <v>65</v>
      </c>
      <c r="S123">
        <f>VLOOKUP(R123,Sheet5!B:D,3,FALSE)</f>
        <v>36</v>
      </c>
      <c r="T123">
        <v>0</v>
      </c>
    </row>
    <row r="124" spans="1:20">
      <c r="A124" t="s">
        <v>50</v>
      </c>
      <c r="B124">
        <f t="shared" si="21"/>
        <v>110705</v>
      </c>
      <c r="C124" t="s">
        <v>66</v>
      </c>
      <c r="D124">
        <v>1</v>
      </c>
      <c r="E124" t="str">
        <f t="shared" si="22"/>
        <v>日常-固定-任务07-档位05</v>
      </c>
      <c r="F124" t="s">
        <v>67</v>
      </c>
      <c r="G124">
        <v>7</v>
      </c>
      <c r="H124">
        <v>1</v>
      </c>
      <c r="I124">
        <v>1107</v>
      </c>
      <c r="J124">
        <v>10</v>
      </c>
      <c r="K124" t="str">
        <f t="shared" si="14"/>
        <v>4110705</v>
      </c>
      <c r="L124" t="str">
        <f t="shared" si="15"/>
        <v>4110705</v>
      </c>
      <c r="M124">
        <v>2</v>
      </c>
      <c r="O124" t="s">
        <v>68</v>
      </c>
      <c r="P124">
        <f>IF(H124=1,VLOOKUP(O124,Sheet3!$A$1:$C$90,2,FALSE),VLOOKUP(O124,Sheet3!$A$44:$C$54,2,FALSE))</f>
        <v>349010021</v>
      </c>
      <c r="Q124" t="str">
        <f t="shared" si="23"/>
        <v>1</v>
      </c>
      <c r="R124" t="s">
        <v>69</v>
      </c>
      <c r="S124">
        <f>VLOOKUP(R124,Sheet5!B:D,3,FALSE)</f>
        <v>1</v>
      </c>
      <c r="T124">
        <v>0</v>
      </c>
    </row>
    <row r="125" spans="2:20">
      <c r="B125">
        <f t="shared" si="21"/>
        <v>110805</v>
      </c>
      <c r="C125" t="s">
        <v>70</v>
      </c>
      <c r="D125">
        <v>1</v>
      </c>
      <c r="E125" t="str">
        <f t="shared" si="22"/>
        <v>日常-固定-任务08-档位05</v>
      </c>
      <c r="F125" t="s">
        <v>71</v>
      </c>
      <c r="G125">
        <v>8</v>
      </c>
      <c r="H125">
        <v>1</v>
      </c>
      <c r="I125">
        <v>1108</v>
      </c>
      <c r="J125">
        <v>10</v>
      </c>
      <c r="K125" t="str">
        <f t="shared" si="14"/>
        <v>4110805</v>
      </c>
      <c r="L125" t="str">
        <f t="shared" si="15"/>
        <v>4110805</v>
      </c>
      <c r="M125">
        <v>10</v>
      </c>
      <c r="O125" t="s">
        <v>71</v>
      </c>
      <c r="P125">
        <f>IF(H125=1,VLOOKUP(O125,Sheet3!$A$1:$C$90,2,FALSE),VLOOKUP(O125,Sheet3!$A$44:$C$54,2,FALSE))</f>
        <v>349010028</v>
      </c>
      <c r="Q125" t="str">
        <f t="shared" si="23"/>
        <v>1</v>
      </c>
      <c r="R125" t="s">
        <v>71</v>
      </c>
      <c r="S125">
        <f>VLOOKUP(R125,Sheet5!B:D,3,FALSE)</f>
        <v>29</v>
      </c>
      <c r="T125">
        <v>0</v>
      </c>
    </row>
    <row r="126" spans="1:20">
      <c r="A126" t="s">
        <v>50</v>
      </c>
      <c r="B126">
        <f t="shared" si="21"/>
        <v>110905</v>
      </c>
      <c r="C126" t="s">
        <v>72</v>
      </c>
      <c r="D126">
        <v>1</v>
      </c>
      <c r="E126" t="str">
        <f t="shared" si="22"/>
        <v>日常-固定-任务09-档位05</v>
      </c>
      <c r="F126" t="s">
        <v>73</v>
      </c>
      <c r="G126">
        <v>9</v>
      </c>
      <c r="H126">
        <v>1</v>
      </c>
      <c r="I126">
        <v>1109</v>
      </c>
      <c r="J126">
        <v>10</v>
      </c>
      <c r="K126" t="str">
        <f t="shared" si="14"/>
        <v>4110905</v>
      </c>
      <c r="L126" t="str">
        <f t="shared" si="15"/>
        <v>4110905</v>
      </c>
      <c r="M126">
        <v>13</v>
      </c>
      <c r="O126" t="s">
        <v>74</v>
      </c>
      <c r="P126">
        <f>IF(H126=1,VLOOKUP(O126,Sheet3!$A$1:$C$90,2,FALSE),VLOOKUP(O126,Sheet3!$A$44:$C$54,2,FALSE))</f>
        <v>349010005</v>
      </c>
      <c r="Q126" t="str">
        <f t="shared" si="23"/>
        <v>1</v>
      </c>
      <c r="R126" t="s">
        <v>74</v>
      </c>
      <c r="S126">
        <f>VLOOKUP(R126,Sheet5!B:D,3,FALSE)</f>
        <v>18</v>
      </c>
      <c r="T126">
        <v>0</v>
      </c>
    </row>
    <row r="127" spans="1:20">
      <c r="A127" t="s">
        <v>50</v>
      </c>
      <c r="B127">
        <f t="shared" si="21"/>
        <v>111005</v>
      </c>
      <c r="C127" t="s">
        <v>75</v>
      </c>
      <c r="D127">
        <v>1</v>
      </c>
      <c r="E127" t="str">
        <f t="shared" si="22"/>
        <v>日常-固定-任务10-档位05</v>
      </c>
      <c r="F127" t="s">
        <v>76</v>
      </c>
      <c r="G127">
        <v>10</v>
      </c>
      <c r="H127">
        <v>1</v>
      </c>
      <c r="I127">
        <v>1110</v>
      </c>
      <c r="J127">
        <v>10</v>
      </c>
      <c r="K127" t="str">
        <f t="shared" si="14"/>
        <v>4111005</v>
      </c>
      <c r="L127" t="str">
        <f t="shared" si="15"/>
        <v>4111005</v>
      </c>
      <c r="M127">
        <v>13</v>
      </c>
      <c r="O127" t="s">
        <v>57</v>
      </c>
      <c r="P127">
        <f>IF(H127=1,VLOOKUP(O127,Sheet3!$A$1:$C$90,2,FALSE),VLOOKUP(O127,Sheet3!$A$44:$C$54,2,FALSE))</f>
        <v>349010011</v>
      </c>
      <c r="Q127" t="str">
        <f t="shared" si="23"/>
        <v>1</v>
      </c>
      <c r="R127" t="s">
        <v>57</v>
      </c>
      <c r="S127">
        <f>VLOOKUP(R127,Sheet5!B:D,3,FALSE)</f>
        <v>13</v>
      </c>
      <c r="T127">
        <v>0</v>
      </c>
    </row>
    <row r="128" spans="1:20">
      <c r="A128" t="s">
        <v>50</v>
      </c>
      <c r="B128">
        <f t="shared" si="21"/>
        <v>111105</v>
      </c>
      <c r="C128" t="s">
        <v>77</v>
      </c>
      <c r="D128">
        <v>1</v>
      </c>
      <c r="E128" t="str">
        <f t="shared" si="22"/>
        <v>日常-固定-任务11-档位05</v>
      </c>
      <c r="F128" t="s">
        <v>78</v>
      </c>
      <c r="G128">
        <v>11</v>
      </c>
      <c r="H128">
        <v>1</v>
      </c>
      <c r="I128">
        <v>1111</v>
      </c>
      <c r="J128">
        <v>10</v>
      </c>
      <c r="K128" t="str">
        <f t="shared" si="14"/>
        <v>4111105</v>
      </c>
      <c r="L128" t="str">
        <f t="shared" si="15"/>
        <v>4111105</v>
      </c>
      <c r="M128">
        <v>12</v>
      </c>
      <c r="O128" t="s">
        <v>79</v>
      </c>
      <c r="P128">
        <f>IF(H128=1,VLOOKUP(O128,Sheet3!$A$1:$C$90,2,FALSE),VLOOKUP(O128,Sheet3!$A$44:$C$54,2,FALSE))</f>
        <v>349010024</v>
      </c>
      <c r="Q128" t="str">
        <f t="shared" si="23"/>
        <v>1</v>
      </c>
      <c r="R128" t="s">
        <v>80</v>
      </c>
      <c r="S128">
        <f>VLOOKUP(R128,Sheet5!B:D,3,FALSE)</f>
        <v>2</v>
      </c>
      <c r="T128">
        <v>0</v>
      </c>
    </row>
    <row r="129" spans="1:20">
      <c r="A129" t="s">
        <v>50</v>
      </c>
      <c r="B129">
        <f t="shared" si="21"/>
        <v>111205</v>
      </c>
      <c r="C129" t="s">
        <v>81</v>
      </c>
      <c r="D129">
        <v>1</v>
      </c>
      <c r="E129" t="str">
        <f t="shared" si="22"/>
        <v>日常-固定-任务12-档位05</v>
      </c>
      <c r="F129" t="s">
        <v>82</v>
      </c>
      <c r="G129">
        <v>12</v>
      </c>
      <c r="H129">
        <v>1</v>
      </c>
      <c r="I129">
        <v>1112</v>
      </c>
      <c r="J129">
        <v>10</v>
      </c>
      <c r="K129" t="str">
        <f t="shared" si="14"/>
        <v>4111205</v>
      </c>
      <c r="L129" t="str">
        <f t="shared" si="15"/>
        <v>4111205</v>
      </c>
      <c r="M129">
        <v>16</v>
      </c>
      <c r="O129" t="s">
        <v>82</v>
      </c>
      <c r="P129">
        <f>IF(H129=1,VLOOKUP(O129,Sheet3!$A$1:$C$90,2,FALSE),VLOOKUP(O129,Sheet3!$A$44:$C$54,2,FALSE))</f>
        <v>349010002</v>
      </c>
      <c r="Q129" t="str">
        <f t="shared" si="23"/>
        <v>1</v>
      </c>
      <c r="R129" t="s">
        <v>82</v>
      </c>
      <c r="S129">
        <f>VLOOKUP(R129,Sheet5!B:D,3,FALSE)</f>
        <v>25</v>
      </c>
      <c r="T129">
        <v>0</v>
      </c>
    </row>
    <row r="130" spans="1:20">
      <c r="A130" t="s">
        <v>50</v>
      </c>
      <c r="B130">
        <f t="shared" si="21"/>
        <v>111305</v>
      </c>
      <c r="C130" t="s">
        <v>83</v>
      </c>
      <c r="D130">
        <v>1</v>
      </c>
      <c r="E130" t="str">
        <f t="shared" si="22"/>
        <v>日常-固定-任务13-档位05</v>
      </c>
      <c r="F130" t="s">
        <v>84</v>
      </c>
      <c r="G130">
        <v>13</v>
      </c>
      <c r="H130">
        <v>1</v>
      </c>
      <c r="I130">
        <v>1113</v>
      </c>
      <c r="J130">
        <v>10</v>
      </c>
      <c r="K130" t="str">
        <f t="shared" si="14"/>
        <v>4111305</v>
      </c>
      <c r="L130" t="str">
        <f t="shared" si="15"/>
        <v>4111305</v>
      </c>
      <c r="M130">
        <v>14</v>
      </c>
      <c r="O130" t="s">
        <v>85</v>
      </c>
      <c r="P130">
        <f>IF(H130=1,VLOOKUP(O130,Sheet3!$A$1:$C$90,2,FALSE),VLOOKUP(O130,Sheet3!$A$44:$C$54,2,FALSE))</f>
        <v>349010013</v>
      </c>
      <c r="Q130" t="str">
        <f t="shared" si="23"/>
        <v>1</v>
      </c>
      <c r="R130" t="s">
        <v>85</v>
      </c>
      <c r="S130">
        <v>18</v>
      </c>
      <c r="T130">
        <v>0</v>
      </c>
    </row>
    <row r="131" spans="1:20">
      <c r="A131" t="s">
        <v>50</v>
      </c>
      <c r="B131">
        <f t="shared" si="21"/>
        <v>111405</v>
      </c>
      <c r="C131" t="s">
        <v>86</v>
      </c>
      <c r="D131">
        <v>1</v>
      </c>
      <c r="E131" t="str">
        <f t="shared" si="22"/>
        <v>日常-固定-任务14-档位05</v>
      </c>
      <c r="F131" t="s">
        <v>87</v>
      </c>
      <c r="G131">
        <v>14</v>
      </c>
      <c r="H131">
        <v>1</v>
      </c>
      <c r="I131">
        <v>1114</v>
      </c>
      <c r="J131">
        <v>10</v>
      </c>
      <c r="K131" t="str">
        <f t="shared" si="14"/>
        <v>4111405</v>
      </c>
      <c r="L131" t="str">
        <f t="shared" si="15"/>
        <v>4111405</v>
      </c>
      <c r="M131">
        <v>12</v>
      </c>
      <c r="O131" t="s">
        <v>79</v>
      </c>
      <c r="P131">
        <f>IF(H131=1,VLOOKUP(O131,Sheet3!$A$1:$C$90,2,FALSE),VLOOKUP(O131,Sheet3!$A$44:$C$54,2,FALSE))</f>
        <v>349010024</v>
      </c>
      <c r="Q131" t="str">
        <f t="shared" si="23"/>
        <v>1</v>
      </c>
      <c r="R131" t="s">
        <v>80</v>
      </c>
      <c r="S131">
        <f>VLOOKUP(R131,Sheet5!B:D,3,FALSE)</f>
        <v>2</v>
      </c>
      <c r="T131">
        <v>0</v>
      </c>
    </row>
    <row r="132" spans="1:20">
      <c r="A132" t="s">
        <v>50</v>
      </c>
      <c r="B132">
        <f t="shared" si="21"/>
        <v>111505</v>
      </c>
      <c r="C132" t="s">
        <v>88</v>
      </c>
      <c r="D132">
        <v>1</v>
      </c>
      <c r="E132" t="str">
        <f t="shared" si="22"/>
        <v>日常-固定-任务15-档位05</v>
      </c>
      <c r="F132" t="s">
        <v>89</v>
      </c>
      <c r="G132">
        <v>15</v>
      </c>
      <c r="H132">
        <v>1</v>
      </c>
      <c r="I132">
        <v>1115</v>
      </c>
      <c r="J132">
        <v>10</v>
      </c>
      <c r="K132" t="str">
        <f t="shared" si="14"/>
        <v>4111505</v>
      </c>
      <c r="L132" t="str">
        <f t="shared" si="15"/>
        <v>4111505</v>
      </c>
      <c r="M132">
        <v>12</v>
      </c>
      <c r="O132" t="s">
        <v>79</v>
      </c>
      <c r="P132">
        <f>IF(H132=1,VLOOKUP(O132,Sheet3!$A$1:$C$90,2,FALSE),VLOOKUP(O132,Sheet3!$A$44:$C$54,2,FALSE))</f>
        <v>349010024</v>
      </c>
      <c r="Q132" t="str">
        <f t="shared" si="23"/>
        <v>1</v>
      </c>
      <c r="R132" t="s">
        <v>80</v>
      </c>
      <c r="S132">
        <f>VLOOKUP(R132,Sheet5!B:D,3,FALSE)</f>
        <v>2</v>
      </c>
      <c r="T132">
        <v>0</v>
      </c>
    </row>
    <row r="133" s="23" customFormat="1" spans="1:20">
      <c r="A133" s="23" t="s">
        <v>50</v>
      </c>
      <c r="B133">
        <f t="shared" si="21"/>
        <v>111605</v>
      </c>
      <c r="C133" s="23" t="s">
        <v>90</v>
      </c>
      <c r="D133" s="23">
        <v>1</v>
      </c>
      <c r="E133" s="23" t="str">
        <f t="shared" si="22"/>
        <v>日常-固定-任务16-档位05</v>
      </c>
      <c r="F133" s="23" t="s">
        <v>91</v>
      </c>
      <c r="G133" s="23">
        <v>16</v>
      </c>
      <c r="H133" s="23">
        <v>1</v>
      </c>
      <c r="I133" s="23">
        <v>1116</v>
      </c>
      <c r="J133" s="23">
        <v>10</v>
      </c>
      <c r="K133" t="str">
        <f t="shared" si="14"/>
        <v>4111605</v>
      </c>
      <c r="L133" t="str">
        <f t="shared" si="15"/>
        <v>4111605</v>
      </c>
      <c r="M133" s="23">
        <v>146</v>
      </c>
      <c r="O133" s="23" t="s">
        <v>91</v>
      </c>
      <c r="P133">
        <f>IF(H133=1,VLOOKUP(O133,Sheet3!$A$1:$C$90,2,FALSE),VLOOKUP(O133,Sheet3!$A$44:$C$54,2,FALSE))</f>
        <v>349010038</v>
      </c>
      <c r="Q133" s="23" t="str">
        <f t="shared" si="23"/>
        <v>1</v>
      </c>
      <c r="R133" s="23" t="s">
        <v>91</v>
      </c>
      <c r="S133" s="23">
        <v>1</v>
      </c>
      <c r="T133" s="23">
        <v>1</v>
      </c>
    </row>
    <row r="134" s="23" customFormat="1" spans="1:20">
      <c r="A134" s="23" t="s">
        <v>50</v>
      </c>
      <c r="B134">
        <f t="shared" si="21"/>
        <v>111705</v>
      </c>
      <c r="C134" s="23" t="s">
        <v>92</v>
      </c>
      <c r="D134" s="23">
        <v>1</v>
      </c>
      <c r="E134" s="23" t="str">
        <f t="shared" si="22"/>
        <v>日常-固定-任务17-档位05</v>
      </c>
      <c r="F134" s="23" t="s">
        <v>93</v>
      </c>
      <c r="G134" s="23">
        <v>17</v>
      </c>
      <c r="H134" s="23">
        <v>1</v>
      </c>
      <c r="I134" s="23">
        <v>1117</v>
      </c>
      <c r="J134" s="23">
        <v>10</v>
      </c>
      <c r="K134" t="str">
        <f t="shared" si="14"/>
        <v>4111705</v>
      </c>
      <c r="L134" t="str">
        <f t="shared" si="15"/>
        <v>4111705</v>
      </c>
      <c r="M134" s="23">
        <v>89</v>
      </c>
      <c r="O134" s="23" t="s">
        <v>93</v>
      </c>
      <c r="P134">
        <f>IF(H134=1,VLOOKUP(O134,Sheet3!$A$1:$C$90,2,FALSE),VLOOKUP(O134,Sheet3!$A$44:$C$54,2,FALSE))</f>
        <v>349010039</v>
      </c>
      <c r="Q134" s="23" t="str">
        <f t="shared" si="23"/>
        <v>1</v>
      </c>
      <c r="R134" s="23" t="s">
        <v>93</v>
      </c>
      <c r="S134" s="23">
        <v>1</v>
      </c>
      <c r="T134" s="23">
        <v>2</v>
      </c>
    </row>
    <row r="135" s="23" customFormat="1" spans="1:20">
      <c r="A135" s="23" t="s">
        <v>50</v>
      </c>
      <c r="B135">
        <f t="shared" si="21"/>
        <v>111805</v>
      </c>
      <c r="C135" s="23" t="s">
        <v>94</v>
      </c>
      <c r="D135" s="23">
        <v>1</v>
      </c>
      <c r="E135" t="str">
        <f t="shared" si="22"/>
        <v>日常-固定-任务18-档位05</v>
      </c>
      <c r="F135" s="23" t="s">
        <v>95</v>
      </c>
      <c r="G135" s="23">
        <v>16</v>
      </c>
      <c r="H135" s="23">
        <v>1</v>
      </c>
      <c r="I135" s="23">
        <v>1118</v>
      </c>
      <c r="J135" s="23">
        <v>10</v>
      </c>
      <c r="K135" t="str">
        <f t="shared" ref="K135:K198" si="24">L135</f>
        <v>4111805</v>
      </c>
      <c r="L135" t="str">
        <f t="shared" ref="L135:L198" si="25">"4"&amp;B135</f>
        <v>4111805</v>
      </c>
      <c r="M135" s="23">
        <v>97</v>
      </c>
      <c r="O135" s="23" t="s">
        <v>95</v>
      </c>
      <c r="P135">
        <f>IF(H135=1,VLOOKUP(O135,Sheet3!$A$1:$C$90,2,FALSE),VLOOKUP(O135,Sheet3!$A$44:$C$54,2,FALSE))</f>
        <v>349010041</v>
      </c>
      <c r="Q135" t="str">
        <f t="shared" si="23"/>
        <v>1</v>
      </c>
      <c r="R135" s="23" t="s">
        <v>95</v>
      </c>
      <c r="S135" s="23">
        <v>31</v>
      </c>
      <c r="T135" s="23">
        <v>0</v>
      </c>
    </row>
    <row r="136" s="36" customFormat="1" spans="1:20">
      <c r="A136" t="s">
        <v>50</v>
      </c>
      <c r="B136">
        <f t="shared" si="21"/>
        <v>210105</v>
      </c>
      <c r="C136" t="s">
        <v>96</v>
      </c>
      <c r="D136">
        <v>1</v>
      </c>
      <c r="E136" t="str">
        <f t="shared" si="22"/>
        <v>周常-固定-任务01-档位05</v>
      </c>
      <c r="F136" s="23" t="s">
        <v>97</v>
      </c>
      <c r="G136">
        <v>29</v>
      </c>
      <c r="H136">
        <v>2</v>
      </c>
      <c r="I136" t="str">
        <f t="shared" ref="I136:I145" si="26">LEFT(B136,4)</f>
        <v>2101</v>
      </c>
      <c r="J136">
        <v>10</v>
      </c>
      <c r="K136" t="str">
        <f t="shared" si="24"/>
        <v>4210105</v>
      </c>
      <c r="L136" t="str">
        <f t="shared" si="25"/>
        <v>4210105</v>
      </c>
      <c r="M136">
        <v>19</v>
      </c>
      <c r="O136" s="23" t="s">
        <v>97</v>
      </c>
      <c r="P136">
        <f>IF(H136=1,VLOOKUP(O136,Sheet3!$A$1:$C$90,2,FALSE),VLOOKUP(O136,Sheet3!$A$44:$C$54,2,FALSE))</f>
        <v>340510004</v>
      </c>
      <c r="Q136" t="str">
        <f t="shared" si="23"/>
        <v>1</v>
      </c>
      <c r="S136">
        <v>0</v>
      </c>
      <c r="T136" s="36">
        <v>0</v>
      </c>
    </row>
    <row r="137" s="36" customFormat="1" spans="1:20">
      <c r="A137" t="s">
        <v>50</v>
      </c>
      <c r="B137">
        <f t="shared" si="21"/>
        <v>210205</v>
      </c>
      <c r="C137" t="s">
        <v>98</v>
      </c>
      <c r="D137">
        <v>1</v>
      </c>
      <c r="E137" t="str">
        <f t="shared" si="22"/>
        <v>周常-固定-任务02-档位05</v>
      </c>
      <c r="F137" s="23" t="s">
        <v>99</v>
      </c>
      <c r="G137">
        <v>30</v>
      </c>
      <c r="H137">
        <v>2</v>
      </c>
      <c r="I137" t="str">
        <f t="shared" si="26"/>
        <v>2102</v>
      </c>
      <c r="J137">
        <v>10</v>
      </c>
      <c r="K137" t="str">
        <f t="shared" si="24"/>
        <v>4210205</v>
      </c>
      <c r="L137" t="str">
        <f t="shared" si="25"/>
        <v>4210205</v>
      </c>
      <c r="M137">
        <v>24</v>
      </c>
      <c r="O137" s="23" t="s">
        <v>99</v>
      </c>
      <c r="P137">
        <f>IF(H137=1,VLOOKUP(O137,Sheet3!$A$1:$C$90,2,FALSE),VLOOKUP(O137,Sheet3!$A$44:$C$54,2,FALSE))</f>
        <v>340510010</v>
      </c>
      <c r="Q137" t="str">
        <f t="shared" si="23"/>
        <v>1</v>
      </c>
      <c r="S137">
        <v>0</v>
      </c>
      <c r="T137" s="36">
        <v>0</v>
      </c>
    </row>
    <row r="138" s="36" customFormat="1" spans="1:20">
      <c r="A138" t="s">
        <v>50</v>
      </c>
      <c r="B138">
        <f t="shared" si="21"/>
        <v>210305</v>
      </c>
      <c r="C138" t="s">
        <v>100</v>
      </c>
      <c r="D138">
        <v>1</v>
      </c>
      <c r="E138" t="str">
        <f t="shared" si="22"/>
        <v>周常-固定-任务03-档位05</v>
      </c>
      <c r="F138" s="23" t="s">
        <v>101</v>
      </c>
      <c r="G138">
        <v>31</v>
      </c>
      <c r="H138">
        <v>2</v>
      </c>
      <c r="I138" t="str">
        <f t="shared" si="26"/>
        <v>2103</v>
      </c>
      <c r="J138">
        <v>10</v>
      </c>
      <c r="K138" t="str">
        <f t="shared" si="24"/>
        <v>4210305</v>
      </c>
      <c r="L138" t="str">
        <f t="shared" si="25"/>
        <v>4210305</v>
      </c>
      <c r="M138">
        <v>13</v>
      </c>
      <c r="O138" s="23" t="s">
        <v>101</v>
      </c>
      <c r="P138">
        <f>IF(H138=1,VLOOKUP(O138,Sheet3!$A$1:$C$90,2,FALSE),VLOOKUP(O138,Sheet3!$A$44:$C$54,2,FALSE))</f>
        <v>340510005</v>
      </c>
      <c r="Q138" t="str">
        <f t="shared" si="23"/>
        <v>1</v>
      </c>
      <c r="S138">
        <v>0</v>
      </c>
      <c r="T138" s="36">
        <v>0</v>
      </c>
    </row>
    <row r="139" s="36" customFormat="1" spans="1:20">
      <c r="A139" t="s">
        <v>50</v>
      </c>
      <c r="B139">
        <f t="shared" si="21"/>
        <v>210405</v>
      </c>
      <c r="C139" t="s">
        <v>102</v>
      </c>
      <c r="D139">
        <v>1</v>
      </c>
      <c r="E139" t="str">
        <f t="shared" si="22"/>
        <v>周常-固定-任务04-档位05</v>
      </c>
      <c r="F139" s="23" t="s">
        <v>103</v>
      </c>
      <c r="G139">
        <v>32</v>
      </c>
      <c r="H139">
        <v>2</v>
      </c>
      <c r="I139" t="str">
        <f t="shared" si="26"/>
        <v>2104</v>
      </c>
      <c r="J139">
        <v>10</v>
      </c>
      <c r="K139" t="str">
        <f t="shared" si="24"/>
        <v>4210405</v>
      </c>
      <c r="L139" t="str">
        <f t="shared" si="25"/>
        <v>4210405</v>
      </c>
      <c r="M139">
        <v>27</v>
      </c>
      <c r="O139" s="23" t="s">
        <v>103</v>
      </c>
      <c r="P139">
        <f>IF(H139=1,VLOOKUP(O139,Sheet3!$A$1:$C$90,2,FALSE),VLOOKUP(O139,Sheet3!$A$44:$C$54,2,FALSE))</f>
        <v>340510006</v>
      </c>
      <c r="Q139" t="str">
        <f t="shared" si="23"/>
        <v>1</v>
      </c>
      <c r="S139">
        <v>0</v>
      </c>
      <c r="T139" s="36">
        <v>0</v>
      </c>
    </row>
    <row r="140" s="36" customFormat="1" spans="1:20">
      <c r="A140" t="s">
        <v>50</v>
      </c>
      <c r="B140">
        <f t="shared" si="21"/>
        <v>210505</v>
      </c>
      <c r="C140" t="s">
        <v>104</v>
      </c>
      <c r="D140">
        <v>1</v>
      </c>
      <c r="E140" t="str">
        <f t="shared" si="22"/>
        <v>周常-固定-任务05-档位05</v>
      </c>
      <c r="F140" s="23" t="s">
        <v>105</v>
      </c>
      <c r="G140">
        <v>33</v>
      </c>
      <c r="H140">
        <v>2</v>
      </c>
      <c r="I140" t="str">
        <f t="shared" si="26"/>
        <v>2105</v>
      </c>
      <c r="J140">
        <v>10</v>
      </c>
      <c r="K140" t="str">
        <f t="shared" si="24"/>
        <v>4210505</v>
      </c>
      <c r="L140" t="str">
        <f t="shared" si="25"/>
        <v>4210505</v>
      </c>
      <c r="M140">
        <v>16</v>
      </c>
      <c r="O140" s="23" t="s">
        <v>105</v>
      </c>
      <c r="P140">
        <f>IF(H140=1,VLOOKUP(O140,Sheet3!$A$1:$C$90,2,FALSE),VLOOKUP(O140,Sheet3!$A$44:$C$54,2,FALSE))</f>
        <v>340510007</v>
      </c>
      <c r="Q140" t="str">
        <f t="shared" si="23"/>
        <v>1</v>
      </c>
      <c r="S140">
        <v>0</v>
      </c>
      <c r="T140" s="36">
        <v>0</v>
      </c>
    </row>
    <row r="141" s="36" customFormat="1" spans="1:20">
      <c r="A141" t="s">
        <v>50</v>
      </c>
      <c r="B141">
        <f t="shared" si="21"/>
        <v>220105</v>
      </c>
      <c r="C141" t="s">
        <v>106</v>
      </c>
      <c r="D141">
        <v>1</v>
      </c>
      <c r="E141" t="str">
        <f t="shared" si="22"/>
        <v>周常-随机-任务01-档位05</v>
      </c>
      <c r="F141" s="23" t="s">
        <v>107</v>
      </c>
      <c r="G141">
        <v>34</v>
      </c>
      <c r="H141">
        <v>2</v>
      </c>
      <c r="I141" t="str">
        <f t="shared" si="26"/>
        <v>2201</v>
      </c>
      <c r="J141">
        <v>10</v>
      </c>
      <c r="K141" t="str">
        <f t="shared" si="24"/>
        <v>4220105</v>
      </c>
      <c r="L141" t="str">
        <f t="shared" si="25"/>
        <v>4220105</v>
      </c>
      <c r="M141">
        <v>30</v>
      </c>
      <c r="O141" s="23" t="s">
        <v>107</v>
      </c>
      <c r="P141">
        <f>IF(H141=1,VLOOKUP(O141,Sheet3!$A$1:$C$90,2,FALSE),VLOOKUP(O141,Sheet3!$A$44:$C$54,2,FALSE))</f>
        <v>340510009</v>
      </c>
      <c r="Q141" t="str">
        <f t="shared" si="23"/>
        <v>2</v>
      </c>
      <c r="S141">
        <v>0</v>
      </c>
      <c r="T141" s="36">
        <v>0</v>
      </c>
    </row>
    <row r="142" s="36" customFormat="1" spans="1:20">
      <c r="A142" t="s">
        <v>50</v>
      </c>
      <c r="B142">
        <f t="shared" si="21"/>
        <v>220205</v>
      </c>
      <c r="C142" t="s">
        <v>108</v>
      </c>
      <c r="D142">
        <v>1</v>
      </c>
      <c r="E142" t="str">
        <f t="shared" si="22"/>
        <v>周常-随机-任务02-档位05</v>
      </c>
      <c r="F142" s="23" t="s">
        <v>109</v>
      </c>
      <c r="G142">
        <v>35</v>
      </c>
      <c r="H142">
        <v>2</v>
      </c>
      <c r="I142" t="str">
        <f t="shared" si="26"/>
        <v>2202</v>
      </c>
      <c r="J142">
        <v>10</v>
      </c>
      <c r="K142" t="str">
        <f t="shared" si="24"/>
        <v>4220205</v>
      </c>
      <c r="L142" t="str">
        <f t="shared" si="25"/>
        <v>4220205</v>
      </c>
      <c r="M142">
        <v>12</v>
      </c>
      <c r="O142" s="23" t="s">
        <v>109</v>
      </c>
      <c r="P142">
        <f>IF(H142=1,VLOOKUP(O142,Sheet3!$A$1:$C$90,2,FALSE),VLOOKUP(O142,Sheet3!$A$44:$C$54,2,FALSE))</f>
        <v>340510003</v>
      </c>
      <c r="Q142" t="str">
        <f t="shared" si="23"/>
        <v>2</v>
      </c>
      <c r="S142">
        <v>0</v>
      </c>
      <c r="T142" s="36">
        <v>0</v>
      </c>
    </row>
    <row r="143" s="36" customFormat="1" spans="1:20">
      <c r="A143" t="s">
        <v>50</v>
      </c>
      <c r="B143">
        <f t="shared" si="21"/>
        <v>220305</v>
      </c>
      <c r="C143" t="s">
        <v>110</v>
      </c>
      <c r="D143">
        <v>1</v>
      </c>
      <c r="E143" t="str">
        <f t="shared" si="22"/>
        <v>周常-随机-任务03-档位05</v>
      </c>
      <c r="F143" s="23" t="s">
        <v>111</v>
      </c>
      <c r="G143">
        <v>36</v>
      </c>
      <c r="H143">
        <v>2</v>
      </c>
      <c r="I143" t="str">
        <f t="shared" si="26"/>
        <v>2203</v>
      </c>
      <c r="J143">
        <v>10</v>
      </c>
      <c r="K143" t="str">
        <f t="shared" si="24"/>
        <v>4220305</v>
      </c>
      <c r="L143" t="str">
        <f t="shared" si="25"/>
        <v>4220305</v>
      </c>
      <c r="M143">
        <v>5</v>
      </c>
      <c r="O143" s="23" t="s">
        <v>111</v>
      </c>
      <c r="P143">
        <f>IF(H143=1,VLOOKUP(O143,Sheet3!$A$1:$C$90,2,FALSE),VLOOKUP(O143,Sheet3!$A$44:$C$54,2,FALSE))</f>
        <v>340510001</v>
      </c>
      <c r="Q143" t="str">
        <f t="shared" si="23"/>
        <v>2</v>
      </c>
      <c r="S143">
        <v>0</v>
      </c>
      <c r="T143" s="36">
        <v>0</v>
      </c>
    </row>
    <row r="144" s="36" customFormat="1" spans="1:20">
      <c r="A144" t="s">
        <v>50</v>
      </c>
      <c r="B144">
        <f t="shared" si="21"/>
        <v>220405</v>
      </c>
      <c r="C144" t="s">
        <v>112</v>
      </c>
      <c r="D144">
        <v>1</v>
      </c>
      <c r="E144" t="str">
        <f t="shared" si="22"/>
        <v>周常-随机-任务04-档位05</v>
      </c>
      <c r="F144" s="23" t="s">
        <v>113</v>
      </c>
      <c r="G144">
        <v>37</v>
      </c>
      <c r="H144">
        <v>2</v>
      </c>
      <c r="I144" t="str">
        <f t="shared" si="26"/>
        <v>2204</v>
      </c>
      <c r="J144">
        <v>10</v>
      </c>
      <c r="K144" t="str">
        <f t="shared" si="24"/>
        <v>4220405</v>
      </c>
      <c r="L144" t="str">
        <f t="shared" si="25"/>
        <v>4220405</v>
      </c>
      <c r="M144">
        <v>5</v>
      </c>
      <c r="O144" s="23" t="s">
        <v>113</v>
      </c>
      <c r="P144">
        <f>IF(H144=1,VLOOKUP(O144,Sheet3!$A$1:$C$90,2,FALSE),VLOOKUP(O144,Sheet3!$A$44:$C$54,2,FALSE))</f>
        <v>340510008</v>
      </c>
      <c r="Q144" t="str">
        <f t="shared" si="23"/>
        <v>2</v>
      </c>
      <c r="S144">
        <v>0</v>
      </c>
      <c r="T144" s="36">
        <v>0</v>
      </c>
    </row>
    <row r="145" s="36" customFormat="1" spans="1:20">
      <c r="A145" t="s">
        <v>50</v>
      </c>
      <c r="B145">
        <f t="shared" si="21"/>
        <v>220505</v>
      </c>
      <c r="C145" s="36" t="s">
        <v>114</v>
      </c>
      <c r="D145" s="36">
        <v>1</v>
      </c>
      <c r="E145" s="36" t="str">
        <f t="shared" si="22"/>
        <v>周常-随机-任务05-档位05</v>
      </c>
      <c r="F145" s="45" t="s">
        <v>115</v>
      </c>
      <c r="G145" s="36">
        <v>38</v>
      </c>
      <c r="H145" s="36">
        <v>2</v>
      </c>
      <c r="I145" s="36" t="str">
        <f t="shared" si="26"/>
        <v>2205</v>
      </c>
      <c r="J145" s="36">
        <v>10</v>
      </c>
      <c r="K145" t="str">
        <f t="shared" si="24"/>
        <v>4220505</v>
      </c>
      <c r="L145" t="str">
        <f t="shared" si="25"/>
        <v>4220505</v>
      </c>
      <c r="M145" s="36">
        <v>13</v>
      </c>
      <c r="O145" s="45" t="s">
        <v>115</v>
      </c>
      <c r="P145">
        <f>IF(H145=1,VLOOKUP(O145,Sheet3!$A$1:$C$90,2,FALSE),VLOOKUP(O145,Sheet3!$A$44:$C$54,2,FALSE))</f>
        <v>340510002</v>
      </c>
      <c r="Q145" s="36" t="str">
        <f t="shared" si="23"/>
        <v>2</v>
      </c>
      <c r="S145">
        <v>0</v>
      </c>
      <c r="T145" s="36">
        <v>0</v>
      </c>
    </row>
    <row r="146" spans="1:20">
      <c r="A146" t="s">
        <v>50</v>
      </c>
      <c r="B146">
        <f t="shared" ref="B146:B173" si="27">B118+1</f>
        <v>110106</v>
      </c>
      <c r="C146" t="s">
        <v>51</v>
      </c>
      <c r="D146">
        <v>1</v>
      </c>
      <c r="E146" t="str">
        <f t="shared" ref="E146:E173" si="28">IF(VALUE(H146)=1,"日常-","周常-")&amp;IF(VALUE(MID(B146,2,1))=1,"固定","随机")&amp;"-任务"&amp;MID(B146,3,2)&amp;"-档位"&amp;RIGHT(B146,2)</f>
        <v>日常-固定-任务01-档位06</v>
      </c>
      <c r="F146" t="s">
        <v>51</v>
      </c>
      <c r="G146">
        <v>1</v>
      </c>
      <c r="H146">
        <v>1</v>
      </c>
      <c r="I146">
        <v>1101</v>
      </c>
      <c r="J146">
        <v>10</v>
      </c>
      <c r="K146" t="str">
        <f t="shared" si="24"/>
        <v>4110106</v>
      </c>
      <c r="L146" t="str">
        <f t="shared" si="25"/>
        <v>4110106</v>
      </c>
      <c r="M146">
        <v>1</v>
      </c>
      <c r="O146" t="s">
        <v>52</v>
      </c>
      <c r="P146">
        <f>IF(H146=1,VLOOKUP(O146,Sheet3!$A$1:$C$90,2,FALSE),VLOOKUP(O146,Sheet3!$A$44:$C$54,2,FALSE))</f>
        <v>349010024</v>
      </c>
      <c r="Q146" t="str">
        <f t="shared" ref="Q146:Q173" si="29">IF(ISNUMBER(FIND("固定",E146)),"1","2")</f>
        <v>1</v>
      </c>
      <c r="R146" t="s">
        <v>53</v>
      </c>
      <c r="S146">
        <f>VLOOKUP(R146,Sheet5!B:D,3,FALSE)</f>
        <v>0</v>
      </c>
      <c r="T146">
        <v>0</v>
      </c>
    </row>
    <row r="147" spans="1:20">
      <c r="A147" t="s">
        <v>50</v>
      </c>
      <c r="B147">
        <f t="shared" si="27"/>
        <v>110206</v>
      </c>
      <c r="C147" t="s">
        <v>54</v>
      </c>
      <c r="D147">
        <v>1</v>
      </c>
      <c r="E147" t="str">
        <f t="shared" si="28"/>
        <v>日常-固定-任务02-档位06</v>
      </c>
      <c r="F147" t="s">
        <v>55</v>
      </c>
      <c r="G147">
        <v>2</v>
      </c>
      <c r="H147">
        <v>1</v>
      </c>
      <c r="I147">
        <v>1102</v>
      </c>
      <c r="J147">
        <v>10</v>
      </c>
      <c r="K147" t="str">
        <f t="shared" si="24"/>
        <v>4110206</v>
      </c>
      <c r="L147" t="str">
        <f t="shared" si="25"/>
        <v>4110206</v>
      </c>
      <c r="M147">
        <v>13</v>
      </c>
      <c r="O147" t="s">
        <v>56</v>
      </c>
      <c r="P147">
        <f>IF(H147=1,VLOOKUP(O147,Sheet3!$A$1:$C$90,2,FALSE),VLOOKUP(O147,Sheet3!$A$44:$C$54,2,FALSE))</f>
        <v>349010006</v>
      </c>
      <c r="Q147" t="str">
        <f t="shared" si="29"/>
        <v>1</v>
      </c>
      <c r="R147" t="s">
        <v>57</v>
      </c>
      <c r="S147">
        <f>VLOOKUP(R147,Sheet5!B:D,3,FALSE)</f>
        <v>13</v>
      </c>
      <c r="T147">
        <v>0</v>
      </c>
    </row>
    <row r="148" spans="1:20">
      <c r="A148" t="s">
        <v>50</v>
      </c>
      <c r="B148">
        <f t="shared" si="27"/>
        <v>110306</v>
      </c>
      <c r="C148" t="s">
        <v>58</v>
      </c>
      <c r="D148">
        <v>1</v>
      </c>
      <c r="E148" t="str">
        <f t="shared" si="28"/>
        <v>日常-固定-任务03-档位06</v>
      </c>
      <c r="F148" t="s">
        <v>59</v>
      </c>
      <c r="G148">
        <v>3</v>
      </c>
      <c r="H148">
        <v>1</v>
      </c>
      <c r="I148">
        <v>1103</v>
      </c>
      <c r="J148">
        <v>10</v>
      </c>
      <c r="K148" t="str">
        <f t="shared" si="24"/>
        <v>4110306</v>
      </c>
      <c r="L148" t="str">
        <f t="shared" si="25"/>
        <v>4110306</v>
      </c>
      <c r="M148">
        <v>17</v>
      </c>
      <c r="O148" t="s">
        <v>59</v>
      </c>
      <c r="P148">
        <f>IF(H148=1,VLOOKUP(O148,Sheet3!$A$1:$C$90,2,FALSE),VLOOKUP(O148,Sheet3!$A$44:$C$54,2,FALSE))</f>
        <v>349010012</v>
      </c>
      <c r="Q148" t="str">
        <f t="shared" si="29"/>
        <v>1</v>
      </c>
      <c r="R148" t="s">
        <v>59</v>
      </c>
      <c r="S148">
        <f>VLOOKUP(R148,Sheet5!B:D,3,FALSE)</f>
        <v>8</v>
      </c>
      <c r="T148">
        <v>0</v>
      </c>
    </row>
    <row r="149" spans="1:20">
      <c r="A149" t="s">
        <v>50</v>
      </c>
      <c r="B149">
        <f t="shared" si="27"/>
        <v>110406</v>
      </c>
      <c r="C149" t="s">
        <v>60</v>
      </c>
      <c r="D149">
        <v>1</v>
      </c>
      <c r="E149" t="str">
        <f t="shared" si="28"/>
        <v>日常-固定-任务04-档位06</v>
      </c>
      <c r="F149" t="s">
        <v>61</v>
      </c>
      <c r="G149">
        <v>4</v>
      </c>
      <c r="H149">
        <v>1</v>
      </c>
      <c r="I149">
        <v>1104</v>
      </c>
      <c r="J149">
        <v>10</v>
      </c>
      <c r="K149" t="str">
        <f t="shared" si="24"/>
        <v>4110406</v>
      </c>
      <c r="L149" t="str">
        <f t="shared" si="25"/>
        <v>4110406</v>
      </c>
      <c r="M149">
        <v>18</v>
      </c>
      <c r="O149" t="s">
        <v>61</v>
      </c>
      <c r="P149">
        <f>IF(H149=1,VLOOKUP(O149,Sheet3!$A$1:$C$90,2,FALSE),VLOOKUP(O149,Sheet3!$A$44:$C$54,2,FALSE))</f>
        <v>349010023</v>
      </c>
      <c r="Q149" t="str">
        <f t="shared" si="29"/>
        <v>1</v>
      </c>
      <c r="R149" t="s">
        <v>61</v>
      </c>
      <c r="S149">
        <v>27</v>
      </c>
      <c r="T149">
        <v>0</v>
      </c>
    </row>
    <row r="150" spans="1:20">
      <c r="A150" t="s">
        <v>50</v>
      </c>
      <c r="B150">
        <f t="shared" si="27"/>
        <v>110506</v>
      </c>
      <c r="C150" t="s">
        <v>62</v>
      </c>
      <c r="D150">
        <v>1</v>
      </c>
      <c r="E150" t="str">
        <f t="shared" si="28"/>
        <v>日常-固定-任务05-档位06</v>
      </c>
      <c r="F150" t="s">
        <v>63</v>
      </c>
      <c r="G150">
        <v>5</v>
      </c>
      <c r="H150">
        <v>1</v>
      </c>
      <c r="I150">
        <v>1105</v>
      </c>
      <c r="J150">
        <v>10</v>
      </c>
      <c r="K150" t="str">
        <f t="shared" si="24"/>
        <v>4110506</v>
      </c>
      <c r="L150" t="str">
        <f t="shared" si="25"/>
        <v>4110506</v>
      </c>
      <c r="M150">
        <v>21</v>
      </c>
      <c r="O150" t="s">
        <v>63</v>
      </c>
      <c r="P150">
        <f>IF(H150=1,VLOOKUP(O150,Sheet3!$A$1:$C$90,2,FALSE),VLOOKUP(O150,Sheet3!$A$44:$C$54,2,FALSE))</f>
        <v>349010004</v>
      </c>
      <c r="Q150" t="str">
        <f t="shared" si="29"/>
        <v>1</v>
      </c>
      <c r="R150" t="s">
        <v>63</v>
      </c>
      <c r="S150">
        <f>VLOOKUP(R150,Sheet5!B:D,3,FALSE)</f>
        <v>14</v>
      </c>
      <c r="T150">
        <v>0</v>
      </c>
    </row>
    <row r="151" spans="1:20">
      <c r="A151" t="s">
        <v>50</v>
      </c>
      <c r="B151">
        <f t="shared" si="27"/>
        <v>110606</v>
      </c>
      <c r="C151" t="s">
        <v>64</v>
      </c>
      <c r="D151">
        <v>1</v>
      </c>
      <c r="E151" t="str">
        <f t="shared" si="28"/>
        <v>日常-固定-任务06-档位06</v>
      </c>
      <c r="F151" t="s">
        <v>65</v>
      </c>
      <c r="G151">
        <v>6</v>
      </c>
      <c r="H151">
        <v>1</v>
      </c>
      <c r="I151">
        <v>1106</v>
      </c>
      <c r="J151">
        <v>10</v>
      </c>
      <c r="K151" t="str">
        <f t="shared" si="24"/>
        <v>4110606</v>
      </c>
      <c r="L151" t="str">
        <f t="shared" si="25"/>
        <v>4110606</v>
      </c>
      <c r="M151">
        <v>20</v>
      </c>
      <c r="O151" t="s">
        <v>65</v>
      </c>
      <c r="P151">
        <f>IF(H151=1,VLOOKUP(O151,Sheet3!$A$1:$C$90,2,FALSE),VLOOKUP(O151,Sheet3!$A$44:$C$54,2,FALSE))</f>
        <v>349010009</v>
      </c>
      <c r="Q151" t="str">
        <f t="shared" si="29"/>
        <v>1</v>
      </c>
      <c r="R151" t="s">
        <v>65</v>
      </c>
      <c r="S151">
        <f>VLOOKUP(R151,Sheet5!B:D,3,FALSE)</f>
        <v>36</v>
      </c>
      <c r="T151">
        <v>0</v>
      </c>
    </row>
    <row r="152" spans="1:20">
      <c r="A152" t="s">
        <v>50</v>
      </c>
      <c r="B152">
        <f t="shared" si="27"/>
        <v>110706</v>
      </c>
      <c r="C152" t="s">
        <v>66</v>
      </c>
      <c r="D152">
        <v>1</v>
      </c>
      <c r="E152" t="str">
        <f t="shared" si="28"/>
        <v>日常-固定-任务07-档位06</v>
      </c>
      <c r="F152" t="s">
        <v>67</v>
      </c>
      <c r="G152">
        <v>7</v>
      </c>
      <c r="H152">
        <v>1</v>
      </c>
      <c r="I152">
        <v>1107</v>
      </c>
      <c r="J152">
        <v>10</v>
      </c>
      <c r="K152" t="str">
        <f t="shared" si="24"/>
        <v>4110706</v>
      </c>
      <c r="L152" t="str">
        <f t="shared" si="25"/>
        <v>4110706</v>
      </c>
      <c r="M152">
        <v>2</v>
      </c>
      <c r="O152" t="s">
        <v>68</v>
      </c>
      <c r="P152">
        <f>IF(H152=1,VLOOKUP(O152,Sheet3!$A$1:$C$90,2,FALSE),VLOOKUP(O152,Sheet3!$A$44:$C$54,2,FALSE))</f>
        <v>349010021</v>
      </c>
      <c r="Q152" t="str">
        <f t="shared" si="29"/>
        <v>1</v>
      </c>
      <c r="R152" t="s">
        <v>69</v>
      </c>
      <c r="S152">
        <f>VLOOKUP(R152,Sheet5!B:D,3,FALSE)</f>
        <v>1</v>
      </c>
      <c r="T152">
        <v>0</v>
      </c>
    </row>
    <row r="153" spans="2:20">
      <c r="B153">
        <f t="shared" si="27"/>
        <v>110806</v>
      </c>
      <c r="C153" t="s">
        <v>70</v>
      </c>
      <c r="D153">
        <v>1</v>
      </c>
      <c r="E153" t="str">
        <f t="shared" si="28"/>
        <v>日常-固定-任务08-档位06</v>
      </c>
      <c r="F153" t="s">
        <v>71</v>
      </c>
      <c r="G153">
        <v>8</v>
      </c>
      <c r="H153">
        <v>1</v>
      </c>
      <c r="I153">
        <v>1108</v>
      </c>
      <c r="J153">
        <v>10</v>
      </c>
      <c r="K153" t="str">
        <f t="shared" si="24"/>
        <v>4110806</v>
      </c>
      <c r="L153" t="str">
        <f t="shared" si="25"/>
        <v>4110806</v>
      </c>
      <c r="M153">
        <v>10</v>
      </c>
      <c r="O153" t="s">
        <v>71</v>
      </c>
      <c r="P153">
        <f>IF(H153=1,VLOOKUP(O153,Sheet3!$A$1:$C$90,2,FALSE),VLOOKUP(O153,Sheet3!$A$44:$C$54,2,FALSE))</f>
        <v>349010028</v>
      </c>
      <c r="Q153" t="str">
        <f t="shared" si="29"/>
        <v>1</v>
      </c>
      <c r="R153" t="s">
        <v>71</v>
      </c>
      <c r="S153">
        <f>VLOOKUP(R153,Sheet5!B:D,3,FALSE)</f>
        <v>29</v>
      </c>
      <c r="T153">
        <v>0</v>
      </c>
    </row>
    <row r="154" spans="1:20">
      <c r="A154" t="s">
        <v>50</v>
      </c>
      <c r="B154">
        <f t="shared" si="27"/>
        <v>110906</v>
      </c>
      <c r="C154" t="s">
        <v>72</v>
      </c>
      <c r="D154">
        <v>1</v>
      </c>
      <c r="E154" t="str">
        <f t="shared" si="28"/>
        <v>日常-固定-任务09-档位06</v>
      </c>
      <c r="F154" t="s">
        <v>73</v>
      </c>
      <c r="G154">
        <v>9</v>
      </c>
      <c r="H154">
        <v>1</v>
      </c>
      <c r="I154">
        <v>1109</v>
      </c>
      <c r="J154">
        <v>10</v>
      </c>
      <c r="K154" t="str">
        <f t="shared" si="24"/>
        <v>4110906</v>
      </c>
      <c r="L154" t="str">
        <f t="shared" si="25"/>
        <v>4110906</v>
      </c>
      <c r="M154">
        <v>13</v>
      </c>
      <c r="O154" t="s">
        <v>74</v>
      </c>
      <c r="P154">
        <f>IF(H154=1,VLOOKUP(O154,Sheet3!$A$1:$C$90,2,FALSE),VLOOKUP(O154,Sheet3!$A$44:$C$54,2,FALSE))</f>
        <v>349010005</v>
      </c>
      <c r="Q154" t="str">
        <f t="shared" si="29"/>
        <v>1</v>
      </c>
      <c r="R154" t="s">
        <v>74</v>
      </c>
      <c r="S154">
        <f>VLOOKUP(R154,Sheet5!B:D,3,FALSE)</f>
        <v>18</v>
      </c>
      <c r="T154">
        <v>0</v>
      </c>
    </row>
    <row r="155" spans="1:20">
      <c r="A155" t="s">
        <v>50</v>
      </c>
      <c r="B155">
        <f t="shared" si="27"/>
        <v>111006</v>
      </c>
      <c r="C155" t="s">
        <v>75</v>
      </c>
      <c r="D155">
        <v>1</v>
      </c>
      <c r="E155" t="str">
        <f t="shared" si="28"/>
        <v>日常-固定-任务10-档位06</v>
      </c>
      <c r="F155" t="s">
        <v>76</v>
      </c>
      <c r="G155">
        <v>10</v>
      </c>
      <c r="H155">
        <v>1</v>
      </c>
      <c r="I155">
        <v>1110</v>
      </c>
      <c r="J155">
        <v>10</v>
      </c>
      <c r="K155" t="str">
        <f t="shared" si="24"/>
        <v>4111006</v>
      </c>
      <c r="L155" t="str">
        <f t="shared" si="25"/>
        <v>4111006</v>
      </c>
      <c r="M155">
        <v>13</v>
      </c>
      <c r="O155" t="s">
        <v>57</v>
      </c>
      <c r="P155">
        <f>IF(H155=1,VLOOKUP(O155,Sheet3!$A$1:$C$90,2,FALSE),VLOOKUP(O155,Sheet3!$A$44:$C$54,2,FALSE))</f>
        <v>349010011</v>
      </c>
      <c r="Q155" t="str">
        <f t="shared" si="29"/>
        <v>1</v>
      </c>
      <c r="R155" t="s">
        <v>57</v>
      </c>
      <c r="S155">
        <f>VLOOKUP(R155,Sheet5!B:D,3,FALSE)</f>
        <v>13</v>
      </c>
      <c r="T155">
        <v>0</v>
      </c>
    </row>
    <row r="156" spans="1:20">
      <c r="A156" t="s">
        <v>50</v>
      </c>
      <c r="B156">
        <f t="shared" si="27"/>
        <v>111106</v>
      </c>
      <c r="C156" t="s">
        <v>77</v>
      </c>
      <c r="D156">
        <v>1</v>
      </c>
      <c r="E156" t="str">
        <f t="shared" si="28"/>
        <v>日常-固定-任务11-档位06</v>
      </c>
      <c r="F156" t="s">
        <v>78</v>
      </c>
      <c r="G156">
        <v>11</v>
      </c>
      <c r="H156">
        <v>1</v>
      </c>
      <c r="I156">
        <v>1111</v>
      </c>
      <c r="J156">
        <v>10</v>
      </c>
      <c r="K156" t="str">
        <f t="shared" si="24"/>
        <v>4111106</v>
      </c>
      <c r="L156" t="str">
        <f t="shared" si="25"/>
        <v>4111106</v>
      </c>
      <c r="M156">
        <v>12</v>
      </c>
      <c r="O156" t="s">
        <v>79</v>
      </c>
      <c r="P156">
        <f>IF(H156=1,VLOOKUP(O156,Sheet3!$A$1:$C$90,2,FALSE),VLOOKUP(O156,Sheet3!$A$44:$C$54,2,FALSE))</f>
        <v>349010024</v>
      </c>
      <c r="Q156" t="str">
        <f t="shared" si="29"/>
        <v>1</v>
      </c>
      <c r="R156" t="s">
        <v>80</v>
      </c>
      <c r="S156">
        <f>VLOOKUP(R156,Sheet5!B:D,3,FALSE)</f>
        <v>2</v>
      </c>
      <c r="T156">
        <v>0</v>
      </c>
    </row>
    <row r="157" spans="1:20">
      <c r="A157" t="s">
        <v>50</v>
      </c>
      <c r="B157">
        <f t="shared" si="27"/>
        <v>111206</v>
      </c>
      <c r="C157" t="s">
        <v>81</v>
      </c>
      <c r="D157">
        <v>1</v>
      </c>
      <c r="E157" t="str">
        <f t="shared" si="28"/>
        <v>日常-固定-任务12-档位06</v>
      </c>
      <c r="F157" t="s">
        <v>82</v>
      </c>
      <c r="G157">
        <v>12</v>
      </c>
      <c r="H157">
        <v>1</v>
      </c>
      <c r="I157">
        <v>1112</v>
      </c>
      <c r="J157">
        <v>10</v>
      </c>
      <c r="K157" t="str">
        <f t="shared" si="24"/>
        <v>4111206</v>
      </c>
      <c r="L157" t="str">
        <f t="shared" si="25"/>
        <v>4111206</v>
      </c>
      <c r="M157">
        <v>16</v>
      </c>
      <c r="O157" t="s">
        <v>82</v>
      </c>
      <c r="P157">
        <f>IF(H157=1,VLOOKUP(O157,Sheet3!$A$1:$C$90,2,FALSE),VLOOKUP(O157,Sheet3!$A$44:$C$54,2,FALSE))</f>
        <v>349010002</v>
      </c>
      <c r="Q157" t="str">
        <f t="shared" si="29"/>
        <v>1</v>
      </c>
      <c r="R157" t="s">
        <v>82</v>
      </c>
      <c r="S157">
        <f>VLOOKUP(R157,Sheet5!B:D,3,FALSE)</f>
        <v>25</v>
      </c>
      <c r="T157">
        <v>0</v>
      </c>
    </row>
    <row r="158" spans="1:20">
      <c r="A158" t="s">
        <v>50</v>
      </c>
      <c r="B158">
        <f t="shared" si="27"/>
        <v>111306</v>
      </c>
      <c r="C158" t="s">
        <v>83</v>
      </c>
      <c r="D158">
        <v>1</v>
      </c>
      <c r="E158" t="str">
        <f t="shared" si="28"/>
        <v>日常-固定-任务13-档位06</v>
      </c>
      <c r="F158" t="s">
        <v>84</v>
      </c>
      <c r="G158">
        <v>13</v>
      </c>
      <c r="H158">
        <v>1</v>
      </c>
      <c r="I158">
        <v>1113</v>
      </c>
      <c r="J158">
        <v>10</v>
      </c>
      <c r="K158" t="str">
        <f t="shared" si="24"/>
        <v>4111306</v>
      </c>
      <c r="L158" t="str">
        <f t="shared" si="25"/>
        <v>4111306</v>
      </c>
      <c r="M158">
        <v>14</v>
      </c>
      <c r="O158" t="s">
        <v>85</v>
      </c>
      <c r="P158">
        <f>IF(H158=1,VLOOKUP(O158,Sheet3!$A$1:$C$90,2,FALSE),VLOOKUP(O158,Sheet3!$A$44:$C$54,2,FALSE))</f>
        <v>349010013</v>
      </c>
      <c r="Q158" t="str">
        <f t="shared" si="29"/>
        <v>1</v>
      </c>
      <c r="R158" t="s">
        <v>85</v>
      </c>
      <c r="S158">
        <v>18</v>
      </c>
      <c r="T158">
        <v>0</v>
      </c>
    </row>
    <row r="159" spans="1:20">
      <c r="A159" t="s">
        <v>50</v>
      </c>
      <c r="B159">
        <f t="shared" si="27"/>
        <v>111406</v>
      </c>
      <c r="C159" t="s">
        <v>86</v>
      </c>
      <c r="D159">
        <v>1</v>
      </c>
      <c r="E159" t="str">
        <f t="shared" si="28"/>
        <v>日常-固定-任务14-档位06</v>
      </c>
      <c r="F159" t="s">
        <v>87</v>
      </c>
      <c r="G159">
        <v>14</v>
      </c>
      <c r="H159">
        <v>1</v>
      </c>
      <c r="I159">
        <v>1114</v>
      </c>
      <c r="J159">
        <v>10</v>
      </c>
      <c r="K159" t="str">
        <f t="shared" si="24"/>
        <v>4111406</v>
      </c>
      <c r="L159" t="str">
        <f t="shared" si="25"/>
        <v>4111406</v>
      </c>
      <c r="M159">
        <v>12</v>
      </c>
      <c r="O159" t="s">
        <v>79</v>
      </c>
      <c r="P159">
        <f>IF(H159=1,VLOOKUP(O159,Sheet3!$A$1:$C$90,2,FALSE),VLOOKUP(O159,Sheet3!$A$44:$C$54,2,FALSE))</f>
        <v>349010024</v>
      </c>
      <c r="Q159" t="str">
        <f t="shared" si="29"/>
        <v>1</v>
      </c>
      <c r="R159" t="s">
        <v>80</v>
      </c>
      <c r="S159">
        <f>VLOOKUP(R159,Sheet5!B:D,3,FALSE)</f>
        <v>2</v>
      </c>
      <c r="T159">
        <v>0</v>
      </c>
    </row>
    <row r="160" spans="1:20">
      <c r="A160" t="s">
        <v>50</v>
      </c>
      <c r="B160">
        <f t="shared" si="27"/>
        <v>111506</v>
      </c>
      <c r="C160" t="s">
        <v>88</v>
      </c>
      <c r="D160">
        <v>1</v>
      </c>
      <c r="E160" t="str">
        <f t="shared" si="28"/>
        <v>日常-固定-任务15-档位06</v>
      </c>
      <c r="F160" t="s">
        <v>89</v>
      </c>
      <c r="G160">
        <v>15</v>
      </c>
      <c r="H160">
        <v>1</v>
      </c>
      <c r="I160">
        <v>1115</v>
      </c>
      <c r="J160">
        <v>10</v>
      </c>
      <c r="K160" t="str">
        <f t="shared" si="24"/>
        <v>4111506</v>
      </c>
      <c r="L160" t="str">
        <f t="shared" si="25"/>
        <v>4111506</v>
      </c>
      <c r="M160">
        <v>12</v>
      </c>
      <c r="O160" t="s">
        <v>79</v>
      </c>
      <c r="P160">
        <f>IF(H160=1,VLOOKUP(O160,Sheet3!$A$1:$C$90,2,FALSE),VLOOKUP(O160,Sheet3!$A$44:$C$54,2,FALSE))</f>
        <v>349010024</v>
      </c>
      <c r="Q160" t="str">
        <f t="shared" si="29"/>
        <v>1</v>
      </c>
      <c r="R160" t="s">
        <v>80</v>
      </c>
      <c r="S160">
        <f>VLOOKUP(R160,Sheet5!B:D,3,FALSE)</f>
        <v>2</v>
      </c>
      <c r="T160">
        <v>0</v>
      </c>
    </row>
    <row r="161" s="23" customFormat="1" spans="1:20">
      <c r="A161" s="23" t="s">
        <v>50</v>
      </c>
      <c r="B161">
        <f t="shared" si="27"/>
        <v>111606</v>
      </c>
      <c r="C161" s="23" t="s">
        <v>90</v>
      </c>
      <c r="D161" s="23">
        <v>1</v>
      </c>
      <c r="E161" s="23" t="str">
        <f t="shared" si="28"/>
        <v>日常-固定-任务16-档位06</v>
      </c>
      <c r="F161" s="23" t="s">
        <v>91</v>
      </c>
      <c r="G161" s="23">
        <v>16</v>
      </c>
      <c r="H161" s="23">
        <v>1</v>
      </c>
      <c r="I161" s="23">
        <v>1116</v>
      </c>
      <c r="J161" s="23">
        <v>10</v>
      </c>
      <c r="K161" t="str">
        <f t="shared" si="24"/>
        <v>4111606</v>
      </c>
      <c r="L161" t="str">
        <f t="shared" si="25"/>
        <v>4111606</v>
      </c>
      <c r="M161" s="23">
        <v>146</v>
      </c>
      <c r="O161" s="23" t="s">
        <v>91</v>
      </c>
      <c r="P161">
        <f>IF(H161=1,VLOOKUP(O161,Sheet3!$A$1:$C$90,2,FALSE),VLOOKUP(O161,Sheet3!$A$44:$C$54,2,FALSE))</f>
        <v>349010038</v>
      </c>
      <c r="Q161" s="23" t="str">
        <f t="shared" si="29"/>
        <v>1</v>
      </c>
      <c r="R161" s="23" t="s">
        <v>91</v>
      </c>
      <c r="S161" s="23">
        <v>1</v>
      </c>
      <c r="T161" s="23">
        <v>1</v>
      </c>
    </row>
    <row r="162" s="23" customFormat="1" spans="1:20">
      <c r="A162" s="23" t="s">
        <v>50</v>
      </c>
      <c r="B162">
        <f t="shared" si="27"/>
        <v>111706</v>
      </c>
      <c r="C162" s="23" t="s">
        <v>92</v>
      </c>
      <c r="D162" s="23">
        <v>1</v>
      </c>
      <c r="E162" s="23" t="str">
        <f t="shared" si="28"/>
        <v>日常-固定-任务17-档位06</v>
      </c>
      <c r="F162" s="23" t="s">
        <v>93</v>
      </c>
      <c r="G162" s="23">
        <v>17</v>
      </c>
      <c r="H162" s="23">
        <v>1</v>
      </c>
      <c r="I162" s="23">
        <v>1117</v>
      </c>
      <c r="J162" s="23">
        <v>10</v>
      </c>
      <c r="K162" t="str">
        <f t="shared" si="24"/>
        <v>4111706</v>
      </c>
      <c r="L162" t="str">
        <f t="shared" si="25"/>
        <v>4111706</v>
      </c>
      <c r="M162" s="23">
        <v>89</v>
      </c>
      <c r="O162" s="23" t="s">
        <v>93</v>
      </c>
      <c r="P162">
        <f>IF(H162=1,VLOOKUP(O162,Sheet3!$A$1:$C$90,2,FALSE),VLOOKUP(O162,Sheet3!$A$44:$C$54,2,FALSE))</f>
        <v>349010039</v>
      </c>
      <c r="Q162" s="23" t="str">
        <f t="shared" si="29"/>
        <v>1</v>
      </c>
      <c r="R162" s="23" t="s">
        <v>93</v>
      </c>
      <c r="S162" s="23">
        <v>1</v>
      </c>
      <c r="T162" s="23">
        <v>2</v>
      </c>
    </row>
    <row r="163" s="23" customFormat="1" spans="1:20">
      <c r="A163" s="23" t="s">
        <v>50</v>
      </c>
      <c r="B163">
        <f t="shared" si="27"/>
        <v>111806</v>
      </c>
      <c r="C163" s="23" t="s">
        <v>94</v>
      </c>
      <c r="D163" s="23">
        <v>1</v>
      </c>
      <c r="E163" t="str">
        <f t="shared" si="28"/>
        <v>日常-固定-任务18-档位06</v>
      </c>
      <c r="F163" s="23" t="s">
        <v>95</v>
      </c>
      <c r="G163" s="23">
        <v>16</v>
      </c>
      <c r="H163" s="23">
        <v>1</v>
      </c>
      <c r="I163" s="23">
        <v>1118</v>
      </c>
      <c r="J163" s="23">
        <v>10</v>
      </c>
      <c r="K163" t="str">
        <f t="shared" si="24"/>
        <v>4111806</v>
      </c>
      <c r="L163" t="str">
        <f t="shared" si="25"/>
        <v>4111806</v>
      </c>
      <c r="M163" s="23">
        <v>97</v>
      </c>
      <c r="O163" s="23" t="s">
        <v>95</v>
      </c>
      <c r="P163">
        <f>IF(H163=1,VLOOKUP(O163,Sheet3!$A$1:$C$90,2,FALSE),VLOOKUP(O163,Sheet3!$A$44:$C$54,2,FALSE))</f>
        <v>349010041</v>
      </c>
      <c r="Q163" t="str">
        <f t="shared" si="29"/>
        <v>1</v>
      </c>
      <c r="R163" s="23" t="s">
        <v>95</v>
      </c>
      <c r="S163" s="23">
        <v>31</v>
      </c>
      <c r="T163" s="23">
        <v>0</v>
      </c>
    </row>
    <row r="164" s="36" customFormat="1" spans="1:20">
      <c r="A164" t="s">
        <v>50</v>
      </c>
      <c r="B164">
        <f t="shared" si="27"/>
        <v>210106</v>
      </c>
      <c r="C164" t="s">
        <v>96</v>
      </c>
      <c r="D164">
        <v>1</v>
      </c>
      <c r="E164" t="str">
        <f t="shared" si="28"/>
        <v>周常-固定-任务01-档位06</v>
      </c>
      <c r="F164" s="23" t="s">
        <v>97</v>
      </c>
      <c r="G164">
        <v>29</v>
      </c>
      <c r="H164">
        <v>2</v>
      </c>
      <c r="I164" t="str">
        <f t="shared" ref="I164:I173" si="30">LEFT(B164,4)</f>
        <v>2101</v>
      </c>
      <c r="J164">
        <v>10</v>
      </c>
      <c r="K164" t="str">
        <f t="shared" si="24"/>
        <v>4210106</v>
      </c>
      <c r="L164" t="str">
        <f t="shared" si="25"/>
        <v>4210106</v>
      </c>
      <c r="M164">
        <v>19</v>
      </c>
      <c r="O164" s="23" t="s">
        <v>97</v>
      </c>
      <c r="P164">
        <f>IF(H164=1,VLOOKUP(O164,Sheet3!$A$1:$C$90,2,FALSE),VLOOKUP(O164,Sheet3!$A$44:$C$54,2,FALSE))</f>
        <v>340510004</v>
      </c>
      <c r="Q164" t="str">
        <f t="shared" si="29"/>
        <v>1</v>
      </c>
      <c r="S164">
        <v>0</v>
      </c>
      <c r="T164" s="36">
        <v>0</v>
      </c>
    </row>
    <row r="165" s="36" customFormat="1" spans="1:20">
      <c r="A165" t="s">
        <v>50</v>
      </c>
      <c r="B165">
        <f t="shared" si="27"/>
        <v>210206</v>
      </c>
      <c r="C165" t="s">
        <v>98</v>
      </c>
      <c r="D165">
        <v>1</v>
      </c>
      <c r="E165" t="str">
        <f t="shared" si="28"/>
        <v>周常-固定-任务02-档位06</v>
      </c>
      <c r="F165" s="23" t="s">
        <v>99</v>
      </c>
      <c r="G165">
        <v>30</v>
      </c>
      <c r="H165">
        <v>2</v>
      </c>
      <c r="I165" t="str">
        <f t="shared" si="30"/>
        <v>2102</v>
      </c>
      <c r="J165">
        <v>10</v>
      </c>
      <c r="K165" t="str">
        <f t="shared" si="24"/>
        <v>4210206</v>
      </c>
      <c r="L165" t="str">
        <f t="shared" si="25"/>
        <v>4210206</v>
      </c>
      <c r="M165">
        <v>24</v>
      </c>
      <c r="O165" s="23" t="s">
        <v>99</v>
      </c>
      <c r="P165">
        <f>IF(H165=1,VLOOKUP(O165,Sheet3!$A$1:$C$90,2,FALSE),VLOOKUP(O165,Sheet3!$A$44:$C$54,2,FALSE))</f>
        <v>340510010</v>
      </c>
      <c r="Q165" t="str">
        <f t="shared" si="29"/>
        <v>1</v>
      </c>
      <c r="S165">
        <v>0</v>
      </c>
      <c r="T165" s="36">
        <v>0</v>
      </c>
    </row>
    <row r="166" s="36" customFormat="1" spans="1:20">
      <c r="A166" t="s">
        <v>50</v>
      </c>
      <c r="B166">
        <f t="shared" si="27"/>
        <v>210306</v>
      </c>
      <c r="C166" t="s">
        <v>100</v>
      </c>
      <c r="D166">
        <v>1</v>
      </c>
      <c r="E166" t="str">
        <f t="shared" si="28"/>
        <v>周常-固定-任务03-档位06</v>
      </c>
      <c r="F166" s="23" t="s">
        <v>101</v>
      </c>
      <c r="G166">
        <v>31</v>
      </c>
      <c r="H166">
        <v>2</v>
      </c>
      <c r="I166" t="str">
        <f t="shared" si="30"/>
        <v>2103</v>
      </c>
      <c r="J166">
        <v>10</v>
      </c>
      <c r="K166" t="str">
        <f t="shared" si="24"/>
        <v>4210306</v>
      </c>
      <c r="L166" t="str">
        <f t="shared" si="25"/>
        <v>4210306</v>
      </c>
      <c r="M166">
        <v>13</v>
      </c>
      <c r="O166" s="23" t="s">
        <v>101</v>
      </c>
      <c r="P166">
        <f>IF(H166=1,VLOOKUP(O166,Sheet3!$A$1:$C$90,2,FALSE),VLOOKUP(O166,Sheet3!$A$44:$C$54,2,FALSE))</f>
        <v>340510005</v>
      </c>
      <c r="Q166" t="str">
        <f t="shared" si="29"/>
        <v>1</v>
      </c>
      <c r="S166">
        <v>0</v>
      </c>
      <c r="T166" s="36">
        <v>0</v>
      </c>
    </row>
    <row r="167" s="36" customFormat="1" spans="1:20">
      <c r="A167" t="s">
        <v>50</v>
      </c>
      <c r="B167">
        <f t="shared" si="27"/>
        <v>210406</v>
      </c>
      <c r="C167" t="s">
        <v>102</v>
      </c>
      <c r="D167">
        <v>1</v>
      </c>
      <c r="E167" t="str">
        <f t="shared" si="28"/>
        <v>周常-固定-任务04-档位06</v>
      </c>
      <c r="F167" s="23" t="s">
        <v>103</v>
      </c>
      <c r="G167">
        <v>32</v>
      </c>
      <c r="H167">
        <v>2</v>
      </c>
      <c r="I167" t="str">
        <f t="shared" si="30"/>
        <v>2104</v>
      </c>
      <c r="J167">
        <v>10</v>
      </c>
      <c r="K167" t="str">
        <f t="shared" si="24"/>
        <v>4210406</v>
      </c>
      <c r="L167" t="str">
        <f t="shared" si="25"/>
        <v>4210406</v>
      </c>
      <c r="M167">
        <v>27</v>
      </c>
      <c r="O167" s="23" t="s">
        <v>103</v>
      </c>
      <c r="P167">
        <f>IF(H167=1,VLOOKUP(O167,Sheet3!$A$1:$C$90,2,FALSE),VLOOKUP(O167,Sheet3!$A$44:$C$54,2,FALSE))</f>
        <v>340510006</v>
      </c>
      <c r="Q167" t="str">
        <f t="shared" si="29"/>
        <v>1</v>
      </c>
      <c r="S167">
        <v>0</v>
      </c>
      <c r="T167" s="36">
        <v>0</v>
      </c>
    </row>
    <row r="168" s="36" customFormat="1" spans="1:20">
      <c r="A168" t="s">
        <v>50</v>
      </c>
      <c r="B168">
        <f t="shared" si="27"/>
        <v>210506</v>
      </c>
      <c r="C168" t="s">
        <v>104</v>
      </c>
      <c r="D168">
        <v>1</v>
      </c>
      <c r="E168" t="str">
        <f t="shared" si="28"/>
        <v>周常-固定-任务05-档位06</v>
      </c>
      <c r="F168" s="23" t="s">
        <v>105</v>
      </c>
      <c r="G168">
        <v>33</v>
      </c>
      <c r="H168">
        <v>2</v>
      </c>
      <c r="I168" t="str">
        <f t="shared" si="30"/>
        <v>2105</v>
      </c>
      <c r="J168">
        <v>10</v>
      </c>
      <c r="K168" t="str">
        <f t="shared" si="24"/>
        <v>4210506</v>
      </c>
      <c r="L168" t="str">
        <f t="shared" si="25"/>
        <v>4210506</v>
      </c>
      <c r="M168">
        <v>16</v>
      </c>
      <c r="O168" s="23" t="s">
        <v>105</v>
      </c>
      <c r="P168">
        <f>IF(H168=1,VLOOKUP(O168,Sheet3!$A$1:$C$90,2,FALSE),VLOOKUP(O168,Sheet3!$A$44:$C$54,2,FALSE))</f>
        <v>340510007</v>
      </c>
      <c r="Q168" t="str">
        <f t="shared" si="29"/>
        <v>1</v>
      </c>
      <c r="S168">
        <v>0</v>
      </c>
      <c r="T168" s="36">
        <v>0</v>
      </c>
    </row>
    <row r="169" s="36" customFormat="1" spans="1:20">
      <c r="A169" t="s">
        <v>50</v>
      </c>
      <c r="B169">
        <f t="shared" si="27"/>
        <v>220106</v>
      </c>
      <c r="C169" t="s">
        <v>106</v>
      </c>
      <c r="D169">
        <v>1</v>
      </c>
      <c r="E169" t="str">
        <f t="shared" si="28"/>
        <v>周常-随机-任务01-档位06</v>
      </c>
      <c r="F169" s="23" t="s">
        <v>107</v>
      </c>
      <c r="G169">
        <v>34</v>
      </c>
      <c r="H169">
        <v>2</v>
      </c>
      <c r="I169" t="str">
        <f t="shared" si="30"/>
        <v>2201</v>
      </c>
      <c r="J169">
        <v>10</v>
      </c>
      <c r="K169" t="str">
        <f t="shared" si="24"/>
        <v>4220106</v>
      </c>
      <c r="L169" t="str">
        <f t="shared" si="25"/>
        <v>4220106</v>
      </c>
      <c r="M169">
        <v>30</v>
      </c>
      <c r="O169" s="23" t="s">
        <v>107</v>
      </c>
      <c r="P169">
        <f>IF(H169=1,VLOOKUP(O169,Sheet3!$A$1:$C$90,2,FALSE),VLOOKUP(O169,Sheet3!$A$44:$C$54,2,FALSE))</f>
        <v>340510009</v>
      </c>
      <c r="Q169" t="str">
        <f t="shared" si="29"/>
        <v>2</v>
      </c>
      <c r="S169">
        <v>0</v>
      </c>
      <c r="T169" s="36">
        <v>0</v>
      </c>
    </row>
    <row r="170" s="36" customFormat="1" spans="1:20">
      <c r="A170" t="s">
        <v>50</v>
      </c>
      <c r="B170">
        <f t="shared" si="27"/>
        <v>220206</v>
      </c>
      <c r="C170" t="s">
        <v>108</v>
      </c>
      <c r="D170">
        <v>1</v>
      </c>
      <c r="E170" t="str">
        <f t="shared" si="28"/>
        <v>周常-随机-任务02-档位06</v>
      </c>
      <c r="F170" s="23" t="s">
        <v>109</v>
      </c>
      <c r="G170">
        <v>35</v>
      </c>
      <c r="H170">
        <v>2</v>
      </c>
      <c r="I170" t="str">
        <f t="shared" si="30"/>
        <v>2202</v>
      </c>
      <c r="J170">
        <v>10</v>
      </c>
      <c r="K170" t="str">
        <f t="shared" si="24"/>
        <v>4220206</v>
      </c>
      <c r="L170" t="str">
        <f t="shared" si="25"/>
        <v>4220206</v>
      </c>
      <c r="M170">
        <v>12</v>
      </c>
      <c r="O170" s="23" t="s">
        <v>109</v>
      </c>
      <c r="P170">
        <f>IF(H170=1,VLOOKUP(O170,Sheet3!$A$1:$C$90,2,FALSE),VLOOKUP(O170,Sheet3!$A$44:$C$54,2,FALSE))</f>
        <v>340510003</v>
      </c>
      <c r="Q170" t="str">
        <f t="shared" si="29"/>
        <v>2</v>
      </c>
      <c r="S170">
        <v>0</v>
      </c>
      <c r="T170" s="36">
        <v>0</v>
      </c>
    </row>
    <row r="171" s="36" customFormat="1" spans="1:20">
      <c r="A171" t="s">
        <v>50</v>
      </c>
      <c r="B171">
        <f t="shared" si="27"/>
        <v>220306</v>
      </c>
      <c r="C171" t="s">
        <v>110</v>
      </c>
      <c r="D171">
        <v>1</v>
      </c>
      <c r="E171" t="str">
        <f t="shared" si="28"/>
        <v>周常-随机-任务03-档位06</v>
      </c>
      <c r="F171" s="23" t="s">
        <v>111</v>
      </c>
      <c r="G171">
        <v>36</v>
      </c>
      <c r="H171">
        <v>2</v>
      </c>
      <c r="I171" t="str">
        <f t="shared" si="30"/>
        <v>2203</v>
      </c>
      <c r="J171">
        <v>10</v>
      </c>
      <c r="K171" t="str">
        <f t="shared" si="24"/>
        <v>4220306</v>
      </c>
      <c r="L171" t="str">
        <f t="shared" si="25"/>
        <v>4220306</v>
      </c>
      <c r="M171">
        <v>5</v>
      </c>
      <c r="O171" s="23" t="s">
        <v>111</v>
      </c>
      <c r="P171">
        <f>IF(H171=1,VLOOKUP(O171,Sheet3!$A$1:$C$90,2,FALSE),VLOOKUP(O171,Sheet3!$A$44:$C$54,2,FALSE))</f>
        <v>340510001</v>
      </c>
      <c r="Q171" t="str">
        <f t="shared" si="29"/>
        <v>2</v>
      </c>
      <c r="S171">
        <v>0</v>
      </c>
      <c r="T171" s="36">
        <v>0</v>
      </c>
    </row>
    <row r="172" s="36" customFormat="1" spans="1:20">
      <c r="A172" t="s">
        <v>50</v>
      </c>
      <c r="B172">
        <f t="shared" si="27"/>
        <v>220406</v>
      </c>
      <c r="C172" t="s">
        <v>112</v>
      </c>
      <c r="D172">
        <v>1</v>
      </c>
      <c r="E172" t="str">
        <f t="shared" si="28"/>
        <v>周常-随机-任务04-档位06</v>
      </c>
      <c r="F172" s="23" t="s">
        <v>113</v>
      </c>
      <c r="G172">
        <v>37</v>
      </c>
      <c r="H172">
        <v>2</v>
      </c>
      <c r="I172" t="str">
        <f t="shared" si="30"/>
        <v>2204</v>
      </c>
      <c r="J172">
        <v>10</v>
      </c>
      <c r="K172" t="str">
        <f t="shared" si="24"/>
        <v>4220406</v>
      </c>
      <c r="L172" t="str">
        <f t="shared" si="25"/>
        <v>4220406</v>
      </c>
      <c r="M172">
        <v>5</v>
      </c>
      <c r="O172" s="23" t="s">
        <v>113</v>
      </c>
      <c r="P172">
        <f>IF(H172=1,VLOOKUP(O172,Sheet3!$A$1:$C$90,2,FALSE),VLOOKUP(O172,Sheet3!$A$44:$C$54,2,FALSE))</f>
        <v>340510008</v>
      </c>
      <c r="Q172" t="str">
        <f t="shared" si="29"/>
        <v>2</v>
      </c>
      <c r="S172">
        <v>0</v>
      </c>
      <c r="T172" s="36">
        <v>0</v>
      </c>
    </row>
    <row r="173" s="36" customFormat="1" spans="1:20">
      <c r="A173" t="s">
        <v>50</v>
      </c>
      <c r="B173">
        <f t="shared" si="27"/>
        <v>220506</v>
      </c>
      <c r="C173" s="36" t="s">
        <v>114</v>
      </c>
      <c r="D173" s="36">
        <v>1</v>
      </c>
      <c r="E173" s="36" t="str">
        <f t="shared" si="28"/>
        <v>周常-随机-任务05-档位06</v>
      </c>
      <c r="F173" s="45" t="s">
        <v>115</v>
      </c>
      <c r="G173" s="36">
        <v>38</v>
      </c>
      <c r="H173" s="36">
        <v>2</v>
      </c>
      <c r="I173" s="36" t="str">
        <f t="shared" si="30"/>
        <v>2205</v>
      </c>
      <c r="J173" s="36">
        <v>10</v>
      </c>
      <c r="K173" t="str">
        <f t="shared" si="24"/>
        <v>4220506</v>
      </c>
      <c r="L173" t="str">
        <f t="shared" si="25"/>
        <v>4220506</v>
      </c>
      <c r="M173" s="36">
        <v>13</v>
      </c>
      <c r="O173" s="45" t="s">
        <v>115</v>
      </c>
      <c r="P173">
        <f>IF(H173=1,VLOOKUP(O173,Sheet3!$A$1:$C$90,2,FALSE),VLOOKUP(O173,Sheet3!$A$44:$C$54,2,FALSE))</f>
        <v>340510002</v>
      </c>
      <c r="Q173" s="36" t="str">
        <f t="shared" si="29"/>
        <v>2</v>
      </c>
      <c r="S173">
        <v>0</v>
      </c>
      <c r="T173" s="36">
        <v>0</v>
      </c>
    </row>
    <row r="174" spans="1:20">
      <c r="A174" t="s">
        <v>50</v>
      </c>
      <c r="B174">
        <f t="shared" ref="B174:B201" si="31">B146+1</f>
        <v>110107</v>
      </c>
      <c r="C174" t="s">
        <v>51</v>
      </c>
      <c r="D174">
        <v>1</v>
      </c>
      <c r="E174" t="str">
        <f t="shared" ref="E174:E201" si="32">IF(VALUE(H174)=1,"日常-","周常-")&amp;IF(VALUE(MID(B174,2,1))=1,"固定","随机")&amp;"-任务"&amp;MID(B174,3,2)&amp;"-档位"&amp;RIGHT(B174,2)</f>
        <v>日常-固定-任务01-档位07</v>
      </c>
      <c r="F174" t="s">
        <v>51</v>
      </c>
      <c r="G174">
        <v>1</v>
      </c>
      <c r="H174">
        <v>1</v>
      </c>
      <c r="I174">
        <v>1101</v>
      </c>
      <c r="J174">
        <v>10</v>
      </c>
      <c r="K174" t="str">
        <f t="shared" si="24"/>
        <v>4110107</v>
      </c>
      <c r="L174" t="str">
        <f t="shared" si="25"/>
        <v>4110107</v>
      </c>
      <c r="M174">
        <v>1</v>
      </c>
      <c r="O174" t="s">
        <v>52</v>
      </c>
      <c r="P174">
        <f>IF(H174=1,VLOOKUP(O174,Sheet3!$A$1:$C$90,2,FALSE),VLOOKUP(O174,Sheet3!$A$44:$C$54,2,FALSE))</f>
        <v>349010024</v>
      </c>
      <c r="Q174" t="str">
        <f t="shared" ref="Q174:Q201" si="33">IF(ISNUMBER(FIND("固定",E174)),"1","2")</f>
        <v>1</v>
      </c>
      <c r="R174" t="s">
        <v>53</v>
      </c>
      <c r="S174">
        <f>VLOOKUP(R174,Sheet5!B:D,3,FALSE)</f>
        <v>0</v>
      </c>
      <c r="T174">
        <v>0</v>
      </c>
    </row>
    <row r="175" spans="1:20">
      <c r="A175" t="s">
        <v>50</v>
      </c>
      <c r="B175">
        <f t="shared" si="31"/>
        <v>110207</v>
      </c>
      <c r="C175" t="s">
        <v>54</v>
      </c>
      <c r="D175">
        <v>1</v>
      </c>
      <c r="E175" t="str">
        <f t="shared" si="32"/>
        <v>日常-固定-任务02-档位07</v>
      </c>
      <c r="F175" t="s">
        <v>55</v>
      </c>
      <c r="G175">
        <v>2</v>
      </c>
      <c r="H175">
        <v>1</v>
      </c>
      <c r="I175">
        <v>1102</v>
      </c>
      <c r="J175">
        <v>10</v>
      </c>
      <c r="K175" t="str">
        <f t="shared" si="24"/>
        <v>4110207</v>
      </c>
      <c r="L175" t="str">
        <f t="shared" si="25"/>
        <v>4110207</v>
      </c>
      <c r="M175">
        <v>13</v>
      </c>
      <c r="O175" t="s">
        <v>56</v>
      </c>
      <c r="P175">
        <f>IF(H175=1,VLOOKUP(O175,Sheet3!$A$1:$C$90,2,FALSE),VLOOKUP(O175,Sheet3!$A$44:$C$54,2,FALSE))</f>
        <v>349010006</v>
      </c>
      <c r="Q175" t="str">
        <f t="shared" si="33"/>
        <v>1</v>
      </c>
      <c r="R175" t="s">
        <v>57</v>
      </c>
      <c r="S175">
        <f>VLOOKUP(R175,Sheet5!B:D,3,FALSE)</f>
        <v>13</v>
      </c>
      <c r="T175">
        <v>0</v>
      </c>
    </row>
    <row r="176" spans="1:20">
      <c r="A176" t="s">
        <v>50</v>
      </c>
      <c r="B176">
        <f t="shared" si="31"/>
        <v>110307</v>
      </c>
      <c r="C176" t="s">
        <v>58</v>
      </c>
      <c r="D176">
        <v>1</v>
      </c>
      <c r="E176" t="str">
        <f t="shared" si="32"/>
        <v>日常-固定-任务03-档位07</v>
      </c>
      <c r="F176" t="s">
        <v>59</v>
      </c>
      <c r="G176">
        <v>3</v>
      </c>
      <c r="H176">
        <v>1</v>
      </c>
      <c r="I176">
        <v>1103</v>
      </c>
      <c r="J176">
        <v>10</v>
      </c>
      <c r="K176" t="str">
        <f t="shared" si="24"/>
        <v>4110307</v>
      </c>
      <c r="L176" t="str">
        <f t="shared" si="25"/>
        <v>4110307</v>
      </c>
      <c r="M176">
        <v>17</v>
      </c>
      <c r="O176" t="s">
        <v>59</v>
      </c>
      <c r="P176">
        <f>IF(H176=1,VLOOKUP(O176,Sheet3!$A$1:$C$90,2,FALSE),VLOOKUP(O176,Sheet3!$A$44:$C$54,2,FALSE))</f>
        <v>349010012</v>
      </c>
      <c r="Q176" t="str">
        <f t="shared" si="33"/>
        <v>1</v>
      </c>
      <c r="R176" t="s">
        <v>59</v>
      </c>
      <c r="S176">
        <f>VLOOKUP(R176,Sheet5!B:D,3,FALSE)</f>
        <v>8</v>
      </c>
      <c r="T176">
        <v>0</v>
      </c>
    </row>
    <row r="177" spans="1:20">
      <c r="A177" t="s">
        <v>50</v>
      </c>
      <c r="B177">
        <f t="shared" si="31"/>
        <v>110407</v>
      </c>
      <c r="C177" t="s">
        <v>60</v>
      </c>
      <c r="D177">
        <v>1</v>
      </c>
      <c r="E177" t="str">
        <f t="shared" si="32"/>
        <v>日常-固定-任务04-档位07</v>
      </c>
      <c r="F177" t="s">
        <v>61</v>
      </c>
      <c r="G177">
        <v>4</v>
      </c>
      <c r="H177">
        <v>1</v>
      </c>
      <c r="I177">
        <v>1104</v>
      </c>
      <c r="J177">
        <v>10</v>
      </c>
      <c r="K177" t="str">
        <f t="shared" si="24"/>
        <v>4110407</v>
      </c>
      <c r="L177" t="str">
        <f t="shared" si="25"/>
        <v>4110407</v>
      </c>
      <c r="M177">
        <v>18</v>
      </c>
      <c r="O177" t="s">
        <v>61</v>
      </c>
      <c r="P177">
        <f>IF(H177=1,VLOOKUP(O177,Sheet3!$A$1:$C$90,2,FALSE),VLOOKUP(O177,Sheet3!$A$44:$C$54,2,FALSE))</f>
        <v>349010023</v>
      </c>
      <c r="Q177" t="str">
        <f t="shared" si="33"/>
        <v>1</v>
      </c>
      <c r="R177" t="s">
        <v>61</v>
      </c>
      <c r="S177">
        <v>27</v>
      </c>
      <c r="T177">
        <v>0</v>
      </c>
    </row>
    <row r="178" spans="1:20">
      <c r="A178" t="s">
        <v>50</v>
      </c>
      <c r="B178">
        <f t="shared" si="31"/>
        <v>110507</v>
      </c>
      <c r="C178" t="s">
        <v>62</v>
      </c>
      <c r="D178">
        <v>1</v>
      </c>
      <c r="E178" t="str">
        <f t="shared" si="32"/>
        <v>日常-固定-任务05-档位07</v>
      </c>
      <c r="F178" t="s">
        <v>63</v>
      </c>
      <c r="G178">
        <v>5</v>
      </c>
      <c r="H178">
        <v>1</v>
      </c>
      <c r="I178">
        <v>1105</v>
      </c>
      <c r="J178">
        <v>10</v>
      </c>
      <c r="K178" t="str">
        <f t="shared" si="24"/>
        <v>4110507</v>
      </c>
      <c r="L178" t="str">
        <f t="shared" si="25"/>
        <v>4110507</v>
      </c>
      <c r="M178">
        <v>21</v>
      </c>
      <c r="O178" t="s">
        <v>63</v>
      </c>
      <c r="P178">
        <f>IF(H178=1,VLOOKUP(O178,Sheet3!$A$1:$C$90,2,FALSE),VLOOKUP(O178,Sheet3!$A$44:$C$54,2,FALSE))</f>
        <v>349010004</v>
      </c>
      <c r="Q178" t="str">
        <f t="shared" si="33"/>
        <v>1</v>
      </c>
      <c r="R178" t="s">
        <v>63</v>
      </c>
      <c r="S178">
        <f>VLOOKUP(R178,Sheet5!B:D,3,FALSE)</f>
        <v>14</v>
      </c>
      <c r="T178">
        <v>0</v>
      </c>
    </row>
    <row r="179" spans="1:20">
      <c r="A179" t="s">
        <v>50</v>
      </c>
      <c r="B179">
        <f t="shared" si="31"/>
        <v>110607</v>
      </c>
      <c r="C179" t="s">
        <v>64</v>
      </c>
      <c r="D179">
        <v>1</v>
      </c>
      <c r="E179" t="str">
        <f t="shared" si="32"/>
        <v>日常-固定-任务06-档位07</v>
      </c>
      <c r="F179" t="s">
        <v>65</v>
      </c>
      <c r="G179">
        <v>6</v>
      </c>
      <c r="H179">
        <v>1</v>
      </c>
      <c r="I179">
        <v>1106</v>
      </c>
      <c r="J179">
        <v>10</v>
      </c>
      <c r="K179" t="str">
        <f t="shared" si="24"/>
        <v>4110607</v>
      </c>
      <c r="L179" t="str">
        <f t="shared" si="25"/>
        <v>4110607</v>
      </c>
      <c r="M179">
        <v>20</v>
      </c>
      <c r="O179" t="s">
        <v>65</v>
      </c>
      <c r="P179">
        <f>IF(H179=1,VLOOKUP(O179,Sheet3!$A$1:$C$90,2,FALSE),VLOOKUP(O179,Sheet3!$A$44:$C$54,2,FALSE))</f>
        <v>349010009</v>
      </c>
      <c r="Q179" t="str">
        <f t="shared" si="33"/>
        <v>1</v>
      </c>
      <c r="R179" t="s">
        <v>65</v>
      </c>
      <c r="S179">
        <f>VLOOKUP(R179,Sheet5!B:D,3,FALSE)</f>
        <v>36</v>
      </c>
      <c r="T179">
        <v>0</v>
      </c>
    </row>
    <row r="180" spans="1:20">
      <c r="A180" t="s">
        <v>50</v>
      </c>
      <c r="B180">
        <f t="shared" si="31"/>
        <v>110707</v>
      </c>
      <c r="C180" t="s">
        <v>66</v>
      </c>
      <c r="D180">
        <v>1</v>
      </c>
      <c r="E180" t="str">
        <f t="shared" si="32"/>
        <v>日常-固定-任务07-档位07</v>
      </c>
      <c r="F180" t="s">
        <v>67</v>
      </c>
      <c r="G180">
        <v>7</v>
      </c>
      <c r="H180">
        <v>1</v>
      </c>
      <c r="I180">
        <v>1107</v>
      </c>
      <c r="J180">
        <v>10</v>
      </c>
      <c r="K180" t="str">
        <f t="shared" si="24"/>
        <v>4110707</v>
      </c>
      <c r="L180" t="str">
        <f t="shared" si="25"/>
        <v>4110707</v>
      </c>
      <c r="M180">
        <v>2</v>
      </c>
      <c r="O180" t="s">
        <v>68</v>
      </c>
      <c r="P180">
        <f>IF(H180=1,VLOOKUP(O180,Sheet3!$A$1:$C$90,2,FALSE),VLOOKUP(O180,Sheet3!$A$44:$C$54,2,FALSE))</f>
        <v>349010021</v>
      </c>
      <c r="Q180" t="str">
        <f t="shared" si="33"/>
        <v>1</v>
      </c>
      <c r="R180" t="s">
        <v>69</v>
      </c>
      <c r="S180">
        <f>VLOOKUP(R180,Sheet5!B:D,3,FALSE)</f>
        <v>1</v>
      </c>
      <c r="T180">
        <v>0</v>
      </c>
    </row>
    <row r="181" spans="2:20">
      <c r="B181">
        <f t="shared" si="31"/>
        <v>110807</v>
      </c>
      <c r="C181" t="s">
        <v>70</v>
      </c>
      <c r="D181">
        <v>1</v>
      </c>
      <c r="E181" t="str">
        <f t="shared" si="32"/>
        <v>日常-固定-任务08-档位07</v>
      </c>
      <c r="F181" t="s">
        <v>71</v>
      </c>
      <c r="G181">
        <v>8</v>
      </c>
      <c r="H181">
        <v>1</v>
      </c>
      <c r="I181">
        <v>1108</v>
      </c>
      <c r="J181">
        <v>10</v>
      </c>
      <c r="K181" t="str">
        <f t="shared" si="24"/>
        <v>4110807</v>
      </c>
      <c r="L181" t="str">
        <f t="shared" si="25"/>
        <v>4110807</v>
      </c>
      <c r="M181">
        <v>10</v>
      </c>
      <c r="O181" t="s">
        <v>71</v>
      </c>
      <c r="P181">
        <f>IF(H181=1,VLOOKUP(O181,Sheet3!$A$1:$C$90,2,FALSE),VLOOKUP(O181,Sheet3!$A$44:$C$54,2,FALSE))</f>
        <v>349010028</v>
      </c>
      <c r="Q181" t="str">
        <f t="shared" si="33"/>
        <v>1</v>
      </c>
      <c r="R181" t="s">
        <v>71</v>
      </c>
      <c r="S181">
        <f>VLOOKUP(R181,Sheet5!B:D,3,FALSE)</f>
        <v>29</v>
      </c>
      <c r="T181">
        <v>0</v>
      </c>
    </row>
    <row r="182" spans="1:20">
      <c r="A182" t="s">
        <v>50</v>
      </c>
      <c r="B182">
        <f t="shared" si="31"/>
        <v>110907</v>
      </c>
      <c r="C182" t="s">
        <v>72</v>
      </c>
      <c r="D182">
        <v>1</v>
      </c>
      <c r="E182" t="str">
        <f t="shared" si="32"/>
        <v>日常-固定-任务09-档位07</v>
      </c>
      <c r="F182" t="s">
        <v>73</v>
      </c>
      <c r="G182">
        <v>9</v>
      </c>
      <c r="H182">
        <v>1</v>
      </c>
      <c r="I182">
        <v>1109</v>
      </c>
      <c r="J182">
        <v>10</v>
      </c>
      <c r="K182" t="str">
        <f t="shared" si="24"/>
        <v>4110907</v>
      </c>
      <c r="L182" t="str">
        <f t="shared" si="25"/>
        <v>4110907</v>
      </c>
      <c r="M182">
        <v>13</v>
      </c>
      <c r="O182" t="s">
        <v>74</v>
      </c>
      <c r="P182">
        <f>IF(H182=1,VLOOKUP(O182,Sheet3!$A$1:$C$90,2,FALSE),VLOOKUP(O182,Sheet3!$A$44:$C$54,2,FALSE))</f>
        <v>349010005</v>
      </c>
      <c r="Q182" t="str">
        <f t="shared" si="33"/>
        <v>1</v>
      </c>
      <c r="R182" t="s">
        <v>74</v>
      </c>
      <c r="S182">
        <f>VLOOKUP(R182,Sheet5!B:D,3,FALSE)</f>
        <v>18</v>
      </c>
      <c r="T182">
        <v>0</v>
      </c>
    </row>
    <row r="183" spans="1:20">
      <c r="A183" t="s">
        <v>50</v>
      </c>
      <c r="B183">
        <f t="shared" si="31"/>
        <v>111007</v>
      </c>
      <c r="C183" t="s">
        <v>75</v>
      </c>
      <c r="D183">
        <v>1</v>
      </c>
      <c r="E183" t="str">
        <f t="shared" si="32"/>
        <v>日常-固定-任务10-档位07</v>
      </c>
      <c r="F183" t="s">
        <v>76</v>
      </c>
      <c r="G183">
        <v>10</v>
      </c>
      <c r="H183">
        <v>1</v>
      </c>
      <c r="I183">
        <v>1110</v>
      </c>
      <c r="J183">
        <v>10</v>
      </c>
      <c r="K183" t="str">
        <f t="shared" si="24"/>
        <v>4111007</v>
      </c>
      <c r="L183" t="str">
        <f t="shared" si="25"/>
        <v>4111007</v>
      </c>
      <c r="M183">
        <v>13</v>
      </c>
      <c r="O183" t="s">
        <v>57</v>
      </c>
      <c r="P183">
        <f>IF(H183=1,VLOOKUP(O183,Sheet3!$A$1:$C$90,2,FALSE),VLOOKUP(O183,Sheet3!$A$44:$C$54,2,FALSE))</f>
        <v>349010011</v>
      </c>
      <c r="Q183" t="str">
        <f t="shared" si="33"/>
        <v>1</v>
      </c>
      <c r="R183" t="s">
        <v>57</v>
      </c>
      <c r="S183">
        <f>VLOOKUP(R183,Sheet5!B:D,3,FALSE)</f>
        <v>13</v>
      </c>
      <c r="T183">
        <v>0</v>
      </c>
    </row>
    <row r="184" spans="1:20">
      <c r="A184" t="s">
        <v>50</v>
      </c>
      <c r="B184">
        <f t="shared" si="31"/>
        <v>111107</v>
      </c>
      <c r="C184" t="s">
        <v>77</v>
      </c>
      <c r="D184">
        <v>1</v>
      </c>
      <c r="E184" t="str">
        <f t="shared" si="32"/>
        <v>日常-固定-任务11-档位07</v>
      </c>
      <c r="F184" t="s">
        <v>78</v>
      </c>
      <c r="G184">
        <v>11</v>
      </c>
      <c r="H184">
        <v>1</v>
      </c>
      <c r="I184">
        <v>1111</v>
      </c>
      <c r="J184">
        <v>10</v>
      </c>
      <c r="K184" t="str">
        <f t="shared" si="24"/>
        <v>4111107</v>
      </c>
      <c r="L184" t="str">
        <f t="shared" si="25"/>
        <v>4111107</v>
      </c>
      <c r="M184">
        <v>12</v>
      </c>
      <c r="O184" t="s">
        <v>79</v>
      </c>
      <c r="P184">
        <f>IF(H184=1,VLOOKUP(O184,Sheet3!$A$1:$C$90,2,FALSE),VLOOKUP(O184,Sheet3!$A$44:$C$54,2,FALSE))</f>
        <v>349010024</v>
      </c>
      <c r="Q184" t="str">
        <f t="shared" si="33"/>
        <v>1</v>
      </c>
      <c r="R184" t="s">
        <v>80</v>
      </c>
      <c r="S184">
        <f>VLOOKUP(R184,Sheet5!B:D,3,FALSE)</f>
        <v>2</v>
      </c>
      <c r="T184">
        <v>0</v>
      </c>
    </row>
    <row r="185" spans="1:20">
      <c r="A185" t="s">
        <v>50</v>
      </c>
      <c r="B185">
        <f t="shared" si="31"/>
        <v>111207</v>
      </c>
      <c r="C185" t="s">
        <v>81</v>
      </c>
      <c r="D185">
        <v>1</v>
      </c>
      <c r="E185" t="str">
        <f t="shared" si="32"/>
        <v>日常-固定-任务12-档位07</v>
      </c>
      <c r="F185" t="s">
        <v>82</v>
      </c>
      <c r="G185">
        <v>12</v>
      </c>
      <c r="H185">
        <v>1</v>
      </c>
      <c r="I185">
        <v>1112</v>
      </c>
      <c r="J185">
        <v>10</v>
      </c>
      <c r="K185" t="str">
        <f t="shared" si="24"/>
        <v>4111207</v>
      </c>
      <c r="L185" t="str">
        <f t="shared" si="25"/>
        <v>4111207</v>
      </c>
      <c r="M185">
        <v>16</v>
      </c>
      <c r="O185" t="s">
        <v>82</v>
      </c>
      <c r="P185">
        <f>IF(H185=1,VLOOKUP(O185,Sheet3!$A$1:$C$90,2,FALSE),VLOOKUP(O185,Sheet3!$A$44:$C$54,2,FALSE))</f>
        <v>349010002</v>
      </c>
      <c r="Q185" t="str">
        <f t="shared" si="33"/>
        <v>1</v>
      </c>
      <c r="R185" t="s">
        <v>82</v>
      </c>
      <c r="S185">
        <f>VLOOKUP(R185,Sheet5!B:D,3,FALSE)</f>
        <v>25</v>
      </c>
      <c r="T185">
        <v>0</v>
      </c>
    </row>
    <row r="186" spans="1:20">
      <c r="A186" t="s">
        <v>50</v>
      </c>
      <c r="B186">
        <f t="shared" si="31"/>
        <v>111307</v>
      </c>
      <c r="C186" t="s">
        <v>83</v>
      </c>
      <c r="D186">
        <v>1</v>
      </c>
      <c r="E186" t="str">
        <f t="shared" si="32"/>
        <v>日常-固定-任务13-档位07</v>
      </c>
      <c r="F186" t="s">
        <v>84</v>
      </c>
      <c r="G186">
        <v>13</v>
      </c>
      <c r="H186">
        <v>1</v>
      </c>
      <c r="I186">
        <v>1113</v>
      </c>
      <c r="J186">
        <v>10</v>
      </c>
      <c r="K186" t="str">
        <f t="shared" si="24"/>
        <v>4111307</v>
      </c>
      <c r="L186" t="str">
        <f t="shared" si="25"/>
        <v>4111307</v>
      </c>
      <c r="M186">
        <v>14</v>
      </c>
      <c r="O186" t="s">
        <v>85</v>
      </c>
      <c r="P186">
        <f>IF(H186=1,VLOOKUP(O186,Sheet3!$A$1:$C$90,2,FALSE),VLOOKUP(O186,Sheet3!$A$44:$C$54,2,FALSE))</f>
        <v>349010013</v>
      </c>
      <c r="Q186" t="str">
        <f t="shared" si="33"/>
        <v>1</v>
      </c>
      <c r="R186" t="s">
        <v>85</v>
      </c>
      <c r="S186">
        <v>18</v>
      </c>
      <c r="T186">
        <v>0</v>
      </c>
    </row>
    <row r="187" spans="1:20">
      <c r="A187" t="s">
        <v>50</v>
      </c>
      <c r="B187">
        <f t="shared" si="31"/>
        <v>111407</v>
      </c>
      <c r="C187" t="s">
        <v>86</v>
      </c>
      <c r="D187">
        <v>1</v>
      </c>
      <c r="E187" t="str">
        <f t="shared" si="32"/>
        <v>日常-固定-任务14-档位07</v>
      </c>
      <c r="F187" t="s">
        <v>87</v>
      </c>
      <c r="G187">
        <v>14</v>
      </c>
      <c r="H187">
        <v>1</v>
      </c>
      <c r="I187">
        <v>1114</v>
      </c>
      <c r="J187">
        <v>10</v>
      </c>
      <c r="K187" t="str">
        <f t="shared" si="24"/>
        <v>4111407</v>
      </c>
      <c r="L187" t="str">
        <f t="shared" si="25"/>
        <v>4111407</v>
      </c>
      <c r="M187">
        <v>12</v>
      </c>
      <c r="O187" t="s">
        <v>79</v>
      </c>
      <c r="P187">
        <f>IF(H187=1,VLOOKUP(O187,Sheet3!$A$1:$C$90,2,FALSE),VLOOKUP(O187,Sheet3!$A$44:$C$54,2,FALSE))</f>
        <v>349010024</v>
      </c>
      <c r="Q187" t="str">
        <f t="shared" si="33"/>
        <v>1</v>
      </c>
      <c r="R187" t="s">
        <v>80</v>
      </c>
      <c r="S187">
        <f>VLOOKUP(R187,Sheet5!B:D,3,FALSE)</f>
        <v>2</v>
      </c>
      <c r="T187">
        <v>0</v>
      </c>
    </row>
    <row r="188" spans="1:20">
      <c r="A188" t="s">
        <v>50</v>
      </c>
      <c r="B188">
        <f t="shared" si="31"/>
        <v>111507</v>
      </c>
      <c r="C188" t="s">
        <v>88</v>
      </c>
      <c r="D188">
        <v>1</v>
      </c>
      <c r="E188" t="str">
        <f t="shared" si="32"/>
        <v>日常-固定-任务15-档位07</v>
      </c>
      <c r="F188" t="s">
        <v>89</v>
      </c>
      <c r="G188">
        <v>15</v>
      </c>
      <c r="H188">
        <v>1</v>
      </c>
      <c r="I188">
        <v>1115</v>
      </c>
      <c r="J188">
        <v>10</v>
      </c>
      <c r="K188" t="str">
        <f t="shared" si="24"/>
        <v>4111507</v>
      </c>
      <c r="L188" t="str">
        <f t="shared" si="25"/>
        <v>4111507</v>
      </c>
      <c r="M188">
        <v>12</v>
      </c>
      <c r="O188" t="s">
        <v>79</v>
      </c>
      <c r="P188">
        <f>IF(H188=1,VLOOKUP(O188,Sheet3!$A$1:$C$90,2,FALSE),VLOOKUP(O188,Sheet3!$A$44:$C$54,2,FALSE))</f>
        <v>349010024</v>
      </c>
      <c r="Q188" t="str">
        <f t="shared" si="33"/>
        <v>1</v>
      </c>
      <c r="R188" t="s">
        <v>80</v>
      </c>
      <c r="S188">
        <f>VLOOKUP(R188,Sheet5!B:D,3,FALSE)</f>
        <v>2</v>
      </c>
      <c r="T188">
        <v>0</v>
      </c>
    </row>
    <row r="189" s="23" customFormat="1" spans="1:20">
      <c r="A189" s="23" t="s">
        <v>50</v>
      </c>
      <c r="B189">
        <f t="shared" si="31"/>
        <v>111607</v>
      </c>
      <c r="C189" s="23" t="s">
        <v>90</v>
      </c>
      <c r="D189" s="23">
        <v>1</v>
      </c>
      <c r="E189" s="23" t="str">
        <f t="shared" si="32"/>
        <v>日常-固定-任务16-档位07</v>
      </c>
      <c r="F189" s="23" t="s">
        <v>91</v>
      </c>
      <c r="G189" s="23">
        <v>16</v>
      </c>
      <c r="H189" s="23">
        <v>1</v>
      </c>
      <c r="I189" s="23">
        <v>1116</v>
      </c>
      <c r="J189" s="23">
        <v>10</v>
      </c>
      <c r="K189" t="str">
        <f t="shared" si="24"/>
        <v>4111607</v>
      </c>
      <c r="L189" t="str">
        <f t="shared" si="25"/>
        <v>4111607</v>
      </c>
      <c r="M189" s="23">
        <v>146</v>
      </c>
      <c r="O189" s="23" t="s">
        <v>91</v>
      </c>
      <c r="P189">
        <f>IF(H189=1,VLOOKUP(O189,Sheet3!$A$1:$C$90,2,FALSE),VLOOKUP(O189,Sheet3!$A$44:$C$54,2,FALSE))</f>
        <v>349010038</v>
      </c>
      <c r="Q189" s="23" t="str">
        <f t="shared" si="33"/>
        <v>1</v>
      </c>
      <c r="R189" s="23" t="s">
        <v>91</v>
      </c>
      <c r="S189" s="23">
        <v>1</v>
      </c>
      <c r="T189" s="23">
        <v>1</v>
      </c>
    </row>
    <row r="190" s="23" customFormat="1" spans="1:20">
      <c r="A190" s="23" t="s">
        <v>50</v>
      </c>
      <c r="B190">
        <f t="shared" si="31"/>
        <v>111707</v>
      </c>
      <c r="C190" s="23" t="s">
        <v>92</v>
      </c>
      <c r="D190" s="23">
        <v>1</v>
      </c>
      <c r="E190" s="23" t="str">
        <f t="shared" si="32"/>
        <v>日常-固定-任务17-档位07</v>
      </c>
      <c r="F190" s="23" t="s">
        <v>93</v>
      </c>
      <c r="G190" s="23">
        <v>17</v>
      </c>
      <c r="H190" s="23">
        <v>1</v>
      </c>
      <c r="I190" s="23">
        <v>1117</v>
      </c>
      <c r="J190" s="23">
        <v>10</v>
      </c>
      <c r="K190" t="str">
        <f t="shared" si="24"/>
        <v>4111707</v>
      </c>
      <c r="L190" t="str">
        <f t="shared" si="25"/>
        <v>4111707</v>
      </c>
      <c r="M190" s="23">
        <v>89</v>
      </c>
      <c r="O190" s="23" t="s">
        <v>93</v>
      </c>
      <c r="P190">
        <f>IF(H190=1,VLOOKUP(O190,Sheet3!$A$1:$C$90,2,FALSE),VLOOKUP(O190,Sheet3!$A$44:$C$54,2,FALSE))</f>
        <v>349010039</v>
      </c>
      <c r="Q190" s="23" t="str">
        <f t="shared" si="33"/>
        <v>1</v>
      </c>
      <c r="R190" s="23" t="s">
        <v>93</v>
      </c>
      <c r="S190" s="23">
        <v>1</v>
      </c>
      <c r="T190" s="23">
        <v>2</v>
      </c>
    </row>
    <row r="191" s="23" customFormat="1" spans="1:20">
      <c r="A191" s="23" t="s">
        <v>50</v>
      </c>
      <c r="B191">
        <f t="shared" si="31"/>
        <v>111807</v>
      </c>
      <c r="C191" s="23" t="s">
        <v>94</v>
      </c>
      <c r="D191" s="23">
        <v>1</v>
      </c>
      <c r="E191" t="str">
        <f t="shared" si="32"/>
        <v>日常-固定-任务18-档位07</v>
      </c>
      <c r="F191" s="23" t="s">
        <v>95</v>
      </c>
      <c r="G191" s="23">
        <v>16</v>
      </c>
      <c r="H191" s="23">
        <v>1</v>
      </c>
      <c r="I191" s="23">
        <v>1118</v>
      </c>
      <c r="J191" s="23">
        <v>10</v>
      </c>
      <c r="K191" t="str">
        <f t="shared" si="24"/>
        <v>4111807</v>
      </c>
      <c r="L191" t="str">
        <f t="shared" si="25"/>
        <v>4111807</v>
      </c>
      <c r="M191" s="23">
        <v>97</v>
      </c>
      <c r="O191" s="23" t="s">
        <v>95</v>
      </c>
      <c r="P191">
        <f>IF(H191=1,VLOOKUP(O191,Sheet3!$A$1:$C$90,2,FALSE),VLOOKUP(O191,Sheet3!$A$44:$C$54,2,FALSE))</f>
        <v>349010041</v>
      </c>
      <c r="Q191" t="str">
        <f t="shared" si="33"/>
        <v>1</v>
      </c>
      <c r="R191" s="23" t="s">
        <v>95</v>
      </c>
      <c r="S191" s="23">
        <v>31</v>
      </c>
      <c r="T191" s="23">
        <v>0</v>
      </c>
    </row>
    <row r="192" s="36" customFormat="1" spans="1:20">
      <c r="A192" t="s">
        <v>50</v>
      </c>
      <c r="B192">
        <f t="shared" si="31"/>
        <v>210107</v>
      </c>
      <c r="C192" t="s">
        <v>96</v>
      </c>
      <c r="D192">
        <v>1</v>
      </c>
      <c r="E192" t="str">
        <f t="shared" si="32"/>
        <v>周常-固定-任务01-档位07</v>
      </c>
      <c r="F192" s="23" t="s">
        <v>97</v>
      </c>
      <c r="G192">
        <v>29</v>
      </c>
      <c r="H192">
        <v>2</v>
      </c>
      <c r="I192" t="str">
        <f t="shared" ref="I192:I201" si="34">LEFT(B192,4)</f>
        <v>2101</v>
      </c>
      <c r="J192">
        <v>10</v>
      </c>
      <c r="K192" t="str">
        <f t="shared" si="24"/>
        <v>4210107</v>
      </c>
      <c r="L192" t="str">
        <f t="shared" si="25"/>
        <v>4210107</v>
      </c>
      <c r="M192">
        <v>19</v>
      </c>
      <c r="O192" s="23" t="s">
        <v>97</v>
      </c>
      <c r="P192">
        <f>IF(H192=1,VLOOKUP(O192,Sheet3!$A$1:$C$90,2,FALSE),VLOOKUP(O192,Sheet3!$A$44:$C$54,2,FALSE))</f>
        <v>340510004</v>
      </c>
      <c r="Q192" t="str">
        <f t="shared" si="33"/>
        <v>1</v>
      </c>
      <c r="S192">
        <v>0</v>
      </c>
      <c r="T192" s="36">
        <v>0</v>
      </c>
    </row>
    <row r="193" s="36" customFormat="1" spans="1:20">
      <c r="A193" t="s">
        <v>50</v>
      </c>
      <c r="B193">
        <f t="shared" si="31"/>
        <v>210207</v>
      </c>
      <c r="C193" t="s">
        <v>98</v>
      </c>
      <c r="D193">
        <v>1</v>
      </c>
      <c r="E193" t="str">
        <f t="shared" si="32"/>
        <v>周常-固定-任务02-档位07</v>
      </c>
      <c r="F193" s="23" t="s">
        <v>99</v>
      </c>
      <c r="G193">
        <v>30</v>
      </c>
      <c r="H193">
        <v>2</v>
      </c>
      <c r="I193" t="str">
        <f t="shared" si="34"/>
        <v>2102</v>
      </c>
      <c r="J193">
        <v>10</v>
      </c>
      <c r="K193" t="str">
        <f t="shared" si="24"/>
        <v>4210207</v>
      </c>
      <c r="L193" t="str">
        <f t="shared" si="25"/>
        <v>4210207</v>
      </c>
      <c r="M193">
        <v>24</v>
      </c>
      <c r="O193" s="23" t="s">
        <v>99</v>
      </c>
      <c r="P193">
        <f>IF(H193=1,VLOOKUP(O193,Sheet3!$A$1:$C$90,2,FALSE),VLOOKUP(O193,Sheet3!$A$44:$C$54,2,FALSE))</f>
        <v>340510010</v>
      </c>
      <c r="Q193" t="str">
        <f t="shared" si="33"/>
        <v>1</v>
      </c>
      <c r="S193">
        <v>0</v>
      </c>
      <c r="T193" s="36">
        <v>0</v>
      </c>
    </row>
    <row r="194" s="36" customFormat="1" spans="1:20">
      <c r="A194" t="s">
        <v>50</v>
      </c>
      <c r="B194">
        <f t="shared" si="31"/>
        <v>210307</v>
      </c>
      <c r="C194" t="s">
        <v>100</v>
      </c>
      <c r="D194">
        <v>1</v>
      </c>
      <c r="E194" t="str">
        <f t="shared" si="32"/>
        <v>周常-固定-任务03-档位07</v>
      </c>
      <c r="F194" s="23" t="s">
        <v>101</v>
      </c>
      <c r="G194">
        <v>31</v>
      </c>
      <c r="H194">
        <v>2</v>
      </c>
      <c r="I194" t="str">
        <f t="shared" si="34"/>
        <v>2103</v>
      </c>
      <c r="J194">
        <v>10</v>
      </c>
      <c r="K194" t="str">
        <f t="shared" si="24"/>
        <v>4210307</v>
      </c>
      <c r="L194" t="str">
        <f t="shared" si="25"/>
        <v>4210307</v>
      </c>
      <c r="M194">
        <v>13</v>
      </c>
      <c r="O194" s="23" t="s">
        <v>101</v>
      </c>
      <c r="P194">
        <f>IF(H194=1,VLOOKUP(O194,Sheet3!$A$1:$C$90,2,FALSE),VLOOKUP(O194,Sheet3!$A$44:$C$54,2,FALSE))</f>
        <v>340510005</v>
      </c>
      <c r="Q194" t="str">
        <f t="shared" si="33"/>
        <v>1</v>
      </c>
      <c r="S194">
        <v>0</v>
      </c>
      <c r="T194" s="36">
        <v>0</v>
      </c>
    </row>
    <row r="195" s="36" customFormat="1" spans="1:20">
      <c r="A195" t="s">
        <v>50</v>
      </c>
      <c r="B195">
        <f t="shared" si="31"/>
        <v>210407</v>
      </c>
      <c r="C195" t="s">
        <v>102</v>
      </c>
      <c r="D195">
        <v>1</v>
      </c>
      <c r="E195" t="str">
        <f t="shared" si="32"/>
        <v>周常-固定-任务04-档位07</v>
      </c>
      <c r="F195" s="23" t="s">
        <v>103</v>
      </c>
      <c r="G195">
        <v>32</v>
      </c>
      <c r="H195">
        <v>2</v>
      </c>
      <c r="I195" t="str">
        <f t="shared" si="34"/>
        <v>2104</v>
      </c>
      <c r="J195">
        <v>10</v>
      </c>
      <c r="K195" t="str">
        <f t="shared" si="24"/>
        <v>4210407</v>
      </c>
      <c r="L195" t="str">
        <f t="shared" si="25"/>
        <v>4210407</v>
      </c>
      <c r="M195">
        <v>27</v>
      </c>
      <c r="O195" s="23" t="s">
        <v>103</v>
      </c>
      <c r="P195">
        <f>IF(H195=1,VLOOKUP(O195,Sheet3!$A$1:$C$90,2,FALSE),VLOOKUP(O195,Sheet3!$A$44:$C$54,2,FALSE))</f>
        <v>340510006</v>
      </c>
      <c r="Q195" t="str">
        <f t="shared" si="33"/>
        <v>1</v>
      </c>
      <c r="S195">
        <v>0</v>
      </c>
      <c r="T195" s="36">
        <v>0</v>
      </c>
    </row>
    <row r="196" s="36" customFormat="1" spans="1:20">
      <c r="A196" t="s">
        <v>50</v>
      </c>
      <c r="B196">
        <f t="shared" si="31"/>
        <v>210507</v>
      </c>
      <c r="C196" t="s">
        <v>104</v>
      </c>
      <c r="D196">
        <v>1</v>
      </c>
      <c r="E196" t="str">
        <f t="shared" si="32"/>
        <v>周常-固定-任务05-档位07</v>
      </c>
      <c r="F196" s="23" t="s">
        <v>105</v>
      </c>
      <c r="G196">
        <v>33</v>
      </c>
      <c r="H196">
        <v>2</v>
      </c>
      <c r="I196" t="str">
        <f t="shared" si="34"/>
        <v>2105</v>
      </c>
      <c r="J196">
        <v>10</v>
      </c>
      <c r="K196" t="str">
        <f t="shared" si="24"/>
        <v>4210507</v>
      </c>
      <c r="L196" t="str">
        <f t="shared" si="25"/>
        <v>4210507</v>
      </c>
      <c r="M196">
        <v>16</v>
      </c>
      <c r="O196" s="23" t="s">
        <v>105</v>
      </c>
      <c r="P196">
        <f>IF(H196=1,VLOOKUP(O196,Sheet3!$A$1:$C$90,2,FALSE),VLOOKUP(O196,Sheet3!$A$44:$C$54,2,FALSE))</f>
        <v>340510007</v>
      </c>
      <c r="Q196" t="str">
        <f t="shared" si="33"/>
        <v>1</v>
      </c>
      <c r="S196">
        <v>0</v>
      </c>
      <c r="T196" s="36">
        <v>0</v>
      </c>
    </row>
    <row r="197" s="36" customFormat="1" spans="1:20">
      <c r="A197" t="s">
        <v>50</v>
      </c>
      <c r="B197">
        <f t="shared" si="31"/>
        <v>220107</v>
      </c>
      <c r="C197" t="s">
        <v>106</v>
      </c>
      <c r="D197">
        <v>1</v>
      </c>
      <c r="E197" t="str">
        <f t="shared" si="32"/>
        <v>周常-随机-任务01-档位07</v>
      </c>
      <c r="F197" s="23" t="s">
        <v>107</v>
      </c>
      <c r="G197">
        <v>34</v>
      </c>
      <c r="H197">
        <v>2</v>
      </c>
      <c r="I197" t="str">
        <f t="shared" si="34"/>
        <v>2201</v>
      </c>
      <c r="J197">
        <v>10</v>
      </c>
      <c r="K197" t="str">
        <f t="shared" si="24"/>
        <v>4220107</v>
      </c>
      <c r="L197" t="str">
        <f t="shared" si="25"/>
        <v>4220107</v>
      </c>
      <c r="M197">
        <v>30</v>
      </c>
      <c r="O197" s="23" t="s">
        <v>107</v>
      </c>
      <c r="P197">
        <f>IF(H197=1,VLOOKUP(O197,Sheet3!$A$1:$C$90,2,FALSE),VLOOKUP(O197,Sheet3!$A$44:$C$54,2,FALSE))</f>
        <v>340510009</v>
      </c>
      <c r="Q197" t="str">
        <f t="shared" si="33"/>
        <v>2</v>
      </c>
      <c r="S197">
        <v>0</v>
      </c>
      <c r="T197" s="36">
        <v>0</v>
      </c>
    </row>
    <row r="198" s="36" customFormat="1" spans="1:20">
      <c r="A198" t="s">
        <v>50</v>
      </c>
      <c r="B198">
        <f t="shared" si="31"/>
        <v>220207</v>
      </c>
      <c r="C198" t="s">
        <v>108</v>
      </c>
      <c r="D198">
        <v>1</v>
      </c>
      <c r="E198" t="str">
        <f t="shared" si="32"/>
        <v>周常-随机-任务02-档位07</v>
      </c>
      <c r="F198" s="23" t="s">
        <v>109</v>
      </c>
      <c r="G198">
        <v>35</v>
      </c>
      <c r="H198">
        <v>2</v>
      </c>
      <c r="I198" t="str">
        <f t="shared" si="34"/>
        <v>2202</v>
      </c>
      <c r="J198">
        <v>10</v>
      </c>
      <c r="K198" t="str">
        <f t="shared" si="24"/>
        <v>4220207</v>
      </c>
      <c r="L198" t="str">
        <f t="shared" si="25"/>
        <v>4220207</v>
      </c>
      <c r="M198">
        <v>12</v>
      </c>
      <c r="O198" s="23" t="s">
        <v>109</v>
      </c>
      <c r="P198">
        <f>IF(H198=1,VLOOKUP(O198,Sheet3!$A$1:$C$90,2,FALSE),VLOOKUP(O198,Sheet3!$A$44:$C$54,2,FALSE))</f>
        <v>340510003</v>
      </c>
      <c r="Q198" t="str">
        <f t="shared" si="33"/>
        <v>2</v>
      </c>
      <c r="S198">
        <v>0</v>
      </c>
      <c r="T198" s="36">
        <v>0</v>
      </c>
    </row>
    <row r="199" s="36" customFormat="1" spans="1:20">
      <c r="A199" t="s">
        <v>50</v>
      </c>
      <c r="B199">
        <f t="shared" si="31"/>
        <v>220307</v>
      </c>
      <c r="C199" t="s">
        <v>110</v>
      </c>
      <c r="D199">
        <v>1</v>
      </c>
      <c r="E199" t="str">
        <f t="shared" si="32"/>
        <v>周常-随机-任务03-档位07</v>
      </c>
      <c r="F199" s="23" t="s">
        <v>111</v>
      </c>
      <c r="G199">
        <v>36</v>
      </c>
      <c r="H199">
        <v>2</v>
      </c>
      <c r="I199" t="str">
        <f t="shared" si="34"/>
        <v>2203</v>
      </c>
      <c r="J199">
        <v>10</v>
      </c>
      <c r="K199" t="str">
        <f t="shared" ref="K199:K262" si="35">L199</f>
        <v>4220307</v>
      </c>
      <c r="L199" t="str">
        <f t="shared" ref="L199:L262" si="36">"4"&amp;B199</f>
        <v>4220307</v>
      </c>
      <c r="M199">
        <v>5</v>
      </c>
      <c r="O199" s="23" t="s">
        <v>111</v>
      </c>
      <c r="P199">
        <f>IF(H199=1,VLOOKUP(O199,Sheet3!$A$1:$C$90,2,FALSE),VLOOKUP(O199,Sheet3!$A$44:$C$54,2,FALSE))</f>
        <v>340510001</v>
      </c>
      <c r="Q199" t="str">
        <f t="shared" si="33"/>
        <v>2</v>
      </c>
      <c r="S199">
        <v>0</v>
      </c>
      <c r="T199" s="36">
        <v>0</v>
      </c>
    </row>
    <row r="200" s="36" customFormat="1" spans="1:20">
      <c r="A200" t="s">
        <v>50</v>
      </c>
      <c r="B200">
        <f t="shared" si="31"/>
        <v>220407</v>
      </c>
      <c r="C200" t="s">
        <v>112</v>
      </c>
      <c r="D200">
        <v>1</v>
      </c>
      <c r="E200" t="str">
        <f t="shared" si="32"/>
        <v>周常-随机-任务04-档位07</v>
      </c>
      <c r="F200" s="23" t="s">
        <v>113</v>
      </c>
      <c r="G200">
        <v>37</v>
      </c>
      <c r="H200">
        <v>2</v>
      </c>
      <c r="I200" t="str">
        <f t="shared" si="34"/>
        <v>2204</v>
      </c>
      <c r="J200">
        <v>10</v>
      </c>
      <c r="K200" t="str">
        <f t="shared" si="35"/>
        <v>4220407</v>
      </c>
      <c r="L200" t="str">
        <f t="shared" si="36"/>
        <v>4220407</v>
      </c>
      <c r="M200">
        <v>5</v>
      </c>
      <c r="O200" s="23" t="s">
        <v>113</v>
      </c>
      <c r="P200">
        <f>IF(H200=1,VLOOKUP(O200,Sheet3!$A$1:$C$90,2,FALSE),VLOOKUP(O200,Sheet3!$A$44:$C$54,2,FALSE))</f>
        <v>340510008</v>
      </c>
      <c r="Q200" t="str">
        <f t="shared" si="33"/>
        <v>2</v>
      </c>
      <c r="S200">
        <v>0</v>
      </c>
      <c r="T200" s="36">
        <v>0</v>
      </c>
    </row>
    <row r="201" s="36" customFormat="1" spans="1:20">
      <c r="A201" t="s">
        <v>50</v>
      </c>
      <c r="B201">
        <f t="shared" si="31"/>
        <v>220507</v>
      </c>
      <c r="C201" s="36" t="s">
        <v>114</v>
      </c>
      <c r="D201" s="36">
        <v>1</v>
      </c>
      <c r="E201" s="36" t="str">
        <f t="shared" si="32"/>
        <v>周常-随机-任务05-档位07</v>
      </c>
      <c r="F201" s="45" t="s">
        <v>115</v>
      </c>
      <c r="G201" s="36">
        <v>38</v>
      </c>
      <c r="H201" s="36">
        <v>2</v>
      </c>
      <c r="I201" s="36" t="str">
        <f t="shared" si="34"/>
        <v>2205</v>
      </c>
      <c r="J201" s="36">
        <v>10</v>
      </c>
      <c r="K201" t="str">
        <f t="shared" si="35"/>
        <v>4220507</v>
      </c>
      <c r="L201" t="str">
        <f t="shared" si="36"/>
        <v>4220507</v>
      </c>
      <c r="M201" s="36">
        <v>13</v>
      </c>
      <c r="O201" s="45" t="s">
        <v>115</v>
      </c>
      <c r="P201">
        <f>IF(H201=1,VLOOKUP(O201,Sheet3!$A$1:$C$90,2,FALSE),VLOOKUP(O201,Sheet3!$A$44:$C$54,2,FALSE))</f>
        <v>340510002</v>
      </c>
      <c r="Q201" s="36" t="str">
        <f t="shared" si="33"/>
        <v>2</v>
      </c>
      <c r="S201">
        <v>0</v>
      </c>
      <c r="T201" s="36">
        <v>0</v>
      </c>
    </row>
    <row r="202" spans="1:20">
      <c r="A202" t="s">
        <v>50</v>
      </c>
      <c r="B202">
        <f t="shared" ref="B202:B229" si="37">B174+1</f>
        <v>110108</v>
      </c>
      <c r="C202" t="s">
        <v>51</v>
      </c>
      <c r="D202">
        <v>1</v>
      </c>
      <c r="E202" t="str">
        <f t="shared" ref="E202:E229" si="38">IF(VALUE(H202)=1,"日常-","周常-")&amp;IF(VALUE(MID(B202,2,1))=1,"固定","随机")&amp;"-任务"&amp;MID(B202,3,2)&amp;"-档位"&amp;RIGHT(B202,2)</f>
        <v>日常-固定-任务01-档位08</v>
      </c>
      <c r="F202" t="s">
        <v>51</v>
      </c>
      <c r="G202">
        <v>1</v>
      </c>
      <c r="H202">
        <v>1</v>
      </c>
      <c r="I202">
        <v>1101</v>
      </c>
      <c r="J202">
        <v>10</v>
      </c>
      <c r="K202" t="str">
        <f t="shared" si="35"/>
        <v>4110108</v>
      </c>
      <c r="L202" t="str">
        <f t="shared" si="36"/>
        <v>4110108</v>
      </c>
      <c r="M202">
        <v>1</v>
      </c>
      <c r="O202" t="s">
        <v>52</v>
      </c>
      <c r="P202">
        <f>IF(H202=1,VLOOKUP(O202,Sheet3!$A$1:$C$90,2,FALSE),VLOOKUP(O202,Sheet3!$A$44:$C$54,2,FALSE))</f>
        <v>349010024</v>
      </c>
      <c r="Q202" t="str">
        <f t="shared" ref="Q202:Q229" si="39">IF(ISNUMBER(FIND("固定",E202)),"1","2")</f>
        <v>1</v>
      </c>
      <c r="R202" t="s">
        <v>53</v>
      </c>
      <c r="S202">
        <f>VLOOKUP(R202,Sheet5!B:D,3,FALSE)</f>
        <v>0</v>
      </c>
      <c r="T202">
        <v>0</v>
      </c>
    </row>
    <row r="203" spans="1:20">
      <c r="A203" t="s">
        <v>50</v>
      </c>
      <c r="B203">
        <f t="shared" si="37"/>
        <v>110208</v>
      </c>
      <c r="C203" t="s">
        <v>54</v>
      </c>
      <c r="D203">
        <v>1</v>
      </c>
      <c r="E203" t="str">
        <f t="shared" si="38"/>
        <v>日常-固定-任务02-档位08</v>
      </c>
      <c r="F203" t="s">
        <v>55</v>
      </c>
      <c r="G203">
        <v>2</v>
      </c>
      <c r="H203">
        <v>1</v>
      </c>
      <c r="I203">
        <v>1102</v>
      </c>
      <c r="J203">
        <v>10</v>
      </c>
      <c r="K203" t="str">
        <f t="shared" si="35"/>
        <v>4110208</v>
      </c>
      <c r="L203" t="str">
        <f t="shared" si="36"/>
        <v>4110208</v>
      </c>
      <c r="M203">
        <v>13</v>
      </c>
      <c r="O203" t="s">
        <v>56</v>
      </c>
      <c r="P203">
        <f>IF(H203=1,VLOOKUP(O203,Sheet3!$A$1:$C$90,2,FALSE),VLOOKUP(O203,Sheet3!$A$44:$C$54,2,FALSE))</f>
        <v>349010006</v>
      </c>
      <c r="Q203" t="str">
        <f t="shared" si="39"/>
        <v>1</v>
      </c>
      <c r="R203" t="s">
        <v>57</v>
      </c>
      <c r="S203">
        <f>VLOOKUP(R203,Sheet5!B:D,3,FALSE)</f>
        <v>13</v>
      </c>
      <c r="T203">
        <v>0</v>
      </c>
    </row>
    <row r="204" spans="1:20">
      <c r="A204" t="s">
        <v>50</v>
      </c>
      <c r="B204">
        <f t="shared" si="37"/>
        <v>110308</v>
      </c>
      <c r="C204" t="s">
        <v>58</v>
      </c>
      <c r="D204">
        <v>1</v>
      </c>
      <c r="E204" t="str">
        <f t="shared" si="38"/>
        <v>日常-固定-任务03-档位08</v>
      </c>
      <c r="F204" t="s">
        <v>59</v>
      </c>
      <c r="G204">
        <v>3</v>
      </c>
      <c r="H204">
        <v>1</v>
      </c>
      <c r="I204">
        <v>1103</v>
      </c>
      <c r="J204">
        <v>10</v>
      </c>
      <c r="K204" t="str">
        <f t="shared" si="35"/>
        <v>4110308</v>
      </c>
      <c r="L204" t="str">
        <f t="shared" si="36"/>
        <v>4110308</v>
      </c>
      <c r="M204">
        <v>17</v>
      </c>
      <c r="O204" t="s">
        <v>59</v>
      </c>
      <c r="P204">
        <f>IF(H204=1,VLOOKUP(O204,Sheet3!$A$1:$C$90,2,FALSE),VLOOKUP(O204,Sheet3!$A$44:$C$54,2,FALSE))</f>
        <v>349010012</v>
      </c>
      <c r="Q204" t="str">
        <f t="shared" si="39"/>
        <v>1</v>
      </c>
      <c r="R204" t="s">
        <v>59</v>
      </c>
      <c r="S204">
        <f>VLOOKUP(R204,Sheet5!B:D,3,FALSE)</f>
        <v>8</v>
      </c>
      <c r="T204">
        <v>0</v>
      </c>
    </row>
    <row r="205" spans="1:20">
      <c r="A205" t="s">
        <v>50</v>
      </c>
      <c r="B205">
        <f t="shared" si="37"/>
        <v>110408</v>
      </c>
      <c r="C205" t="s">
        <v>60</v>
      </c>
      <c r="D205">
        <v>1</v>
      </c>
      <c r="E205" t="str">
        <f t="shared" si="38"/>
        <v>日常-固定-任务04-档位08</v>
      </c>
      <c r="F205" t="s">
        <v>61</v>
      </c>
      <c r="G205">
        <v>4</v>
      </c>
      <c r="H205">
        <v>1</v>
      </c>
      <c r="I205">
        <v>1104</v>
      </c>
      <c r="J205">
        <v>10</v>
      </c>
      <c r="K205" t="str">
        <f t="shared" si="35"/>
        <v>4110408</v>
      </c>
      <c r="L205" t="str">
        <f t="shared" si="36"/>
        <v>4110408</v>
      </c>
      <c r="M205">
        <v>18</v>
      </c>
      <c r="O205" t="s">
        <v>61</v>
      </c>
      <c r="P205">
        <f>IF(H205=1,VLOOKUP(O205,Sheet3!$A$1:$C$90,2,FALSE),VLOOKUP(O205,Sheet3!$A$44:$C$54,2,FALSE))</f>
        <v>349010023</v>
      </c>
      <c r="Q205" t="str">
        <f t="shared" si="39"/>
        <v>1</v>
      </c>
      <c r="R205" t="s">
        <v>61</v>
      </c>
      <c r="S205">
        <v>27</v>
      </c>
      <c r="T205">
        <v>0</v>
      </c>
    </row>
    <row r="206" spans="1:20">
      <c r="A206" t="s">
        <v>50</v>
      </c>
      <c r="B206">
        <f t="shared" si="37"/>
        <v>110508</v>
      </c>
      <c r="C206" t="s">
        <v>62</v>
      </c>
      <c r="D206">
        <v>1</v>
      </c>
      <c r="E206" t="str">
        <f t="shared" si="38"/>
        <v>日常-固定-任务05-档位08</v>
      </c>
      <c r="F206" t="s">
        <v>63</v>
      </c>
      <c r="G206">
        <v>5</v>
      </c>
      <c r="H206">
        <v>1</v>
      </c>
      <c r="I206">
        <v>1105</v>
      </c>
      <c r="J206">
        <v>10</v>
      </c>
      <c r="K206" t="str">
        <f t="shared" si="35"/>
        <v>4110508</v>
      </c>
      <c r="L206" t="str">
        <f t="shared" si="36"/>
        <v>4110508</v>
      </c>
      <c r="M206">
        <v>21</v>
      </c>
      <c r="O206" t="s">
        <v>63</v>
      </c>
      <c r="P206">
        <f>IF(H206=1,VLOOKUP(O206,Sheet3!$A$1:$C$90,2,FALSE),VLOOKUP(O206,Sheet3!$A$44:$C$54,2,FALSE))</f>
        <v>349010004</v>
      </c>
      <c r="Q206" t="str">
        <f t="shared" si="39"/>
        <v>1</v>
      </c>
      <c r="R206" t="s">
        <v>63</v>
      </c>
      <c r="S206">
        <f>VLOOKUP(R206,Sheet5!B:D,3,FALSE)</f>
        <v>14</v>
      </c>
      <c r="T206">
        <v>0</v>
      </c>
    </row>
    <row r="207" spans="1:20">
      <c r="A207" t="s">
        <v>50</v>
      </c>
      <c r="B207">
        <f t="shared" si="37"/>
        <v>110608</v>
      </c>
      <c r="C207" t="s">
        <v>64</v>
      </c>
      <c r="D207">
        <v>1</v>
      </c>
      <c r="E207" t="str">
        <f t="shared" si="38"/>
        <v>日常-固定-任务06-档位08</v>
      </c>
      <c r="F207" t="s">
        <v>65</v>
      </c>
      <c r="G207">
        <v>6</v>
      </c>
      <c r="H207">
        <v>1</v>
      </c>
      <c r="I207">
        <v>1106</v>
      </c>
      <c r="J207">
        <v>10</v>
      </c>
      <c r="K207" t="str">
        <f t="shared" si="35"/>
        <v>4110608</v>
      </c>
      <c r="L207" t="str">
        <f t="shared" si="36"/>
        <v>4110608</v>
      </c>
      <c r="M207">
        <v>20</v>
      </c>
      <c r="O207" t="s">
        <v>65</v>
      </c>
      <c r="P207">
        <f>IF(H207=1,VLOOKUP(O207,Sheet3!$A$1:$C$90,2,FALSE),VLOOKUP(O207,Sheet3!$A$44:$C$54,2,FALSE))</f>
        <v>349010009</v>
      </c>
      <c r="Q207" t="str">
        <f t="shared" si="39"/>
        <v>1</v>
      </c>
      <c r="R207" t="s">
        <v>65</v>
      </c>
      <c r="S207">
        <f>VLOOKUP(R207,Sheet5!B:D,3,FALSE)</f>
        <v>36</v>
      </c>
      <c r="T207">
        <v>0</v>
      </c>
    </row>
    <row r="208" spans="1:20">
      <c r="A208" t="s">
        <v>50</v>
      </c>
      <c r="B208">
        <f t="shared" si="37"/>
        <v>110708</v>
      </c>
      <c r="C208" t="s">
        <v>66</v>
      </c>
      <c r="D208">
        <v>1</v>
      </c>
      <c r="E208" t="str">
        <f t="shared" si="38"/>
        <v>日常-固定-任务07-档位08</v>
      </c>
      <c r="F208" t="s">
        <v>67</v>
      </c>
      <c r="G208">
        <v>7</v>
      </c>
      <c r="H208">
        <v>1</v>
      </c>
      <c r="I208">
        <v>1107</v>
      </c>
      <c r="J208">
        <v>10</v>
      </c>
      <c r="K208" t="str">
        <f t="shared" si="35"/>
        <v>4110708</v>
      </c>
      <c r="L208" t="str">
        <f t="shared" si="36"/>
        <v>4110708</v>
      </c>
      <c r="M208">
        <v>2</v>
      </c>
      <c r="O208" t="s">
        <v>68</v>
      </c>
      <c r="P208">
        <f>IF(H208=1,VLOOKUP(O208,Sheet3!$A$1:$C$90,2,FALSE),VLOOKUP(O208,Sheet3!$A$44:$C$54,2,FALSE))</f>
        <v>349010021</v>
      </c>
      <c r="Q208" t="str">
        <f t="shared" si="39"/>
        <v>1</v>
      </c>
      <c r="R208" t="s">
        <v>69</v>
      </c>
      <c r="S208">
        <f>VLOOKUP(R208,Sheet5!B:D,3,FALSE)</f>
        <v>1</v>
      </c>
      <c r="T208">
        <v>0</v>
      </c>
    </row>
    <row r="209" spans="2:20">
      <c r="B209">
        <f t="shared" si="37"/>
        <v>110808</v>
      </c>
      <c r="C209" t="s">
        <v>70</v>
      </c>
      <c r="D209">
        <v>1</v>
      </c>
      <c r="E209" t="str">
        <f t="shared" si="38"/>
        <v>日常-固定-任务08-档位08</v>
      </c>
      <c r="F209" t="s">
        <v>71</v>
      </c>
      <c r="G209">
        <v>8</v>
      </c>
      <c r="H209">
        <v>1</v>
      </c>
      <c r="I209">
        <v>1108</v>
      </c>
      <c r="J209">
        <v>10</v>
      </c>
      <c r="K209" t="str">
        <f t="shared" si="35"/>
        <v>4110808</v>
      </c>
      <c r="L209" t="str">
        <f t="shared" si="36"/>
        <v>4110808</v>
      </c>
      <c r="M209">
        <v>10</v>
      </c>
      <c r="O209" t="s">
        <v>71</v>
      </c>
      <c r="P209">
        <f>IF(H209=1,VLOOKUP(O209,Sheet3!$A$1:$C$90,2,FALSE),VLOOKUP(O209,Sheet3!$A$44:$C$54,2,FALSE))</f>
        <v>349010028</v>
      </c>
      <c r="Q209" t="str">
        <f t="shared" si="39"/>
        <v>1</v>
      </c>
      <c r="R209" t="s">
        <v>71</v>
      </c>
      <c r="S209">
        <f>VLOOKUP(R209,Sheet5!B:D,3,FALSE)</f>
        <v>29</v>
      </c>
      <c r="T209">
        <v>0</v>
      </c>
    </row>
    <row r="210" spans="1:20">
      <c r="A210" t="s">
        <v>50</v>
      </c>
      <c r="B210">
        <f t="shared" si="37"/>
        <v>110908</v>
      </c>
      <c r="C210" t="s">
        <v>72</v>
      </c>
      <c r="D210">
        <v>1</v>
      </c>
      <c r="E210" t="str">
        <f t="shared" si="38"/>
        <v>日常-固定-任务09-档位08</v>
      </c>
      <c r="F210" t="s">
        <v>73</v>
      </c>
      <c r="G210">
        <v>9</v>
      </c>
      <c r="H210">
        <v>1</v>
      </c>
      <c r="I210">
        <v>1109</v>
      </c>
      <c r="J210">
        <v>10</v>
      </c>
      <c r="K210" t="str">
        <f t="shared" si="35"/>
        <v>4110908</v>
      </c>
      <c r="L210" t="str">
        <f t="shared" si="36"/>
        <v>4110908</v>
      </c>
      <c r="M210">
        <v>13</v>
      </c>
      <c r="O210" t="s">
        <v>74</v>
      </c>
      <c r="P210">
        <f>IF(H210=1,VLOOKUP(O210,Sheet3!$A$1:$C$90,2,FALSE),VLOOKUP(O210,Sheet3!$A$44:$C$54,2,FALSE))</f>
        <v>349010005</v>
      </c>
      <c r="Q210" t="str">
        <f t="shared" si="39"/>
        <v>1</v>
      </c>
      <c r="R210" t="s">
        <v>74</v>
      </c>
      <c r="S210">
        <f>VLOOKUP(R210,Sheet5!B:D,3,FALSE)</f>
        <v>18</v>
      </c>
      <c r="T210">
        <v>0</v>
      </c>
    </row>
    <row r="211" spans="1:20">
      <c r="A211" t="s">
        <v>50</v>
      </c>
      <c r="B211">
        <f t="shared" si="37"/>
        <v>111008</v>
      </c>
      <c r="C211" t="s">
        <v>75</v>
      </c>
      <c r="D211">
        <v>1</v>
      </c>
      <c r="E211" t="str">
        <f t="shared" si="38"/>
        <v>日常-固定-任务10-档位08</v>
      </c>
      <c r="F211" t="s">
        <v>76</v>
      </c>
      <c r="G211">
        <v>10</v>
      </c>
      <c r="H211">
        <v>1</v>
      </c>
      <c r="I211">
        <v>1110</v>
      </c>
      <c r="J211">
        <v>10</v>
      </c>
      <c r="K211" t="str">
        <f t="shared" si="35"/>
        <v>4111008</v>
      </c>
      <c r="L211" t="str">
        <f t="shared" si="36"/>
        <v>4111008</v>
      </c>
      <c r="M211">
        <v>13</v>
      </c>
      <c r="O211" t="s">
        <v>57</v>
      </c>
      <c r="P211">
        <f>IF(H211=1,VLOOKUP(O211,Sheet3!$A$1:$C$90,2,FALSE),VLOOKUP(O211,Sheet3!$A$44:$C$54,2,FALSE))</f>
        <v>349010011</v>
      </c>
      <c r="Q211" t="str">
        <f t="shared" si="39"/>
        <v>1</v>
      </c>
      <c r="R211" t="s">
        <v>57</v>
      </c>
      <c r="S211">
        <f>VLOOKUP(R211,Sheet5!B:D,3,FALSE)</f>
        <v>13</v>
      </c>
      <c r="T211">
        <v>0</v>
      </c>
    </row>
    <row r="212" spans="1:20">
      <c r="A212" t="s">
        <v>50</v>
      </c>
      <c r="B212">
        <f t="shared" si="37"/>
        <v>111108</v>
      </c>
      <c r="C212" t="s">
        <v>77</v>
      </c>
      <c r="D212">
        <v>1</v>
      </c>
      <c r="E212" t="str">
        <f t="shared" si="38"/>
        <v>日常-固定-任务11-档位08</v>
      </c>
      <c r="F212" t="s">
        <v>78</v>
      </c>
      <c r="G212">
        <v>11</v>
      </c>
      <c r="H212">
        <v>1</v>
      </c>
      <c r="I212">
        <v>1111</v>
      </c>
      <c r="J212">
        <v>10</v>
      </c>
      <c r="K212" t="str">
        <f t="shared" si="35"/>
        <v>4111108</v>
      </c>
      <c r="L212" t="str">
        <f t="shared" si="36"/>
        <v>4111108</v>
      </c>
      <c r="M212">
        <v>12</v>
      </c>
      <c r="O212" t="s">
        <v>79</v>
      </c>
      <c r="P212">
        <f>IF(H212=1,VLOOKUP(O212,Sheet3!$A$1:$C$90,2,FALSE),VLOOKUP(O212,Sheet3!$A$44:$C$54,2,FALSE))</f>
        <v>349010024</v>
      </c>
      <c r="Q212" t="str">
        <f t="shared" si="39"/>
        <v>1</v>
      </c>
      <c r="R212" t="s">
        <v>80</v>
      </c>
      <c r="S212">
        <f>VLOOKUP(R212,Sheet5!B:D,3,FALSE)</f>
        <v>2</v>
      </c>
      <c r="T212">
        <v>0</v>
      </c>
    </row>
    <row r="213" spans="1:20">
      <c r="A213" t="s">
        <v>50</v>
      </c>
      <c r="B213">
        <f t="shared" si="37"/>
        <v>111208</v>
      </c>
      <c r="C213" t="s">
        <v>81</v>
      </c>
      <c r="D213">
        <v>1</v>
      </c>
      <c r="E213" t="str">
        <f t="shared" si="38"/>
        <v>日常-固定-任务12-档位08</v>
      </c>
      <c r="F213" t="s">
        <v>82</v>
      </c>
      <c r="G213">
        <v>12</v>
      </c>
      <c r="H213">
        <v>1</v>
      </c>
      <c r="I213">
        <v>1112</v>
      </c>
      <c r="J213">
        <v>10</v>
      </c>
      <c r="K213" t="str">
        <f t="shared" si="35"/>
        <v>4111208</v>
      </c>
      <c r="L213" t="str">
        <f t="shared" si="36"/>
        <v>4111208</v>
      </c>
      <c r="M213">
        <v>16</v>
      </c>
      <c r="O213" t="s">
        <v>82</v>
      </c>
      <c r="P213">
        <f>IF(H213=1,VLOOKUP(O213,Sheet3!$A$1:$C$90,2,FALSE),VLOOKUP(O213,Sheet3!$A$44:$C$54,2,FALSE))</f>
        <v>349010002</v>
      </c>
      <c r="Q213" t="str">
        <f t="shared" si="39"/>
        <v>1</v>
      </c>
      <c r="R213" t="s">
        <v>82</v>
      </c>
      <c r="S213">
        <f>VLOOKUP(R213,Sheet5!B:D,3,FALSE)</f>
        <v>25</v>
      </c>
      <c r="T213">
        <v>0</v>
      </c>
    </row>
    <row r="214" spans="1:20">
      <c r="A214" t="s">
        <v>50</v>
      </c>
      <c r="B214">
        <f t="shared" si="37"/>
        <v>111308</v>
      </c>
      <c r="C214" t="s">
        <v>83</v>
      </c>
      <c r="D214">
        <v>1</v>
      </c>
      <c r="E214" t="str">
        <f t="shared" si="38"/>
        <v>日常-固定-任务13-档位08</v>
      </c>
      <c r="F214" t="s">
        <v>84</v>
      </c>
      <c r="G214">
        <v>13</v>
      </c>
      <c r="H214">
        <v>1</v>
      </c>
      <c r="I214">
        <v>1113</v>
      </c>
      <c r="J214">
        <v>10</v>
      </c>
      <c r="K214" t="str">
        <f t="shared" si="35"/>
        <v>4111308</v>
      </c>
      <c r="L214" t="str">
        <f t="shared" si="36"/>
        <v>4111308</v>
      </c>
      <c r="M214">
        <v>14</v>
      </c>
      <c r="O214" t="s">
        <v>85</v>
      </c>
      <c r="P214">
        <f>IF(H214=1,VLOOKUP(O214,Sheet3!$A$1:$C$90,2,FALSE),VLOOKUP(O214,Sheet3!$A$44:$C$54,2,FALSE))</f>
        <v>349010013</v>
      </c>
      <c r="Q214" t="str">
        <f t="shared" si="39"/>
        <v>1</v>
      </c>
      <c r="R214" t="s">
        <v>85</v>
      </c>
      <c r="S214">
        <v>18</v>
      </c>
      <c r="T214">
        <v>0</v>
      </c>
    </row>
    <row r="215" spans="1:20">
      <c r="A215" t="s">
        <v>50</v>
      </c>
      <c r="B215">
        <f t="shared" si="37"/>
        <v>111408</v>
      </c>
      <c r="C215" t="s">
        <v>86</v>
      </c>
      <c r="D215">
        <v>1</v>
      </c>
      <c r="E215" t="str">
        <f t="shared" si="38"/>
        <v>日常-固定-任务14-档位08</v>
      </c>
      <c r="F215" t="s">
        <v>87</v>
      </c>
      <c r="G215">
        <v>14</v>
      </c>
      <c r="H215">
        <v>1</v>
      </c>
      <c r="I215">
        <v>1114</v>
      </c>
      <c r="J215">
        <v>10</v>
      </c>
      <c r="K215" t="str">
        <f t="shared" si="35"/>
        <v>4111408</v>
      </c>
      <c r="L215" t="str">
        <f t="shared" si="36"/>
        <v>4111408</v>
      </c>
      <c r="M215">
        <v>12</v>
      </c>
      <c r="O215" t="s">
        <v>79</v>
      </c>
      <c r="P215">
        <f>IF(H215=1,VLOOKUP(O215,Sheet3!$A$1:$C$90,2,FALSE),VLOOKUP(O215,Sheet3!$A$44:$C$54,2,FALSE))</f>
        <v>349010024</v>
      </c>
      <c r="Q215" t="str">
        <f t="shared" si="39"/>
        <v>1</v>
      </c>
      <c r="R215" t="s">
        <v>80</v>
      </c>
      <c r="S215">
        <f>VLOOKUP(R215,Sheet5!B:D,3,FALSE)</f>
        <v>2</v>
      </c>
      <c r="T215">
        <v>0</v>
      </c>
    </row>
    <row r="216" spans="1:20">
      <c r="A216" t="s">
        <v>50</v>
      </c>
      <c r="B216">
        <f t="shared" si="37"/>
        <v>111508</v>
      </c>
      <c r="C216" t="s">
        <v>88</v>
      </c>
      <c r="D216">
        <v>1</v>
      </c>
      <c r="E216" t="str">
        <f t="shared" si="38"/>
        <v>日常-固定-任务15-档位08</v>
      </c>
      <c r="F216" t="s">
        <v>89</v>
      </c>
      <c r="G216">
        <v>15</v>
      </c>
      <c r="H216">
        <v>1</v>
      </c>
      <c r="I216">
        <v>1115</v>
      </c>
      <c r="J216">
        <v>10</v>
      </c>
      <c r="K216" t="str">
        <f t="shared" si="35"/>
        <v>4111508</v>
      </c>
      <c r="L216" t="str">
        <f t="shared" si="36"/>
        <v>4111508</v>
      </c>
      <c r="M216">
        <v>12</v>
      </c>
      <c r="O216" t="s">
        <v>79</v>
      </c>
      <c r="P216">
        <f>IF(H216=1,VLOOKUP(O216,Sheet3!$A$1:$C$90,2,FALSE),VLOOKUP(O216,Sheet3!$A$44:$C$54,2,FALSE))</f>
        <v>349010024</v>
      </c>
      <c r="Q216" t="str">
        <f t="shared" si="39"/>
        <v>1</v>
      </c>
      <c r="R216" t="s">
        <v>80</v>
      </c>
      <c r="S216">
        <f>VLOOKUP(R216,Sheet5!B:D,3,FALSE)</f>
        <v>2</v>
      </c>
      <c r="T216">
        <v>0</v>
      </c>
    </row>
    <row r="217" s="23" customFormat="1" spans="1:20">
      <c r="A217" s="23" t="s">
        <v>50</v>
      </c>
      <c r="B217">
        <f t="shared" si="37"/>
        <v>111608</v>
      </c>
      <c r="C217" s="23" t="s">
        <v>90</v>
      </c>
      <c r="D217" s="23">
        <v>1</v>
      </c>
      <c r="E217" s="23" t="str">
        <f t="shared" si="38"/>
        <v>日常-固定-任务16-档位08</v>
      </c>
      <c r="F217" s="23" t="s">
        <v>91</v>
      </c>
      <c r="G217" s="23">
        <v>16</v>
      </c>
      <c r="H217" s="23">
        <v>1</v>
      </c>
      <c r="I217" s="23">
        <v>1116</v>
      </c>
      <c r="J217" s="23">
        <v>10</v>
      </c>
      <c r="K217" t="str">
        <f t="shared" si="35"/>
        <v>4111608</v>
      </c>
      <c r="L217" t="str">
        <f t="shared" si="36"/>
        <v>4111608</v>
      </c>
      <c r="M217" s="23">
        <v>146</v>
      </c>
      <c r="O217" s="23" t="s">
        <v>91</v>
      </c>
      <c r="P217">
        <f>IF(H217=1,VLOOKUP(O217,Sheet3!$A$1:$C$90,2,FALSE),VLOOKUP(O217,Sheet3!$A$44:$C$54,2,FALSE))</f>
        <v>349010038</v>
      </c>
      <c r="Q217" s="23" t="str">
        <f t="shared" si="39"/>
        <v>1</v>
      </c>
      <c r="R217" s="23" t="s">
        <v>91</v>
      </c>
      <c r="S217" s="23">
        <v>1</v>
      </c>
      <c r="T217" s="23">
        <v>1</v>
      </c>
    </row>
    <row r="218" s="23" customFormat="1" spans="1:20">
      <c r="A218" s="23" t="s">
        <v>50</v>
      </c>
      <c r="B218">
        <f t="shared" si="37"/>
        <v>111708</v>
      </c>
      <c r="C218" s="23" t="s">
        <v>92</v>
      </c>
      <c r="D218" s="23">
        <v>1</v>
      </c>
      <c r="E218" s="23" t="str">
        <f t="shared" si="38"/>
        <v>日常-固定-任务17-档位08</v>
      </c>
      <c r="F218" s="23" t="s">
        <v>93</v>
      </c>
      <c r="G218" s="23">
        <v>17</v>
      </c>
      <c r="H218" s="23">
        <v>1</v>
      </c>
      <c r="I218" s="23">
        <v>1117</v>
      </c>
      <c r="J218" s="23">
        <v>10</v>
      </c>
      <c r="K218" t="str">
        <f t="shared" si="35"/>
        <v>4111708</v>
      </c>
      <c r="L218" t="str">
        <f t="shared" si="36"/>
        <v>4111708</v>
      </c>
      <c r="M218" s="23">
        <v>89</v>
      </c>
      <c r="O218" s="23" t="s">
        <v>93</v>
      </c>
      <c r="P218">
        <f>IF(H218=1,VLOOKUP(O218,Sheet3!$A$1:$C$90,2,FALSE),VLOOKUP(O218,Sheet3!$A$44:$C$54,2,FALSE))</f>
        <v>349010039</v>
      </c>
      <c r="Q218" s="23" t="str">
        <f t="shared" si="39"/>
        <v>1</v>
      </c>
      <c r="R218" s="23" t="s">
        <v>93</v>
      </c>
      <c r="S218" s="23">
        <v>1</v>
      </c>
      <c r="T218" s="23">
        <v>2</v>
      </c>
    </row>
    <row r="219" s="23" customFormat="1" spans="1:20">
      <c r="A219" s="23" t="s">
        <v>50</v>
      </c>
      <c r="B219">
        <f t="shared" si="37"/>
        <v>111808</v>
      </c>
      <c r="C219" s="23" t="s">
        <v>94</v>
      </c>
      <c r="D219" s="23">
        <v>1</v>
      </c>
      <c r="E219" t="str">
        <f t="shared" si="38"/>
        <v>日常-固定-任务18-档位08</v>
      </c>
      <c r="F219" s="23" t="s">
        <v>95</v>
      </c>
      <c r="G219" s="23">
        <v>16</v>
      </c>
      <c r="H219" s="23">
        <v>1</v>
      </c>
      <c r="I219" s="23">
        <v>1118</v>
      </c>
      <c r="J219" s="23">
        <v>10</v>
      </c>
      <c r="K219" t="str">
        <f t="shared" si="35"/>
        <v>4111808</v>
      </c>
      <c r="L219" t="str">
        <f t="shared" si="36"/>
        <v>4111808</v>
      </c>
      <c r="M219" s="23">
        <v>97</v>
      </c>
      <c r="O219" s="23" t="s">
        <v>95</v>
      </c>
      <c r="P219">
        <f>IF(H219=1,VLOOKUP(O219,Sheet3!$A$1:$C$90,2,FALSE),VLOOKUP(O219,Sheet3!$A$44:$C$54,2,FALSE))</f>
        <v>349010041</v>
      </c>
      <c r="Q219" t="str">
        <f t="shared" si="39"/>
        <v>1</v>
      </c>
      <c r="R219" s="23" t="s">
        <v>95</v>
      </c>
      <c r="S219" s="23">
        <v>31</v>
      </c>
      <c r="T219" s="23">
        <v>0</v>
      </c>
    </row>
    <row r="220" s="36" customFormat="1" spans="1:20">
      <c r="A220" t="s">
        <v>50</v>
      </c>
      <c r="B220">
        <f t="shared" si="37"/>
        <v>210108</v>
      </c>
      <c r="C220" t="s">
        <v>96</v>
      </c>
      <c r="D220">
        <v>1</v>
      </c>
      <c r="E220" t="str">
        <f t="shared" si="38"/>
        <v>周常-固定-任务01-档位08</v>
      </c>
      <c r="F220" s="23" t="s">
        <v>97</v>
      </c>
      <c r="G220">
        <v>29</v>
      </c>
      <c r="H220">
        <v>2</v>
      </c>
      <c r="I220" t="str">
        <f t="shared" ref="I220:I229" si="40">LEFT(B220,4)</f>
        <v>2101</v>
      </c>
      <c r="J220">
        <v>10</v>
      </c>
      <c r="K220" t="str">
        <f t="shared" si="35"/>
        <v>4210108</v>
      </c>
      <c r="L220" t="str">
        <f t="shared" si="36"/>
        <v>4210108</v>
      </c>
      <c r="M220">
        <v>19</v>
      </c>
      <c r="O220" s="23" t="s">
        <v>97</v>
      </c>
      <c r="P220">
        <f>IF(H220=1,VLOOKUP(O220,Sheet3!$A$1:$C$90,2,FALSE),VLOOKUP(O220,Sheet3!$A$44:$C$54,2,FALSE))</f>
        <v>340510004</v>
      </c>
      <c r="Q220" t="str">
        <f t="shared" si="39"/>
        <v>1</v>
      </c>
      <c r="S220">
        <v>0</v>
      </c>
      <c r="T220" s="36">
        <v>0</v>
      </c>
    </row>
    <row r="221" s="36" customFormat="1" spans="1:20">
      <c r="A221" t="s">
        <v>50</v>
      </c>
      <c r="B221">
        <f t="shared" si="37"/>
        <v>210208</v>
      </c>
      <c r="C221" t="s">
        <v>98</v>
      </c>
      <c r="D221">
        <v>1</v>
      </c>
      <c r="E221" t="str">
        <f t="shared" si="38"/>
        <v>周常-固定-任务02-档位08</v>
      </c>
      <c r="F221" s="23" t="s">
        <v>99</v>
      </c>
      <c r="G221">
        <v>30</v>
      </c>
      <c r="H221">
        <v>2</v>
      </c>
      <c r="I221" t="str">
        <f t="shared" si="40"/>
        <v>2102</v>
      </c>
      <c r="J221">
        <v>10</v>
      </c>
      <c r="K221" t="str">
        <f t="shared" si="35"/>
        <v>4210208</v>
      </c>
      <c r="L221" t="str">
        <f t="shared" si="36"/>
        <v>4210208</v>
      </c>
      <c r="M221">
        <v>24</v>
      </c>
      <c r="O221" s="23" t="s">
        <v>99</v>
      </c>
      <c r="P221">
        <f>IF(H221=1,VLOOKUP(O221,Sheet3!$A$1:$C$90,2,FALSE),VLOOKUP(O221,Sheet3!$A$44:$C$54,2,FALSE))</f>
        <v>340510010</v>
      </c>
      <c r="Q221" t="str">
        <f t="shared" si="39"/>
        <v>1</v>
      </c>
      <c r="S221">
        <v>0</v>
      </c>
      <c r="T221" s="36">
        <v>0</v>
      </c>
    </row>
    <row r="222" s="36" customFormat="1" spans="1:20">
      <c r="A222" t="s">
        <v>50</v>
      </c>
      <c r="B222">
        <f t="shared" si="37"/>
        <v>210308</v>
      </c>
      <c r="C222" t="s">
        <v>100</v>
      </c>
      <c r="D222">
        <v>1</v>
      </c>
      <c r="E222" t="str">
        <f t="shared" si="38"/>
        <v>周常-固定-任务03-档位08</v>
      </c>
      <c r="F222" s="23" t="s">
        <v>101</v>
      </c>
      <c r="G222">
        <v>31</v>
      </c>
      <c r="H222">
        <v>2</v>
      </c>
      <c r="I222" t="str">
        <f t="shared" si="40"/>
        <v>2103</v>
      </c>
      <c r="J222">
        <v>10</v>
      </c>
      <c r="K222" t="str">
        <f t="shared" si="35"/>
        <v>4210308</v>
      </c>
      <c r="L222" t="str">
        <f t="shared" si="36"/>
        <v>4210308</v>
      </c>
      <c r="M222">
        <v>13</v>
      </c>
      <c r="O222" s="23" t="s">
        <v>101</v>
      </c>
      <c r="P222">
        <f>IF(H222=1,VLOOKUP(O222,Sheet3!$A$1:$C$90,2,FALSE),VLOOKUP(O222,Sheet3!$A$44:$C$54,2,FALSE))</f>
        <v>340510005</v>
      </c>
      <c r="Q222" t="str">
        <f t="shared" si="39"/>
        <v>1</v>
      </c>
      <c r="S222">
        <v>0</v>
      </c>
      <c r="T222" s="36">
        <v>0</v>
      </c>
    </row>
    <row r="223" s="36" customFormat="1" spans="1:20">
      <c r="A223" t="s">
        <v>50</v>
      </c>
      <c r="B223">
        <f t="shared" si="37"/>
        <v>210408</v>
      </c>
      <c r="C223" t="s">
        <v>102</v>
      </c>
      <c r="D223">
        <v>1</v>
      </c>
      <c r="E223" t="str">
        <f t="shared" si="38"/>
        <v>周常-固定-任务04-档位08</v>
      </c>
      <c r="F223" s="23" t="s">
        <v>103</v>
      </c>
      <c r="G223">
        <v>32</v>
      </c>
      <c r="H223">
        <v>2</v>
      </c>
      <c r="I223" t="str">
        <f t="shared" si="40"/>
        <v>2104</v>
      </c>
      <c r="J223">
        <v>10</v>
      </c>
      <c r="K223" t="str">
        <f t="shared" si="35"/>
        <v>4210408</v>
      </c>
      <c r="L223" t="str">
        <f t="shared" si="36"/>
        <v>4210408</v>
      </c>
      <c r="M223">
        <v>27</v>
      </c>
      <c r="O223" s="23" t="s">
        <v>103</v>
      </c>
      <c r="P223">
        <f>IF(H223=1,VLOOKUP(O223,Sheet3!$A$1:$C$90,2,FALSE),VLOOKUP(O223,Sheet3!$A$44:$C$54,2,FALSE))</f>
        <v>340510006</v>
      </c>
      <c r="Q223" t="str">
        <f t="shared" si="39"/>
        <v>1</v>
      </c>
      <c r="S223">
        <v>0</v>
      </c>
      <c r="T223" s="36">
        <v>0</v>
      </c>
    </row>
    <row r="224" s="36" customFormat="1" spans="1:20">
      <c r="A224" t="s">
        <v>50</v>
      </c>
      <c r="B224">
        <f t="shared" si="37"/>
        <v>210508</v>
      </c>
      <c r="C224" t="s">
        <v>104</v>
      </c>
      <c r="D224">
        <v>1</v>
      </c>
      <c r="E224" t="str">
        <f t="shared" si="38"/>
        <v>周常-固定-任务05-档位08</v>
      </c>
      <c r="F224" s="23" t="s">
        <v>105</v>
      </c>
      <c r="G224">
        <v>33</v>
      </c>
      <c r="H224">
        <v>2</v>
      </c>
      <c r="I224" t="str">
        <f t="shared" si="40"/>
        <v>2105</v>
      </c>
      <c r="J224">
        <v>10</v>
      </c>
      <c r="K224" t="str">
        <f t="shared" si="35"/>
        <v>4210508</v>
      </c>
      <c r="L224" t="str">
        <f t="shared" si="36"/>
        <v>4210508</v>
      </c>
      <c r="M224">
        <v>16</v>
      </c>
      <c r="O224" s="23" t="s">
        <v>105</v>
      </c>
      <c r="P224">
        <f>IF(H224=1,VLOOKUP(O224,Sheet3!$A$1:$C$90,2,FALSE),VLOOKUP(O224,Sheet3!$A$44:$C$54,2,FALSE))</f>
        <v>340510007</v>
      </c>
      <c r="Q224" t="str">
        <f t="shared" si="39"/>
        <v>1</v>
      </c>
      <c r="S224">
        <v>0</v>
      </c>
      <c r="T224" s="36">
        <v>0</v>
      </c>
    </row>
    <row r="225" s="36" customFormat="1" spans="1:20">
      <c r="A225" t="s">
        <v>50</v>
      </c>
      <c r="B225">
        <f t="shared" si="37"/>
        <v>220108</v>
      </c>
      <c r="C225" t="s">
        <v>106</v>
      </c>
      <c r="D225">
        <v>1</v>
      </c>
      <c r="E225" t="str">
        <f t="shared" si="38"/>
        <v>周常-随机-任务01-档位08</v>
      </c>
      <c r="F225" s="23" t="s">
        <v>107</v>
      </c>
      <c r="G225">
        <v>34</v>
      </c>
      <c r="H225">
        <v>2</v>
      </c>
      <c r="I225" t="str">
        <f t="shared" si="40"/>
        <v>2201</v>
      </c>
      <c r="J225">
        <v>10</v>
      </c>
      <c r="K225" t="str">
        <f t="shared" si="35"/>
        <v>4220108</v>
      </c>
      <c r="L225" t="str">
        <f t="shared" si="36"/>
        <v>4220108</v>
      </c>
      <c r="M225">
        <v>30</v>
      </c>
      <c r="O225" s="23" t="s">
        <v>107</v>
      </c>
      <c r="P225">
        <f>IF(H225=1,VLOOKUP(O225,Sheet3!$A$1:$C$90,2,FALSE),VLOOKUP(O225,Sheet3!$A$44:$C$54,2,FALSE))</f>
        <v>340510009</v>
      </c>
      <c r="Q225" t="str">
        <f t="shared" si="39"/>
        <v>2</v>
      </c>
      <c r="S225">
        <v>0</v>
      </c>
      <c r="T225" s="36">
        <v>0</v>
      </c>
    </row>
    <row r="226" s="36" customFormat="1" spans="1:20">
      <c r="A226" t="s">
        <v>50</v>
      </c>
      <c r="B226">
        <f t="shared" si="37"/>
        <v>220208</v>
      </c>
      <c r="C226" t="s">
        <v>108</v>
      </c>
      <c r="D226">
        <v>1</v>
      </c>
      <c r="E226" t="str">
        <f t="shared" si="38"/>
        <v>周常-随机-任务02-档位08</v>
      </c>
      <c r="F226" s="23" t="s">
        <v>109</v>
      </c>
      <c r="G226">
        <v>35</v>
      </c>
      <c r="H226">
        <v>2</v>
      </c>
      <c r="I226" t="str">
        <f t="shared" si="40"/>
        <v>2202</v>
      </c>
      <c r="J226">
        <v>10</v>
      </c>
      <c r="K226" t="str">
        <f t="shared" si="35"/>
        <v>4220208</v>
      </c>
      <c r="L226" t="str">
        <f t="shared" si="36"/>
        <v>4220208</v>
      </c>
      <c r="M226">
        <v>12</v>
      </c>
      <c r="O226" s="23" t="s">
        <v>109</v>
      </c>
      <c r="P226">
        <f>IF(H226=1,VLOOKUP(O226,Sheet3!$A$1:$C$90,2,FALSE),VLOOKUP(O226,Sheet3!$A$44:$C$54,2,FALSE))</f>
        <v>340510003</v>
      </c>
      <c r="Q226" t="str">
        <f t="shared" si="39"/>
        <v>2</v>
      </c>
      <c r="S226">
        <v>0</v>
      </c>
      <c r="T226" s="36">
        <v>0</v>
      </c>
    </row>
    <row r="227" s="36" customFormat="1" spans="1:20">
      <c r="A227" t="s">
        <v>50</v>
      </c>
      <c r="B227">
        <f t="shared" si="37"/>
        <v>220308</v>
      </c>
      <c r="C227" t="s">
        <v>110</v>
      </c>
      <c r="D227">
        <v>1</v>
      </c>
      <c r="E227" t="str">
        <f t="shared" si="38"/>
        <v>周常-随机-任务03-档位08</v>
      </c>
      <c r="F227" s="23" t="s">
        <v>111</v>
      </c>
      <c r="G227">
        <v>36</v>
      </c>
      <c r="H227">
        <v>2</v>
      </c>
      <c r="I227" t="str">
        <f t="shared" si="40"/>
        <v>2203</v>
      </c>
      <c r="J227">
        <v>10</v>
      </c>
      <c r="K227" t="str">
        <f t="shared" si="35"/>
        <v>4220308</v>
      </c>
      <c r="L227" t="str">
        <f t="shared" si="36"/>
        <v>4220308</v>
      </c>
      <c r="M227">
        <v>5</v>
      </c>
      <c r="O227" s="23" t="s">
        <v>111</v>
      </c>
      <c r="P227">
        <f>IF(H227=1,VLOOKUP(O227,Sheet3!$A$1:$C$90,2,FALSE),VLOOKUP(O227,Sheet3!$A$44:$C$54,2,FALSE))</f>
        <v>340510001</v>
      </c>
      <c r="Q227" t="str">
        <f t="shared" si="39"/>
        <v>2</v>
      </c>
      <c r="S227">
        <v>0</v>
      </c>
      <c r="T227" s="36">
        <v>0</v>
      </c>
    </row>
    <row r="228" s="36" customFormat="1" spans="1:20">
      <c r="A228" t="s">
        <v>50</v>
      </c>
      <c r="B228">
        <f t="shared" si="37"/>
        <v>220408</v>
      </c>
      <c r="C228" t="s">
        <v>112</v>
      </c>
      <c r="D228">
        <v>1</v>
      </c>
      <c r="E228" t="str">
        <f t="shared" si="38"/>
        <v>周常-随机-任务04-档位08</v>
      </c>
      <c r="F228" s="23" t="s">
        <v>113</v>
      </c>
      <c r="G228">
        <v>37</v>
      </c>
      <c r="H228">
        <v>2</v>
      </c>
      <c r="I228" t="str">
        <f t="shared" si="40"/>
        <v>2204</v>
      </c>
      <c r="J228">
        <v>10</v>
      </c>
      <c r="K228" t="str">
        <f t="shared" si="35"/>
        <v>4220408</v>
      </c>
      <c r="L228" t="str">
        <f t="shared" si="36"/>
        <v>4220408</v>
      </c>
      <c r="M228">
        <v>5</v>
      </c>
      <c r="O228" s="23" t="s">
        <v>113</v>
      </c>
      <c r="P228">
        <f>IF(H228=1,VLOOKUP(O228,Sheet3!$A$1:$C$90,2,FALSE),VLOOKUP(O228,Sheet3!$A$44:$C$54,2,FALSE))</f>
        <v>340510008</v>
      </c>
      <c r="Q228" t="str">
        <f t="shared" si="39"/>
        <v>2</v>
      </c>
      <c r="S228">
        <v>0</v>
      </c>
      <c r="T228" s="36">
        <v>0</v>
      </c>
    </row>
    <row r="229" s="36" customFormat="1" spans="1:20">
      <c r="A229" t="s">
        <v>50</v>
      </c>
      <c r="B229">
        <f t="shared" si="37"/>
        <v>220508</v>
      </c>
      <c r="C229" s="36" t="s">
        <v>114</v>
      </c>
      <c r="D229" s="36">
        <v>1</v>
      </c>
      <c r="E229" s="36" t="str">
        <f t="shared" si="38"/>
        <v>周常-随机-任务05-档位08</v>
      </c>
      <c r="F229" s="45" t="s">
        <v>115</v>
      </c>
      <c r="G229" s="36">
        <v>38</v>
      </c>
      <c r="H229" s="36">
        <v>2</v>
      </c>
      <c r="I229" s="36" t="str">
        <f t="shared" si="40"/>
        <v>2205</v>
      </c>
      <c r="J229" s="36">
        <v>10</v>
      </c>
      <c r="K229" t="str">
        <f t="shared" si="35"/>
        <v>4220508</v>
      </c>
      <c r="L229" t="str">
        <f t="shared" si="36"/>
        <v>4220508</v>
      </c>
      <c r="M229" s="36">
        <v>13</v>
      </c>
      <c r="O229" s="45" t="s">
        <v>115</v>
      </c>
      <c r="P229">
        <f>IF(H229=1,VLOOKUP(O229,Sheet3!$A$1:$C$90,2,FALSE),VLOOKUP(O229,Sheet3!$A$44:$C$54,2,FALSE))</f>
        <v>340510002</v>
      </c>
      <c r="Q229" s="36" t="str">
        <f t="shared" si="39"/>
        <v>2</v>
      </c>
      <c r="S229">
        <v>0</v>
      </c>
      <c r="T229" s="36">
        <v>0</v>
      </c>
    </row>
    <row r="230" spans="1:20">
      <c r="A230" t="s">
        <v>50</v>
      </c>
      <c r="B230">
        <f t="shared" ref="B230:B269" si="41">B202+1</f>
        <v>110109</v>
      </c>
      <c r="C230" t="s">
        <v>51</v>
      </c>
      <c r="D230">
        <v>1</v>
      </c>
      <c r="E230" t="str">
        <f t="shared" ref="E230:E269" si="42">IF(VALUE(H230)=1,"日常-","周常-")&amp;IF(VALUE(MID(B230,2,1))=1,"固定","随机")&amp;"-任务"&amp;MID(B230,3,2)&amp;"-档位"&amp;RIGHT(B230,2)</f>
        <v>日常-固定-任务01-档位09</v>
      </c>
      <c r="F230" t="s">
        <v>51</v>
      </c>
      <c r="G230">
        <v>1</v>
      </c>
      <c r="H230">
        <v>1</v>
      </c>
      <c r="I230">
        <v>1101</v>
      </c>
      <c r="J230">
        <v>10</v>
      </c>
      <c r="K230" t="str">
        <f t="shared" si="35"/>
        <v>4110109</v>
      </c>
      <c r="L230" t="str">
        <f t="shared" si="36"/>
        <v>4110109</v>
      </c>
      <c r="M230">
        <v>1</v>
      </c>
      <c r="O230" t="s">
        <v>52</v>
      </c>
      <c r="P230">
        <f>IF(H230=1,VLOOKUP(O230,Sheet3!$A$1:$C$90,2,FALSE),VLOOKUP(O230,Sheet3!$A$44:$C$54,2,FALSE))</f>
        <v>349010024</v>
      </c>
      <c r="Q230" t="str">
        <f t="shared" ref="Q230:Q269" si="43">IF(ISNUMBER(FIND("固定",E230)),"1","2")</f>
        <v>1</v>
      </c>
      <c r="R230" t="s">
        <v>53</v>
      </c>
      <c r="S230">
        <f>VLOOKUP(R230,Sheet5!B:D,3,FALSE)</f>
        <v>0</v>
      </c>
      <c r="T230">
        <v>0</v>
      </c>
    </row>
    <row r="231" spans="1:20">
      <c r="A231" t="s">
        <v>50</v>
      </c>
      <c r="B231">
        <f t="shared" si="41"/>
        <v>110209</v>
      </c>
      <c r="C231" t="s">
        <v>54</v>
      </c>
      <c r="D231">
        <v>1</v>
      </c>
      <c r="E231" t="str">
        <f t="shared" si="42"/>
        <v>日常-固定-任务02-档位09</v>
      </c>
      <c r="F231" t="s">
        <v>55</v>
      </c>
      <c r="G231">
        <v>2</v>
      </c>
      <c r="H231">
        <v>1</v>
      </c>
      <c r="I231">
        <v>1102</v>
      </c>
      <c r="J231">
        <v>10</v>
      </c>
      <c r="K231" t="str">
        <f t="shared" si="35"/>
        <v>4110209</v>
      </c>
      <c r="L231" t="str">
        <f t="shared" si="36"/>
        <v>4110209</v>
      </c>
      <c r="M231">
        <v>13</v>
      </c>
      <c r="O231" t="s">
        <v>56</v>
      </c>
      <c r="P231">
        <f>IF(H231=1,VLOOKUP(O231,Sheet3!$A$1:$C$90,2,FALSE),VLOOKUP(O231,Sheet3!$A$44:$C$54,2,FALSE))</f>
        <v>349010006</v>
      </c>
      <c r="Q231" t="str">
        <f t="shared" si="43"/>
        <v>1</v>
      </c>
      <c r="R231" t="s">
        <v>57</v>
      </c>
      <c r="S231">
        <f>VLOOKUP(R231,Sheet5!B:D,3,FALSE)</f>
        <v>13</v>
      </c>
      <c r="T231">
        <v>0</v>
      </c>
    </row>
    <row r="232" spans="1:20">
      <c r="A232" t="s">
        <v>50</v>
      </c>
      <c r="B232">
        <f t="shared" si="41"/>
        <v>110309</v>
      </c>
      <c r="C232" t="s">
        <v>58</v>
      </c>
      <c r="D232">
        <v>1</v>
      </c>
      <c r="E232" t="str">
        <f t="shared" si="42"/>
        <v>日常-固定-任务03-档位09</v>
      </c>
      <c r="F232" t="s">
        <v>59</v>
      </c>
      <c r="G232">
        <v>3</v>
      </c>
      <c r="H232">
        <v>1</v>
      </c>
      <c r="I232">
        <v>1103</v>
      </c>
      <c r="J232">
        <v>10</v>
      </c>
      <c r="K232" t="str">
        <f t="shared" si="35"/>
        <v>4110309</v>
      </c>
      <c r="L232" t="str">
        <f t="shared" si="36"/>
        <v>4110309</v>
      </c>
      <c r="M232">
        <v>17</v>
      </c>
      <c r="O232" t="s">
        <v>59</v>
      </c>
      <c r="P232">
        <f>IF(H232=1,VLOOKUP(O232,Sheet3!$A$1:$C$90,2,FALSE),VLOOKUP(O232,Sheet3!$A$44:$C$54,2,FALSE))</f>
        <v>349010012</v>
      </c>
      <c r="Q232" t="str">
        <f t="shared" si="43"/>
        <v>1</v>
      </c>
      <c r="R232" t="s">
        <v>59</v>
      </c>
      <c r="S232">
        <f>VLOOKUP(R232,Sheet5!B:D,3,FALSE)</f>
        <v>8</v>
      </c>
      <c r="T232">
        <v>0</v>
      </c>
    </row>
    <row r="233" spans="1:20">
      <c r="A233" t="s">
        <v>50</v>
      </c>
      <c r="B233">
        <f t="shared" si="41"/>
        <v>110409</v>
      </c>
      <c r="C233" t="s">
        <v>60</v>
      </c>
      <c r="D233">
        <v>1</v>
      </c>
      <c r="E233" t="str">
        <f t="shared" si="42"/>
        <v>日常-固定-任务04-档位09</v>
      </c>
      <c r="F233" t="s">
        <v>61</v>
      </c>
      <c r="G233">
        <v>4</v>
      </c>
      <c r="H233">
        <v>1</v>
      </c>
      <c r="I233">
        <v>1104</v>
      </c>
      <c r="J233">
        <v>10</v>
      </c>
      <c r="K233" t="str">
        <f t="shared" si="35"/>
        <v>4110409</v>
      </c>
      <c r="L233" t="str">
        <f t="shared" si="36"/>
        <v>4110409</v>
      </c>
      <c r="M233">
        <v>18</v>
      </c>
      <c r="O233" t="s">
        <v>61</v>
      </c>
      <c r="P233">
        <f>IF(H233=1,VLOOKUP(O233,Sheet3!$A$1:$C$90,2,FALSE),VLOOKUP(O233,Sheet3!$A$44:$C$54,2,FALSE))</f>
        <v>349010023</v>
      </c>
      <c r="Q233" t="str">
        <f t="shared" si="43"/>
        <v>1</v>
      </c>
      <c r="R233" t="s">
        <v>61</v>
      </c>
      <c r="S233">
        <v>27</v>
      </c>
      <c r="T233">
        <v>0</v>
      </c>
    </row>
    <row r="234" spans="1:20">
      <c r="A234" t="s">
        <v>50</v>
      </c>
      <c r="B234">
        <f t="shared" si="41"/>
        <v>110509</v>
      </c>
      <c r="C234" t="s">
        <v>62</v>
      </c>
      <c r="D234">
        <v>1</v>
      </c>
      <c r="E234" t="str">
        <f t="shared" si="42"/>
        <v>日常-固定-任务05-档位09</v>
      </c>
      <c r="F234" t="s">
        <v>63</v>
      </c>
      <c r="G234">
        <v>5</v>
      </c>
      <c r="H234">
        <v>1</v>
      </c>
      <c r="I234">
        <v>1105</v>
      </c>
      <c r="J234">
        <v>10</v>
      </c>
      <c r="K234" t="str">
        <f t="shared" si="35"/>
        <v>4110509</v>
      </c>
      <c r="L234" t="str">
        <f t="shared" si="36"/>
        <v>4110509</v>
      </c>
      <c r="M234">
        <v>21</v>
      </c>
      <c r="O234" t="s">
        <v>63</v>
      </c>
      <c r="P234">
        <f>IF(H234=1,VLOOKUP(O234,Sheet3!$A$1:$C$90,2,FALSE),VLOOKUP(O234,Sheet3!$A$44:$C$54,2,FALSE))</f>
        <v>349010004</v>
      </c>
      <c r="Q234" t="str">
        <f t="shared" si="43"/>
        <v>1</v>
      </c>
      <c r="R234" t="s">
        <v>63</v>
      </c>
      <c r="S234">
        <f>VLOOKUP(R234,Sheet5!B:D,3,FALSE)</f>
        <v>14</v>
      </c>
      <c r="T234">
        <v>0</v>
      </c>
    </row>
    <row r="235" spans="1:20">
      <c r="A235" t="s">
        <v>50</v>
      </c>
      <c r="B235">
        <f t="shared" si="41"/>
        <v>110609</v>
      </c>
      <c r="C235" t="s">
        <v>64</v>
      </c>
      <c r="D235">
        <v>1</v>
      </c>
      <c r="E235" t="str">
        <f t="shared" si="42"/>
        <v>日常-固定-任务06-档位09</v>
      </c>
      <c r="F235" t="s">
        <v>65</v>
      </c>
      <c r="G235">
        <v>6</v>
      </c>
      <c r="H235">
        <v>1</v>
      </c>
      <c r="I235">
        <v>1106</v>
      </c>
      <c r="J235">
        <v>10</v>
      </c>
      <c r="K235" t="str">
        <f t="shared" si="35"/>
        <v>4110609</v>
      </c>
      <c r="L235" t="str">
        <f t="shared" si="36"/>
        <v>4110609</v>
      </c>
      <c r="M235">
        <v>20</v>
      </c>
      <c r="O235" t="s">
        <v>65</v>
      </c>
      <c r="P235">
        <f>IF(H235=1,VLOOKUP(O235,Sheet3!$A$1:$C$90,2,FALSE),VLOOKUP(O235,Sheet3!$A$44:$C$54,2,FALSE))</f>
        <v>349010009</v>
      </c>
      <c r="Q235" t="str">
        <f t="shared" si="43"/>
        <v>1</v>
      </c>
      <c r="R235" t="s">
        <v>65</v>
      </c>
      <c r="S235">
        <f>VLOOKUP(R235,Sheet5!B:D,3,FALSE)</f>
        <v>36</v>
      </c>
      <c r="T235">
        <v>0</v>
      </c>
    </row>
    <row r="236" spans="1:20">
      <c r="A236" t="s">
        <v>50</v>
      </c>
      <c r="B236">
        <f t="shared" si="41"/>
        <v>110709</v>
      </c>
      <c r="C236" t="s">
        <v>66</v>
      </c>
      <c r="D236">
        <v>1</v>
      </c>
      <c r="E236" t="str">
        <f t="shared" si="42"/>
        <v>日常-固定-任务07-档位09</v>
      </c>
      <c r="F236" t="s">
        <v>67</v>
      </c>
      <c r="G236">
        <v>7</v>
      </c>
      <c r="H236">
        <v>1</v>
      </c>
      <c r="I236">
        <v>1107</v>
      </c>
      <c r="J236">
        <v>10</v>
      </c>
      <c r="K236" t="str">
        <f t="shared" si="35"/>
        <v>4110709</v>
      </c>
      <c r="L236" t="str">
        <f t="shared" si="36"/>
        <v>4110709</v>
      </c>
      <c r="M236">
        <v>2</v>
      </c>
      <c r="O236" t="s">
        <v>68</v>
      </c>
      <c r="P236">
        <f>IF(H236=1,VLOOKUP(O236,Sheet3!$A$1:$C$90,2,FALSE),VLOOKUP(O236,Sheet3!$A$44:$C$54,2,FALSE))</f>
        <v>349010021</v>
      </c>
      <c r="Q236" t="str">
        <f t="shared" si="43"/>
        <v>1</v>
      </c>
      <c r="R236" t="s">
        <v>69</v>
      </c>
      <c r="S236">
        <f>VLOOKUP(R236,Sheet5!B:D,3,FALSE)</f>
        <v>1</v>
      </c>
      <c r="T236">
        <v>0</v>
      </c>
    </row>
    <row r="237" spans="2:20">
      <c r="B237">
        <f t="shared" si="41"/>
        <v>110809</v>
      </c>
      <c r="C237" t="s">
        <v>70</v>
      </c>
      <c r="D237">
        <v>1</v>
      </c>
      <c r="E237" t="str">
        <f t="shared" si="42"/>
        <v>日常-固定-任务08-档位09</v>
      </c>
      <c r="F237" t="s">
        <v>71</v>
      </c>
      <c r="G237">
        <v>8</v>
      </c>
      <c r="H237">
        <v>1</v>
      </c>
      <c r="I237">
        <v>1108</v>
      </c>
      <c r="J237">
        <v>10</v>
      </c>
      <c r="K237" t="str">
        <f t="shared" si="35"/>
        <v>4110809</v>
      </c>
      <c r="L237" t="str">
        <f t="shared" si="36"/>
        <v>4110809</v>
      </c>
      <c r="M237">
        <v>10</v>
      </c>
      <c r="O237" t="s">
        <v>71</v>
      </c>
      <c r="P237">
        <f>IF(H237=1,VLOOKUP(O237,Sheet3!$A$1:$C$90,2,FALSE),VLOOKUP(O237,Sheet3!$A$44:$C$54,2,FALSE))</f>
        <v>349010028</v>
      </c>
      <c r="Q237" t="str">
        <f t="shared" si="43"/>
        <v>1</v>
      </c>
      <c r="R237" t="s">
        <v>71</v>
      </c>
      <c r="S237">
        <f>VLOOKUP(R237,Sheet5!B:D,3,FALSE)</f>
        <v>29</v>
      </c>
      <c r="T237">
        <v>0</v>
      </c>
    </row>
    <row r="238" spans="1:20">
      <c r="A238" t="s">
        <v>50</v>
      </c>
      <c r="B238">
        <f t="shared" si="41"/>
        <v>110909</v>
      </c>
      <c r="C238" t="s">
        <v>72</v>
      </c>
      <c r="D238">
        <v>1</v>
      </c>
      <c r="E238" t="str">
        <f t="shared" si="42"/>
        <v>日常-固定-任务09-档位09</v>
      </c>
      <c r="F238" t="s">
        <v>73</v>
      </c>
      <c r="G238">
        <v>9</v>
      </c>
      <c r="H238">
        <v>1</v>
      </c>
      <c r="I238">
        <v>1109</v>
      </c>
      <c r="J238">
        <v>10</v>
      </c>
      <c r="K238" t="str">
        <f t="shared" si="35"/>
        <v>4110909</v>
      </c>
      <c r="L238" t="str">
        <f t="shared" si="36"/>
        <v>4110909</v>
      </c>
      <c r="M238">
        <v>13</v>
      </c>
      <c r="O238" t="s">
        <v>74</v>
      </c>
      <c r="P238">
        <f>IF(H238=1,VLOOKUP(O238,Sheet3!$A$1:$C$90,2,FALSE),VLOOKUP(O238,Sheet3!$A$44:$C$54,2,FALSE))</f>
        <v>349010005</v>
      </c>
      <c r="Q238" t="str">
        <f t="shared" si="43"/>
        <v>1</v>
      </c>
      <c r="R238" t="s">
        <v>74</v>
      </c>
      <c r="S238">
        <f>VLOOKUP(R238,Sheet5!B:D,3,FALSE)</f>
        <v>18</v>
      </c>
      <c r="T238">
        <v>0</v>
      </c>
    </row>
    <row r="239" spans="1:20">
      <c r="A239" t="s">
        <v>50</v>
      </c>
      <c r="B239">
        <f t="shared" si="41"/>
        <v>111009</v>
      </c>
      <c r="C239" t="s">
        <v>75</v>
      </c>
      <c r="D239">
        <v>1</v>
      </c>
      <c r="E239" t="str">
        <f t="shared" si="42"/>
        <v>日常-固定-任务10-档位09</v>
      </c>
      <c r="F239" t="s">
        <v>76</v>
      </c>
      <c r="G239">
        <v>10</v>
      </c>
      <c r="H239">
        <v>1</v>
      </c>
      <c r="I239">
        <v>1110</v>
      </c>
      <c r="J239">
        <v>10</v>
      </c>
      <c r="K239" t="str">
        <f t="shared" si="35"/>
        <v>4111009</v>
      </c>
      <c r="L239" t="str">
        <f t="shared" si="36"/>
        <v>4111009</v>
      </c>
      <c r="M239">
        <v>13</v>
      </c>
      <c r="O239" t="s">
        <v>57</v>
      </c>
      <c r="P239">
        <f>IF(H239=1,VLOOKUP(O239,Sheet3!$A$1:$C$90,2,FALSE),VLOOKUP(O239,Sheet3!$A$44:$C$54,2,FALSE))</f>
        <v>349010011</v>
      </c>
      <c r="Q239" t="str">
        <f t="shared" si="43"/>
        <v>1</v>
      </c>
      <c r="R239" t="s">
        <v>57</v>
      </c>
      <c r="S239">
        <f>VLOOKUP(R239,Sheet5!B:D,3,FALSE)</f>
        <v>13</v>
      </c>
      <c r="T239">
        <v>0</v>
      </c>
    </row>
    <row r="240" spans="1:20">
      <c r="A240" t="s">
        <v>50</v>
      </c>
      <c r="B240">
        <f t="shared" si="41"/>
        <v>111109</v>
      </c>
      <c r="C240" t="s">
        <v>77</v>
      </c>
      <c r="D240">
        <v>1</v>
      </c>
      <c r="E240" t="str">
        <f t="shared" si="42"/>
        <v>日常-固定-任务11-档位09</v>
      </c>
      <c r="F240" t="s">
        <v>78</v>
      </c>
      <c r="G240">
        <v>11</v>
      </c>
      <c r="H240">
        <v>1</v>
      </c>
      <c r="I240">
        <v>1111</v>
      </c>
      <c r="J240">
        <v>10</v>
      </c>
      <c r="K240" t="str">
        <f t="shared" si="35"/>
        <v>4111109</v>
      </c>
      <c r="L240" t="str">
        <f t="shared" si="36"/>
        <v>4111109</v>
      </c>
      <c r="M240">
        <v>12</v>
      </c>
      <c r="O240" t="s">
        <v>79</v>
      </c>
      <c r="P240">
        <f>IF(H240=1,VLOOKUP(O240,Sheet3!$A$1:$C$90,2,FALSE),VLOOKUP(O240,Sheet3!$A$44:$C$54,2,FALSE))</f>
        <v>349010024</v>
      </c>
      <c r="Q240" t="str">
        <f t="shared" si="43"/>
        <v>1</v>
      </c>
      <c r="R240" t="s">
        <v>80</v>
      </c>
      <c r="S240">
        <f>VLOOKUP(R240,Sheet5!B:D,3,FALSE)</f>
        <v>2</v>
      </c>
      <c r="T240">
        <v>0</v>
      </c>
    </row>
    <row r="241" spans="1:20">
      <c r="A241" t="s">
        <v>50</v>
      </c>
      <c r="B241">
        <f t="shared" si="41"/>
        <v>111209</v>
      </c>
      <c r="C241" t="s">
        <v>81</v>
      </c>
      <c r="D241">
        <v>1</v>
      </c>
      <c r="E241" t="str">
        <f t="shared" si="42"/>
        <v>日常-固定-任务12-档位09</v>
      </c>
      <c r="F241" t="s">
        <v>82</v>
      </c>
      <c r="G241">
        <v>12</v>
      </c>
      <c r="H241">
        <v>1</v>
      </c>
      <c r="I241">
        <v>1112</v>
      </c>
      <c r="J241">
        <v>10</v>
      </c>
      <c r="K241" t="str">
        <f t="shared" si="35"/>
        <v>4111209</v>
      </c>
      <c r="L241" t="str">
        <f t="shared" si="36"/>
        <v>4111209</v>
      </c>
      <c r="M241">
        <v>16</v>
      </c>
      <c r="O241" t="s">
        <v>82</v>
      </c>
      <c r="P241">
        <f>IF(H241=1,VLOOKUP(O241,Sheet3!$A$1:$C$90,2,FALSE),VLOOKUP(O241,Sheet3!$A$44:$C$54,2,FALSE))</f>
        <v>349010002</v>
      </c>
      <c r="Q241" t="str">
        <f t="shared" si="43"/>
        <v>1</v>
      </c>
      <c r="R241" t="s">
        <v>82</v>
      </c>
      <c r="S241">
        <f>VLOOKUP(R241,Sheet5!B:D,3,FALSE)</f>
        <v>25</v>
      </c>
      <c r="T241">
        <v>0</v>
      </c>
    </row>
    <row r="242" spans="1:20">
      <c r="A242" t="s">
        <v>50</v>
      </c>
      <c r="B242">
        <f t="shared" si="41"/>
        <v>111309</v>
      </c>
      <c r="C242" t="s">
        <v>83</v>
      </c>
      <c r="D242">
        <v>1</v>
      </c>
      <c r="E242" t="str">
        <f t="shared" si="42"/>
        <v>日常-固定-任务13-档位09</v>
      </c>
      <c r="F242" t="s">
        <v>84</v>
      </c>
      <c r="G242">
        <v>13</v>
      </c>
      <c r="H242">
        <v>1</v>
      </c>
      <c r="I242">
        <v>1113</v>
      </c>
      <c r="J242">
        <v>10</v>
      </c>
      <c r="K242" t="str">
        <f t="shared" si="35"/>
        <v>4111309</v>
      </c>
      <c r="L242" t="str">
        <f t="shared" si="36"/>
        <v>4111309</v>
      </c>
      <c r="M242">
        <v>14</v>
      </c>
      <c r="O242" t="s">
        <v>85</v>
      </c>
      <c r="P242">
        <f>IF(H242=1,VLOOKUP(O242,Sheet3!$A$1:$C$90,2,FALSE),VLOOKUP(O242,Sheet3!$A$44:$C$54,2,FALSE))</f>
        <v>349010013</v>
      </c>
      <c r="Q242" t="str">
        <f t="shared" si="43"/>
        <v>1</v>
      </c>
      <c r="R242" t="s">
        <v>85</v>
      </c>
      <c r="S242">
        <v>18</v>
      </c>
      <c r="T242">
        <v>0</v>
      </c>
    </row>
    <row r="243" spans="1:20">
      <c r="A243" t="s">
        <v>50</v>
      </c>
      <c r="B243">
        <f t="shared" si="41"/>
        <v>111409</v>
      </c>
      <c r="C243" t="s">
        <v>86</v>
      </c>
      <c r="D243">
        <v>1</v>
      </c>
      <c r="E243" t="str">
        <f t="shared" si="42"/>
        <v>日常-固定-任务14-档位09</v>
      </c>
      <c r="F243" t="s">
        <v>87</v>
      </c>
      <c r="G243">
        <v>14</v>
      </c>
      <c r="H243">
        <v>1</v>
      </c>
      <c r="I243">
        <v>1114</v>
      </c>
      <c r="J243">
        <v>10</v>
      </c>
      <c r="K243" t="str">
        <f t="shared" si="35"/>
        <v>4111409</v>
      </c>
      <c r="L243" t="str">
        <f t="shared" si="36"/>
        <v>4111409</v>
      </c>
      <c r="M243">
        <v>12</v>
      </c>
      <c r="O243" t="s">
        <v>79</v>
      </c>
      <c r="P243">
        <f>IF(H243=1,VLOOKUP(O243,Sheet3!$A$1:$C$90,2,FALSE),VLOOKUP(O243,Sheet3!$A$44:$C$54,2,FALSE))</f>
        <v>349010024</v>
      </c>
      <c r="Q243" t="str">
        <f t="shared" si="43"/>
        <v>1</v>
      </c>
      <c r="R243" t="s">
        <v>80</v>
      </c>
      <c r="S243">
        <f>VLOOKUP(R243,Sheet5!B:D,3,FALSE)</f>
        <v>2</v>
      </c>
      <c r="T243">
        <v>0</v>
      </c>
    </row>
    <row r="244" spans="1:20">
      <c r="A244" t="s">
        <v>50</v>
      </c>
      <c r="B244">
        <f t="shared" si="41"/>
        <v>111509</v>
      </c>
      <c r="C244" t="s">
        <v>88</v>
      </c>
      <c r="D244">
        <v>1</v>
      </c>
      <c r="E244" t="str">
        <f t="shared" si="42"/>
        <v>日常-固定-任务15-档位09</v>
      </c>
      <c r="F244" t="s">
        <v>89</v>
      </c>
      <c r="G244">
        <v>15</v>
      </c>
      <c r="H244">
        <v>1</v>
      </c>
      <c r="I244">
        <v>1115</v>
      </c>
      <c r="J244">
        <v>10</v>
      </c>
      <c r="K244" t="str">
        <f t="shared" si="35"/>
        <v>4111509</v>
      </c>
      <c r="L244" t="str">
        <f t="shared" si="36"/>
        <v>4111509</v>
      </c>
      <c r="M244">
        <v>12</v>
      </c>
      <c r="O244" t="s">
        <v>79</v>
      </c>
      <c r="P244">
        <f>IF(H244=1,VLOOKUP(O244,Sheet3!$A$1:$C$90,2,FALSE),VLOOKUP(O244,Sheet3!$A$44:$C$54,2,FALSE))</f>
        <v>349010024</v>
      </c>
      <c r="Q244" t="str">
        <f t="shared" si="43"/>
        <v>1</v>
      </c>
      <c r="R244" t="s">
        <v>80</v>
      </c>
      <c r="S244">
        <f>VLOOKUP(R244,Sheet5!B:D,3,FALSE)</f>
        <v>2</v>
      </c>
      <c r="T244">
        <v>0</v>
      </c>
    </row>
    <row r="245" s="23" customFormat="1" spans="1:20">
      <c r="A245" s="23" t="s">
        <v>50</v>
      </c>
      <c r="B245">
        <f t="shared" si="41"/>
        <v>111609</v>
      </c>
      <c r="C245" s="23" t="s">
        <v>90</v>
      </c>
      <c r="D245" s="23">
        <v>1</v>
      </c>
      <c r="E245" s="23" t="str">
        <f t="shared" si="42"/>
        <v>日常-固定-任务16-档位09</v>
      </c>
      <c r="F245" s="23" t="s">
        <v>91</v>
      </c>
      <c r="G245" s="23">
        <v>16</v>
      </c>
      <c r="H245" s="23">
        <v>1</v>
      </c>
      <c r="I245" s="23">
        <v>1116</v>
      </c>
      <c r="J245" s="23">
        <v>10</v>
      </c>
      <c r="K245" t="str">
        <f t="shared" si="35"/>
        <v>4111609</v>
      </c>
      <c r="L245" t="str">
        <f t="shared" si="36"/>
        <v>4111609</v>
      </c>
      <c r="M245" s="23">
        <v>146</v>
      </c>
      <c r="O245" s="23" t="s">
        <v>91</v>
      </c>
      <c r="P245">
        <f>IF(H245=1,VLOOKUP(O245,Sheet3!$A$1:$C$90,2,FALSE),VLOOKUP(O245,Sheet3!$A$44:$C$54,2,FALSE))</f>
        <v>349010038</v>
      </c>
      <c r="Q245" s="23" t="str">
        <f t="shared" si="43"/>
        <v>1</v>
      </c>
      <c r="R245" s="23" t="s">
        <v>91</v>
      </c>
      <c r="S245" s="23">
        <v>1</v>
      </c>
      <c r="T245" s="23">
        <v>1</v>
      </c>
    </row>
    <row r="246" s="23" customFormat="1" spans="1:20">
      <c r="A246" s="23" t="s">
        <v>50</v>
      </c>
      <c r="B246">
        <f t="shared" si="41"/>
        <v>111709</v>
      </c>
      <c r="C246" s="23" t="s">
        <v>92</v>
      </c>
      <c r="D246" s="23">
        <v>1</v>
      </c>
      <c r="E246" s="23" t="str">
        <f t="shared" si="42"/>
        <v>日常-固定-任务17-档位09</v>
      </c>
      <c r="F246" s="23" t="s">
        <v>93</v>
      </c>
      <c r="G246" s="23">
        <v>17</v>
      </c>
      <c r="H246" s="23">
        <v>1</v>
      </c>
      <c r="I246" s="23">
        <v>1117</v>
      </c>
      <c r="J246" s="23">
        <v>10</v>
      </c>
      <c r="K246" t="str">
        <f t="shared" si="35"/>
        <v>4111709</v>
      </c>
      <c r="L246" t="str">
        <f t="shared" si="36"/>
        <v>4111709</v>
      </c>
      <c r="M246" s="23">
        <v>89</v>
      </c>
      <c r="O246" s="23" t="s">
        <v>93</v>
      </c>
      <c r="P246">
        <f>IF(H246=1,VLOOKUP(O246,Sheet3!$A$1:$C$90,2,FALSE),VLOOKUP(O246,Sheet3!$A$44:$C$54,2,FALSE))</f>
        <v>349010039</v>
      </c>
      <c r="Q246" s="23" t="str">
        <f t="shared" si="43"/>
        <v>1</v>
      </c>
      <c r="R246" s="23" t="s">
        <v>93</v>
      </c>
      <c r="S246" s="23">
        <v>1</v>
      </c>
      <c r="T246" s="23">
        <v>2</v>
      </c>
    </row>
    <row r="247" s="23" customFormat="1" spans="1:20">
      <c r="A247" s="23" t="s">
        <v>50</v>
      </c>
      <c r="B247">
        <f t="shared" si="41"/>
        <v>111809</v>
      </c>
      <c r="C247" s="23" t="s">
        <v>94</v>
      </c>
      <c r="D247" s="23">
        <v>1</v>
      </c>
      <c r="E247" t="str">
        <f t="shared" si="42"/>
        <v>日常-固定-任务18-档位09</v>
      </c>
      <c r="F247" s="23" t="s">
        <v>95</v>
      </c>
      <c r="G247" s="23">
        <v>16</v>
      </c>
      <c r="H247" s="23">
        <v>1</v>
      </c>
      <c r="I247" s="23">
        <v>1118</v>
      </c>
      <c r="J247" s="23">
        <v>10</v>
      </c>
      <c r="K247" t="str">
        <f t="shared" si="35"/>
        <v>4111809</v>
      </c>
      <c r="L247" t="str">
        <f t="shared" si="36"/>
        <v>4111809</v>
      </c>
      <c r="M247" s="23">
        <v>97</v>
      </c>
      <c r="O247" s="23" t="s">
        <v>95</v>
      </c>
      <c r="P247">
        <f>IF(H247=1,VLOOKUP(O247,Sheet3!$A$1:$C$90,2,FALSE),VLOOKUP(O247,Sheet3!$A$44:$C$54,2,FALSE))</f>
        <v>349010041</v>
      </c>
      <c r="Q247" t="str">
        <f t="shared" si="43"/>
        <v>1</v>
      </c>
      <c r="R247" s="23" t="s">
        <v>95</v>
      </c>
      <c r="S247" s="23">
        <v>31</v>
      </c>
      <c r="T247" s="23">
        <v>0</v>
      </c>
    </row>
    <row r="248" s="36" customFormat="1" spans="1:20">
      <c r="A248" t="s">
        <v>50</v>
      </c>
      <c r="B248">
        <f t="shared" si="41"/>
        <v>210109</v>
      </c>
      <c r="C248" t="s">
        <v>96</v>
      </c>
      <c r="D248">
        <v>1</v>
      </c>
      <c r="E248" t="str">
        <f t="shared" si="42"/>
        <v>周常-固定-任务01-档位09</v>
      </c>
      <c r="F248" s="23" t="s">
        <v>97</v>
      </c>
      <c r="G248">
        <v>29</v>
      </c>
      <c r="H248">
        <v>2</v>
      </c>
      <c r="I248" t="str">
        <f t="shared" ref="I248:I257" si="44">LEFT(B248,4)</f>
        <v>2101</v>
      </c>
      <c r="J248">
        <v>10</v>
      </c>
      <c r="K248" t="str">
        <f t="shared" si="35"/>
        <v>4210109</v>
      </c>
      <c r="L248" t="str">
        <f t="shared" si="36"/>
        <v>4210109</v>
      </c>
      <c r="M248">
        <v>19</v>
      </c>
      <c r="O248" s="23" t="s">
        <v>97</v>
      </c>
      <c r="P248">
        <f>IF(H248=1,VLOOKUP(O248,Sheet3!$A$1:$C$90,2,FALSE),VLOOKUP(O248,Sheet3!$A$44:$C$54,2,FALSE))</f>
        <v>340510004</v>
      </c>
      <c r="Q248" t="str">
        <f t="shared" si="43"/>
        <v>1</v>
      </c>
      <c r="S248">
        <v>0</v>
      </c>
      <c r="T248" s="36">
        <v>0</v>
      </c>
    </row>
    <row r="249" s="36" customFormat="1" spans="1:20">
      <c r="A249" t="s">
        <v>50</v>
      </c>
      <c r="B249">
        <f t="shared" si="41"/>
        <v>210209</v>
      </c>
      <c r="C249" t="s">
        <v>98</v>
      </c>
      <c r="D249">
        <v>1</v>
      </c>
      <c r="E249" t="str">
        <f t="shared" si="42"/>
        <v>周常-固定-任务02-档位09</v>
      </c>
      <c r="F249" s="23" t="s">
        <v>99</v>
      </c>
      <c r="G249">
        <v>30</v>
      </c>
      <c r="H249">
        <v>2</v>
      </c>
      <c r="I249" t="str">
        <f t="shared" si="44"/>
        <v>2102</v>
      </c>
      <c r="J249">
        <v>10</v>
      </c>
      <c r="K249" t="str">
        <f t="shared" si="35"/>
        <v>4210209</v>
      </c>
      <c r="L249" t="str">
        <f t="shared" si="36"/>
        <v>4210209</v>
      </c>
      <c r="M249">
        <v>24</v>
      </c>
      <c r="O249" s="23" t="s">
        <v>99</v>
      </c>
      <c r="P249">
        <f>IF(H249=1,VLOOKUP(O249,Sheet3!$A$1:$C$90,2,FALSE),VLOOKUP(O249,Sheet3!$A$44:$C$54,2,FALSE))</f>
        <v>340510010</v>
      </c>
      <c r="Q249" t="str">
        <f t="shared" si="43"/>
        <v>1</v>
      </c>
      <c r="S249">
        <v>0</v>
      </c>
      <c r="T249" s="36">
        <v>0</v>
      </c>
    </row>
    <row r="250" s="36" customFormat="1" spans="1:20">
      <c r="A250" t="s">
        <v>50</v>
      </c>
      <c r="B250">
        <f t="shared" si="41"/>
        <v>210309</v>
      </c>
      <c r="C250" t="s">
        <v>100</v>
      </c>
      <c r="D250">
        <v>1</v>
      </c>
      <c r="E250" t="str">
        <f t="shared" si="42"/>
        <v>周常-固定-任务03-档位09</v>
      </c>
      <c r="F250" s="23" t="s">
        <v>101</v>
      </c>
      <c r="G250">
        <v>31</v>
      </c>
      <c r="H250">
        <v>2</v>
      </c>
      <c r="I250" t="str">
        <f t="shared" si="44"/>
        <v>2103</v>
      </c>
      <c r="J250">
        <v>10</v>
      </c>
      <c r="K250" t="str">
        <f t="shared" si="35"/>
        <v>4210309</v>
      </c>
      <c r="L250" t="str">
        <f t="shared" si="36"/>
        <v>4210309</v>
      </c>
      <c r="M250">
        <v>13</v>
      </c>
      <c r="O250" s="23" t="s">
        <v>101</v>
      </c>
      <c r="P250">
        <f>IF(H250=1,VLOOKUP(O250,Sheet3!$A$1:$C$90,2,FALSE),VLOOKUP(O250,Sheet3!$A$44:$C$54,2,FALSE))</f>
        <v>340510005</v>
      </c>
      <c r="Q250" t="str">
        <f t="shared" si="43"/>
        <v>1</v>
      </c>
      <c r="S250">
        <v>0</v>
      </c>
      <c r="T250" s="36">
        <v>0</v>
      </c>
    </row>
    <row r="251" s="36" customFormat="1" spans="1:20">
      <c r="A251" t="s">
        <v>50</v>
      </c>
      <c r="B251">
        <f t="shared" si="41"/>
        <v>210409</v>
      </c>
      <c r="C251" t="s">
        <v>102</v>
      </c>
      <c r="D251">
        <v>1</v>
      </c>
      <c r="E251" t="str">
        <f t="shared" si="42"/>
        <v>周常-固定-任务04-档位09</v>
      </c>
      <c r="F251" s="23" t="s">
        <v>103</v>
      </c>
      <c r="G251">
        <v>32</v>
      </c>
      <c r="H251">
        <v>2</v>
      </c>
      <c r="I251" t="str">
        <f t="shared" si="44"/>
        <v>2104</v>
      </c>
      <c r="J251">
        <v>10</v>
      </c>
      <c r="K251" t="str">
        <f t="shared" si="35"/>
        <v>4210409</v>
      </c>
      <c r="L251" t="str">
        <f t="shared" si="36"/>
        <v>4210409</v>
      </c>
      <c r="M251">
        <v>27</v>
      </c>
      <c r="O251" s="23" t="s">
        <v>103</v>
      </c>
      <c r="P251">
        <f>IF(H251=1,VLOOKUP(O251,Sheet3!$A$1:$C$90,2,FALSE),VLOOKUP(O251,Sheet3!$A$44:$C$54,2,FALSE))</f>
        <v>340510006</v>
      </c>
      <c r="Q251" t="str">
        <f t="shared" si="43"/>
        <v>1</v>
      </c>
      <c r="S251">
        <v>0</v>
      </c>
      <c r="T251" s="36">
        <v>0</v>
      </c>
    </row>
    <row r="252" s="36" customFormat="1" spans="1:20">
      <c r="A252" t="s">
        <v>50</v>
      </c>
      <c r="B252">
        <f t="shared" si="41"/>
        <v>210509</v>
      </c>
      <c r="C252" t="s">
        <v>104</v>
      </c>
      <c r="D252">
        <v>1</v>
      </c>
      <c r="E252" t="str">
        <f t="shared" si="42"/>
        <v>周常-固定-任务05-档位09</v>
      </c>
      <c r="F252" s="23" t="s">
        <v>105</v>
      </c>
      <c r="G252">
        <v>33</v>
      </c>
      <c r="H252">
        <v>2</v>
      </c>
      <c r="I252" t="str">
        <f t="shared" si="44"/>
        <v>2105</v>
      </c>
      <c r="J252">
        <v>10</v>
      </c>
      <c r="K252" t="str">
        <f t="shared" si="35"/>
        <v>4210509</v>
      </c>
      <c r="L252" t="str">
        <f t="shared" si="36"/>
        <v>4210509</v>
      </c>
      <c r="M252">
        <v>16</v>
      </c>
      <c r="O252" s="23" t="s">
        <v>105</v>
      </c>
      <c r="P252">
        <f>IF(H252=1,VLOOKUP(O252,Sheet3!$A$1:$C$90,2,FALSE),VLOOKUP(O252,Sheet3!$A$44:$C$54,2,FALSE))</f>
        <v>340510007</v>
      </c>
      <c r="Q252" t="str">
        <f t="shared" si="43"/>
        <v>1</v>
      </c>
      <c r="S252">
        <v>0</v>
      </c>
      <c r="T252" s="36">
        <v>0</v>
      </c>
    </row>
    <row r="253" s="36" customFormat="1" spans="1:20">
      <c r="A253" t="s">
        <v>50</v>
      </c>
      <c r="B253">
        <f t="shared" si="41"/>
        <v>220109</v>
      </c>
      <c r="C253" t="s">
        <v>106</v>
      </c>
      <c r="D253">
        <v>1</v>
      </c>
      <c r="E253" t="str">
        <f t="shared" si="42"/>
        <v>周常-随机-任务01-档位09</v>
      </c>
      <c r="F253" s="23" t="s">
        <v>107</v>
      </c>
      <c r="G253">
        <v>34</v>
      </c>
      <c r="H253">
        <v>2</v>
      </c>
      <c r="I253" t="str">
        <f t="shared" si="44"/>
        <v>2201</v>
      </c>
      <c r="J253">
        <v>10</v>
      </c>
      <c r="K253" t="str">
        <f t="shared" si="35"/>
        <v>4220109</v>
      </c>
      <c r="L253" t="str">
        <f t="shared" si="36"/>
        <v>4220109</v>
      </c>
      <c r="M253">
        <v>30</v>
      </c>
      <c r="O253" s="23" t="s">
        <v>107</v>
      </c>
      <c r="P253">
        <f>IF(H253=1,VLOOKUP(O253,Sheet3!$A$1:$C$90,2,FALSE),VLOOKUP(O253,Sheet3!$A$44:$C$54,2,FALSE))</f>
        <v>340510009</v>
      </c>
      <c r="Q253" t="str">
        <f t="shared" si="43"/>
        <v>2</v>
      </c>
      <c r="S253">
        <v>0</v>
      </c>
      <c r="T253" s="36">
        <v>0</v>
      </c>
    </row>
    <row r="254" s="36" customFormat="1" spans="1:20">
      <c r="A254" t="s">
        <v>50</v>
      </c>
      <c r="B254">
        <f t="shared" si="41"/>
        <v>220209</v>
      </c>
      <c r="C254" t="s">
        <v>108</v>
      </c>
      <c r="D254">
        <v>1</v>
      </c>
      <c r="E254" t="str">
        <f t="shared" si="42"/>
        <v>周常-随机-任务02-档位09</v>
      </c>
      <c r="F254" s="23" t="s">
        <v>109</v>
      </c>
      <c r="G254">
        <v>35</v>
      </c>
      <c r="H254">
        <v>2</v>
      </c>
      <c r="I254" t="str">
        <f t="shared" si="44"/>
        <v>2202</v>
      </c>
      <c r="J254">
        <v>10</v>
      </c>
      <c r="K254" t="str">
        <f t="shared" si="35"/>
        <v>4220209</v>
      </c>
      <c r="L254" t="str">
        <f t="shared" si="36"/>
        <v>4220209</v>
      </c>
      <c r="M254">
        <v>12</v>
      </c>
      <c r="O254" s="23" t="s">
        <v>109</v>
      </c>
      <c r="P254">
        <f>IF(H254=1,VLOOKUP(O254,Sheet3!$A$1:$C$90,2,FALSE),VLOOKUP(O254,Sheet3!$A$44:$C$54,2,FALSE))</f>
        <v>340510003</v>
      </c>
      <c r="Q254" t="str">
        <f t="shared" si="43"/>
        <v>2</v>
      </c>
      <c r="S254">
        <v>0</v>
      </c>
      <c r="T254" s="36">
        <v>0</v>
      </c>
    </row>
    <row r="255" s="36" customFormat="1" spans="1:20">
      <c r="A255" t="s">
        <v>50</v>
      </c>
      <c r="B255">
        <f t="shared" si="41"/>
        <v>220309</v>
      </c>
      <c r="C255" t="s">
        <v>110</v>
      </c>
      <c r="D255">
        <v>1</v>
      </c>
      <c r="E255" t="str">
        <f t="shared" si="42"/>
        <v>周常-随机-任务03-档位09</v>
      </c>
      <c r="F255" s="23" t="s">
        <v>111</v>
      </c>
      <c r="G255">
        <v>36</v>
      </c>
      <c r="H255">
        <v>2</v>
      </c>
      <c r="I255" t="str">
        <f t="shared" si="44"/>
        <v>2203</v>
      </c>
      <c r="J255">
        <v>10</v>
      </c>
      <c r="K255" t="str">
        <f t="shared" si="35"/>
        <v>4220309</v>
      </c>
      <c r="L255" t="str">
        <f t="shared" si="36"/>
        <v>4220309</v>
      </c>
      <c r="M255">
        <v>5</v>
      </c>
      <c r="O255" s="23" t="s">
        <v>111</v>
      </c>
      <c r="P255">
        <f>IF(H255=1,VLOOKUP(O255,Sheet3!$A$1:$C$90,2,FALSE),VLOOKUP(O255,Sheet3!$A$44:$C$54,2,FALSE))</f>
        <v>340510001</v>
      </c>
      <c r="Q255" t="str">
        <f t="shared" si="43"/>
        <v>2</v>
      </c>
      <c r="S255">
        <v>0</v>
      </c>
      <c r="T255" s="36">
        <v>0</v>
      </c>
    </row>
    <row r="256" s="36" customFormat="1" spans="1:20">
      <c r="A256" t="s">
        <v>50</v>
      </c>
      <c r="B256">
        <f t="shared" si="41"/>
        <v>220409</v>
      </c>
      <c r="C256" t="s">
        <v>112</v>
      </c>
      <c r="D256">
        <v>1</v>
      </c>
      <c r="E256" t="str">
        <f t="shared" si="42"/>
        <v>周常-随机-任务04-档位09</v>
      </c>
      <c r="F256" s="23" t="s">
        <v>113</v>
      </c>
      <c r="G256">
        <v>37</v>
      </c>
      <c r="H256">
        <v>2</v>
      </c>
      <c r="I256" t="str">
        <f t="shared" si="44"/>
        <v>2204</v>
      </c>
      <c r="J256">
        <v>10</v>
      </c>
      <c r="K256" t="str">
        <f t="shared" si="35"/>
        <v>4220409</v>
      </c>
      <c r="L256" t="str">
        <f t="shared" si="36"/>
        <v>4220409</v>
      </c>
      <c r="M256">
        <v>5</v>
      </c>
      <c r="O256" s="23" t="s">
        <v>113</v>
      </c>
      <c r="P256">
        <f>IF(H256=1,VLOOKUP(O256,Sheet3!$A$1:$C$90,2,FALSE),VLOOKUP(O256,Sheet3!$A$44:$C$54,2,FALSE))</f>
        <v>340510008</v>
      </c>
      <c r="Q256" t="str">
        <f t="shared" si="43"/>
        <v>2</v>
      </c>
      <c r="S256">
        <v>0</v>
      </c>
      <c r="T256" s="36">
        <v>0</v>
      </c>
    </row>
    <row r="257" s="36" customFormat="1" spans="1:20">
      <c r="A257" t="s">
        <v>50</v>
      </c>
      <c r="B257">
        <f t="shared" si="41"/>
        <v>220509</v>
      </c>
      <c r="C257" s="36" t="s">
        <v>114</v>
      </c>
      <c r="D257" s="36">
        <v>1</v>
      </c>
      <c r="E257" s="36" t="str">
        <f t="shared" si="42"/>
        <v>周常-随机-任务05-档位09</v>
      </c>
      <c r="F257" s="45" t="s">
        <v>115</v>
      </c>
      <c r="G257" s="36">
        <v>38</v>
      </c>
      <c r="H257" s="36">
        <v>2</v>
      </c>
      <c r="I257" s="36" t="str">
        <f t="shared" si="44"/>
        <v>2205</v>
      </c>
      <c r="J257" s="36">
        <v>10</v>
      </c>
      <c r="K257" t="str">
        <f t="shared" si="35"/>
        <v>4220509</v>
      </c>
      <c r="L257" t="str">
        <f t="shared" si="36"/>
        <v>4220509</v>
      </c>
      <c r="M257" s="36">
        <v>13</v>
      </c>
      <c r="O257" s="45" t="s">
        <v>115</v>
      </c>
      <c r="P257">
        <f>IF(H257=1,VLOOKUP(O257,Sheet3!$A$1:$C$90,2,FALSE),VLOOKUP(O257,Sheet3!$A$44:$C$54,2,FALSE))</f>
        <v>340510002</v>
      </c>
      <c r="Q257" s="36" t="str">
        <f t="shared" si="43"/>
        <v>2</v>
      </c>
      <c r="S257">
        <v>0</v>
      </c>
      <c r="T257" s="36">
        <v>0</v>
      </c>
    </row>
    <row r="258" spans="1:20">
      <c r="A258" t="s">
        <v>50</v>
      </c>
      <c r="B258">
        <f t="shared" si="41"/>
        <v>110110</v>
      </c>
      <c r="C258" t="s">
        <v>51</v>
      </c>
      <c r="D258">
        <v>1</v>
      </c>
      <c r="E258" t="str">
        <f t="shared" si="42"/>
        <v>日常-固定-任务01-档位10</v>
      </c>
      <c r="F258" t="s">
        <v>51</v>
      </c>
      <c r="G258">
        <v>1</v>
      </c>
      <c r="H258">
        <v>1</v>
      </c>
      <c r="I258">
        <v>1101</v>
      </c>
      <c r="J258">
        <v>10</v>
      </c>
      <c r="K258" t="str">
        <f t="shared" si="35"/>
        <v>4110110</v>
      </c>
      <c r="L258" t="str">
        <f t="shared" si="36"/>
        <v>4110110</v>
      </c>
      <c r="M258">
        <v>1</v>
      </c>
      <c r="O258" t="s">
        <v>52</v>
      </c>
      <c r="P258">
        <f>IF(H258=1,VLOOKUP(O258,Sheet3!$A$1:$C$90,2,FALSE),VLOOKUP(O258,Sheet3!$A$44:$C$54,2,FALSE))</f>
        <v>349010024</v>
      </c>
      <c r="Q258" t="str">
        <f t="shared" si="43"/>
        <v>1</v>
      </c>
      <c r="R258" t="s">
        <v>53</v>
      </c>
      <c r="S258">
        <f>VLOOKUP(R258,Sheet5!B:D,3,FALSE)</f>
        <v>0</v>
      </c>
      <c r="T258">
        <v>0</v>
      </c>
    </row>
    <row r="259" spans="1:20">
      <c r="A259" t="s">
        <v>50</v>
      </c>
      <c r="B259">
        <f t="shared" si="41"/>
        <v>110210</v>
      </c>
      <c r="C259" t="s">
        <v>54</v>
      </c>
      <c r="D259">
        <v>1</v>
      </c>
      <c r="E259" t="str">
        <f t="shared" si="42"/>
        <v>日常-固定-任务02-档位10</v>
      </c>
      <c r="F259" t="s">
        <v>55</v>
      </c>
      <c r="G259">
        <v>2</v>
      </c>
      <c r="H259">
        <v>1</v>
      </c>
      <c r="I259">
        <v>1102</v>
      </c>
      <c r="J259">
        <v>10</v>
      </c>
      <c r="K259" t="str">
        <f t="shared" si="35"/>
        <v>4110210</v>
      </c>
      <c r="L259" t="str">
        <f t="shared" si="36"/>
        <v>4110210</v>
      </c>
      <c r="M259">
        <v>13</v>
      </c>
      <c r="O259" t="s">
        <v>56</v>
      </c>
      <c r="P259">
        <f>IF(H259=1,VLOOKUP(O259,Sheet3!$A$1:$C$90,2,FALSE),VLOOKUP(O259,Sheet3!$A$44:$C$54,2,FALSE))</f>
        <v>349010006</v>
      </c>
      <c r="Q259" t="str">
        <f t="shared" si="43"/>
        <v>1</v>
      </c>
      <c r="R259" t="s">
        <v>57</v>
      </c>
      <c r="S259">
        <f>VLOOKUP(R259,Sheet5!B:D,3,FALSE)</f>
        <v>13</v>
      </c>
      <c r="T259">
        <v>0</v>
      </c>
    </row>
    <row r="260" spans="1:20">
      <c r="A260" t="s">
        <v>50</v>
      </c>
      <c r="B260">
        <f t="shared" si="41"/>
        <v>110310</v>
      </c>
      <c r="C260" t="s">
        <v>58</v>
      </c>
      <c r="D260">
        <v>1</v>
      </c>
      <c r="E260" t="str">
        <f t="shared" si="42"/>
        <v>日常-固定-任务03-档位10</v>
      </c>
      <c r="F260" t="s">
        <v>59</v>
      </c>
      <c r="G260">
        <v>3</v>
      </c>
      <c r="H260">
        <v>1</v>
      </c>
      <c r="I260">
        <v>1103</v>
      </c>
      <c r="J260">
        <v>10</v>
      </c>
      <c r="K260" t="str">
        <f t="shared" si="35"/>
        <v>4110310</v>
      </c>
      <c r="L260" t="str">
        <f t="shared" si="36"/>
        <v>4110310</v>
      </c>
      <c r="M260">
        <v>17</v>
      </c>
      <c r="O260" t="s">
        <v>59</v>
      </c>
      <c r="P260">
        <f>IF(H260=1,VLOOKUP(O260,Sheet3!$A$1:$C$90,2,FALSE),VLOOKUP(O260,Sheet3!$A$44:$C$54,2,FALSE))</f>
        <v>349010012</v>
      </c>
      <c r="Q260" t="str">
        <f t="shared" si="43"/>
        <v>1</v>
      </c>
      <c r="R260" t="s">
        <v>59</v>
      </c>
      <c r="S260">
        <f>VLOOKUP(R260,Sheet5!B:D,3,FALSE)</f>
        <v>8</v>
      </c>
      <c r="T260">
        <v>0</v>
      </c>
    </row>
    <row r="261" spans="1:20">
      <c r="A261" t="s">
        <v>50</v>
      </c>
      <c r="B261">
        <f t="shared" si="41"/>
        <v>110410</v>
      </c>
      <c r="C261" t="s">
        <v>60</v>
      </c>
      <c r="D261">
        <v>1</v>
      </c>
      <c r="E261" t="str">
        <f t="shared" si="42"/>
        <v>日常-固定-任务04-档位10</v>
      </c>
      <c r="F261" t="s">
        <v>61</v>
      </c>
      <c r="G261">
        <v>4</v>
      </c>
      <c r="H261">
        <v>1</v>
      </c>
      <c r="I261">
        <v>1104</v>
      </c>
      <c r="J261">
        <v>10</v>
      </c>
      <c r="K261" t="str">
        <f t="shared" si="35"/>
        <v>4110410</v>
      </c>
      <c r="L261" t="str">
        <f t="shared" si="36"/>
        <v>4110410</v>
      </c>
      <c r="M261">
        <v>18</v>
      </c>
      <c r="O261" t="s">
        <v>61</v>
      </c>
      <c r="P261">
        <f>IF(H261=1,VLOOKUP(O261,Sheet3!$A$1:$C$90,2,FALSE),VLOOKUP(O261,Sheet3!$A$44:$C$54,2,FALSE))</f>
        <v>349010023</v>
      </c>
      <c r="Q261" t="str">
        <f t="shared" si="43"/>
        <v>1</v>
      </c>
      <c r="R261" t="s">
        <v>61</v>
      </c>
      <c r="S261">
        <v>27</v>
      </c>
      <c r="T261">
        <v>0</v>
      </c>
    </row>
    <row r="262" spans="1:20">
      <c r="A262" t="s">
        <v>50</v>
      </c>
      <c r="B262">
        <f t="shared" si="41"/>
        <v>110510</v>
      </c>
      <c r="C262" t="s">
        <v>62</v>
      </c>
      <c r="D262">
        <v>1</v>
      </c>
      <c r="E262" t="str">
        <f t="shared" si="42"/>
        <v>日常-固定-任务05-档位10</v>
      </c>
      <c r="F262" t="s">
        <v>63</v>
      </c>
      <c r="G262">
        <v>5</v>
      </c>
      <c r="H262">
        <v>1</v>
      </c>
      <c r="I262">
        <v>1105</v>
      </c>
      <c r="J262">
        <v>10</v>
      </c>
      <c r="K262" t="str">
        <f t="shared" si="35"/>
        <v>4110510</v>
      </c>
      <c r="L262" t="str">
        <f t="shared" si="36"/>
        <v>4110510</v>
      </c>
      <c r="M262">
        <v>21</v>
      </c>
      <c r="O262" t="s">
        <v>63</v>
      </c>
      <c r="P262">
        <f>IF(H262=1,VLOOKUP(O262,Sheet3!$A$1:$C$90,2,FALSE),VLOOKUP(O262,Sheet3!$A$44:$C$54,2,FALSE))</f>
        <v>349010004</v>
      </c>
      <c r="Q262" t="str">
        <f t="shared" si="43"/>
        <v>1</v>
      </c>
      <c r="R262" t="s">
        <v>63</v>
      </c>
      <c r="S262">
        <f>VLOOKUP(R262,Sheet5!B:D,3,FALSE)</f>
        <v>14</v>
      </c>
      <c r="T262">
        <v>0</v>
      </c>
    </row>
    <row r="263" spans="1:20">
      <c r="A263" t="s">
        <v>50</v>
      </c>
      <c r="B263">
        <f t="shared" si="41"/>
        <v>110610</v>
      </c>
      <c r="C263" t="s">
        <v>64</v>
      </c>
      <c r="D263">
        <v>1</v>
      </c>
      <c r="E263" t="str">
        <f t="shared" si="42"/>
        <v>日常-固定-任务06-档位10</v>
      </c>
      <c r="F263" t="s">
        <v>65</v>
      </c>
      <c r="G263">
        <v>6</v>
      </c>
      <c r="H263">
        <v>1</v>
      </c>
      <c r="I263">
        <v>1106</v>
      </c>
      <c r="J263">
        <v>10</v>
      </c>
      <c r="K263" t="str">
        <f t="shared" ref="K263:K326" si="45">L263</f>
        <v>4110610</v>
      </c>
      <c r="L263" t="str">
        <f t="shared" ref="L263:L326" si="46">"4"&amp;B263</f>
        <v>4110610</v>
      </c>
      <c r="M263">
        <v>20</v>
      </c>
      <c r="O263" t="s">
        <v>65</v>
      </c>
      <c r="P263">
        <f>IF(H263=1,VLOOKUP(O263,Sheet3!$A$1:$C$90,2,FALSE),VLOOKUP(O263,Sheet3!$A$44:$C$54,2,FALSE))</f>
        <v>349010009</v>
      </c>
      <c r="Q263" t="str">
        <f t="shared" si="43"/>
        <v>1</v>
      </c>
      <c r="R263" t="s">
        <v>65</v>
      </c>
      <c r="S263">
        <f>VLOOKUP(R263,Sheet5!B:D,3,FALSE)</f>
        <v>36</v>
      </c>
      <c r="T263">
        <v>0</v>
      </c>
    </row>
    <row r="264" spans="1:20">
      <c r="A264" t="s">
        <v>50</v>
      </c>
      <c r="B264">
        <f t="shared" si="41"/>
        <v>110710</v>
      </c>
      <c r="C264" t="s">
        <v>66</v>
      </c>
      <c r="D264">
        <v>1</v>
      </c>
      <c r="E264" t="str">
        <f t="shared" si="42"/>
        <v>日常-固定-任务07-档位10</v>
      </c>
      <c r="F264" t="s">
        <v>67</v>
      </c>
      <c r="G264">
        <v>7</v>
      </c>
      <c r="H264">
        <v>1</v>
      </c>
      <c r="I264">
        <v>1107</v>
      </c>
      <c r="J264">
        <v>10</v>
      </c>
      <c r="K264" t="str">
        <f t="shared" si="45"/>
        <v>4110710</v>
      </c>
      <c r="L264" t="str">
        <f t="shared" si="46"/>
        <v>4110710</v>
      </c>
      <c r="M264">
        <v>2</v>
      </c>
      <c r="O264" t="s">
        <v>68</v>
      </c>
      <c r="P264">
        <f>IF(H264=1,VLOOKUP(O264,Sheet3!$A$1:$C$90,2,FALSE),VLOOKUP(O264,Sheet3!$A$44:$C$54,2,FALSE))</f>
        <v>349010021</v>
      </c>
      <c r="Q264" t="str">
        <f t="shared" si="43"/>
        <v>1</v>
      </c>
      <c r="R264" t="s">
        <v>69</v>
      </c>
      <c r="S264">
        <f>VLOOKUP(R264,Sheet5!B:D,3,FALSE)</f>
        <v>1</v>
      </c>
      <c r="T264">
        <v>0</v>
      </c>
    </row>
    <row r="265" spans="2:20">
      <c r="B265">
        <f t="shared" si="41"/>
        <v>110810</v>
      </c>
      <c r="C265" t="s">
        <v>70</v>
      </c>
      <c r="D265">
        <v>1</v>
      </c>
      <c r="E265" t="str">
        <f t="shared" si="42"/>
        <v>日常-固定-任务08-档位10</v>
      </c>
      <c r="F265" t="s">
        <v>71</v>
      </c>
      <c r="G265">
        <v>8</v>
      </c>
      <c r="H265">
        <v>1</v>
      </c>
      <c r="I265">
        <v>1108</v>
      </c>
      <c r="J265">
        <v>10</v>
      </c>
      <c r="K265" t="str">
        <f t="shared" si="45"/>
        <v>4110810</v>
      </c>
      <c r="L265" t="str">
        <f t="shared" si="46"/>
        <v>4110810</v>
      </c>
      <c r="M265">
        <v>10</v>
      </c>
      <c r="O265" t="s">
        <v>71</v>
      </c>
      <c r="P265">
        <f>IF(H265=1,VLOOKUP(O265,Sheet3!$A$1:$C$90,2,FALSE),VLOOKUP(O265,Sheet3!$A$44:$C$54,2,FALSE))</f>
        <v>349010028</v>
      </c>
      <c r="Q265" t="str">
        <f t="shared" si="43"/>
        <v>1</v>
      </c>
      <c r="R265" t="s">
        <v>71</v>
      </c>
      <c r="S265">
        <f>VLOOKUP(R265,Sheet5!B:D,3,FALSE)</f>
        <v>29</v>
      </c>
      <c r="T265">
        <v>0</v>
      </c>
    </row>
    <row r="266" spans="1:20">
      <c r="A266" t="s">
        <v>50</v>
      </c>
      <c r="B266">
        <f t="shared" si="41"/>
        <v>110910</v>
      </c>
      <c r="C266" t="s">
        <v>72</v>
      </c>
      <c r="D266">
        <v>1</v>
      </c>
      <c r="E266" t="str">
        <f t="shared" si="42"/>
        <v>日常-固定-任务09-档位10</v>
      </c>
      <c r="F266" t="s">
        <v>73</v>
      </c>
      <c r="G266">
        <v>9</v>
      </c>
      <c r="H266">
        <v>1</v>
      </c>
      <c r="I266">
        <v>1109</v>
      </c>
      <c r="J266">
        <v>10</v>
      </c>
      <c r="K266" t="str">
        <f t="shared" si="45"/>
        <v>4110910</v>
      </c>
      <c r="L266" t="str">
        <f t="shared" si="46"/>
        <v>4110910</v>
      </c>
      <c r="M266">
        <v>13</v>
      </c>
      <c r="O266" t="s">
        <v>74</v>
      </c>
      <c r="P266">
        <f>IF(H266=1,VLOOKUP(O266,Sheet3!$A$1:$C$90,2,FALSE),VLOOKUP(O266,Sheet3!$A$44:$C$54,2,FALSE))</f>
        <v>349010005</v>
      </c>
      <c r="Q266" t="str">
        <f t="shared" si="43"/>
        <v>1</v>
      </c>
      <c r="R266" t="s">
        <v>74</v>
      </c>
      <c r="S266">
        <f>VLOOKUP(R266,Sheet5!B:D,3,FALSE)</f>
        <v>18</v>
      </c>
      <c r="T266">
        <v>0</v>
      </c>
    </row>
    <row r="267" spans="1:20">
      <c r="A267" t="s">
        <v>50</v>
      </c>
      <c r="B267">
        <f t="shared" si="41"/>
        <v>111010</v>
      </c>
      <c r="C267" t="s">
        <v>75</v>
      </c>
      <c r="D267">
        <v>1</v>
      </c>
      <c r="E267" t="str">
        <f t="shared" si="42"/>
        <v>日常-固定-任务10-档位10</v>
      </c>
      <c r="F267" t="s">
        <v>76</v>
      </c>
      <c r="G267">
        <v>10</v>
      </c>
      <c r="H267">
        <v>1</v>
      </c>
      <c r="I267">
        <v>1110</v>
      </c>
      <c r="J267">
        <v>10</v>
      </c>
      <c r="K267" t="str">
        <f t="shared" si="45"/>
        <v>4111010</v>
      </c>
      <c r="L267" t="str">
        <f t="shared" si="46"/>
        <v>4111010</v>
      </c>
      <c r="M267">
        <v>13</v>
      </c>
      <c r="O267" t="s">
        <v>57</v>
      </c>
      <c r="P267">
        <f>IF(H267=1,VLOOKUP(O267,Sheet3!$A$1:$C$90,2,FALSE),VLOOKUP(O267,Sheet3!$A$44:$C$54,2,FALSE))</f>
        <v>349010011</v>
      </c>
      <c r="Q267" t="str">
        <f t="shared" si="43"/>
        <v>1</v>
      </c>
      <c r="R267" t="s">
        <v>57</v>
      </c>
      <c r="S267">
        <f>VLOOKUP(R267,Sheet5!B:D,3,FALSE)</f>
        <v>13</v>
      </c>
      <c r="T267">
        <v>0</v>
      </c>
    </row>
    <row r="268" spans="1:20">
      <c r="A268" t="s">
        <v>50</v>
      </c>
      <c r="B268">
        <f t="shared" si="41"/>
        <v>111110</v>
      </c>
      <c r="C268" t="s">
        <v>77</v>
      </c>
      <c r="D268">
        <v>1</v>
      </c>
      <c r="E268" t="str">
        <f t="shared" si="42"/>
        <v>日常-固定-任务11-档位10</v>
      </c>
      <c r="F268" t="s">
        <v>78</v>
      </c>
      <c r="G268">
        <v>11</v>
      </c>
      <c r="H268">
        <v>1</v>
      </c>
      <c r="I268">
        <v>1111</v>
      </c>
      <c r="J268">
        <v>10</v>
      </c>
      <c r="K268" t="str">
        <f t="shared" si="45"/>
        <v>4111110</v>
      </c>
      <c r="L268" t="str">
        <f t="shared" si="46"/>
        <v>4111110</v>
      </c>
      <c r="M268">
        <v>12</v>
      </c>
      <c r="O268" t="s">
        <v>79</v>
      </c>
      <c r="P268">
        <f>IF(H268=1,VLOOKUP(O268,Sheet3!$A$1:$C$90,2,FALSE),VLOOKUP(O268,Sheet3!$A$44:$C$54,2,FALSE))</f>
        <v>349010024</v>
      </c>
      <c r="Q268" t="str">
        <f t="shared" si="43"/>
        <v>1</v>
      </c>
      <c r="R268" t="s">
        <v>80</v>
      </c>
      <c r="S268">
        <f>VLOOKUP(R268,Sheet5!B:D,3,FALSE)</f>
        <v>2</v>
      </c>
      <c r="T268">
        <v>0</v>
      </c>
    </row>
    <row r="269" spans="1:20">
      <c r="A269" t="s">
        <v>50</v>
      </c>
      <c r="B269">
        <f t="shared" si="41"/>
        <v>111210</v>
      </c>
      <c r="C269" t="s">
        <v>81</v>
      </c>
      <c r="D269">
        <v>1</v>
      </c>
      <c r="E269" t="str">
        <f t="shared" si="42"/>
        <v>日常-固定-任务12-档位10</v>
      </c>
      <c r="F269" t="s">
        <v>82</v>
      </c>
      <c r="G269">
        <v>12</v>
      </c>
      <c r="H269">
        <v>1</v>
      </c>
      <c r="I269">
        <v>1112</v>
      </c>
      <c r="J269">
        <v>10</v>
      </c>
      <c r="K269" t="str">
        <f t="shared" si="45"/>
        <v>4111210</v>
      </c>
      <c r="L269" t="str">
        <f t="shared" si="46"/>
        <v>4111210</v>
      </c>
      <c r="M269">
        <v>16</v>
      </c>
      <c r="O269" t="s">
        <v>82</v>
      </c>
      <c r="P269">
        <f>IF(H269=1,VLOOKUP(O269,Sheet3!$A$1:$C$90,2,FALSE),VLOOKUP(O269,Sheet3!$A$44:$C$54,2,FALSE))</f>
        <v>349010002</v>
      </c>
      <c r="Q269" t="str">
        <f t="shared" si="43"/>
        <v>1</v>
      </c>
      <c r="R269" t="s">
        <v>82</v>
      </c>
      <c r="S269">
        <f>VLOOKUP(R269,Sheet5!B:D,3,FALSE)</f>
        <v>25</v>
      </c>
      <c r="T269">
        <v>0</v>
      </c>
    </row>
    <row r="270" spans="1:20">
      <c r="A270" t="s">
        <v>50</v>
      </c>
      <c r="B270">
        <f t="shared" ref="B270:B275" si="47">B242+1</f>
        <v>111310</v>
      </c>
      <c r="C270" t="s">
        <v>83</v>
      </c>
      <c r="D270">
        <v>1</v>
      </c>
      <c r="E270" t="str">
        <f t="shared" ref="E270:E275" si="48">IF(VALUE(H270)=1,"日常-","周常-")&amp;IF(VALUE(MID(B270,2,1))=1,"固定","随机")&amp;"-任务"&amp;MID(B270,3,2)&amp;"-档位"&amp;RIGHT(B270,2)</f>
        <v>日常-固定-任务13-档位10</v>
      </c>
      <c r="F270" t="s">
        <v>84</v>
      </c>
      <c r="G270">
        <v>13</v>
      </c>
      <c r="H270">
        <v>1</v>
      </c>
      <c r="I270">
        <v>1113</v>
      </c>
      <c r="J270">
        <v>10</v>
      </c>
      <c r="K270" t="str">
        <f t="shared" si="45"/>
        <v>4111310</v>
      </c>
      <c r="L270" t="str">
        <f t="shared" si="46"/>
        <v>4111310</v>
      </c>
      <c r="M270">
        <v>14</v>
      </c>
      <c r="O270" t="s">
        <v>85</v>
      </c>
      <c r="P270">
        <f>IF(H270=1,VLOOKUP(O270,Sheet3!$A$1:$C$90,2,FALSE),VLOOKUP(O270,Sheet3!$A$44:$C$54,2,FALSE))</f>
        <v>349010013</v>
      </c>
      <c r="Q270" t="str">
        <f t="shared" ref="Q270:Q275" si="49">IF(ISNUMBER(FIND("固定",E270)),"1","2")</f>
        <v>1</v>
      </c>
      <c r="R270" t="s">
        <v>85</v>
      </c>
      <c r="S270">
        <v>18</v>
      </c>
      <c r="T270">
        <v>0</v>
      </c>
    </row>
    <row r="271" spans="1:20">
      <c r="A271" t="s">
        <v>50</v>
      </c>
      <c r="B271">
        <f t="shared" si="47"/>
        <v>111410</v>
      </c>
      <c r="C271" t="s">
        <v>86</v>
      </c>
      <c r="D271">
        <v>1</v>
      </c>
      <c r="E271" t="str">
        <f t="shared" si="48"/>
        <v>日常-固定-任务14-档位10</v>
      </c>
      <c r="F271" t="s">
        <v>87</v>
      </c>
      <c r="G271">
        <v>14</v>
      </c>
      <c r="H271">
        <v>1</v>
      </c>
      <c r="I271">
        <v>1114</v>
      </c>
      <c r="J271">
        <v>10</v>
      </c>
      <c r="K271" t="str">
        <f t="shared" si="45"/>
        <v>4111410</v>
      </c>
      <c r="L271" t="str">
        <f t="shared" si="46"/>
        <v>4111410</v>
      </c>
      <c r="M271">
        <v>12</v>
      </c>
      <c r="O271" t="s">
        <v>79</v>
      </c>
      <c r="P271">
        <f>IF(H271=1,VLOOKUP(O271,Sheet3!$A$1:$C$90,2,FALSE),VLOOKUP(O271,Sheet3!$A$44:$C$54,2,FALSE))</f>
        <v>349010024</v>
      </c>
      <c r="Q271" t="str">
        <f t="shared" si="49"/>
        <v>1</v>
      </c>
      <c r="R271" t="s">
        <v>80</v>
      </c>
      <c r="S271">
        <f>VLOOKUP(R271,Sheet5!B:D,3,FALSE)</f>
        <v>2</v>
      </c>
      <c r="T271">
        <v>0</v>
      </c>
    </row>
    <row r="272" spans="1:20">
      <c r="A272" t="s">
        <v>50</v>
      </c>
      <c r="B272">
        <f t="shared" si="47"/>
        <v>111510</v>
      </c>
      <c r="C272" t="s">
        <v>88</v>
      </c>
      <c r="D272">
        <v>1</v>
      </c>
      <c r="E272" t="str">
        <f t="shared" si="48"/>
        <v>日常-固定-任务15-档位10</v>
      </c>
      <c r="F272" t="s">
        <v>89</v>
      </c>
      <c r="G272">
        <v>15</v>
      </c>
      <c r="H272">
        <v>1</v>
      </c>
      <c r="I272">
        <v>1115</v>
      </c>
      <c r="J272">
        <v>10</v>
      </c>
      <c r="K272" t="str">
        <f t="shared" si="45"/>
        <v>4111510</v>
      </c>
      <c r="L272" t="str">
        <f t="shared" si="46"/>
        <v>4111510</v>
      </c>
      <c r="M272">
        <v>12</v>
      </c>
      <c r="O272" t="s">
        <v>79</v>
      </c>
      <c r="P272">
        <f>IF(H272=1,VLOOKUP(O272,Sheet3!$A$1:$C$90,2,FALSE),VLOOKUP(O272,Sheet3!$A$44:$C$54,2,FALSE))</f>
        <v>349010024</v>
      </c>
      <c r="Q272" t="str">
        <f t="shared" si="49"/>
        <v>1</v>
      </c>
      <c r="R272" t="s">
        <v>80</v>
      </c>
      <c r="S272">
        <f>VLOOKUP(R272,Sheet5!B:D,3,FALSE)</f>
        <v>2</v>
      </c>
      <c r="T272">
        <v>0</v>
      </c>
    </row>
    <row r="273" s="23" customFormat="1" spans="1:20">
      <c r="A273" s="23" t="s">
        <v>50</v>
      </c>
      <c r="B273">
        <f t="shared" si="47"/>
        <v>111610</v>
      </c>
      <c r="C273" s="23" t="s">
        <v>90</v>
      </c>
      <c r="D273" s="23">
        <v>1</v>
      </c>
      <c r="E273" s="23" t="str">
        <f t="shared" si="48"/>
        <v>日常-固定-任务16-档位10</v>
      </c>
      <c r="F273" s="23" t="s">
        <v>91</v>
      </c>
      <c r="G273" s="23">
        <v>16</v>
      </c>
      <c r="H273" s="23">
        <v>1</v>
      </c>
      <c r="I273" s="23">
        <v>1116</v>
      </c>
      <c r="J273" s="23">
        <v>10</v>
      </c>
      <c r="K273" t="str">
        <f t="shared" si="45"/>
        <v>4111610</v>
      </c>
      <c r="L273" t="str">
        <f t="shared" si="46"/>
        <v>4111610</v>
      </c>
      <c r="M273" s="23">
        <v>146</v>
      </c>
      <c r="O273" s="23" t="s">
        <v>91</v>
      </c>
      <c r="P273">
        <f>IF(H273=1,VLOOKUP(O273,Sheet3!$A$1:$C$90,2,FALSE),VLOOKUP(O273,Sheet3!$A$44:$C$54,2,FALSE))</f>
        <v>349010038</v>
      </c>
      <c r="Q273" s="23" t="str">
        <f t="shared" si="49"/>
        <v>1</v>
      </c>
      <c r="R273" s="23" t="s">
        <v>91</v>
      </c>
      <c r="S273" s="23">
        <v>1</v>
      </c>
      <c r="T273" s="23">
        <v>1</v>
      </c>
    </row>
    <row r="274" s="23" customFormat="1" spans="1:20">
      <c r="A274" s="23" t="s">
        <v>50</v>
      </c>
      <c r="B274">
        <f t="shared" si="47"/>
        <v>111710</v>
      </c>
      <c r="C274" s="23" t="s">
        <v>92</v>
      </c>
      <c r="D274" s="23">
        <v>1</v>
      </c>
      <c r="E274" s="23" t="str">
        <f t="shared" si="48"/>
        <v>日常-固定-任务17-档位10</v>
      </c>
      <c r="F274" s="23" t="s">
        <v>93</v>
      </c>
      <c r="G274" s="23">
        <v>17</v>
      </c>
      <c r="H274" s="23">
        <v>1</v>
      </c>
      <c r="I274" s="23">
        <v>1117</v>
      </c>
      <c r="J274" s="23">
        <v>10</v>
      </c>
      <c r="K274" t="str">
        <f t="shared" si="45"/>
        <v>4111710</v>
      </c>
      <c r="L274" t="str">
        <f t="shared" si="46"/>
        <v>4111710</v>
      </c>
      <c r="M274" s="23">
        <v>89</v>
      </c>
      <c r="O274" s="23" t="s">
        <v>93</v>
      </c>
      <c r="P274">
        <f>IF(H274=1,VLOOKUP(O274,Sheet3!$A$1:$C$90,2,FALSE),VLOOKUP(O274,Sheet3!$A$44:$C$54,2,FALSE))</f>
        <v>349010039</v>
      </c>
      <c r="Q274" s="23" t="str">
        <f t="shared" si="49"/>
        <v>1</v>
      </c>
      <c r="R274" s="23" t="s">
        <v>93</v>
      </c>
      <c r="S274" s="23">
        <v>1</v>
      </c>
      <c r="T274" s="23">
        <v>2</v>
      </c>
    </row>
    <row r="275" s="23" customFormat="1" spans="1:20">
      <c r="A275" s="23" t="s">
        <v>50</v>
      </c>
      <c r="B275">
        <f t="shared" si="47"/>
        <v>111810</v>
      </c>
      <c r="C275" s="23" t="s">
        <v>94</v>
      </c>
      <c r="D275" s="23">
        <v>1</v>
      </c>
      <c r="E275" t="str">
        <f t="shared" si="48"/>
        <v>日常-固定-任务18-档位10</v>
      </c>
      <c r="F275" s="23" t="s">
        <v>95</v>
      </c>
      <c r="G275" s="23">
        <v>16</v>
      </c>
      <c r="H275" s="23">
        <v>1</v>
      </c>
      <c r="I275" s="23">
        <v>1118</v>
      </c>
      <c r="J275" s="23">
        <v>10</v>
      </c>
      <c r="K275" t="str">
        <f t="shared" si="45"/>
        <v>4111810</v>
      </c>
      <c r="L275" t="str">
        <f t="shared" si="46"/>
        <v>4111810</v>
      </c>
      <c r="M275" s="23">
        <v>97</v>
      </c>
      <c r="O275" s="23" t="s">
        <v>95</v>
      </c>
      <c r="P275">
        <f>IF(H275=1,VLOOKUP(O275,Sheet3!$A$1:$C$90,2,FALSE),VLOOKUP(O275,Sheet3!$A$44:$C$54,2,FALSE))</f>
        <v>349010041</v>
      </c>
      <c r="Q275" t="str">
        <f t="shared" si="49"/>
        <v>1</v>
      </c>
      <c r="R275" s="23" t="s">
        <v>95</v>
      </c>
      <c r="S275" s="23">
        <v>31</v>
      </c>
      <c r="T275" s="23">
        <v>0</v>
      </c>
    </row>
    <row r="276" s="36" customFormat="1" spans="1:20">
      <c r="A276" t="s">
        <v>50</v>
      </c>
      <c r="B276">
        <f t="shared" ref="B276:B325" si="50">B248+1</f>
        <v>210110</v>
      </c>
      <c r="C276" t="s">
        <v>96</v>
      </c>
      <c r="D276">
        <v>1</v>
      </c>
      <c r="E276" t="str">
        <f t="shared" ref="E276:E325" si="51">IF(VALUE(H276)=1,"日常-","周常-")&amp;IF(VALUE(MID(B276,2,1))=1,"固定","随机")&amp;"-任务"&amp;MID(B276,3,2)&amp;"-档位"&amp;RIGHT(B276,2)</f>
        <v>周常-固定-任务01-档位10</v>
      </c>
      <c r="F276" s="23" t="s">
        <v>97</v>
      </c>
      <c r="G276">
        <v>29</v>
      </c>
      <c r="H276">
        <v>2</v>
      </c>
      <c r="I276" t="str">
        <f t="shared" ref="I276:I285" si="52">LEFT(B276,4)</f>
        <v>2101</v>
      </c>
      <c r="J276">
        <v>10</v>
      </c>
      <c r="K276" t="str">
        <f t="shared" si="45"/>
        <v>4210110</v>
      </c>
      <c r="L276" t="str">
        <f t="shared" si="46"/>
        <v>4210110</v>
      </c>
      <c r="M276">
        <v>19</v>
      </c>
      <c r="O276" s="23" t="s">
        <v>97</v>
      </c>
      <c r="P276">
        <f>IF(H276=1,VLOOKUP(O276,Sheet3!$A$1:$C$90,2,FALSE),VLOOKUP(O276,Sheet3!$A$44:$C$54,2,FALSE))</f>
        <v>340510004</v>
      </c>
      <c r="Q276" t="str">
        <f t="shared" ref="Q276:Q325" si="53">IF(ISNUMBER(FIND("固定",E276)),"1","2")</f>
        <v>1</v>
      </c>
      <c r="S276">
        <v>0</v>
      </c>
      <c r="T276" s="36">
        <v>0</v>
      </c>
    </row>
    <row r="277" s="36" customFormat="1" spans="1:20">
      <c r="A277" t="s">
        <v>50</v>
      </c>
      <c r="B277">
        <f t="shared" si="50"/>
        <v>210210</v>
      </c>
      <c r="C277" t="s">
        <v>98</v>
      </c>
      <c r="D277">
        <v>1</v>
      </c>
      <c r="E277" t="str">
        <f t="shared" si="51"/>
        <v>周常-固定-任务02-档位10</v>
      </c>
      <c r="F277" s="23" t="s">
        <v>99</v>
      </c>
      <c r="G277">
        <v>30</v>
      </c>
      <c r="H277">
        <v>2</v>
      </c>
      <c r="I277" t="str">
        <f t="shared" si="52"/>
        <v>2102</v>
      </c>
      <c r="J277">
        <v>10</v>
      </c>
      <c r="K277" t="str">
        <f t="shared" si="45"/>
        <v>4210210</v>
      </c>
      <c r="L277" t="str">
        <f t="shared" si="46"/>
        <v>4210210</v>
      </c>
      <c r="M277">
        <v>24</v>
      </c>
      <c r="O277" s="23" t="s">
        <v>99</v>
      </c>
      <c r="P277">
        <f>IF(H277=1,VLOOKUP(O277,Sheet3!$A$1:$C$90,2,FALSE),VLOOKUP(O277,Sheet3!$A$44:$C$54,2,FALSE))</f>
        <v>340510010</v>
      </c>
      <c r="Q277" t="str">
        <f t="shared" si="53"/>
        <v>1</v>
      </c>
      <c r="S277">
        <v>0</v>
      </c>
      <c r="T277" s="36">
        <v>0</v>
      </c>
    </row>
    <row r="278" s="36" customFormat="1" spans="1:20">
      <c r="A278" t="s">
        <v>50</v>
      </c>
      <c r="B278">
        <f t="shared" si="50"/>
        <v>210310</v>
      </c>
      <c r="C278" t="s">
        <v>100</v>
      </c>
      <c r="D278">
        <v>1</v>
      </c>
      <c r="E278" t="str">
        <f t="shared" si="51"/>
        <v>周常-固定-任务03-档位10</v>
      </c>
      <c r="F278" s="23" t="s">
        <v>101</v>
      </c>
      <c r="G278">
        <v>31</v>
      </c>
      <c r="H278">
        <v>2</v>
      </c>
      <c r="I278" t="str">
        <f t="shared" si="52"/>
        <v>2103</v>
      </c>
      <c r="J278">
        <v>10</v>
      </c>
      <c r="K278" t="str">
        <f t="shared" si="45"/>
        <v>4210310</v>
      </c>
      <c r="L278" t="str">
        <f t="shared" si="46"/>
        <v>4210310</v>
      </c>
      <c r="M278">
        <v>13</v>
      </c>
      <c r="O278" s="23" t="s">
        <v>101</v>
      </c>
      <c r="P278">
        <f>IF(H278=1,VLOOKUP(O278,Sheet3!$A$1:$C$90,2,FALSE),VLOOKUP(O278,Sheet3!$A$44:$C$54,2,FALSE))</f>
        <v>340510005</v>
      </c>
      <c r="Q278" t="str">
        <f t="shared" si="53"/>
        <v>1</v>
      </c>
      <c r="S278">
        <v>0</v>
      </c>
      <c r="T278" s="36">
        <v>0</v>
      </c>
    </row>
    <row r="279" s="36" customFormat="1" spans="1:20">
      <c r="A279" t="s">
        <v>50</v>
      </c>
      <c r="B279">
        <f t="shared" si="50"/>
        <v>210410</v>
      </c>
      <c r="C279" t="s">
        <v>102</v>
      </c>
      <c r="D279">
        <v>1</v>
      </c>
      <c r="E279" t="str">
        <f t="shared" si="51"/>
        <v>周常-固定-任务04-档位10</v>
      </c>
      <c r="F279" s="23" t="s">
        <v>103</v>
      </c>
      <c r="G279">
        <v>32</v>
      </c>
      <c r="H279">
        <v>2</v>
      </c>
      <c r="I279" t="str">
        <f t="shared" si="52"/>
        <v>2104</v>
      </c>
      <c r="J279">
        <v>10</v>
      </c>
      <c r="K279" t="str">
        <f t="shared" si="45"/>
        <v>4210410</v>
      </c>
      <c r="L279" t="str">
        <f t="shared" si="46"/>
        <v>4210410</v>
      </c>
      <c r="M279">
        <v>27</v>
      </c>
      <c r="O279" s="23" t="s">
        <v>103</v>
      </c>
      <c r="P279">
        <f>IF(H279=1,VLOOKUP(O279,Sheet3!$A$1:$C$90,2,FALSE),VLOOKUP(O279,Sheet3!$A$44:$C$54,2,FALSE))</f>
        <v>340510006</v>
      </c>
      <c r="Q279" t="str">
        <f t="shared" si="53"/>
        <v>1</v>
      </c>
      <c r="S279">
        <v>0</v>
      </c>
      <c r="T279" s="36">
        <v>0</v>
      </c>
    </row>
    <row r="280" s="36" customFormat="1" spans="1:20">
      <c r="A280" t="s">
        <v>50</v>
      </c>
      <c r="B280">
        <f t="shared" si="50"/>
        <v>210510</v>
      </c>
      <c r="C280" t="s">
        <v>104</v>
      </c>
      <c r="D280">
        <v>1</v>
      </c>
      <c r="E280" t="str">
        <f t="shared" si="51"/>
        <v>周常-固定-任务05-档位10</v>
      </c>
      <c r="F280" s="23" t="s">
        <v>105</v>
      </c>
      <c r="G280">
        <v>33</v>
      </c>
      <c r="H280">
        <v>2</v>
      </c>
      <c r="I280" t="str">
        <f t="shared" si="52"/>
        <v>2105</v>
      </c>
      <c r="J280">
        <v>10</v>
      </c>
      <c r="K280" t="str">
        <f t="shared" si="45"/>
        <v>4210510</v>
      </c>
      <c r="L280" t="str">
        <f t="shared" si="46"/>
        <v>4210510</v>
      </c>
      <c r="M280">
        <v>16</v>
      </c>
      <c r="O280" s="23" t="s">
        <v>105</v>
      </c>
      <c r="P280">
        <f>IF(H280=1,VLOOKUP(O280,Sheet3!$A$1:$C$90,2,FALSE),VLOOKUP(O280,Sheet3!$A$44:$C$54,2,FALSE))</f>
        <v>340510007</v>
      </c>
      <c r="Q280" t="str">
        <f t="shared" si="53"/>
        <v>1</v>
      </c>
      <c r="S280">
        <v>0</v>
      </c>
      <c r="T280" s="36">
        <v>0</v>
      </c>
    </row>
    <row r="281" s="36" customFormat="1" spans="1:20">
      <c r="A281" t="s">
        <v>50</v>
      </c>
      <c r="B281">
        <f t="shared" si="50"/>
        <v>220110</v>
      </c>
      <c r="C281" t="s">
        <v>106</v>
      </c>
      <c r="D281">
        <v>1</v>
      </c>
      <c r="E281" t="str">
        <f t="shared" si="51"/>
        <v>周常-随机-任务01-档位10</v>
      </c>
      <c r="F281" s="23" t="s">
        <v>107</v>
      </c>
      <c r="G281">
        <v>34</v>
      </c>
      <c r="H281">
        <v>2</v>
      </c>
      <c r="I281" t="str">
        <f t="shared" si="52"/>
        <v>2201</v>
      </c>
      <c r="J281">
        <v>10</v>
      </c>
      <c r="K281" t="str">
        <f t="shared" si="45"/>
        <v>4220110</v>
      </c>
      <c r="L281" t="str">
        <f t="shared" si="46"/>
        <v>4220110</v>
      </c>
      <c r="M281">
        <v>30</v>
      </c>
      <c r="O281" s="23" t="s">
        <v>107</v>
      </c>
      <c r="P281">
        <f>IF(H281=1,VLOOKUP(O281,Sheet3!$A$1:$C$90,2,FALSE),VLOOKUP(O281,Sheet3!$A$44:$C$54,2,FALSE))</f>
        <v>340510009</v>
      </c>
      <c r="Q281" t="str">
        <f t="shared" si="53"/>
        <v>2</v>
      </c>
      <c r="S281">
        <v>0</v>
      </c>
      <c r="T281" s="36">
        <v>0</v>
      </c>
    </row>
    <row r="282" s="36" customFormat="1" spans="1:20">
      <c r="A282" t="s">
        <v>50</v>
      </c>
      <c r="B282">
        <f t="shared" si="50"/>
        <v>220210</v>
      </c>
      <c r="C282" t="s">
        <v>108</v>
      </c>
      <c r="D282">
        <v>1</v>
      </c>
      <c r="E282" t="str">
        <f t="shared" si="51"/>
        <v>周常-随机-任务02-档位10</v>
      </c>
      <c r="F282" s="23" t="s">
        <v>109</v>
      </c>
      <c r="G282">
        <v>35</v>
      </c>
      <c r="H282">
        <v>2</v>
      </c>
      <c r="I282" t="str">
        <f t="shared" si="52"/>
        <v>2202</v>
      </c>
      <c r="J282">
        <v>10</v>
      </c>
      <c r="K282" t="str">
        <f t="shared" si="45"/>
        <v>4220210</v>
      </c>
      <c r="L282" t="str">
        <f t="shared" si="46"/>
        <v>4220210</v>
      </c>
      <c r="M282">
        <v>12</v>
      </c>
      <c r="O282" s="23" t="s">
        <v>109</v>
      </c>
      <c r="P282">
        <f>IF(H282=1,VLOOKUP(O282,Sheet3!$A$1:$C$90,2,FALSE),VLOOKUP(O282,Sheet3!$A$44:$C$54,2,FALSE))</f>
        <v>340510003</v>
      </c>
      <c r="Q282" t="str">
        <f t="shared" si="53"/>
        <v>2</v>
      </c>
      <c r="S282">
        <v>0</v>
      </c>
      <c r="T282" s="36">
        <v>0</v>
      </c>
    </row>
    <row r="283" s="36" customFormat="1" spans="1:20">
      <c r="A283" t="s">
        <v>50</v>
      </c>
      <c r="B283">
        <f t="shared" si="50"/>
        <v>220310</v>
      </c>
      <c r="C283" t="s">
        <v>110</v>
      </c>
      <c r="D283">
        <v>1</v>
      </c>
      <c r="E283" t="str">
        <f t="shared" si="51"/>
        <v>周常-随机-任务03-档位10</v>
      </c>
      <c r="F283" s="23" t="s">
        <v>111</v>
      </c>
      <c r="G283">
        <v>36</v>
      </c>
      <c r="H283">
        <v>2</v>
      </c>
      <c r="I283" t="str">
        <f t="shared" si="52"/>
        <v>2203</v>
      </c>
      <c r="J283">
        <v>10</v>
      </c>
      <c r="K283" t="str">
        <f t="shared" si="45"/>
        <v>4220310</v>
      </c>
      <c r="L283" t="str">
        <f t="shared" si="46"/>
        <v>4220310</v>
      </c>
      <c r="M283">
        <v>5</v>
      </c>
      <c r="O283" s="23" t="s">
        <v>111</v>
      </c>
      <c r="P283">
        <f>IF(H283=1,VLOOKUP(O283,Sheet3!$A$1:$C$90,2,FALSE),VLOOKUP(O283,Sheet3!$A$44:$C$54,2,FALSE))</f>
        <v>340510001</v>
      </c>
      <c r="Q283" t="str">
        <f t="shared" si="53"/>
        <v>2</v>
      </c>
      <c r="S283">
        <v>0</v>
      </c>
      <c r="T283" s="36">
        <v>0</v>
      </c>
    </row>
    <row r="284" s="36" customFormat="1" spans="1:20">
      <c r="A284" t="s">
        <v>50</v>
      </c>
      <c r="B284">
        <f t="shared" si="50"/>
        <v>220410</v>
      </c>
      <c r="C284" t="s">
        <v>112</v>
      </c>
      <c r="D284">
        <v>1</v>
      </c>
      <c r="E284" t="str">
        <f t="shared" si="51"/>
        <v>周常-随机-任务04-档位10</v>
      </c>
      <c r="F284" s="23" t="s">
        <v>113</v>
      </c>
      <c r="G284">
        <v>37</v>
      </c>
      <c r="H284">
        <v>2</v>
      </c>
      <c r="I284" t="str">
        <f t="shared" si="52"/>
        <v>2204</v>
      </c>
      <c r="J284">
        <v>10</v>
      </c>
      <c r="K284" t="str">
        <f t="shared" si="45"/>
        <v>4220410</v>
      </c>
      <c r="L284" t="str">
        <f t="shared" si="46"/>
        <v>4220410</v>
      </c>
      <c r="M284">
        <v>5</v>
      </c>
      <c r="O284" s="23" t="s">
        <v>113</v>
      </c>
      <c r="P284">
        <f>IF(H284=1,VLOOKUP(O284,Sheet3!$A$1:$C$90,2,FALSE),VLOOKUP(O284,Sheet3!$A$44:$C$54,2,FALSE))</f>
        <v>340510008</v>
      </c>
      <c r="Q284" t="str">
        <f t="shared" si="53"/>
        <v>2</v>
      </c>
      <c r="S284">
        <v>0</v>
      </c>
      <c r="T284" s="36">
        <v>0</v>
      </c>
    </row>
    <row r="285" s="36" customFormat="1" spans="1:20">
      <c r="A285" t="s">
        <v>50</v>
      </c>
      <c r="B285">
        <f t="shared" si="50"/>
        <v>220510</v>
      </c>
      <c r="C285" s="36" t="s">
        <v>114</v>
      </c>
      <c r="D285" s="36">
        <v>1</v>
      </c>
      <c r="E285" s="36" t="str">
        <f t="shared" si="51"/>
        <v>周常-随机-任务05-档位10</v>
      </c>
      <c r="F285" s="45" t="s">
        <v>115</v>
      </c>
      <c r="G285" s="36">
        <v>38</v>
      </c>
      <c r="H285" s="36">
        <v>2</v>
      </c>
      <c r="I285" s="36" t="str">
        <f t="shared" si="52"/>
        <v>2205</v>
      </c>
      <c r="J285" s="36">
        <v>10</v>
      </c>
      <c r="K285" t="str">
        <f t="shared" si="45"/>
        <v>4220510</v>
      </c>
      <c r="L285" t="str">
        <f t="shared" si="46"/>
        <v>4220510</v>
      </c>
      <c r="M285" s="36">
        <v>13</v>
      </c>
      <c r="O285" s="45" t="s">
        <v>115</v>
      </c>
      <c r="P285">
        <f>IF(H285=1,VLOOKUP(O285,Sheet3!$A$1:$C$90,2,FALSE),VLOOKUP(O285,Sheet3!$A$44:$C$54,2,FALSE))</f>
        <v>340510002</v>
      </c>
      <c r="Q285" s="36" t="str">
        <f t="shared" si="53"/>
        <v>2</v>
      </c>
      <c r="S285">
        <v>0</v>
      </c>
      <c r="T285" s="36">
        <v>0</v>
      </c>
    </row>
    <row r="286" customFormat="1" spans="1:20">
      <c r="A286" t="s">
        <v>50</v>
      </c>
      <c r="B286">
        <f t="shared" si="50"/>
        <v>110111</v>
      </c>
      <c r="C286" t="s">
        <v>51</v>
      </c>
      <c r="D286">
        <v>1</v>
      </c>
      <c r="E286" t="str">
        <f t="shared" si="51"/>
        <v>日常-固定-任务01-档位11</v>
      </c>
      <c r="F286" t="s">
        <v>51</v>
      </c>
      <c r="G286">
        <v>1</v>
      </c>
      <c r="H286">
        <v>1</v>
      </c>
      <c r="I286">
        <v>1101</v>
      </c>
      <c r="J286">
        <v>10</v>
      </c>
      <c r="K286" t="str">
        <f t="shared" si="45"/>
        <v>4110111</v>
      </c>
      <c r="L286" t="str">
        <f t="shared" si="46"/>
        <v>4110111</v>
      </c>
      <c r="M286">
        <v>1</v>
      </c>
      <c r="O286" t="s">
        <v>52</v>
      </c>
      <c r="P286">
        <f>IF(H286=1,VLOOKUP(O286,Sheet3!$A$1:$C$90,2,FALSE),VLOOKUP(O286,Sheet3!$A$44:$C$54,2,FALSE))</f>
        <v>349010024</v>
      </c>
      <c r="Q286" t="str">
        <f t="shared" si="53"/>
        <v>1</v>
      </c>
      <c r="R286" t="s">
        <v>53</v>
      </c>
      <c r="S286">
        <f>VLOOKUP(R286,Sheet5!B:D,3,FALSE)</f>
        <v>0</v>
      </c>
      <c r="T286">
        <v>0</v>
      </c>
    </row>
    <row r="287" customFormat="1" spans="1:20">
      <c r="A287" t="s">
        <v>50</v>
      </c>
      <c r="B287">
        <f t="shared" si="50"/>
        <v>110211</v>
      </c>
      <c r="C287" t="s">
        <v>54</v>
      </c>
      <c r="D287">
        <v>1</v>
      </c>
      <c r="E287" t="str">
        <f t="shared" si="51"/>
        <v>日常-固定-任务02-档位11</v>
      </c>
      <c r="F287" t="s">
        <v>55</v>
      </c>
      <c r="G287">
        <v>2</v>
      </c>
      <c r="H287">
        <v>1</v>
      </c>
      <c r="I287">
        <v>1102</v>
      </c>
      <c r="J287">
        <v>10</v>
      </c>
      <c r="K287" t="str">
        <f t="shared" si="45"/>
        <v>4110211</v>
      </c>
      <c r="L287" t="str">
        <f t="shared" si="46"/>
        <v>4110211</v>
      </c>
      <c r="M287">
        <v>13</v>
      </c>
      <c r="O287" t="s">
        <v>56</v>
      </c>
      <c r="P287">
        <f>IF(H287=1,VLOOKUP(O287,Sheet3!$A$1:$C$90,2,FALSE),VLOOKUP(O287,Sheet3!$A$44:$C$54,2,FALSE))</f>
        <v>349010006</v>
      </c>
      <c r="Q287" t="str">
        <f t="shared" si="53"/>
        <v>1</v>
      </c>
      <c r="R287" t="s">
        <v>57</v>
      </c>
      <c r="S287">
        <f>VLOOKUP(R287,Sheet5!B:D,3,FALSE)</f>
        <v>13</v>
      </c>
      <c r="T287">
        <v>0</v>
      </c>
    </row>
    <row r="288" customFormat="1" spans="1:20">
      <c r="A288" t="s">
        <v>50</v>
      </c>
      <c r="B288">
        <f t="shared" si="50"/>
        <v>110311</v>
      </c>
      <c r="C288" t="s">
        <v>58</v>
      </c>
      <c r="D288">
        <v>1</v>
      </c>
      <c r="E288" t="str">
        <f t="shared" si="51"/>
        <v>日常-固定-任务03-档位11</v>
      </c>
      <c r="F288" t="s">
        <v>59</v>
      </c>
      <c r="G288">
        <v>3</v>
      </c>
      <c r="H288">
        <v>1</v>
      </c>
      <c r="I288">
        <v>1103</v>
      </c>
      <c r="J288">
        <v>10</v>
      </c>
      <c r="K288" t="str">
        <f t="shared" si="45"/>
        <v>4110311</v>
      </c>
      <c r="L288" t="str">
        <f t="shared" si="46"/>
        <v>4110311</v>
      </c>
      <c r="M288">
        <v>17</v>
      </c>
      <c r="O288" t="s">
        <v>59</v>
      </c>
      <c r="P288">
        <f>IF(H288=1,VLOOKUP(O288,Sheet3!$A$1:$C$90,2,FALSE),VLOOKUP(O288,Sheet3!$A$44:$C$54,2,FALSE))</f>
        <v>349010012</v>
      </c>
      <c r="Q288" t="str">
        <f t="shared" si="53"/>
        <v>1</v>
      </c>
      <c r="R288" t="s">
        <v>59</v>
      </c>
      <c r="S288">
        <f>VLOOKUP(R288,Sheet5!B:D,3,FALSE)</f>
        <v>8</v>
      </c>
      <c r="T288">
        <v>0</v>
      </c>
    </row>
    <row r="289" customFormat="1" spans="1:20">
      <c r="A289" t="s">
        <v>50</v>
      </c>
      <c r="B289">
        <f t="shared" si="50"/>
        <v>110411</v>
      </c>
      <c r="C289" t="s">
        <v>60</v>
      </c>
      <c r="D289">
        <v>1</v>
      </c>
      <c r="E289" t="str">
        <f t="shared" si="51"/>
        <v>日常-固定-任务04-档位11</v>
      </c>
      <c r="F289" t="s">
        <v>61</v>
      </c>
      <c r="G289">
        <v>4</v>
      </c>
      <c r="H289">
        <v>1</v>
      </c>
      <c r="I289">
        <v>1104</v>
      </c>
      <c r="J289">
        <v>10</v>
      </c>
      <c r="K289" t="str">
        <f t="shared" si="45"/>
        <v>4110411</v>
      </c>
      <c r="L289" t="str">
        <f t="shared" si="46"/>
        <v>4110411</v>
      </c>
      <c r="M289">
        <v>18</v>
      </c>
      <c r="O289" t="s">
        <v>61</v>
      </c>
      <c r="P289">
        <f>IF(H289=1,VLOOKUP(O289,Sheet3!$A$1:$C$90,2,FALSE),VLOOKUP(O289,Sheet3!$A$44:$C$54,2,FALSE))</f>
        <v>349010023</v>
      </c>
      <c r="Q289" t="str">
        <f t="shared" si="53"/>
        <v>1</v>
      </c>
      <c r="R289" t="s">
        <v>61</v>
      </c>
      <c r="S289">
        <v>27</v>
      </c>
      <c r="T289">
        <v>0</v>
      </c>
    </row>
    <row r="290" customFormat="1" spans="1:20">
      <c r="A290" t="s">
        <v>50</v>
      </c>
      <c r="B290">
        <f t="shared" si="50"/>
        <v>110511</v>
      </c>
      <c r="C290" t="s">
        <v>62</v>
      </c>
      <c r="D290">
        <v>1</v>
      </c>
      <c r="E290" t="str">
        <f t="shared" si="51"/>
        <v>日常-固定-任务05-档位11</v>
      </c>
      <c r="F290" t="s">
        <v>63</v>
      </c>
      <c r="G290">
        <v>5</v>
      </c>
      <c r="H290">
        <v>1</v>
      </c>
      <c r="I290">
        <v>1105</v>
      </c>
      <c r="J290">
        <v>10</v>
      </c>
      <c r="K290" t="str">
        <f t="shared" si="45"/>
        <v>4110511</v>
      </c>
      <c r="L290" t="str">
        <f t="shared" si="46"/>
        <v>4110511</v>
      </c>
      <c r="M290">
        <v>21</v>
      </c>
      <c r="O290" t="s">
        <v>63</v>
      </c>
      <c r="P290">
        <f>IF(H290=1,VLOOKUP(O290,Sheet3!$A$1:$C$90,2,FALSE),VLOOKUP(O290,Sheet3!$A$44:$C$54,2,FALSE))</f>
        <v>349010004</v>
      </c>
      <c r="Q290" t="str">
        <f t="shared" si="53"/>
        <v>1</v>
      </c>
      <c r="R290" t="s">
        <v>63</v>
      </c>
      <c r="S290">
        <f>VLOOKUP(R290,Sheet5!B:D,3,FALSE)</f>
        <v>14</v>
      </c>
      <c r="T290">
        <v>0</v>
      </c>
    </row>
    <row r="291" customFormat="1" spans="1:20">
      <c r="A291" t="s">
        <v>50</v>
      </c>
      <c r="B291">
        <f t="shared" si="50"/>
        <v>110611</v>
      </c>
      <c r="C291" t="s">
        <v>64</v>
      </c>
      <c r="D291">
        <v>1</v>
      </c>
      <c r="E291" t="str">
        <f t="shared" si="51"/>
        <v>日常-固定-任务06-档位11</v>
      </c>
      <c r="F291" t="s">
        <v>65</v>
      </c>
      <c r="G291">
        <v>6</v>
      </c>
      <c r="H291">
        <v>1</v>
      </c>
      <c r="I291">
        <v>1106</v>
      </c>
      <c r="J291">
        <v>10</v>
      </c>
      <c r="K291" t="str">
        <f t="shared" si="45"/>
        <v>4110611</v>
      </c>
      <c r="L291" t="str">
        <f t="shared" si="46"/>
        <v>4110611</v>
      </c>
      <c r="M291">
        <v>20</v>
      </c>
      <c r="O291" t="s">
        <v>65</v>
      </c>
      <c r="P291">
        <f>IF(H291=1,VLOOKUP(O291,Sheet3!$A$1:$C$90,2,FALSE),VLOOKUP(O291,Sheet3!$A$44:$C$54,2,FALSE))</f>
        <v>349010009</v>
      </c>
      <c r="Q291" t="str">
        <f t="shared" si="53"/>
        <v>1</v>
      </c>
      <c r="R291" t="s">
        <v>65</v>
      </c>
      <c r="S291">
        <f>VLOOKUP(R291,Sheet5!B:D,3,FALSE)</f>
        <v>36</v>
      </c>
      <c r="T291">
        <v>0</v>
      </c>
    </row>
    <row r="292" customFormat="1" spans="1:20">
      <c r="A292" t="s">
        <v>50</v>
      </c>
      <c r="B292">
        <f t="shared" si="50"/>
        <v>110711</v>
      </c>
      <c r="C292" t="s">
        <v>66</v>
      </c>
      <c r="D292">
        <v>1</v>
      </c>
      <c r="E292" t="str">
        <f t="shared" si="51"/>
        <v>日常-固定-任务07-档位11</v>
      </c>
      <c r="F292" t="s">
        <v>67</v>
      </c>
      <c r="G292">
        <v>7</v>
      </c>
      <c r="H292">
        <v>1</v>
      </c>
      <c r="I292">
        <v>1107</v>
      </c>
      <c r="J292">
        <v>10</v>
      </c>
      <c r="K292" t="str">
        <f t="shared" si="45"/>
        <v>4110711</v>
      </c>
      <c r="L292" t="str">
        <f t="shared" si="46"/>
        <v>4110711</v>
      </c>
      <c r="M292">
        <v>2</v>
      </c>
      <c r="O292" t="s">
        <v>68</v>
      </c>
      <c r="P292">
        <f>IF(H292=1,VLOOKUP(O292,Sheet3!$A$1:$C$90,2,FALSE),VLOOKUP(O292,Sheet3!$A$44:$C$54,2,FALSE))</f>
        <v>349010021</v>
      </c>
      <c r="Q292" t="str">
        <f t="shared" si="53"/>
        <v>1</v>
      </c>
      <c r="R292" t="s">
        <v>69</v>
      </c>
      <c r="S292">
        <f>VLOOKUP(R292,Sheet5!B:D,3,FALSE)</f>
        <v>1</v>
      </c>
      <c r="T292">
        <v>0</v>
      </c>
    </row>
    <row r="293" customFormat="1" spans="2:20">
      <c r="B293">
        <f t="shared" si="50"/>
        <v>110811</v>
      </c>
      <c r="C293" t="s">
        <v>70</v>
      </c>
      <c r="D293">
        <v>1</v>
      </c>
      <c r="E293" t="str">
        <f t="shared" si="51"/>
        <v>日常-固定-任务08-档位11</v>
      </c>
      <c r="F293" t="s">
        <v>71</v>
      </c>
      <c r="G293">
        <v>8</v>
      </c>
      <c r="H293">
        <v>1</v>
      </c>
      <c r="I293">
        <v>1108</v>
      </c>
      <c r="J293">
        <v>10</v>
      </c>
      <c r="K293" t="str">
        <f t="shared" si="45"/>
        <v>4110811</v>
      </c>
      <c r="L293" t="str">
        <f t="shared" si="46"/>
        <v>4110811</v>
      </c>
      <c r="M293">
        <v>10</v>
      </c>
      <c r="O293" t="s">
        <v>71</v>
      </c>
      <c r="P293">
        <f>IF(H293=1,VLOOKUP(O293,Sheet3!$A$1:$C$90,2,FALSE),VLOOKUP(O293,Sheet3!$A$44:$C$54,2,FALSE))</f>
        <v>349010028</v>
      </c>
      <c r="Q293" t="str">
        <f t="shared" si="53"/>
        <v>1</v>
      </c>
      <c r="R293" t="s">
        <v>71</v>
      </c>
      <c r="S293">
        <f>VLOOKUP(R293,Sheet5!B:D,3,FALSE)</f>
        <v>29</v>
      </c>
      <c r="T293">
        <v>0</v>
      </c>
    </row>
    <row r="294" customFormat="1" spans="1:20">
      <c r="A294" t="s">
        <v>50</v>
      </c>
      <c r="B294">
        <f t="shared" si="50"/>
        <v>110911</v>
      </c>
      <c r="C294" t="s">
        <v>72</v>
      </c>
      <c r="D294">
        <v>1</v>
      </c>
      <c r="E294" t="str">
        <f t="shared" si="51"/>
        <v>日常-固定-任务09-档位11</v>
      </c>
      <c r="F294" t="s">
        <v>73</v>
      </c>
      <c r="G294">
        <v>9</v>
      </c>
      <c r="H294">
        <v>1</v>
      </c>
      <c r="I294">
        <v>1109</v>
      </c>
      <c r="J294">
        <v>10</v>
      </c>
      <c r="K294" t="str">
        <f t="shared" si="45"/>
        <v>4110911</v>
      </c>
      <c r="L294" t="str">
        <f t="shared" si="46"/>
        <v>4110911</v>
      </c>
      <c r="M294">
        <v>13</v>
      </c>
      <c r="O294" t="s">
        <v>74</v>
      </c>
      <c r="P294">
        <f>IF(H294=1,VLOOKUP(O294,Sheet3!$A$1:$C$90,2,FALSE),VLOOKUP(O294,Sheet3!$A$44:$C$54,2,FALSE))</f>
        <v>349010005</v>
      </c>
      <c r="Q294" t="str">
        <f t="shared" si="53"/>
        <v>1</v>
      </c>
      <c r="R294" t="s">
        <v>74</v>
      </c>
      <c r="S294">
        <f>VLOOKUP(R294,Sheet5!B:D,3,FALSE)</f>
        <v>18</v>
      </c>
      <c r="T294">
        <v>0</v>
      </c>
    </row>
    <row r="295" customFormat="1" spans="1:20">
      <c r="A295" t="s">
        <v>50</v>
      </c>
      <c r="B295">
        <f t="shared" si="50"/>
        <v>111011</v>
      </c>
      <c r="C295" t="s">
        <v>75</v>
      </c>
      <c r="D295">
        <v>1</v>
      </c>
      <c r="E295" t="str">
        <f t="shared" si="51"/>
        <v>日常-固定-任务10-档位11</v>
      </c>
      <c r="F295" t="s">
        <v>76</v>
      </c>
      <c r="G295">
        <v>10</v>
      </c>
      <c r="H295">
        <v>1</v>
      </c>
      <c r="I295">
        <v>1110</v>
      </c>
      <c r="J295">
        <v>10</v>
      </c>
      <c r="K295" t="str">
        <f t="shared" si="45"/>
        <v>4111011</v>
      </c>
      <c r="L295" t="str">
        <f t="shared" si="46"/>
        <v>4111011</v>
      </c>
      <c r="M295">
        <v>13</v>
      </c>
      <c r="O295" t="s">
        <v>57</v>
      </c>
      <c r="P295">
        <f>IF(H295=1,VLOOKUP(O295,Sheet3!$A$1:$C$90,2,FALSE),VLOOKUP(O295,Sheet3!$A$44:$C$54,2,FALSE))</f>
        <v>349010011</v>
      </c>
      <c r="Q295" t="str">
        <f t="shared" si="53"/>
        <v>1</v>
      </c>
      <c r="R295" t="s">
        <v>57</v>
      </c>
      <c r="S295">
        <f>VLOOKUP(R295,Sheet5!B:D,3,FALSE)</f>
        <v>13</v>
      </c>
      <c r="T295">
        <v>0</v>
      </c>
    </row>
    <row r="296" customFormat="1" spans="1:20">
      <c r="A296" t="s">
        <v>50</v>
      </c>
      <c r="B296">
        <f t="shared" si="50"/>
        <v>111111</v>
      </c>
      <c r="C296" t="s">
        <v>77</v>
      </c>
      <c r="D296">
        <v>1</v>
      </c>
      <c r="E296" t="str">
        <f t="shared" si="51"/>
        <v>日常-固定-任务11-档位11</v>
      </c>
      <c r="F296" t="s">
        <v>78</v>
      </c>
      <c r="G296">
        <v>11</v>
      </c>
      <c r="H296">
        <v>1</v>
      </c>
      <c r="I296">
        <v>1111</v>
      </c>
      <c r="J296">
        <v>10</v>
      </c>
      <c r="K296" t="str">
        <f t="shared" si="45"/>
        <v>4111111</v>
      </c>
      <c r="L296" t="str">
        <f t="shared" si="46"/>
        <v>4111111</v>
      </c>
      <c r="M296">
        <v>12</v>
      </c>
      <c r="O296" t="s">
        <v>79</v>
      </c>
      <c r="P296">
        <f>IF(H296=1,VLOOKUP(O296,Sheet3!$A$1:$C$90,2,FALSE),VLOOKUP(O296,Sheet3!$A$44:$C$54,2,FALSE))</f>
        <v>349010024</v>
      </c>
      <c r="Q296" t="str">
        <f t="shared" si="53"/>
        <v>1</v>
      </c>
      <c r="R296" t="s">
        <v>80</v>
      </c>
      <c r="S296">
        <f>VLOOKUP(R296,Sheet5!B:D,3,FALSE)</f>
        <v>2</v>
      </c>
      <c r="T296">
        <v>0</v>
      </c>
    </row>
    <row r="297" customFormat="1" spans="1:20">
      <c r="A297" t="s">
        <v>50</v>
      </c>
      <c r="B297">
        <f t="shared" si="50"/>
        <v>111211</v>
      </c>
      <c r="C297" t="s">
        <v>81</v>
      </c>
      <c r="D297">
        <v>1</v>
      </c>
      <c r="E297" t="str">
        <f t="shared" si="51"/>
        <v>日常-固定-任务12-档位11</v>
      </c>
      <c r="F297" t="s">
        <v>82</v>
      </c>
      <c r="G297">
        <v>12</v>
      </c>
      <c r="H297">
        <v>1</v>
      </c>
      <c r="I297">
        <v>1112</v>
      </c>
      <c r="J297">
        <v>10</v>
      </c>
      <c r="K297" t="str">
        <f t="shared" si="45"/>
        <v>4111211</v>
      </c>
      <c r="L297" t="str">
        <f t="shared" si="46"/>
        <v>4111211</v>
      </c>
      <c r="M297">
        <v>16</v>
      </c>
      <c r="O297" t="s">
        <v>82</v>
      </c>
      <c r="P297">
        <f>IF(H297=1,VLOOKUP(O297,Sheet3!$A$1:$C$90,2,FALSE),VLOOKUP(O297,Sheet3!$A$44:$C$54,2,FALSE))</f>
        <v>349010002</v>
      </c>
      <c r="Q297" t="str">
        <f t="shared" si="53"/>
        <v>1</v>
      </c>
      <c r="R297" t="s">
        <v>82</v>
      </c>
      <c r="S297">
        <f>VLOOKUP(R297,Sheet5!B:D,3,FALSE)</f>
        <v>25</v>
      </c>
      <c r="T297">
        <v>0</v>
      </c>
    </row>
    <row r="298" customFormat="1" spans="1:20">
      <c r="A298" t="s">
        <v>50</v>
      </c>
      <c r="B298">
        <f t="shared" si="50"/>
        <v>111311</v>
      </c>
      <c r="C298" t="s">
        <v>83</v>
      </c>
      <c r="D298">
        <v>1</v>
      </c>
      <c r="E298" t="str">
        <f t="shared" si="51"/>
        <v>日常-固定-任务13-档位11</v>
      </c>
      <c r="F298" t="s">
        <v>84</v>
      </c>
      <c r="G298">
        <v>13</v>
      </c>
      <c r="H298">
        <v>1</v>
      </c>
      <c r="I298">
        <v>1113</v>
      </c>
      <c r="J298">
        <v>10</v>
      </c>
      <c r="K298" t="str">
        <f t="shared" si="45"/>
        <v>4111311</v>
      </c>
      <c r="L298" t="str">
        <f t="shared" si="46"/>
        <v>4111311</v>
      </c>
      <c r="M298">
        <v>14</v>
      </c>
      <c r="O298" t="s">
        <v>85</v>
      </c>
      <c r="P298">
        <f>IF(H298=1,VLOOKUP(O298,Sheet3!$A$1:$C$90,2,FALSE),VLOOKUP(O298,Sheet3!$A$44:$C$54,2,FALSE))</f>
        <v>349010013</v>
      </c>
      <c r="Q298" t="str">
        <f t="shared" si="53"/>
        <v>1</v>
      </c>
      <c r="R298" t="s">
        <v>85</v>
      </c>
      <c r="S298">
        <v>18</v>
      </c>
      <c r="T298">
        <v>0</v>
      </c>
    </row>
    <row r="299" customFormat="1" spans="1:20">
      <c r="A299" t="s">
        <v>50</v>
      </c>
      <c r="B299">
        <f t="shared" si="50"/>
        <v>111411</v>
      </c>
      <c r="C299" t="s">
        <v>86</v>
      </c>
      <c r="D299">
        <v>1</v>
      </c>
      <c r="E299" t="str">
        <f t="shared" si="51"/>
        <v>日常-固定-任务14-档位11</v>
      </c>
      <c r="F299" t="s">
        <v>87</v>
      </c>
      <c r="G299">
        <v>14</v>
      </c>
      <c r="H299">
        <v>1</v>
      </c>
      <c r="I299">
        <v>1114</v>
      </c>
      <c r="J299">
        <v>10</v>
      </c>
      <c r="K299" t="str">
        <f t="shared" si="45"/>
        <v>4111411</v>
      </c>
      <c r="L299" t="str">
        <f t="shared" si="46"/>
        <v>4111411</v>
      </c>
      <c r="M299">
        <v>12</v>
      </c>
      <c r="O299" t="s">
        <v>79</v>
      </c>
      <c r="P299">
        <f>IF(H299=1,VLOOKUP(O299,Sheet3!$A$1:$C$90,2,FALSE),VLOOKUP(O299,Sheet3!$A$44:$C$54,2,FALSE))</f>
        <v>349010024</v>
      </c>
      <c r="Q299" t="str">
        <f t="shared" si="53"/>
        <v>1</v>
      </c>
      <c r="R299" t="s">
        <v>80</v>
      </c>
      <c r="S299">
        <f>VLOOKUP(R299,Sheet5!B:D,3,FALSE)</f>
        <v>2</v>
      </c>
      <c r="T299">
        <v>0</v>
      </c>
    </row>
    <row r="300" customFormat="1" spans="1:20">
      <c r="A300" t="s">
        <v>50</v>
      </c>
      <c r="B300">
        <f t="shared" si="50"/>
        <v>111511</v>
      </c>
      <c r="C300" t="s">
        <v>88</v>
      </c>
      <c r="D300">
        <v>1</v>
      </c>
      <c r="E300" t="str">
        <f t="shared" si="51"/>
        <v>日常-固定-任务15-档位11</v>
      </c>
      <c r="F300" t="s">
        <v>89</v>
      </c>
      <c r="G300">
        <v>15</v>
      </c>
      <c r="H300">
        <v>1</v>
      </c>
      <c r="I300">
        <v>1115</v>
      </c>
      <c r="J300">
        <v>10</v>
      </c>
      <c r="K300" t="str">
        <f t="shared" si="45"/>
        <v>4111511</v>
      </c>
      <c r="L300" t="str">
        <f t="shared" si="46"/>
        <v>4111511</v>
      </c>
      <c r="M300">
        <v>12</v>
      </c>
      <c r="O300" t="s">
        <v>79</v>
      </c>
      <c r="P300">
        <f>IF(H300=1,VLOOKUP(O300,Sheet3!$A$1:$C$90,2,FALSE),VLOOKUP(O300,Sheet3!$A$44:$C$54,2,FALSE))</f>
        <v>349010024</v>
      </c>
      <c r="Q300" t="str">
        <f t="shared" si="53"/>
        <v>1</v>
      </c>
      <c r="R300" t="s">
        <v>80</v>
      </c>
      <c r="S300">
        <f>VLOOKUP(R300,Sheet5!B:D,3,FALSE)</f>
        <v>2</v>
      </c>
      <c r="T300">
        <v>0</v>
      </c>
    </row>
    <row r="301" s="23" customFormat="1" spans="1:20">
      <c r="A301" s="23" t="s">
        <v>50</v>
      </c>
      <c r="B301">
        <f t="shared" si="50"/>
        <v>111611</v>
      </c>
      <c r="C301" s="23" t="s">
        <v>90</v>
      </c>
      <c r="D301" s="23">
        <v>1</v>
      </c>
      <c r="E301" s="23" t="str">
        <f t="shared" si="51"/>
        <v>日常-固定-任务16-档位11</v>
      </c>
      <c r="F301" s="23" t="s">
        <v>91</v>
      </c>
      <c r="G301" s="23">
        <v>16</v>
      </c>
      <c r="H301" s="23">
        <v>1</v>
      </c>
      <c r="I301" s="23">
        <v>1116</v>
      </c>
      <c r="J301" s="23">
        <v>10</v>
      </c>
      <c r="K301" t="str">
        <f t="shared" si="45"/>
        <v>4111611</v>
      </c>
      <c r="L301" t="str">
        <f t="shared" si="46"/>
        <v>4111611</v>
      </c>
      <c r="M301" s="23">
        <v>146</v>
      </c>
      <c r="O301" s="23" t="s">
        <v>91</v>
      </c>
      <c r="P301">
        <f>IF(H301=1,VLOOKUP(O301,Sheet3!$A$1:$C$90,2,FALSE),VLOOKUP(O301,Sheet3!$A$44:$C$54,2,FALSE))</f>
        <v>349010038</v>
      </c>
      <c r="Q301" s="23" t="str">
        <f t="shared" si="53"/>
        <v>1</v>
      </c>
      <c r="R301" s="23" t="s">
        <v>91</v>
      </c>
      <c r="S301" s="23">
        <v>1</v>
      </c>
      <c r="T301" s="23">
        <v>1</v>
      </c>
    </row>
    <row r="302" s="23" customFormat="1" spans="1:20">
      <c r="A302" s="23" t="s">
        <v>50</v>
      </c>
      <c r="B302">
        <f t="shared" si="50"/>
        <v>111711</v>
      </c>
      <c r="C302" s="23" t="s">
        <v>92</v>
      </c>
      <c r="D302" s="23">
        <v>1</v>
      </c>
      <c r="E302" s="23" t="str">
        <f t="shared" si="51"/>
        <v>日常-固定-任务17-档位11</v>
      </c>
      <c r="F302" s="23" t="s">
        <v>93</v>
      </c>
      <c r="G302" s="23">
        <v>17</v>
      </c>
      <c r="H302" s="23">
        <v>1</v>
      </c>
      <c r="I302" s="23">
        <v>1117</v>
      </c>
      <c r="J302" s="23">
        <v>10</v>
      </c>
      <c r="K302" t="str">
        <f t="shared" si="45"/>
        <v>4111711</v>
      </c>
      <c r="L302" t="str">
        <f t="shared" si="46"/>
        <v>4111711</v>
      </c>
      <c r="M302" s="23">
        <v>89</v>
      </c>
      <c r="O302" s="23" t="s">
        <v>93</v>
      </c>
      <c r="P302">
        <f>IF(H302=1,VLOOKUP(O302,Sheet3!$A$1:$C$90,2,FALSE),VLOOKUP(O302,Sheet3!$A$44:$C$54,2,FALSE))</f>
        <v>349010039</v>
      </c>
      <c r="Q302" s="23" t="str">
        <f t="shared" si="53"/>
        <v>1</v>
      </c>
      <c r="R302" s="23" t="s">
        <v>93</v>
      </c>
      <c r="S302" s="23">
        <v>1</v>
      </c>
      <c r="T302" s="23">
        <v>2</v>
      </c>
    </row>
    <row r="303" s="23" customFormat="1" spans="1:20">
      <c r="A303" s="23" t="s">
        <v>50</v>
      </c>
      <c r="B303">
        <f t="shared" si="50"/>
        <v>111811</v>
      </c>
      <c r="C303" s="23" t="s">
        <v>94</v>
      </c>
      <c r="D303" s="23">
        <v>1</v>
      </c>
      <c r="E303" t="str">
        <f t="shared" si="51"/>
        <v>日常-固定-任务18-档位11</v>
      </c>
      <c r="F303" s="23" t="s">
        <v>95</v>
      </c>
      <c r="G303" s="23">
        <v>16</v>
      </c>
      <c r="H303" s="23">
        <v>1</v>
      </c>
      <c r="I303" s="23">
        <v>1118</v>
      </c>
      <c r="J303" s="23">
        <v>10</v>
      </c>
      <c r="K303" t="str">
        <f t="shared" si="45"/>
        <v>4111811</v>
      </c>
      <c r="L303" t="str">
        <f t="shared" si="46"/>
        <v>4111811</v>
      </c>
      <c r="M303" s="23">
        <v>97</v>
      </c>
      <c r="O303" s="23" t="s">
        <v>95</v>
      </c>
      <c r="P303">
        <f>IF(H303=1,VLOOKUP(O303,Sheet3!$A$1:$C$90,2,FALSE),VLOOKUP(O303,Sheet3!$A$44:$C$54,2,FALSE))</f>
        <v>349010041</v>
      </c>
      <c r="Q303" t="str">
        <f t="shared" si="53"/>
        <v>1</v>
      </c>
      <c r="R303" s="23" t="s">
        <v>95</v>
      </c>
      <c r="S303" s="23">
        <v>31</v>
      </c>
      <c r="T303" s="23">
        <v>0</v>
      </c>
    </row>
    <row r="304" s="36" customFormat="1" spans="1:20">
      <c r="A304" t="s">
        <v>50</v>
      </c>
      <c r="B304">
        <f t="shared" si="50"/>
        <v>210111</v>
      </c>
      <c r="C304" t="s">
        <v>96</v>
      </c>
      <c r="D304">
        <v>1</v>
      </c>
      <c r="E304" t="str">
        <f t="shared" si="51"/>
        <v>周常-固定-任务01-档位11</v>
      </c>
      <c r="F304" s="23" t="s">
        <v>97</v>
      </c>
      <c r="G304">
        <v>29</v>
      </c>
      <c r="H304">
        <v>2</v>
      </c>
      <c r="I304" t="str">
        <f t="shared" ref="I304:I313" si="54">LEFT(B304,4)</f>
        <v>2101</v>
      </c>
      <c r="J304">
        <v>10</v>
      </c>
      <c r="K304" t="str">
        <f t="shared" si="45"/>
        <v>4210111</v>
      </c>
      <c r="L304" t="str">
        <f t="shared" si="46"/>
        <v>4210111</v>
      </c>
      <c r="M304">
        <v>19</v>
      </c>
      <c r="O304" s="23" t="s">
        <v>97</v>
      </c>
      <c r="P304">
        <f>IF(H304=1,VLOOKUP(O304,Sheet3!$A$1:$C$90,2,FALSE),VLOOKUP(O304,Sheet3!$A$44:$C$54,2,FALSE))</f>
        <v>340510004</v>
      </c>
      <c r="Q304" t="str">
        <f t="shared" si="53"/>
        <v>1</v>
      </c>
      <c r="S304">
        <v>0</v>
      </c>
      <c r="T304" s="36">
        <v>0</v>
      </c>
    </row>
    <row r="305" s="36" customFormat="1" spans="1:20">
      <c r="A305" t="s">
        <v>50</v>
      </c>
      <c r="B305">
        <f t="shared" si="50"/>
        <v>210211</v>
      </c>
      <c r="C305" t="s">
        <v>98</v>
      </c>
      <c r="D305">
        <v>1</v>
      </c>
      <c r="E305" t="str">
        <f t="shared" si="51"/>
        <v>周常-固定-任务02-档位11</v>
      </c>
      <c r="F305" s="23" t="s">
        <v>99</v>
      </c>
      <c r="G305">
        <v>30</v>
      </c>
      <c r="H305">
        <v>2</v>
      </c>
      <c r="I305" t="str">
        <f t="shared" si="54"/>
        <v>2102</v>
      </c>
      <c r="J305">
        <v>10</v>
      </c>
      <c r="K305" t="str">
        <f t="shared" si="45"/>
        <v>4210211</v>
      </c>
      <c r="L305" t="str">
        <f t="shared" si="46"/>
        <v>4210211</v>
      </c>
      <c r="M305">
        <v>24</v>
      </c>
      <c r="O305" s="23" t="s">
        <v>99</v>
      </c>
      <c r="P305">
        <f>IF(H305=1,VLOOKUP(O305,Sheet3!$A$1:$C$90,2,FALSE),VLOOKUP(O305,Sheet3!$A$44:$C$54,2,FALSE))</f>
        <v>340510010</v>
      </c>
      <c r="Q305" t="str">
        <f t="shared" si="53"/>
        <v>1</v>
      </c>
      <c r="S305">
        <v>0</v>
      </c>
      <c r="T305" s="36">
        <v>0</v>
      </c>
    </row>
    <row r="306" s="36" customFormat="1" spans="1:20">
      <c r="A306" t="s">
        <v>50</v>
      </c>
      <c r="B306">
        <f t="shared" si="50"/>
        <v>210311</v>
      </c>
      <c r="C306" t="s">
        <v>100</v>
      </c>
      <c r="D306">
        <v>1</v>
      </c>
      <c r="E306" t="str">
        <f t="shared" si="51"/>
        <v>周常-固定-任务03-档位11</v>
      </c>
      <c r="F306" s="23" t="s">
        <v>101</v>
      </c>
      <c r="G306">
        <v>31</v>
      </c>
      <c r="H306">
        <v>2</v>
      </c>
      <c r="I306" t="str">
        <f t="shared" si="54"/>
        <v>2103</v>
      </c>
      <c r="J306">
        <v>10</v>
      </c>
      <c r="K306" t="str">
        <f t="shared" si="45"/>
        <v>4210311</v>
      </c>
      <c r="L306" t="str">
        <f t="shared" si="46"/>
        <v>4210311</v>
      </c>
      <c r="M306">
        <v>13</v>
      </c>
      <c r="O306" s="23" t="s">
        <v>101</v>
      </c>
      <c r="P306">
        <f>IF(H306=1,VLOOKUP(O306,Sheet3!$A$1:$C$90,2,FALSE),VLOOKUP(O306,Sheet3!$A$44:$C$54,2,FALSE))</f>
        <v>340510005</v>
      </c>
      <c r="Q306" t="str">
        <f t="shared" si="53"/>
        <v>1</v>
      </c>
      <c r="S306">
        <v>0</v>
      </c>
      <c r="T306" s="36">
        <v>0</v>
      </c>
    </row>
    <row r="307" s="36" customFormat="1" spans="1:20">
      <c r="A307" t="s">
        <v>50</v>
      </c>
      <c r="B307">
        <f t="shared" si="50"/>
        <v>210411</v>
      </c>
      <c r="C307" t="s">
        <v>102</v>
      </c>
      <c r="D307">
        <v>1</v>
      </c>
      <c r="E307" t="str">
        <f t="shared" si="51"/>
        <v>周常-固定-任务04-档位11</v>
      </c>
      <c r="F307" s="23" t="s">
        <v>103</v>
      </c>
      <c r="G307">
        <v>32</v>
      </c>
      <c r="H307">
        <v>2</v>
      </c>
      <c r="I307" t="str">
        <f t="shared" si="54"/>
        <v>2104</v>
      </c>
      <c r="J307">
        <v>10</v>
      </c>
      <c r="K307" t="str">
        <f t="shared" si="45"/>
        <v>4210411</v>
      </c>
      <c r="L307" t="str">
        <f t="shared" si="46"/>
        <v>4210411</v>
      </c>
      <c r="M307">
        <v>27</v>
      </c>
      <c r="O307" s="23" t="s">
        <v>103</v>
      </c>
      <c r="P307">
        <f>IF(H307=1,VLOOKUP(O307,Sheet3!$A$1:$C$90,2,FALSE),VLOOKUP(O307,Sheet3!$A$44:$C$54,2,FALSE))</f>
        <v>340510006</v>
      </c>
      <c r="Q307" t="str">
        <f t="shared" si="53"/>
        <v>1</v>
      </c>
      <c r="S307">
        <v>0</v>
      </c>
      <c r="T307" s="36">
        <v>0</v>
      </c>
    </row>
    <row r="308" s="36" customFormat="1" spans="1:20">
      <c r="A308" t="s">
        <v>50</v>
      </c>
      <c r="B308">
        <f t="shared" si="50"/>
        <v>210511</v>
      </c>
      <c r="C308" t="s">
        <v>104</v>
      </c>
      <c r="D308">
        <v>1</v>
      </c>
      <c r="E308" t="str">
        <f t="shared" si="51"/>
        <v>周常-固定-任务05-档位11</v>
      </c>
      <c r="F308" s="23" t="s">
        <v>105</v>
      </c>
      <c r="G308">
        <v>33</v>
      </c>
      <c r="H308">
        <v>2</v>
      </c>
      <c r="I308" t="str">
        <f t="shared" si="54"/>
        <v>2105</v>
      </c>
      <c r="J308">
        <v>10</v>
      </c>
      <c r="K308" t="str">
        <f t="shared" si="45"/>
        <v>4210511</v>
      </c>
      <c r="L308" t="str">
        <f t="shared" si="46"/>
        <v>4210511</v>
      </c>
      <c r="M308">
        <v>16</v>
      </c>
      <c r="O308" s="23" t="s">
        <v>105</v>
      </c>
      <c r="P308">
        <f>IF(H308=1,VLOOKUP(O308,Sheet3!$A$1:$C$90,2,FALSE),VLOOKUP(O308,Sheet3!$A$44:$C$54,2,FALSE))</f>
        <v>340510007</v>
      </c>
      <c r="Q308" t="str">
        <f t="shared" si="53"/>
        <v>1</v>
      </c>
      <c r="S308">
        <v>0</v>
      </c>
      <c r="T308" s="36">
        <v>0</v>
      </c>
    </row>
    <row r="309" s="36" customFormat="1" spans="1:20">
      <c r="A309" t="s">
        <v>50</v>
      </c>
      <c r="B309">
        <f t="shared" si="50"/>
        <v>220111</v>
      </c>
      <c r="C309" t="s">
        <v>106</v>
      </c>
      <c r="D309">
        <v>1</v>
      </c>
      <c r="E309" t="str">
        <f t="shared" si="51"/>
        <v>周常-随机-任务01-档位11</v>
      </c>
      <c r="F309" s="23" t="s">
        <v>107</v>
      </c>
      <c r="G309">
        <v>34</v>
      </c>
      <c r="H309">
        <v>2</v>
      </c>
      <c r="I309" t="str">
        <f t="shared" si="54"/>
        <v>2201</v>
      </c>
      <c r="J309">
        <v>10</v>
      </c>
      <c r="K309" t="str">
        <f t="shared" si="45"/>
        <v>4220111</v>
      </c>
      <c r="L309" t="str">
        <f t="shared" si="46"/>
        <v>4220111</v>
      </c>
      <c r="M309">
        <v>30</v>
      </c>
      <c r="O309" s="23" t="s">
        <v>107</v>
      </c>
      <c r="P309">
        <f>IF(H309=1,VLOOKUP(O309,Sheet3!$A$1:$C$90,2,FALSE),VLOOKUP(O309,Sheet3!$A$44:$C$54,2,FALSE))</f>
        <v>340510009</v>
      </c>
      <c r="Q309" t="str">
        <f t="shared" si="53"/>
        <v>2</v>
      </c>
      <c r="S309">
        <v>0</v>
      </c>
      <c r="T309" s="36">
        <v>0</v>
      </c>
    </row>
    <row r="310" s="36" customFormat="1" spans="1:20">
      <c r="A310" t="s">
        <v>50</v>
      </c>
      <c r="B310">
        <f t="shared" si="50"/>
        <v>220211</v>
      </c>
      <c r="C310" t="s">
        <v>108</v>
      </c>
      <c r="D310">
        <v>1</v>
      </c>
      <c r="E310" t="str">
        <f t="shared" si="51"/>
        <v>周常-随机-任务02-档位11</v>
      </c>
      <c r="F310" s="23" t="s">
        <v>109</v>
      </c>
      <c r="G310">
        <v>35</v>
      </c>
      <c r="H310">
        <v>2</v>
      </c>
      <c r="I310" t="str">
        <f t="shared" si="54"/>
        <v>2202</v>
      </c>
      <c r="J310">
        <v>10</v>
      </c>
      <c r="K310" t="str">
        <f t="shared" si="45"/>
        <v>4220211</v>
      </c>
      <c r="L310" t="str">
        <f t="shared" si="46"/>
        <v>4220211</v>
      </c>
      <c r="M310">
        <v>12</v>
      </c>
      <c r="O310" s="23" t="s">
        <v>109</v>
      </c>
      <c r="P310">
        <f>IF(H310=1,VLOOKUP(O310,Sheet3!$A$1:$C$90,2,FALSE),VLOOKUP(O310,Sheet3!$A$44:$C$54,2,FALSE))</f>
        <v>340510003</v>
      </c>
      <c r="Q310" t="str">
        <f t="shared" si="53"/>
        <v>2</v>
      </c>
      <c r="S310">
        <v>0</v>
      </c>
      <c r="T310" s="36">
        <v>0</v>
      </c>
    </row>
    <row r="311" s="36" customFormat="1" spans="1:20">
      <c r="A311" t="s">
        <v>50</v>
      </c>
      <c r="B311">
        <f t="shared" si="50"/>
        <v>220311</v>
      </c>
      <c r="C311" t="s">
        <v>110</v>
      </c>
      <c r="D311">
        <v>1</v>
      </c>
      <c r="E311" t="str">
        <f t="shared" si="51"/>
        <v>周常-随机-任务03-档位11</v>
      </c>
      <c r="F311" s="23" t="s">
        <v>111</v>
      </c>
      <c r="G311">
        <v>36</v>
      </c>
      <c r="H311">
        <v>2</v>
      </c>
      <c r="I311" t="str">
        <f t="shared" si="54"/>
        <v>2203</v>
      </c>
      <c r="J311">
        <v>10</v>
      </c>
      <c r="K311" t="str">
        <f t="shared" si="45"/>
        <v>4220311</v>
      </c>
      <c r="L311" t="str">
        <f t="shared" si="46"/>
        <v>4220311</v>
      </c>
      <c r="M311">
        <v>5</v>
      </c>
      <c r="O311" s="23" t="s">
        <v>111</v>
      </c>
      <c r="P311">
        <f>IF(H311=1,VLOOKUP(O311,Sheet3!$A$1:$C$90,2,FALSE),VLOOKUP(O311,Sheet3!$A$44:$C$54,2,FALSE))</f>
        <v>340510001</v>
      </c>
      <c r="Q311" t="str">
        <f t="shared" si="53"/>
        <v>2</v>
      </c>
      <c r="S311">
        <v>0</v>
      </c>
      <c r="T311" s="36">
        <v>0</v>
      </c>
    </row>
    <row r="312" s="36" customFormat="1" spans="1:20">
      <c r="A312" t="s">
        <v>50</v>
      </c>
      <c r="B312">
        <f t="shared" si="50"/>
        <v>220411</v>
      </c>
      <c r="C312" t="s">
        <v>112</v>
      </c>
      <c r="D312">
        <v>1</v>
      </c>
      <c r="E312" t="str">
        <f t="shared" si="51"/>
        <v>周常-随机-任务04-档位11</v>
      </c>
      <c r="F312" s="23" t="s">
        <v>113</v>
      </c>
      <c r="G312">
        <v>37</v>
      </c>
      <c r="H312">
        <v>2</v>
      </c>
      <c r="I312" t="str">
        <f t="shared" si="54"/>
        <v>2204</v>
      </c>
      <c r="J312">
        <v>10</v>
      </c>
      <c r="K312" t="str">
        <f t="shared" si="45"/>
        <v>4220411</v>
      </c>
      <c r="L312" t="str">
        <f t="shared" si="46"/>
        <v>4220411</v>
      </c>
      <c r="M312">
        <v>5</v>
      </c>
      <c r="O312" s="23" t="s">
        <v>113</v>
      </c>
      <c r="P312">
        <f>IF(H312=1,VLOOKUP(O312,Sheet3!$A$1:$C$90,2,FALSE),VLOOKUP(O312,Sheet3!$A$44:$C$54,2,FALSE))</f>
        <v>340510008</v>
      </c>
      <c r="Q312" t="str">
        <f t="shared" si="53"/>
        <v>2</v>
      </c>
      <c r="S312">
        <v>0</v>
      </c>
      <c r="T312" s="36">
        <v>0</v>
      </c>
    </row>
    <row r="313" s="36" customFormat="1" spans="1:20">
      <c r="A313" t="s">
        <v>50</v>
      </c>
      <c r="B313">
        <f t="shared" si="50"/>
        <v>220511</v>
      </c>
      <c r="C313" s="36" t="s">
        <v>114</v>
      </c>
      <c r="D313" s="36">
        <v>1</v>
      </c>
      <c r="E313" s="36" t="str">
        <f t="shared" si="51"/>
        <v>周常-随机-任务05-档位11</v>
      </c>
      <c r="F313" s="45" t="s">
        <v>115</v>
      </c>
      <c r="G313" s="36">
        <v>38</v>
      </c>
      <c r="H313" s="36">
        <v>2</v>
      </c>
      <c r="I313" s="36" t="str">
        <f t="shared" si="54"/>
        <v>2205</v>
      </c>
      <c r="J313" s="36">
        <v>10</v>
      </c>
      <c r="K313" t="str">
        <f t="shared" si="45"/>
        <v>4220511</v>
      </c>
      <c r="L313" t="str">
        <f t="shared" si="46"/>
        <v>4220511</v>
      </c>
      <c r="M313" s="36">
        <v>13</v>
      </c>
      <c r="O313" s="45" t="s">
        <v>115</v>
      </c>
      <c r="P313">
        <f>IF(H313=1,VLOOKUP(O313,Sheet3!$A$1:$C$90,2,FALSE),VLOOKUP(O313,Sheet3!$A$44:$C$54,2,FALSE))</f>
        <v>340510002</v>
      </c>
      <c r="Q313" s="36" t="str">
        <f t="shared" si="53"/>
        <v>2</v>
      </c>
      <c r="S313">
        <v>0</v>
      </c>
      <c r="T313" s="36">
        <v>0</v>
      </c>
    </row>
    <row r="314" customFormat="1" spans="1:20">
      <c r="A314" t="s">
        <v>50</v>
      </c>
      <c r="B314">
        <f t="shared" si="50"/>
        <v>110112</v>
      </c>
      <c r="C314" t="s">
        <v>51</v>
      </c>
      <c r="D314">
        <v>1</v>
      </c>
      <c r="E314" t="str">
        <f t="shared" si="51"/>
        <v>日常-固定-任务01-档位12</v>
      </c>
      <c r="F314" t="s">
        <v>51</v>
      </c>
      <c r="G314">
        <v>1</v>
      </c>
      <c r="H314">
        <v>1</v>
      </c>
      <c r="I314">
        <v>1101</v>
      </c>
      <c r="J314">
        <v>10</v>
      </c>
      <c r="K314" t="str">
        <f t="shared" si="45"/>
        <v>4110112</v>
      </c>
      <c r="L314" t="str">
        <f t="shared" si="46"/>
        <v>4110112</v>
      </c>
      <c r="M314">
        <v>1</v>
      </c>
      <c r="O314" t="s">
        <v>52</v>
      </c>
      <c r="P314">
        <f>IF(H314=1,VLOOKUP(O314,Sheet3!$A$1:$C$90,2,FALSE),VLOOKUP(O314,Sheet3!$A$44:$C$54,2,FALSE))</f>
        <v>349010024</v>
      </c>
      <c r="Q314" t="str">
        <f t="shared" si="53"/>
        <v>1</v>
      </c>
      <c r="R314" t="s">
        <v>53</v>
      </c>
      <c r="S314">
        <f>VLOOKUP(R314,Sheet5!B:D,3,FALSE)</f>
        <v>0</v>
      </c>
      <c r="T314">
        <v>0</v>
      </c>
    </row>
    <row r="315" customFormat="1" spans="1:20">
      <c r="A315" t="s">
        <v>50</v>
      </c>
      <c r="B315">
        <f t="shared" si="50"/>
        <v>110212</v>
      </c>
      <c r="C315" t="s">
        <v>54</v>
      </c>
      <c r="D315">
        <v>1</v>
      </c>
      <c r="E315" t="str">
        <f t="shared" si="51"/>
        <v>日常-固定-任务02-档位12</v>
      </c>
      <c r="F315" t="s">
        <v>55</v>
      </c>
      <c r="G315">
        <v>2</v>
      </c>
      <c r="H315">
        <v>1</v>
      </c>
      <c r="I315">
        <v>1102</v>
      </c>
      <c r="J315">
        <v>10</v>
      </c>
      <c r="K315" t="str">
        <f t="shared" si="45"/>
        <v>4110212</v>
      </c>
      <c r="L315" t="str">
        <f t="shared" si="46"/>
        <v>4110212</v>
      </c>
      <c r="M315">
        <v>13</v>
      </c>
      <c r="O315" t="s">
        <v>56</v>
      </c>
      <c r="P315">
        <f>IF(H315=1,VLOOKUP(O315,Sheet3!$A$1:$C$90,2,FALSE),VLOOKUP(O315,Sheet3!$A$44:$C$54,2,FALSE))</f>
        <v>349010006</v>
      </c>
      <c r="Q315" t="str">
        <f t="shared" si="53"/>
        <v>1</v>
      </c>
      <c r="R315" t="s">
        <v>57</v>
      </c>
      <c r="S315">
        <f>VLOOKUP(R315,Sheet5!B:D,3,FALSE)</f>
        <v>13</v>
      </c>
      <c r="T315">
        <v>0</v>
      </c>
    </row>
    <row r="316" customFormat="1" spans="1:20">
      <c r="A316" t="s">
        <v>50</v>
      </c>
      <c r="B316">
        <f t="shared" si="50"/>
        <v>110312</v>
      </c>
      <c r="C316" t="s">
        <v>58</v>
      </c>
      <c r="D316">
        <v>1</v>
      </c>
      <c r="E316" t="str">
        <f t="shared" si="51"/>
        <v>日常-固定-任务03-档位12</v>
      </c>
      <c r="F316" t="s">
        <v>59</v>
      </c>
      <c r="G316">
        <v>3</v>
      </c>
      <c r="H316">
        <v>1</v>
      </c>
      <c r="I316">
        <v>1103</v>
      </c>
      <c r="J316">
        <v>10</v>
      </c>
      <c r="K316" t="str">
        <f t="shared" si="45"/>
        <v>4110312</v>
      </c>
      <c r="L316" t="str">
        <f t="shared" si="46"/>
        <v>4110312</v>
      </c>
      <c r="M316">
        <v>17</v>
      </c>
      <c r="O316" t="s">
        <v>59</v>
      </c>
      <c r="P316">
        <f>IF(H316=1,VLOOKUP(O316,Sheet3!$A$1:$C$90,2,FALSE),VLOOKUP(O316,Sheet3!$A$44:$C$54,2,FALSE))</f>
        <v>349010012</v>
      </c>
      <c r="Q316" t="str">
        <f t="shared" si="53"/>
        <v>1</v>
      </c>
      <c r="R316" t="s">
        <v>59</v>
      </c>
      <c r="S316">
        <f>VLOOKUP(R316,Sheet5!B:D,3,FALSE)</f>
        <v>8</v>
      </c>
      <c r="T316">
        <v>0</v>
      </c>
    </row>
    <row r="317" customFormat="1" spans="1:20">
      <c r="A317" t="s">
        <v>50</v>
      </c>
      <c r="B317">
        <f t="shared" si="50"/>
        <v>110412</v>
      </c>
      <c r="C317" t="s">
        <v>60</v>
      </c>
      <c r="D317">
        <v>1</v>
      </c>
      <c r="E317" t="str">
        <f t="shared" si="51"/>
        <v>日常-固定-任务04-档位12</v>
      </c>
      <c r="F317" t="s">
        <v>61</v>
      </c>
      <c r="G317">
        <v>4</v>
      </c>
      <c r="H317">
        <v>1</v>
      </c>
      <c r="I317">
        <v>1104</v>
      </c>
      <c r="J317">
        <v>10</v>
      </c>
      <c r="K317" t="str">
        <f t="shared" si="45"/>
        <v>4110412</v>
      </c>
      <c r="L317" t="str">
        <f t="shared" si="46"/>
        <v>4110412</v>
      </c>
      <c r="M317">
        <v>18</v>
      </c>
      <c r="O317" t="s">
        <v>61</v>
      </c>
      <c r="P317">
        <f>IF(H317=1,VLOOKUP(O317,Sheet3!$A$1:$C$90,2,FALSE),VLOOKUP(O317,Sheet3!$A$44:$C$54,2,FALSE))</f>
        <v>349010023</v>
      </c>
      <c r="Q317" t="str">
        <f t="shared" si="53"/>
        <v>1</v>
      </c>
      <c r="R317" t="s">
        <v>61</v>
      </c>
      <c r="S317">
        <v>27</v>
      </c>
      <c r="T317">
        <v>0</v>
      </c>
    </row>
    <row r="318" customFormat="1" spans="1:20">
      <c r="A318" t="s">
        <v>50</v>
      </c>
      <c r="B318">
        <f t="shared" si="50"/>
        <v>110512</v>
      </c>
      <c r="C318" t="s">
        <v>62</v>
      </c>
      <c r="D318">
        <v>1</v>
      </c>
      <c r="E318" t="str">
        <f t="shared" si="51"/>
        <v>日常-固定-任务05-档位12</v>
      </c>
      <c r="F318" t="s">
        <v>63</v>
      </c>
      <c r="G318">
        <v>5</v>
      </c>
      <c r="H318">
        <v>1</v>
      </c>
      <c r="I318">
        <v>1105</v>
      </c>
      <c r="J318">
        <v>10</v>
      </c>
      <c r="K318" t="str">
        <f t="shared" si="45"/>
        <v>4110512</v>
      </c>
      <c r="L318" t="str">
        <f t="shared" si="46"/>
        <v>4110512</v>
      </c>
      <c r="M318">
        <v>21</v>
      </c>
      <c r="O318" t="s">
        <v>63</v>
      </c>
      <c r="P318">
        <f>IF(H318=1,VLOOKUP(O318,Sheet3!$A$1:$C$90,2,FALSE),VLOOKUP(O318,Sheet3!$A$44:$C$54,2,FALSE))</f>
        <v>349010004</v>
      </c>
      <c r="Q318" t="str">
        <f t="shared" si="53"/>
        <v>1</v>
      </c>
      <c r="R318" t="s">
        <v>63</v>
      </c>
      <c r="S318">
        <f>VLOOKUP(R318,Sheet5!B:D,3,FALSE)</f>
        <v>14</v>
      </c>
      <c r="T318">
        <v>0</v>
      </c>
    </row>
    <row r="319" customFormat="1" spans="1:20">
      <c r="A319" t="s">
        <v>50</v>
      </c>
      <c r="B319">
        <f t="shared" si="50"/>
        <v>110612</v>
      </c>
      <c r="C319" t="s">
        <v>64</v>
      </c>
      <c r="D319">
        <v>1</v>
      </c>
      <c r="E319" t="str">
        <f t="shared" si="51"/>
        <v>日常-固定-任务06-档位12</v>
      </c>
      <c r="F319" t="s">
        <v>65</v>
      </c>
      <c r="G319">
        <v>6</v>
      </c>
      <c r="H319">
        <v>1</v>
      </c>
      <c r="I319">
        <v>1106</v>
      </c>
      <c r="J319">
        <v>10</v>
      </c>
      <c r="K319" t="str">
        <f t="shared" si="45"/>
        <v>4110612</v>
      </c>
      <c r="L319" t="str">
        <f t="shared" si="46"/>
        <v>4110612</v>
      </c>
      <c r="M319">
        <v>20</v>
      </c>
      <c r="O319" t="s">
        <v>65</v>
      </c>
      <c r="P319">
        <f>IF(H319=1,VLOOKUP(O319,Sheet3!$A$1:$C$90,2,FALSE),VLOOKUP(O319,Sheet3!$A$44:$C$54,2,FALSE))</f>
        <v>349010009</v>
      </c>
      <c r="Q319" t="str">
        <f t="shared" si="53"/>
        <v>1</v>
      </c>
      <c r="R319" t="s">
        <v>65</v>
      </c>
      <c r="S319">
        <f>VLOOKUP(R319,Sheet5!B:D,3,FALSE)</f>
        <v>36</v>
      </c>
      <c r="T319">
        <v>0</v>
      </c>
    </row>
    <row r="320" customFormat="1" spans="1:20">
      <c r="A320" t="s">
        <v>50</v>
      </c>
      <c r="B320">
        <f t="shared" si="50"/>
        <v>110712</v>
      </c>
      <c r="C320" t="s">
        <v>66</v>
      </c>
      <c r="D320">
        <v>1</v>
      </c>
      <c r="E320" t="str">
        <f t="shared" si="51"/>
        <v>日常-固定-任务07-档位12</v>
      </c>
      <c r="F320" t="s">
        <v>67</v>
      </c>
      <c r="G320">
        <v>7</v>
      </c>
      <c r="H320">
        <v>1</v>
      </c>
      <c r="I320">
        <v>1107</v>
      </c>
      <c r="J320">
        <v>10</v>
      </c>
      <c r="K320" t="str">
        <f t="shared" si="45"/>
        <v>4110712</v>
      </c>
      <c r="L320" t="str">
        <f t="shared" si="46"/>
        <v>4110712</v>
      </c>
      <c r="M320">
        <v>2</v>
      </c>
      <c r="O320" t="s">
        <v>68</v>
      </c>
      <c r="P320">
        <f>IF(H320=1,VLOOKUP(O320,Sheet3!$A$1:$C$90,2,FALSE),VLOOKUP(O320,Sheet3!$A$44:$C$54,2,FALSE))</f>
        <v>349010021</v>
      </c>
      <c r="Q320" t="str">
        <f t="shared" si="53"/>
        <v>1</v>
      </c>
      <c r="R320" t="s">
        <v>69</v>
      </c>
      <c r="S320">
        <f>VLOOKUP(R320,Sheet5!B:D,3,FALSE)</f>
        <v>1</v>
      </c>
      <c r="T320">
        <v>0</v>
      </c>
    </row>
    <row r="321" customFormat="1" spans="2:20">
      <c r="B321">
        <f t="shared" si="50"/>
        <v>110812</v>
      </c>
      <c r="C321" t="s">
        <v>70</v>
      </c>
      <c r="D321">
        <v>1</v>
      </c>
      <c r="E321" t="str">
        <f t="shared" si="51"/>
        <v>日常-固定-任务08-档位12</v>
      </c>
      <c r="F321" t="s">
        <v>71</v>
      </c>
      <c r="G321">
        <v>8</v>
      </c>
      <c r="H321">
        <v>1</v>
      </c>
      <c r="I321">
        <v>1108</v>
      </c>
      <c r="J321">
        <v>10</v>
      </c>
      <c r="K321" t="str">
        <f t="shared" si="45"/>
        <v>4110812</v>
      </c>
      <c r="L321" t="str">
        <f t="shared" si="46"/>
        <v>4110812</v>
      </c>
      <c r="M321">
        <v>10</v>
      </c>
      <c r="O321" t="s">
        <v>71</v>
      </c>
      <c r="P321">
        <f>IF(H321=1,VLOOKUP(O321,Sheet3!$A$1:$C$90,2,FALSE),VLOOKUP(O321,Sheet3!$A$44:$C$54,2,FALSE))</f>
        <v>349010028</v>
      </c>
      <c r="Q321" t="str">
        <f t="shared" si="53"/>
        <v>1</v>
      </c>
      <c r="R321" t="s">
        <v>71</v>
      </c>
      <c r="S321">
        <f>VLOOKUP(R321,Sheet5!B:D,3,FALSE)</f>
        <v>29</v>
      </c>
      <c r="T321">
        <v>0</v>
      </c>
    </row>
    <row r="322" customFormat="1" spans="1:20">
      <c r="A322" t="s">
        <v>50</v>
      </c>
      <c r="B322">
        <f t="shared" si="50"/>
        <v>110912</v>
      </c>
      <c r="C322" t="s">
        <v>72</v>
      </c>
      <c r="D322">
        <v>1</v>
      </c>
      <c r="E322" t="str">
        <f t="shared" si="51"/>
        <v>日常-固定-任务09-档位12</v>
      </c>
      <c r="F322" t="s">
        <v>73</v>
      </c>
      <c r="G322">
        <v>9</v>
      </c>
      <c r="H322">
        <v>1</v>
      </c>
      <c r="I322">
        <v>1109</v>
      </c>
      <c r="J322">
        <v>10</v>
      </c>
      <c r="K322" t="str">
        <f t="shared" si="45"/>
        <v>4110912</v>
      </c>
      <c r="L322" t="str">
        <f t="shared" si="46"/>
        <v>4110912</v>
      </c>
      <c r="M322">
        <v>13</v>
      </c>
      <c r="O322" t="s">
        <v>74</v>
      </c>
      <c r="P322">
        <f>IF(H322=1,VLOOKUP(O322,Sheet3!$A$1:$C$90,2,FALSE),VLOOKUP(O322,Sheet3!$A$44:$C$54,2,FALSE))</f>
        <v>349010005</v>
      </c>
      <c r="Q322" t="str">
        <f t="shared" si="53"/>
        <v>1</v>
      </c>
      <c r="R322" t="s">
        <v>74</v>
      </c>
      <c r="S322">
        <f>VLOOKUP(R322,Sheet5!B:D,3,FALSE)</f>
        <v>18</v>
      </c>
      <c r="T322">
        <v>0</v>
      </c>
    </row>
    <row r="323" customFormat="1" spans="1:20">
      <c r="A323" t="s">
        <v>50</v>
      </c>
      <c r="B323">
        <f t="shared" si="50"/>
        <v>111012</v>
      </c>
      <c r="C323" t="s">
        <v>75</v>
      </c>
      <c r="D323">
        <v>1</v>
      </c>
      <c r="E323" t="str">
        <f t="shared" si="51"/>
        <v>日常-固定-任务10-档位12</v>
      </c>
      <c r="F323" t="s">
        <v>76</v>
      </c>
      <c r="G323">
        <v>10</v>
      </c>
      <c r="H323">
        <v>1</v>
      </c>
      <c r="I323">
        <v>1110</v>
      </c>
      <c r="J323">
        <v>10</v>
      </c>
      <c r="K323" t="str">
        <f t="shared" si="45"/>
        <v>4111012</v>
      </c>
      <c r="L323" t="str">
        <f t="shared" si="46"/>
        <v>4111012</v>
      </c>
      <c r="M323">
        <v>13</v>
      </c>
      <c r="O323" t="s">
        <v>57</v>
      </c>
      <c r="P323">
        <f>IF(H323=1,VLOOKUP(O323,Sheet3!$A$1:$C$90,2,FALSE),VLOOKUP(O323,Sheet3!$A$44:$C$54,2,FALSE))</f>
        <v>349010011</v>
      </c>
      <c r="Q323" t="str">
        <f t="shared" si="53"/>
        <v>1</v>
      </c>
      <c r="R323" t="s">
        <v>57</v>
      </c>
      <c r="S323">
        <f>VLOOKUP(R323,Sheet5!B:D,3,FALSE)</f>
        <v>13</v>
      </c>
      <c r="T323">
        <v>0</v>
      </c>
    </row>
    <row r="324" customFormat="1" spans="1:20">
      <c r="A324" t="s">
        <v>50</v>
      </c>
      <c r="B324">
        <f t="shared" si="50"/>
        <v>111112</v>
      </c>
      <c r="C324" t="s">
        <v>77</v>
      </c>
      <c r="D324">
        <v>1</v>
      </c>
      <c r="E324" t="str">
        <f t="shared" si="51"/>
        <v>日常-固定-任务11-档位12</v>
      </c>
      <c r="F324" t="s">
        <v>78</v>
      </c>
      <c r="G324">
        <v>11</v>
      </c>
      <c r="H324">
        <v>1</v>
      </c>
      <c r="I324">
        <v>1111</v>
      </c>
      <c r="J324">
        <v>10</v>
      </c>
      <c r="K324" t="str">
        <f t="shared" si="45"/>
        <v>4111112</v>
      </c>
      <c r="L324" t="str">
        <f t="shared" si="46"/>
        <v>4111112</v>
      </c>
      <c r="M324">
        <v>12</v>
      </c>
      <c r="O324" t="s">
        <v>79</v>
      </c>
      <c r="P324">
        <f>IF(H324=1,VLOOKUP(O324,Sheet3!$A$1:$C$90,2,FALSE),VLOOKUP(O324,Sheet3!$A$44:$C$54,2,FALSE))</f>
        <v>349010024</v>
      </c>
      <c r="Q324" t="str">
        <f t="shared" si="53"/>
        <v>1</v>
      </c>
      <c r="R324" t="s">
        <v>80</v>
      </c>
      <c r="S324">
        <f>VLOOKUP(R324,Sheet5!B:D,3,FALSE)</f>
        <v>2</v>
      </c>
      <c r="T324">
        <v>0</v>
      </c>
    </row>
    <row r="325" customFormat="1" spans="1:20">
      <c r="A325" t="s">
        <v>50</v>
      </c>
      <c r="B325">
        <f t="shared" si="50"/>
        <v>111212</v>
      </c>
      <c r="C325" t="s">
        <v>81</v>
      </c>
      <c r="D325">
        <v>1</v>
      </c>
      <c r="E325" t="str">
        <f t="shared" si="51"/>
        <v>日常-固定-任务12-档位12</v>
      </c>
      <c r="F325" t="s">
        <v>82</v>
      </c>
      <c r="G325">
        <v>12</v>
      </c>
      <c r="H325">
        <v>1</v>
      </c>
      <c r="I325">
        <v>1112</v>
      </c>
      <c r="J325">
        <v>10</v>
      </c>
      <c r="K325" t="str">
        <f t="shared" si="45"/>
        <v>4111212</v>
      </c>
      <c r="L325" t="str">
        <f t="shared" si="46"/>
        <v>4111212</v>
      </c>
      <c r="M325">
        <v>16</v>
      </c>
      <c r="O325" t="s">
        <v>82</v>
      </c>
      <c r="P325">
        <f>IF(H325=1,VLOOKUP(O325,Sheet3!$A$1:$C$90,2,FALSE),VLOOKUP(O325,Sheet3!$A$44:$C$54,2,FALSE))</f>
        <v>349010002</v>
      </c>
      <c r="Q325" t="str">
        <f t="shared" si="53"/>
        <v>1</v>
      </c>
      <c r="R325" t="s">
        <v>82</v>
      </c>
      <c r="S325">
        <f>VLOOKUP(R325,Sheet5!B:D,3,FALSE)</f>
        <v>25</v>
      </c>
      <c r="T325">
        <v>0</v>
      </c>
    </row>
    <row r="326" customFormat="1" spans="1:20">
      <c r="A326" t="s">
        <v>50</v>
      </c>
      <c r="B326">
        <f t="shared" ref="B326:B332" si="55">B298+1</f>
        <v>111312</v>
      </c>
      <c r="C326" t="s">
        <v>83</v>
      </c>
      <c r="D326">
        <v>1</v>
      </c>
      <c r="E326" t="str">
        <f t="shared" ref="E326:E332" si="56">IF(VALUE(H326)=1,"日常-","周常-")&amp;IF(VALUE(MID(B326,2,1))=1,"固定","随机")&amp;"-任务"&amp;MID(B326,3,2)&amp;"-档位"&amp;RIGHT(B326,2)</f>
        <v>日常-固定-任务13-档位12</v>
      </c>
      <c r="F326" t="s">
        <v>84</v>
      </c>
      <c r="G326">
        <v>13</v>
      </c>
      <c r="H326">
        <v>1</v>
      </c>
      <c r="I326">
        <v>1113</v>
      </c>
      <c r="J326">
        <v>10</v>
      </c>
      <c r="K326" t="str">
        <f t="shared" si="45"/>
        <v>4111312</v>
      </c>
      <c r="L326" t="str">
        <f t="shared" si="46"/>
        <v>4111312</v>
      </c>
      <c r="M326">
        <v>14</v>
      </c>
      <c r="O326" t="s">
        <v>85</v>
      </c>
      <c r="P326">
        <f>IF(H326=1,VLOOKUP(O326,Sheet3!$A$1:$C$90,2,FALSE),VLOOKUP(O326,Sheet3!$A$44:$C$54,2,FALSE))</f>
        <v>349010013</v>
      </c>
      <c r="Q326" t="str">
        <f t="shared" ref="Q326:Q332" si="57">IF(ISNUMBER(FIND("固定",E326)),"1","2")</f>
        <v>1</v>
      </c>
      <c r="R326" t="s">
        <v>85</v>
      </c>
      <c r="S326">
        <v>18</v>
      </c>
      <c r="T326">
        <v>0</v>
      </c>
    </row>
    <row r="327" customFormat="1" spans="1:20">
      <c r="A327" t="s">
        <v>50</v>
      </c>
      <c r="B327">
        <f t="shared" si="55"/>
        <v>111412</v>
      </c>
      <c r="C327" t="s">
        <v>86</v>
      </c>
      <c r="D327">
        <v>1</v>
      </c>
      <c r="E327" t="str">
        <f t="shared" si="56"/>
        <v>日常-固定-任务14-档位12</v>
      </c>
      <c r="F327" t="s">
        <v>87</v>
      </c>
      <c r="G327">
        <v>14</v>
      </c>
      <c r="H327">
        <v>1</v>
      </c>
      <c r="I327">
        <v>1114</v>
      </c>
      <c r="J327">
        <v>10</v>
      </c>
      <c r="K327" t="str">
        <f>L327</f>
        <v>4111412</v>
      </c>
      <c r="L327" t="str">
        <f>"4"&amp;B327</f>
        <v>4111412</v>
      </c>
      <c r="M327">
        <v>12</v>
      </c>
      <c r="O327" t="s">
        <v>79</v>
      </c>
      <c r="P327">
        <f>IF(H327=1,VLOOKUP(O327,Sheet3!$A$1:$C$90,2,FALSE),VLOOKUP(O327,Sheet3!$A$44:$C$54,2,FALSE))</f>
        <v>349010024</v>
      </c>
      <c r="Q327" t="str">
        <f t="shared" si="57"/>
        <v>1</v>
      </c>
      <c r="R327" t="s">
        <v>80</v>
      </c>
      <c r="S327">
        <f>VLOOKUP(R327,Sheet5!B:D,3,FALSE)</f>
        <v>2</v>
      </c>
      <c r="T327">
        <v>0</v>
      </c>
    </row>
    <row r="328" customFormat="1" spans="1:20">
      <c r="A328" t="s">
        <v>50</v>
      </c>
      <c r="B328">
        <f t="shared" si="55"/>
        <v>111512</v>
      </c>
      <c r="C328" t="s">
        <v>88</v>
      </c>
      <c r="D328">
        <v>1</v>
      </c>
      <c r="E328" t="str">
        <f t="shared" si="56"/>
        <v>日常-固定-任务15-档位12</v>
      </c>
      <c r="F328" t="s">
        <v>89</v>
      </c>
      <c r="G328">
        <v>15</v>
      </c>
      <c r="H328">
        <v>1</v>
      </c>
      <c r="I328">
        <v>1115</v>
      </c>
      <c r="J328">
        <v>10</v>
      </c>
      <c r="K328" t="str">
        <f>L328</f>
        <v>4111512</v>
      </c>
      <c r="L328" t="str">
        <f>"4"&amp;B328</f>
        <v>4111512</v>
      </c>
      <c r="M328">
        <v>12</v>
      </c>
      <c r="O328" t="s">
        <v>79</v>
      </c>
      <c r="P328">
        <f>IF(H328=1,VLOOKUP(O328,Sheet3!$A$1:$C$90,2,FALSE),VLOOKUP(O328,Sheet3!$A$44:$C$54,2,FALSE))</f>
        <v>349010024</v>
      </c>
      <c r="Q328" t="str">
        <f t="shared" si="57"/>
        <v>1</v>
      </c>
      <c r="R328" t="s">
        <v>80</v>
      </c>
      <c r="S328">
        <f>VLOOKUP(R328,Sheet5!B:D,3,FALSE)</f>
        <v>2</v>
      </c>
      <c r="T328">
        <v>0</v>
      </c>
    </row>
    <row r="329" s="23" customFormat="1" spans="1:20">
      <c r="A329" s="23" t="s">
        <v>50</v>
      </c>
      <c r="B329">
        <f t="shared" si="55"/>
        <v>111612</v>
      </c>
      <c r="C329" s="23" t="s">
        <v>90</v>
      </c>
      <c r="D329" s="23">
        <v>1</v>
      </c>
      <c r="E329" s="23" t="str">
        <f t="shared" si="56"/>
        <v>日常-固定-任务16-档位12</v>
      </c>
      <c r="F329" s="23" t="s">
        <v>91</v>
      </c>
      <c r="G329" s="23">
        <v>16</v>
      </c>
      <c r="H329" s="23">
        <v>1</v>
      </c>
      <c r="I329" s="23">
        <v>1116</v>
      </c>
      <c r="J329" s="23">
        <v>10</v>
      </c>
      <c r="K329" t="str">
        <f>L329</f>
        <v>4111612</v>
      </c>
      <c r="L329" t="str">
        <f>"4"&amp;B329</f>
        <v>4111612</v>
      </c>
      <c r="M329" s="23">
        <v>146</v>
      </c>
      <c r="O329" s="23" t="s">
        <v>91</v>
      </c>
      <c r="P329">
        <f>IF(H329=1,VLOOKUP(O329,Sheet3!$A$1:$C$90,2,FALSE),VLOOKUP(O329,Sheet3!$A$44:$C$54,2,FALSE))</f>
        <v>349010038</v>
      </c>
      <c r="Q329" s="23" t="str">
        <f t="shared" si="57"/>
        <v>1</v>
      </c>
      <c r="R329" s="23" t="s">
        <v>91</v>
      </c>
      <c r="S329" s="23">
        <v>1</v>
      </c>
      <c r="T329" s="23">
        <v>1</v>
      </c>
    </row>
    <row r="330" s="23" customFormat="1" spans="1:20">
      <c r="A330" s="23" t="s">
        <v>50</v>
      </c>
      <c r="B330">
        <f t="shared" si="55"/>
        <v>111712</v>
      </c>
      <c r="C330" s="23" t="s">
        <v>92</v>
      </c>
      <c r="D330" s="23">
        <v>1</v>
      </c>
      <c r="E330" s="23" t="str">
        <f t="shared" si="56"/>
        <v>日常-固定-任务17-档位12</v>
      </c>
      <c r="F330" s="23" t="s">
        <v>93</v>
      </c>
      <c r="G330" s="23">
        <v>17</v>
      </c>
      <c r="H330" s="23">
        <v>1</v>
      </c>
      <c r="I330" s="23">
        <v>1117</v>
      </c>
      <c r="J330" s="23">
        <v>10</v>
      </c>
      <c r="K330" t="str">
        <f>L330</f>
        <v>4111712</v>
      </c>
      <c r="L330" t="str">
        <f>"4"&amp;B330</f>
        <v>4111712</v>
      </c>
      <c r="M330" s="23">
        <v>89</v>
      </c>
      <c r="O330" s="23" t="s">
        <v>93</v>
      </c>
      <c r="P330">
        <f>IF(H330=1,VLOOKUP(O330,Sheet3!$A$1:$C$90,2,FALSE),VLOOKUP(O330,Sheet3!$A$44:$C$54,2,FALSE))</f>
        <v>349010039</v>
      </c>
      <c r="Q330" s="23" t="str">
        <f t="shared" si="57"/>
        <v>1</v>
      </c>
      <c r="R330" s="23" t="s">
        <v>93</v>
      </c>
      <c r="S330" s="23">
        <v>1</v>
      </c>
      <c r="T330" s="23">
        <v>2</v>
      </c>
    </row>
    <row r="331" s="23" customFormat="1" spans="1:20">
      <c r="A331" s="23" t="s">
        <v>50</v>
      </c>
      <c r="B331">
        <f t="shared" si="55"/>
        <v>111812</v>
      </c>
      <c r="C331" s="23" t="s">
        <v>94</v>
      </c>
      <c r="D331" s="23">
        <v>1</v>
      </c>
      <c r="E331" t="str">
        <f t="shared" si="56"/>
        <v>日常-固定-任务18-档位12</v>
      </c>
      <c r="F331" s="23" t="s">
        <v>95</v>
      </c>
      <c r="G331" s="23">
        <v>16</v>
      </c>
      <c r="H331" s="23">
        <v>1</v>
      </c>
      <c r="I331" s="23">
        <v>1118</v>
      </c>
      <c r="J331" s="23">
        <v>10</v>
      </c>
      <c r="K331" t="str">
        <f>L331</f>
        <v>4111812</v>
      </c>
      <c r="L331" t="str">
        <f>"4"&amp;B331</f>
        <v>4111812</v>
      </c>
      <c r="M331" s="23">
        <v>97</v>
      </c>
      <c r="O331" s="23" t="s">
        <v>95</v>
      </c>
      <c r="P331">
        <f>IF(H331=1,VLOOKUP(O331,Sheet3!$A$1:$C$90,2,FALSE),VLOOKUP(O331,Sheet3!$A$44:$C$54,2,FALSE))</f>
        <v>349010041</v>
      </c>
      <c r="Q331" t="str">
        <f t="shared" si="57"/>
        <v>1</v>
      </c>
      <c r="R331" s="23" t="s">
        <v>95</v>
      </c>
      <c r="S331" s="23">
        <v>31</v>
      </c>
      <c r="T331" s="23">
        <v>0</v>
      </c>
    </row>
    <row r="332" s="23" customFormat="1" spans="1:20">
      <c r="A332" s="23" t="s">
        <v>50</v>
      </c>
      <c r="B332">
        <v>111912</v>
      </c>
      <c r="C332" s="23" t="s">
        <v>116</v>
      </c>
      <c r="D332" s="23">
        <v>1</v>
      </c>
      <c r="E332" t="str">
        <f t="shared" si="56"/>
        <v>日常-固定-任务19-档位12</v>
      </c>
      <c r="F332" s="23" t="s">
        <v>117</v>
      </c>
      <c r="G332" s="23">
        <v>17</v>
      </c>
      <c r="H332" s="23">
        <v>1</v>
      </c>
      <c r="I332" s="23">
        <v>1119</v>
      </c>
      <c r="J332" s="23">
        <v>10</v>
      </c>
      <c r="K332" t="s">
        <v>118</v>
      </c>
      <c r="L332" t="s">
        <v>118</v>
      </c>
      <c r="M332" s="23">
        <v>136</v>
      </c>
      <c r="O332" s="23" t="s">
        <v>117</v>
      </c>
      <c r="P332">
        <f>IF(H332=1,VLOOKUP(O332,Sheet3!$A$1:$C$90,2,FALSE),VLOOKUP(O332,Sheet3!$A$44:$C$54,2,FALSE))</f>
        <v>349010041</v>
      </c>
      <c r="Q332" t="str">
        <f t="shared" si="57"/>
        <v>1</v>
      </c>
      <c r="R332" s="23" t="s">
        <v>117</v>
      </c>
      <c r="S332" s="23">
        <v>45</v>
      </c>
      <c r="T332" s="23">
        <v>0</v>
      </c>
    </row>
    <row r="333" s="36" customFormat="1" spans="1:20">
      <c r="A333" t="s">
        <v>50</v>
      </c>
      <c r="B333">
        <f t="shared" ref="B333:B342" si="58">B304+1</f>
        <v>210112</v>
      </c>
      <c r="C333" t="s">
        <v>96</v>
      </c>
      <c r="D333">
        <v>1</v>
      </c>
      <c r="E333" t="str">
        <f t="shared" ref="E333:E342" si="59">IF(VALUE(H333)=1,"日常-","周常-")&amp;IF(VALUE(MID(B333,2,1))=1,"固定","随机")&amp;"-任务"&amp;MID(B333,3,2)&amp;"-档位"&amp;RIGHT(B333,2)</f>
        <v>周常-固定-任务01-档位12</v>
      </c>
      <c r="F333" s="23" t="s">
        <v>97</v>
      </c>
      <c r="G333">
        <v>29</v>
      </c>
      <c r="H333">
        <v>2</v>
      </c>
      <c r="I333" t="str">
        <f t="shared" ref="I333:I342" si="60">LEFT(B333,4)</f>
        <v>2101</v>
      </c>
      <c r="J333">
        <v>10</v>
      </c>
      <c r="K333" t="str">
        <f t="shared" ref="K333:K342" si="61">L333</f>
        <v>4210112</v>
      </c>
      <c r="L333" t="str">
        <f t="shared" ref="L333:L342" si="62">"4"&amp;B333</f>
        <v>4210112</v>
      </c>
      <c r="M333">
        <v>19</v>
      </c>
      <c r="O333" s="23" t="s">
        <v>97</v>
      </c>
      <c r="P333">
        <f>IF(H333=1,VLOOKUP(O333,Sheet3!$A$1:$C$90,2,FALSE),VLOOKUP(O333,Sheet3!$A$44:$C$54,2,FALSE))</f>
        <v>340510004</v>
      </c>
      <c r="Q333" t="str">
        <f t="shared" ref="Q333:Q342" si="63">IF(ISNUMBER(FIND("固定",E333)),"1","2")</f>
        <v>1</v>
      </c>
      <c r="S333">
        <v>0</v>
      </c>
      <c r="T333" s="36">
        <v>0</v>
      </c>
    </row>
    <row r="334" s="36" customFormat="1" spans="1:20">
      <c r="A334" t="s">
        <v>50</v>
      </c>
      <c r="B334">
        <f t="shared" si="58"/>
        <v>210212</v>
      </c>
      <c r="C334" t="s">
        <v>98</v>
      </c>
      <c r="D334">
        <v>1</v>
      </c>
      <c r="E334" t="str">
        <f t="shared" si="59"/>
        <v>周常-固定-任务02-档位12</v>
      </c>
      <c r="F334" s="23" t="s">
        <v>99</v>
      </c>
      <c r="G334">
        <v>30</v>
      </c>
      <c r="H334">
        <v>2</v>
      </c>
      <c r="I334" t="str">
        <f t="shared" si="60"/>
        <v>2102</v>
      </c>
      <c r="J334">
        <v>10</v>
      </c>
      <c r="K334" t="str">
        <f t="shared" si="61"/>
        <v>4210212</v>
      </c>
      <c r="L334" t="str">
        <f t="shared" si="62"/>
        <v>4210212</v>
      </c>
      <c r="M334">
        <v>24</v>
      </c>
      <c r="O334" s="23" t="s">
        <v>99</v>
      </c>
      <c r="P334">
        <f>IF(H334=1,VLOOKUP(O334,Sheet3!$A$1:$C$90,2,FALSE),VLOOKUP(O334,Sheet3!$A$44:$C$54,2,FALSE))</f>
        <v>340510010</v>
      </c>
      <c r="Q334" t="str">
        <f t="shared" si="63"/>
        <v>1</v>
      </c>
      <c r="S334">
        <v>0</v>
      </c>
      <c r="T334" s="36">
        <v>0</v>
      </c>
    </row>
    <row r="335" s="36" customFormat="1" spans="1:20">
      <c r="A335" t="s">
        <v>50</v>
      </c>
      <c r="B335">
        <f t="shared" si="58"/>
        <v>210312</v>
      </c>
      <c r="C335" t="s">
        <v>100</v>
      </c>
      <c r="D335">
        <v>1</v>
      </c>
      <c r="E335" t="str">
        <f t="shared" si="59"/>
        <v>周常-固定-任务03-档位12</v>
      </c>
      <c r="F335" s="23" t="s">
        <v>101</v>
      </c>
      <c r="G335">
        <v>31</v>
      </c>
      <c r="H335">
        <v>2</v>
      </c>
      <c r="I335" t="str">
        <f t="shared" si="60"/>
        <v>2103</v>
      </c>
      <c r="J335">
        <v>10</v>
      </c>
      <c r="K335" t="str">
        <f t="shared" si="61"/>
        <v>4210312</v>
      </c>
      <c r="L335" t="str">
        <f t="shared" si="62"/>
        <v>4210312</v>
      </c>
      <c r="M335">
        <v>13</v>
      </c>
      <c r="O335" s="23" t="s">
        <v>101</v>
      </c>
      <c r="P335">
        <f>IF(H335=1,VLOOKUP(O335,Sheet3!$A$1:$C$90,2,FALSE),VLOOKUP(O335,Sheet3!$A$44:$C$54,2,FALSE))</f>
        <v>340510005</v>
      </c>
      <c r="Q335" t="str">
        <f t="shared" si="63"/>
        <v>1</v>
      </c>
      <c r="S335">
        <v>0</v>
      </c>
      <c r="T335" s="36">
        <v>0</v>
      </c>
    </row>
    <row r="336" s="36" customFormat="1" spans="1:20">
      <c r="A336" t="s">
        <v>50</v>
      </c>
      <c r="B336">
        <f t="shared" si="58"/>
        <v>210412</v>
      </c>
      <c r="C336" t="s">
        <v>102</v>
      </c>
      <c r="D336">
        <v>1</v>
      </c>
      <c r="E336" t="str">
        <f t="shared" si="59"/>
        <v>周常-固定-任务04-档位12</v>
      </c>
      <c r="F336" s="23" t="s">
        <v>103</v>
      </c>
      <c r="G336">
        <v>32</v>
      </c>
      <c r="H336">
        <v>2</v>
      </c>
      <c r="I336" t="str">
        <f t="shared" si="60"/>
        <v>2104</v>
      </c>
      <c r="J336">
        <v>10</v>
      </c>
      <c r="K336" t="str">
        <f t="shared" si="61"/>
        <v>4210412</v>
      </c>
      <c r="L336" t="str">
        <f t="shared" si="62"/>
        <v>4210412</v>
      </c>
      <c r="M336">
        <v>27</v>
      </c>
      <c r="O336" s="23" t="s">
        <v>103</v>
      </c>
      <c r="P336">
        <f>IF(H336=1,VLOOKUP(O336,Sheet3!$A$1:$C$90,2,FALSE),VLOOKUP(O336,Sheet3!$A$44:$C$54,2,FALSE))</f>
        <v>340510006</v>
      </c>
      <c r="Q336" t="str">
        <f t="shared" si="63"/>
        <v>1</v>
      </c>
      <c r="S336">
        <v>0</v>
      </c>
      <c r="T336" s="36">
        <v>0</v>
      </c>
    </row>
    <row r="337" s="36" customFormat="1" spans="1:20">
      <c r="A337" t="s">
        <v>50</v>
      </c>
      <c r="B337">
        <f t="shared" si="58"/>
        <v>210512</v>
      </c>
      <c r="C337" t="s">
        <v>104</v>
      </c>
      <c r="D337">
        <v>1</v>
      </c>
      <c r="E337" t="str">
        <f t="shared" si="59"/>
        <v>周常-固定-任务05-档位12</v>
      </c>
      <c r="F337" s="23" t="s">
        <v>105</v>
      </c>
      <c r="G337">
        <v>33</v>
      </c>
      <c r="H337">
        <v>2</v>
      </c>
      <c r="I337" t="str">
        <f t="shared" si="60"/>
        <v>2105</v>
      </c>
      <c r="J337">
        <v>10</v>
      </c>
      <c r="K337" t="str">
        <f t="shared" si="61"/>
        <v>4210512</v>
      </c>
      <c r="L337" t="str">
        <f t="shared" si="62"/>
        <v>4210512</v>
      </c>
      <c r="M337">
        <v>16</v>
      </c>
      <c r="O337" s="23" t="s">
        <v>105</v>
      </c>
      <c r="P337">
        <f>IF(H337=1,VLOOKUP(O337,Sheet3!$A$1:$C$90,2,FALSE),VLOOKUP(O337,Sheet3!$A$44:$C$54,2,FALSE))</f>
        <v>340510007</v>
      </c>
      <c r="Q337" t="str">
        <f t="shared" si="63"/>
        <v>1</v>
      </c>
      <c r="S337">
        <v>0</v>
      </c>
      <c r="T337" s="36">
        <v>0</v>
      </c>
    </row>
    <row r="338" s="36" customFormat="1" spans="1:20">
      <c r="A338" t="s">
        <v>50</v>
      </c>
      <c r="B338">
        <f t="shared" si="58"/>
        <v>220112</v>
      </c>
      <c r="C338" t="s">
        <v>106</v>
      </c>
      <c r="D338">
        <v>1</v>
      </c>
      <c r="E338" t="str">
        <f t="shared" si="59"/>
        <v>周常-随机-任务01-档位12</v>
      </c>
      <c r="F338" s="23" t="s">
        <v>107</v>
      </c>
      <c r="G338">
        <v>34</v>
      </c>
      <c r="H338">
        <v>2</v>
      </c>
      <c r="I338" t="str">
        <f t="shared" si="60"/>
        <v>2201</v>
      </c>
      <c r="J338">
        <v>10</v>
      </c>
      <c r="K338" t="str">
        <f t="shared" si="61"/>
        <v>4220112</v>
      </c>
      <c r="L338" t="str">
        <f t="shared" si="62"/>
        <v>4220112</v>
      </c>
      <c r="M338">
        <v>30</v>
      </c>
      <c r="O338" s="23" t="s">
        <v>107</v>
      </c>
      <c r="P338">
        <f>IF(H338=1,VLOOKUP(O338,Sheet3!$A$1:$C$90,2,FALSE),VLOOKUP(O338,Sheet3!$A$44:$C$54,2,FALSE))</f>
        <v>340510009</v>
      </c>
      <c r="Q338" t="str">
        <f t="shared" si="63"/>
        <v>2</v>
      </c>
      <c r="S338">
        <v>0</v>
      </c>
      <c r="T338" s="36">
        <v>0</v>
      </c>
    </row>
    <row r="339" s="36" customFormat="1" spans="1:20">
      <c r="A339" t="s">
        <v>50</v>
      </c>
      <c r="B339">
        <f t="shared" si="58"/>
        <v>220212</v>
      </c>
      <c r="C339" t="s">
        <v>108</v>
      </c>
      <c r="D339">
        <v>1</v>
      </c>
      <c r="E339" t="str">
        <f t="shared" si="59"/>
        <v>周常-随机-任务02-档位12</v>
      </c>
      <c r="F339" s="23" t="s">
        <v>109</v>
      </c>
      <c r="G339">
        <v>35</v>
      </c>
      <c r="H339">
        <v>2</v>
      </c>
      <c r="I339" t="str">
        <f t="shared" si="60"/>
        <v>2202</v>
      </c>
      <c r="J339">
        <v>10</v>
      </c>
      <c r="K339" t="str">
        <f t="shared" si="61"/>
        <v>4220212</v>
      </c>
      <c r="L339" t="str">
        <f t="shared" si="62"/>
        <v>4220212</v>
      </c>
      <c r="M339">
        <v>12</v>
      </c>
      <c r="O339" s="23" t="s">
        <v>109</v>
      </c>
      <c r="P339">
        <f>IF(H339=1,VLOOKUP(O339,Sheet3!$A$1:$C$90,2,FALSE),VLOOKUP(O339,Sheet3!$A$44:$C$54,2,FALSE))</f>
        <v>340510003</v>
      </c>
      <c r="Q339" t="str">
        <f t="shared" si="63"/>
        <v>2</v>
      </c>
      <c r="S339">
        <v>0</v>
      </c>
      <c r="T339" s="36">
        <v>0</v>
      </c>
    </row>
    <row r="340" s="36" customFormat="1" spans="1:20">
      <c r="A340" t="s">
        <v>50</v>
      </c>
      <c r="B340">
        <f t="shared" si="58"/>
        <v>220312</v>
      </c>
      <c r="C340" t="s">
        <v>110</v>
      </c>
      <c r="D340">
        <v>1</v>
      </c>
      <c r="E340" t="str">
        <f t="shared" si="59"/>
        <v>周常-随机-任务03-档位12</v>
      </c>
      <c r="F340" s="23" t="s">
        <v>111</v>
      </c>
      <c r="G340">
        <v>36</v>
      </c>
      <c r="H340">
        <v>2</v>
      </c>
      <c r="I340" t="str">
        <f t="shared" si="60"/>
        <v>2203</v>
      </c>
      <c r="J340">
        <v>10</v>
      </c>
      <c r="K340" t="str">
        <f t="shared" si="61"/>
        <v>4220312</v>
      </c>
      <c r="L340" t="str">
        <f t="shared" si="62"/>
        <v>4220312</v>
      </c>
      <c r="M340">
        <v>5</v>
      </c>
      <c r="O340" s="23" t="s">
        <v>111</v>
      </c>
      <c r="P340">
        <f>IF(H340=1,VLOOKUP(O340,Sheet3!$A$1:$C$90,2,FALSE),VLOOKUP(O340,Sheet3!$A$44:$C$54,2,FALSE))</f>
        <v>340510001</v>
      </c>
      <c r="Q340" t="str">
        <f t="shared" si="63"/>
        <v>2</v>
      </c>
      <c r="S340">
        <v>0</v>
      </c>
      <c r="T340" s="36">
        <v>0</v>
      </c>
    </row>
    <row r="341" s="36" customFormat="1" spans="1:20">
      <c r="A341" t="s">
        <v>50</v>
      </c>
      <c r="B341">
        <f t="shared" si="58"/>
        <v>220412</v>
      </c>
      <c r="C341" t="s">
        <v>112</v>
      </c>
      <c r="D341">
        <v>1</v>
      </c>
      <c r="E341" t="str">
        <f t="shared" si="59"/>
        <v>周常-随机-任务04-档位12</v>
      </c>
      <c r="F341" s="23" t="s">
        <v>113</v>
      </c>
      <c r="G341">
        <v>37</v>
      </c>
      <c r="H341">
        <v>2</v>
      </c>
      <c r="I341" t="str">
        <f t="shared" si="60"/>
        <v>2204</v>
      </c>
      <c r="J341">
        <v>10</v>
      </c>
      <c r="K341" t="str">
        <f t="shared" si="61"/>
        <v>4220412</v>
      </c>
      <c r="L341" t="str">
        <f t="shared" si="62"/>
        <v>4220412</v>
      </c>
      <c r="M341">
        <v>5</v>
      </c>
      <c r="O341" s="23" t="s">
        <v>113</v>
      </c>
      <c r="P341">
        <f>IF(H341=1,VLOOKUP(O341,Sheet3!$A$1:$C$90,2,FALSE),VLOOKUP(O341,Sheet3!$A$44:$C$54,2,FALSE))</f>
        <v>340510008</v>
      </c>
      <c r="Q341" t="str">
        <f t="shared" si="63"/>
        <v>2</v>
      </c>
      <c r="S341">
        <v>0</v>
      </c>
      <c r="T341" s="36">
        <v>0</v>
      </c>
    </row>
    <row r="342" s="36" customFormat="1" spans="1:20">
      <c r="A342" t="s">
        <v>50</v>
      </c>
      <c r="B342">
        <f t="shared" si="58"/>
        <v>220512</v>
      </c>
      <c r="C342" s="36" t="s">
        <v>114</v>
      </c>
      <c r="D342" s="36">
        <v>1</v>
      </c>
      <c r="E342" s="36" t="str">
        <f t="shared" si="59"/>
        <v>周常-随机-任务05-档位12</v>
      </c>
      <c r="F342" s="45" t="s">
        <v>115</v>
      </c>
      <c r="G342" s="36">
        <v>38</v>
      </c>
      <c r="H342" s="36">
        <v>2</v>
      </c>
      <c r="I342" s="36" t="str">
        <f t="shared" si="60"/>
        <v>2205</v>
      </c>
      <c r="J342" s="36">
        <v>10</v>
      </c>
      <c r="K342" t="str">
        <f t="shared" si="61"/>
        <v>4220512</v>
      </c>
      <c r="L342" t="str">
        <f t="shared" si="62"/>
        <v>4220512</v>
      </c>
      <c r="M342" s="36">
        <v>13</v>
      </c>
      <c r="O342" s="45" t="s">
        <v>115</v>
      </c>
      <c r="P342">
        <f>IF(H342=1,VLOOKUP(O342,Sheet3!$A$1:$C$90,2,FALSE),VLOOKUP(O342,Sheet3!$A$44:$C$54,2,FALSE))</f>
        <v>340510002</v>
      </c>
      <c r="Q342" s="36" t="str">
        <f t="shared" si="63"/>
        <v>2</v>
      </c>
      <c r="S342">
        <v>0</v>
      </c>
      <c r="T342" s="36">
        <v>0</v>
      </c>
    </row>
    <row r="344" spans="5:5">
      <c r="E344" s="1" t="s">
        <v>119</v>
      </c>
    </row>
    <row r="345" spans="5:5">
      <c r="E345" s="1" t="s">
        <v>120</v>
      </c>
    </row>
    <row r="346" spans="5:5">
      <c r="E346" s="1" t="s">
        <v>121</v>
      </c>
    </row>
    <row r="347" spans="5:5">
      <c r="E347" s="1" t="s">
        <v>122</v>
      </c>
    </row>
    <row r="348" spans="5:5">
      <c r="E348" s="1" t="s">
        <v>123</v>
      </c>
    </row>
    <row r="349" spans="5:5">
      <c r="E349" s="1" t="s">
        <v>124</v>
      </c>
    </row>
    <row r="350" spans="3:5">
      <c r="C350" t="s">
        <v>125</v>
      </c>
      <c r="D350" t="s">
        <v>126</v>
      </c>
      <c r="E350" s="1" t="s">
        <v>127</v>
      </c>
    </row>
    <row r="351" spans="5:5">
      <c r="E351" s="1" t="s">
        <v>128</v>
      </c>
    </row>
    <row r="352" spans="5:5">
      <c r="E352" s="1" t="s">
        <v>129</v>
      </c>
    </row>
    <row r="353" s="36" customFormat="1" spans="5:15">
      <c r="E353" s="1" t="s">
        <v>130</v>
      </c>
      <c r="F353" s="45"/>
      <c r="K353" s="49"/>
      <c r="L353" s="49"/>
      <c r="O353" s="45"/>
    </row>
    <row r="354" s="36" customFormat="1" spans="5:15">
      <c r="E354"/>
      <c r="F354" s="45"/>
      <c r="K354" s="49"/>
      <c r="L354" s="49"/>
      <c r="O354" s="45"/>
    </row>
    <row r="355" s="36" customFormat="1" spans="6:15">
      <c r="F355" s="45"/>
      <c r="K355" s="49"/>
      <c r="L355" s="49"/>
      <c r="O355" s="45"/>
    </row>
    <row r="356" spans="11:12">
      <c r="K356" s="50"/>
      <c r="L356" s="50"/>
    </row>
    <row r="357" spans="1:13">
      <c r="A357" s="2"/>
      <c r="B357" s="2" t="s">
        <v>131</v>
      </c>
      <c r="C357" s="2"/>
      <c r="D357" s="2"/>
      <c r="E357" s="2"/>
      <c r="F357" s="2"/>
      <c r="G357" s="2"/>
      <c r="H357" s="2"/>
      <c r="I357" s="2"/>
      <c r="J357" s="2"/>
      <c r="K357" s="50"/>
      <c r="L357" s="50"/>
      <c r="M357" s="50"/>
    </row>
    <row r="358" ht="16.5" customHeight="1" spans="1:19">
      <c r="A358" s="2" t="s">
        <v>50</v>
      </c>
      <c r="B358" s="2">
        <v>101</v>
      </c>
      <c r="C358" s="48" t="s">
        <v>132</v>
      </c>
      <c r="D358" s="2">
        <v>0</v>
      </c>
      <c r="E358" s="3" t="s">
        <v>80</v>
      </c>
      <c r="F358" s="3" t="s">
        <v>133</v>
      </c>
      <c r="G358" s="2">
        <f>B358</f>
        <v>101</v>
      </c>
      <c r="H358" s="2">
        <v>0</v>
      </c>
      <c r="I358" s="2">
        <f>B358</f>
        <v>101</v>
      </c>
      <c r="J358" s="2">
        <v>0</v>
      </c>
      <c r="K358" s="51">
        <v>6401</v>
      </c>
      <c r="L358" s="51">
        <v>6401</v>
      </c>
      <c r="M358" s="9">
        <f>VLOOKUP(E358,跳转!A:B,2,FALSE)</f>
        <v>12</v>
      </c>
      <c r="N358" s="10"/>
      <c r="P358">
        <f>VLOOKUP(E358,跳转!A:C,3,FALSE)</f>
        <v>340510220</v>
      </c>
      <c r="Q358">
        <v>0</v>
      </c>
      <c r="S358">
        <v>0</v>
      </c>
    </row>
    <row r="359" ht="16.5" customHeight="1" spans="1:19">
      <c r="A359" s="2" t="s">
        <v>50</v>
      </c>
      <c r="B359" s="2">
        <v>102</v>
      </c>
      <c r="C359" s="48" t="s">
        <v>134</v>
      </c>
      <c r="D359" s="2">
        <v>0</v>
      </c>
      <c r="E359" s="3" t="s">
        <v>135</v>
      </c>
      <c r="F359" s="3" t="s">
        <v>136</v>
      </c>
      <c r="G359" s="2">
        <f t="shared" ref="G359:G422" si="64">B359</f>
        <v>102</v>
      </c>
      <c r="H359" s="2">
        <v>0</v>
      </c>
      <c r="I359" s="2">
        <f t="shared" ref="I359:I411" si="65">B359</f>
        <v>102</v>
      </c>
      <c r="J359" s="2">
        <v>0</v>
      </c>
      <c r="K359" s="51">
        <v>6402</v>
      </c>
      <c r="L359" s="51">
        <v>6402</v>
      </c>
      <c r="M359" s="9">
        <f>VLOOKUP(E359,跳转!A:B,2,FALSE)</f>
        <v>69</v>
      </c>
      <c r="N359" s="10"/>
      <c r="P359">
        <f>VLOOKUP(E359,跳转!A:C,3,FALSE)</f>
        <v>340510237</v>
      </c>
      <c r="Q359">
        <v>0</v>
      </c>
      <c r="S359">
        <v>0</v>
      </c>
    </row>
    <row r="360" ht="16.5" customHeight="1" spans="1:19">
      <c r="A360" s="2" t="s">
        <v>50</v>
      </c>
      <c r="B360" s="2">
        <v>103</v>
      </c>
      <c r="C360" s="48" t="s">
        <v>137</v>
      </c>
      <c r="D360" s="2">
        <v>0</v>
      </c>
      <c r="E360" s="3" t="s">
        <v>138</v>
      </c>
      <c r="F360" s="3" t="s">
        <v>139</v>
      </c>
      <c r="G360" s="2">
        <f t="shared" si="64"/>
        <v>103</v>
      </c>
      <c r="H360" s="2">
        <v>0</v>
      </c>
      <c r="I360" s="2">
        <f t="shared" si="65"/>
        <v>103</v>
      </c>
      <c r="J360" s="2">
        <v>0</v>
      </c>
      <c r="K360" s="51">
        <v>6403</v>
      </c>
      <c r="L360" s="51">
        <v>6403</v>
      </c>
      <c r="M360" s="9">
        <f>VLOOKUP(E360,跳转!A:B,2,FALSE)</f>
        <v>2</v>
      </c>
      <c r="N360" s="10"/>
      <c r="P360">
        <f>VLOOKUP(E360,跳转!A:C,3,FALSE)</f>
        <v>340510222</v>
      </c>
      <c r="Q360">
        <v>0</v>
      </c>
      <c r="S360">
        <v>0</v>
      </c>
    </row>
    <row r="361" ht="16.5" customHeight="1" spans="1:19">
      <c r="A361" s="2" t="s">
        <v>50</v>
      </c>
      <c r="B361" s="2">
        <v>104</v>
      </c>
      <c r="C361" s="48" t="s">
        <v>140</v>
      </c>
      <c r="D361" s="2">
        <v>0</v>
      </c>
      <c r="E361" s="3" t="s">
        <v>80</v>
      </c>
      <c r="F361" s="3" t="s">
        <v>141</v>
      </c>
      <c r="G361" s="2">
        <f t="shared" si="64"/>
        <v>104</v>
      </c>
      <c r="H361" s="2">
        <v>0</v>
      </c>
      <c r="I361" s="2">
        <f t="shared" si="65"/>
        <v>104</v>
      </c>
      <c r="J361" s="2">
        <v>0</v>
      </c>
      <c r="K361" s="51">
        <v>6404</v>
      </c>
      <c r="L361" s="51">
        <v>6404</v>
      </c>
      <c r="M361" s="9">
        <f>VLOOKUP(E361,跳转!A:B,2,FALSE)</f>
        <v>12</v>
      </c>
      <c r="N361" s="10"/>
      <c r="P361">
        <f>VLOOKUP(E361,跳转!A:C,3,FALSE)</f>
        <v>340510220</v>
      </c>
      <c r="Q361">
        <v>0</v>
      </c>
      <c r="S361">
        <v>0</v>
      </c>
    </row>
    <row r="362" ht="16.5" customHeight="1" spans="1:19">
      <c r="A362" s="2" t="s">
        <v>50</v>
      </c>
      <c r="B362" s="2">
        <v>105</v>
      </c>
      <c r="C362" s="48" t="s">
        <v>142</v>
      </c>
      <c r="D362" s="2">
        <v>0</v>
      </c>
      <c r="E362" s="3" t="s">
        <v>143</v>
      </c>
      <c r="F362" s="3" t="s">
        <v>144</v>
      </c>
      <c r="G362" s="2">
        <f t="shared" si="64"/>
        <v>105</v>
      </c>
      <c r="H362" s="2">
        <v>0</v>
      </c>
      <c r="I362" s="2">
        <f t="shared" si="65"/>
        <v>105</v>
      </c>
      <c r="J362" s="2">
        <v>0</v>
      </c>
      <c r="K362" s="51">
        <v>6405</v>
      </c>
      <c r="L362" s="51">
        <v>6405</v>
      </c>
      <c r="M362" s="9">
        <f>VLOOKUP(E362,跳转!A:B,2,FALSE)</f>
        <v>2</v>
      </c>
      <c r="N362" s="10"/>
      <c r="P362">
        <f>VLOOKUP(E362,跳转!A:C,3,FALSE)</f>
        <v>340510221</v>
      </c>
      <c r="Q362">
        <v>0</v>
      </c>
      <c r="S362">
        <v>0</v>
      </c>
    </row>
    <row r="363" ht="16.5" customHeight="1" spans="1:19">
      <c r="A363" s="2" t="s">
        <v>50</v>
      </c>
      <c r="B363" s="2">
        <v>106</v>
      </c>
      <c r="C363" s="48" t="s">
        <v>145</v>
      </c>
      <c r="D363" s="2">
        <v>0</v>
      </c>
      <c r="E363" s="3" t="s">
        <v>146</v>
      </c>
      <c r="F363" s="3" t="s">
        <v>146</v>
      </c>
      <c r="G363" s="2">
        <f t="shared" si="64"/>
        <v>106</v>
      </c>
      <c r="H363" s="2">
        <v>0</v>
      </c>
      <c r="I363" s="2">
        <f t="shared" si="65"/>
        <v>106</v>
      </c>
      <c r="J363" s="2">
        <v>0</v>
      </c>
      <c r="K363" s="51">
        <v>6406</v>
      </c>
      <c r="L363" s="51">
        <v>6406</v>
      </c>
      <c r="M363" s="9">
        <f>VLOOKUP(E363,跳转!A:B,2,FALSE)</f>
        <v>2</v>
      </c>
      <c r="N363" s="10"/>
      <c r="P363">
        <f>VLOOKUP(E363,跳转!A:C,3,FALSE)</f>
        <v>340510222</v>
      </c>
      <c r="Q363">
        <v>0</v>
      </c>
      <c r="S363">
        <v>0</v>
      </c>
    </row>
    <row r="364" ht="16.5" customHeight="1" spans="1:19">
      <c r="A364" s="2" t="s">
        <v>50</v>
      </c>
      <c r="B364" s="2">
        <v>107</v>
      </c>
      <c r="C364" s="48" t="s">
        <v>147</v>
      </c>
      <c r="D364" s="2">
        <v>0</v>
      </c>
      <c r="E364" s="3" t="s">
        <v>148</v>
      </c>
      <c r="F364" s="3" t="s">
        <v>149</v>
      </c>
      <c r="G364" s="2">
        <f t="shared" si="64"/>
        <v>107</v>
      </c>
      <c r="H364" s="2">
        <v>0</v>
      </c>
      <c r="I364" s="2">
        <f t="shared" si="65"/>
        <v>107</v>
      </c>
      <c r="J364" s="2">
        <v>0</v>
      </c>
      <c r="K364" s="51">
        <v>6407</v>
      </c>
      <c r="L364" s="51">
        <v>6407</v>
      </c>
      <c r="M364" s="9">
        <f>VLOOKUP(E364,跳转!A:B,2,FALSE)</f>
        <v>12</v>
      </c>
      <c r="N364" s="10"/>
      <c r="P364">
        <f>VLOOKUP(E364,跳转!A:C,3,FALSE)</f>
        <v>340510236</v>
      </c>
      <c r="Q364">
        <v>0</v>
      </c>
      <c r="S364">
        <v>0</v>
      </c>
    </row>
    <row r="365" ht="16.5" customHeight="1" spans="1:19">
      <c r="A365" s="2" t="s">
        <v>50</v>
      </c>
      <c r="B365" s="2">
        <v>108</v>
      </c>
      <c r="C365" s="48" t="s">
        <v>150</v>
      </c>
      <c r="D365" s="2">
        <v>0</v>
      </c>
      <c r="E365" s="3" t="s">
        <v>151</v>
      </c>
      <c r="F365" s="3" t="s">
        <v>151</v>
      </c>
      <c r="G365" s="2">
        <f t="shared" si="64"/>
        <v>108</v>
      </c>
      <c r="H365" s="2">
        <v>0</v>
      </c>
      <c r="I365" s="2">
        <f t="shared" si="65"/>
        <v>108</v>
      </c>
      <c r="J365" s="2">
        <v>0</v>
      </c>
      <c r="K365" s="51">
        <v>6408</v>
      </c>
      <c r="L365" s="51">
        <v>6408</v>
      </c>
      <c r="M365" s="9">
        <f>VLOOKUP(E365,跳转!A:B,2,FALSE)</f>
        <v>12</v>
      </c>
      <c r="N365" s="10"/>
      <c r="P365">
        <f>VLOOKUP(E365,跳转!A:C,3,FALSE)</f>
        <v>340510220</v>
      </c>
      <c r="Q365">
        <v>0</v>
      </c>
      <c r="S365">
        <v>0</v>
      </c>
    </row>
    <row r="366" ht="16.5" customHeight="1" spans="1:19">
      <c r="A366" s="2" t="s">
        <v>50</v>
      </c>
      <c r="B366" s="2">
        <v>109</v>
      </c>
      <c r="C366" s="48" t="s">
        <v>152</v>
      </c>
      <c r="D366" s="2">
        <v>0</v>
      </c>
      <c r="E366" s="3" t="s">
        <v>153</v>
      </c>
      <c r="F366" s="3" t="s">
        <v>154</v>
      </c>
      <c r="G366" s="2">
        <f t="shared" si="64"/>
        <v>109</v>
      </c>
      <c r="H366" s="2">
        <v>0</v>
      </c>
      <c r="I366" s="2">
        <f t="shared" si="65"/>
        <v>109</v>
      </c>
      <c r="J366" s="2">
        <v>0</v>
      </c>
      <c r="K366" s="51">
        <v>6409</v>
      </c>
      <c r="L366" s="51">
        <v>6409</v>
      </c>
      <c r="M366" s="9">
        <f>VLOOKUP(E366,跳转!A:B,2,FALSE)</f>
        <v>7</v>
      </c>
      <c r="N366" s="10"/>
      <c r="P366">
        <f>VLOOKUP(E366,跳转!A:C,3,FALSE)</f>
        <v>340510227</v>
      </c>
      <c r="Q366">
        <v>0</v>
      </c>
      <c r="S366">
        <v>0</v>
      </c>
    </row>
    <row r="367" ht="16.5" customHeight="1" spans="1:19">
      <c r="A367" s="2" t="s">
        <v>50</v>
      </c>
      <c r="B367" s="2">
        <v>110</v>
      </c>
      <c r="C367" s="48" t="s">
        <v>155</v>
      </c>
      <c r="D367" s="2">
        <v>0</v>
      </c>
      <c r="E367" s="3" t="s">
        <v>135</v>
      </c>
      <c r="F367" s="3" t="s">
        <v>156</v>
      </c>
      <c r="G367" s="2">
        <f t="shared" si="64"/>
        <v>110</v>
      </c>
      <c r="H367" s="2">
        <v>0</v>
      </c>
      <c r="I367" s="2">
        <f t="shared" si="65"/>
        <v>110</v>
      </c>
      <c r="J367" s="2">
        <v>0</v>
      </c>
      <c r="K367" s="51">
        <v>6410</v>
      </c>
      <c r="L367" s="51">
        <v>6410</v>
      </c>
      <c r="M367" s="9">
        <v>70</v>
      </c>
      <c r="N367" s="10"/>
      <c r="P367">
        <f>VLOOKUP(E367,跳转!A:C,3,FALSE)</f>
        <v>340510237</v>
      </c>
      <c r="Q367">
        <v>0</v>
      </c>
      <c r="S367">
        <v>0</v>
      </c>
    </row>
    <row r="368" ht="15.75" customHeight="1" spans="1:19">
      <c r="A368" s="2" t="s">
        <v>50</v>
      </c>
      <c r="B368" s="2">
        <v>111</v>
      </c>
      <c r="C368" s="48" t="s">
        <v>157</v>
      </c>
      <c r="D368" s="2">
        <v>0</v>
      </c>
      <c r="E368" s="3" t="s">
        <v>80</v>
      </c>
      <c r="F368" s="3" t="s">
        <v>158</v>
      </c>
      <c r="G368" s="2">
        <f t="shared" si="64"/>
        <v>111</v>
      </c>
      <c r="H368" s="2">
        <v>0</v>
      </c>
      <c r="I368" s="2">
        <f t="shared" si="65"/>
        <v>111</v>
      </c>
      <c r="J368" s="2">
        <v>0</v>
      </c>
      <c r="K368" s="51">
        <v>6411</v>
      </c>
      <c r="L368" s="51">
        <v>6411</v>
      </c>
      <c r="M368" s="9">
        <f>VLOOKUP(E368,跳转!A:B,2,FALSE)</f>
        <v>12</v>
      </c>
      <c r="N368" s="10"/>
      <c r="P368">
        <f>VLOOKUP(E368,跳转!A:C,3,FALSE)</f>
        <v>340510220</v>
      </c>
      <c r="Q368">
        <v>0</v>
      </c>
      <c r="S368">
        <v>0</v>
      </c>
    </row>
    <row r="369" ht="16.5" customHeight="1" spans="1:19">
      <c r="A369" s="2" t="s">
        <v>50</v>
      </c>
      <c r="B369" s="2">
        <v>112</v>
      </c>
      <c r="C369" s="48" t="s">
        <v>159</v>
      </c>
      <c r="D369" s="2">
        <v>0</v>
      </c>
      <c r="E369" s="3" t="s">
        <v>160</v>
      </c>
      <c r="F369" s="3" t="s">
        <v>161</v>
      </c>
      <c r="G369" s="2">
        <f t="shared" si="64"/>
        <v>112</v>
      </c>
      <c r="H369" s="2">
        <v>0</v>
      </c>
      <c r="I369" s="2">
        <f t="shared" si="65"/>
        <v>112</v>
      </c>
      <c r="J369" s="2">
        <v>0</v>
      </c>
      <c r="K369" s="51">
        <v>6412</v>
      </c>
      <c r="L369" s="51">
        <v>6412</v>
      </c>
      <c r="M369" s="9">
        <f>VLOOKUP(E369,跳转!A:B,2,FALSE)</f>
        <v>62</v>
      </c>
      <c r="N369" s="10"/>
      <c r="P369">
        <f>VLOOKUP(E369,跳转!A:C,3,FALSE)</f>
        <v>340510212</v>
      </c>
      <c r="Q369">
        <v>0</v>
      </c>
      <c r="S369">
        <v>0</v>
      </c>
    </row>
    <row r="370" ht="16.5" customHeight="1" spans="1:19">
      <c r="A370" s="2" t="s">
        <v>50</v>
      </c>
      <c r="B370" s="2">
        <v>113</v>
      </c>
      <c r="C370" s="48" t="s">
        <v>162</v>
      </c>
      <c r="D370" s="2">
        <v>0</v>
      </c>
      <c r="E370" s="3" t="s">
        <v>163</v>
      </c>
      <c r="F370" s="3" t="s">
        <v>164</v>
      </c>
      <c r="G370" s="2">
        <f t="shared" si="64"/>
        <v>113</v>
      </c>
      <c r="H370" s="2">
        <v>0</v>
      </c>
      <c r="I370" s="2">
        <f t="shared" si="65"/>
        <v>113</v>
      </c>
      <c r="J370" s="2">
        <v>0</v>
      </c>
      <c r="K370" s="51">
        <v>6413</v>
      </c>
      <c r="L370" s="51">
        <v>6413</v>
      </c>
      <c r="M370" s="9">
        <f>VLOOKUP(E370,跳转!A:B,2,FALSE)</f>
        <v>52</v>
      </c>
      <c r="N370" s="10"/>
      <c r="P370">
        <f>VLOOKUP(E370,跳转!A:C,3,FALSE)</f>
        <v>340510207</v>
      </c>
      <c r="Q370">
        <v>0</v>
      </c>
      <c r="S370">
        <v>0</v>
      </c>
    </row>
    <row r="371" ht="16.5" customHeight="1" spans="1:19">
      <c r="A371" s="2" t="s">
        <v>50</v>
      </c>
      <c r="B371" s="2">
        <v>114</v>
      </c>
      <c r="C371" s="48" t="s">
        <v>165</v>
      </c>
      <c r="D371" s="2">
        <v>0</v>
      </c>
      <c r="E371" s="3" t="s">
        <v>166</v>
      </c>
      <c r="F371" s="3" t="s">
        <v>167</v>
      </c>
      <c r="G371" s="2">
        <f t="shared" si="64"/>
        <v>114</v>
      </c>
      <c r="H371" s="2">
        <v>0</v>
      </c>
      <c r="I371" s="2">
        <f t="shared" si="65"/>
        <v>114</v>
      </c>
      <c r="J371" s="2">
        <v>0</v>
      </c>
      <c r="K371" s="51">
        <v>6414</v>
      </c>
      <c r="L371" s="51">
        <v>6414</v>
      </c>
      <c r="M371" s="9">
        <f>VLOOKUP(E371,跳转!A:B,2,FALSE)</f>
        <v>79</v>
      </c>
      <c r="N371" s="10"/>
      <c r="P371">
        <f>VLOOKUP(E371,跳转!A:C,3,FALSE)</f>
        <v>340510217</v>
      </c>
      <c r="Q371">
        <v>0</v>
      </c>
      <c r="S371">
        <v>0</v>
      </c>
    </row>
    <row r="372" ht="16.5" customHeight="1" spans="1:19">
      <c r="A372" s="2" t="s">
        <v>50</v>
      </c>
      <c r="B372" s="2">
        <v>115</v>
      </c>
      <c r="C372" s="48" t="s">
        <v>168</v>
      </c>
      <c r="D372" s="2">
        <v>0</v>
      </c>
      <c r="E372" s="3" t="s">
        <v>153</v>
      </c>
      <c r="F372" s="3" t="s">
        <v>169</v>
      </c>
      <c r="G372" s="2">
        <f t="shared" si="64"/>
        <v>115</v>
      </c>
      <c r="H372" s="2">
        <v>0</v>
      </c>
      <c r="I372" s="2">
        <f t="shared" si="65"/>
        <v>115</v>
      </c>
      <c r="J372" s="2">
        <v>0</v>
      </c>
      <c r="K372" s="51">
        <v>6415</v>
      </c>
      <c r="L372" s="51">
        <v>6415</v>
      </c>
      <c r="M372" s="9">
        <f>VLOOKUP(E372,跳转!A:B,2,FALSE)</f>
        <v>7</v>
      </c>
      <c r="N372" s="10"/>
      <c r="P372">
        <f>VLOOKUP(E372,跳转!A:C,3,FALSE)</f>
        <v>340510227</v>
      </c>
      <c r="Q372">
        <v>0</v>
      </c>
      <c r="S372">
        <v>0</v>
      </c>
    </row>
    <row r="373" ht="16.5" customHeight="1" spans="1:19">
      <c r="A373" s="2" t="s">
        <v>50</v>
      </c>
      <c r="B373" s="2">
        <v>116</v>
      </c>
      <c r="C373" s="48" t="s">
        <v>170</v>
      </c>
      <c r="D373" s="2">
        <v>0</v>
      </c>
      <c r="E373" s="3" t="s">
        <v>138</v>
      </c>
      <c r="F373" s="3" t="s">
        <v>171</v>
      </c>
      <c r="G373" s="2">
        <f t="shared" si="64"/>
        <v>116</v>
      </c>
      <c r="H373" s="2">
        <v>0</v>
      </c>
      <c r="I373" s="2">
        <f t="shared" si="65"/>
        <v>116</v>
      </c>
      <c r="J373" s="2">
        <v>0</v>
      </c>
      <c r="K373" s="51">
        <v>6416</v>
      </c>
      <c r="L373" s="51">
        <v>6416</v>
      </c>
      <c r="M373" s="9">
        <f>VLOOKUP(E373,跳转!A:B,2,FALSE)</f>
        <v>2</v>
      </c>
      <c r="N373" s="10"/>
      <c r="P373">
        <f>VLOOKUP(E373,跳转!A:C,3,FALSE)</f>
        <v>340510222</v>
      </c>
      <c r="Q373">
        <v>0</v>
      </c>
      <c r="S373">
        <v>0</v>
      </c>
    </row>
    <row r="374" ht="16.5" customHeight="1" spans="1:19">
      <c r="A374" s="2" t="s">
        <v>50</v>
      </c>
      <c r="B374" s="2">
        <v>117</v>
      </c>
      <c r="C374" s="48" t="s">
        <v>172</v>
      </c>
      <c r="D374" s="2">
        <v>0</v>
      </c>
      <c r="E374" s="3" t="s">
        <v>173</v>
      </c>
      <c r="F374" s="3" t="s">
        <v>167</v>
      </c>
      <c r="G374" s="2">
        <f t="shared" si="64"/>
        <v>117</v>
      </c>
      <c r="H374" s="2">
        <v>0</v>
      </c>
      <c r="I374" s="2">
        <f t="shared" si="65"/>
        <v>117</v>
      </c>
      <c r="J374" s="2">
        <v>0</v>
      </c>
      <c r="K374" s="51">
        <v>6417</v>
      </c>
      <c r="L374" s="51">
        <v>6417</v>
      </c>
      <c r="M374" s="9">
        <f>VLOOKUP(E374,跳转!A:B,2,FALSE)</f>
        <v>75</v>
      </c>
      <c r="N374" s="10"/>
      <c r="P374">
        <f>VLOOKUP(E374,跳转!A:C,3,FALSE)</f>
        <v>340510217</v>
      </c>
      <c r="Q374">
        <v>0</v>
      </c>
      <c r="S374">
        <v>0</v>
      </c>
    </row>
    <row r="375" ht="16.5" customHeight="1" spans="1:19">
      <c r="A375" s="2" t="s">
        <v>50</v>
      </c>
      <c r="B375" s="2">
        <v>118</v>
      </c>
      <c r="C375" s="48" t="s">
        <v>174</v>
      </c>
      <c r="D375" s="2">
        <v>0</v>
      </c>
      <c r="E375" s="3" t="s">
        <v>80</v>
      </c>
      <c r="F375" s="3" t="s">
        <v>175</v>
      </c>
      <c r="G375" s="2">
        <f t="shared" si="64"/>
        <v>118</v>
      </c>
      <c r="H375" s="2">
        <v>0</v>
      </c>
      <c r="I375" s="2">
        <f t="shared" si="65"/>
        <v>118</v>
      </c>
      <c r="J375" s="2">
        <v>0</v>
      </c>
      <c r="K375" s="51">
        <v>6418</v>
      </c>
      <c r="L375" s="51">
        <v>6418</v>
      </c>
      <c r="M375" s="9">
        <f>VLOOKUP(E375,跳转!A:B,2,FALSE)</f>
        <v>12</v>
      </c>
      <c r="N375" s="10"/>
      <c r="P375">
        <f>VLOOKUP(E375,跳转!A:C,3,FALSE)</f>
        <v>340510220</v>
      </c>
      <c r="Q375">
        <v>0</v>
      </c>
      <c r="S375">
        <v>0</v>
      </c>
    </row>
    <row r="376" customFormat="1" ht="16.5" customHeight="1" spans="1:19">
      <c r="A376" s="2" t="s">
        <v>50</v>
      </c>
      <c r="B376" s="2">
        <v>119</v>
      </c>
      <c r="C376" s="48" t="s">
        <v>176</v>
      </c>
      <c r="D376" s="2">
        <v>0</v>
      </c>
      <c r="E376" s="6" t="s">
        <v>177</v>
      </c>
      <c r="F376" s="6" t="s">
        <v>178</v>
      </c>
      <c r="G376" s="2">
        <f t="shared" si="64"/>
        <v>119</v>
      </c>
      <c r="H376" s="2">
        <v>0</v>
      </c>
      <c r="I376" s="2">
        <f t="shared" si="65"/>
        <v>119</v>
      </c>
      <c r="J376" s="2">
        <v>0</v>
      </c>
      <c r="K376" s="51">
        <v>6419</v>
      </c>
      <c r="L376" s="51">
        <v>6419</v>
      </c>
      <c r="M376" s="9">
        <f>VLOOKUP(E376,跳转!A:B,2,FALSE)</f>
        <v>2</v>
      </c>
      <c r="N376" s="11"/>
      <c r="P376">
        <f>VLOOKUP(E376,跳转!A:C,3,FALSE)</f>
        <v>340510224</v>
      </c>
      <c r="Q376">
        <v>0</v>
      </c>
      <c r="S376">
        <v>0</v>
      </c>
    </row>
    <row r="377" ht="16.5" customHeight="1" spans="1:19">
      <c r="A377" s="2" t="s">
        <v>50</v>
      </c>
      <c r="B377" s="2">
        <v>120</v>
      </c>
      <c r="C377" s="48" t="s">
        <v>179</v>
      </c>
      <c r="D377" s="2">
        <v>0</v>
      </c>
      <c r="E377" s="3" t="s">
        <v>180</v>
      </c>
      <c r="F377" s="3" t="s">
        <v>181</v>
      </c>
      <c r="G377" s="2">
        <f t="shared" si="64"/>
        <v>120</v>
      </c>
      <c r="H377" s="2">
        <v>0</v>
      </c>
      <c r="I377" s="2">
        <f t="shared" si="65"/>
        <v>120</v>
      </c>
      <c r="J377" s="2">
        <v>0</v>
      </c>
      <c r="K377" s="51">
        <v>6420</v>
      </c>
      <c r="L377" s="51">
        <v>6420</v>
      </c>
      <c r="M377" s="9">
        <f>VLOOKUP(E377,跳转!A:B,2,FALSE)</f>
        <v>17</v>
      </c>
      <c r="N377" s="10"/>
      <c r="P377">
        <f>VLOOKUP(E377,跳转!A:C,3,FALSE)</f>
        <v>340510214</v>
      </c>
      <c r="Q377">
        <v>0</v>
      </c>
      <c r="S377">
        <v>0</v>
      </c>
    </row>
    <row r="378" ht="16.5" customHeight="1" spans="1:19">
      <c r="A378" s="2" t="s">
        <v>50</v>
      </c>
      <c r="B378" s="2">
        <v>121</v>
      </c>
      <c r="C378" s="48" t="s">
        <v>182</v>
      </c>
      <c r="D378" s="2">
        <v>0</v>
      </c>
      <c r="E378" s="3" t="s">
        <v>80</v>
      </c>
      <c r="F378" s="3" t="s">
        <v>183</v>
      </c>
      <c r="G378" s="2">
        <f t="shared" si="64"/>
        <v>121</v>
      </c>
      <c r="H378" s="2">
        <v>0</v>
      </c>
      <c r="I378" s="2">
        <f t="shared" si="65"/>
        <v>121</v>
      </c>
      <c r="J378" s="2">
        <v>0</v>
      </c>
      <c r="K378" s="51">
        <v>6421</v>
      </c>
      <c r="L378" s="51">
        <v>6421</v>
      </c>
      <c r="M378" s="9">
        <f>VLOOKUP(E378,跳转!A:B,2,FALSE)</f>
        <v>12</v>
      </c>
      <c r="N378" s="11"/>
      <c r="P378">
        <f>VLOOKUP(E378,跳转!A:C,3,FALSE)</f>
        <v>340510220</v>
      </c>
      <c r="Q378">
        <v>0</v>
      </c>
      <c r="S378">
        <v>0</v>
      </c>
    </row>
    <row r="379" ht="16.5" customHeight="1" spans="1:19">
      <c r="A379" s="2" t="s">
        <v>50</v>
      </c>
      <c r="B379" s="2">
        <v>122</v>
      </c>
      <c r="C379" s="48" t="s">
        <v>184</v>
      </c>
      <c r="D379" s="2">
        <v>0</v>
      </c>
      <c r="E379" s="3" t="s">
        <v>160</v>
      </c>
      <c r="F379" s="3" t="s">
        <v>185</v>
      </c>
      <c r="G379" s="2">
        <f t="shared" si="64"/>
        <v>122</v>
      </c>
      <c r="H379" s="2">
        <v>0</v>
      </c>
      <c r="I379" s="2">
        <f t="shared" si="65"/>
        <v>122</v>
      </c>
      <c r="J379" s="2">
        <v>0</v>
      </c>
      <c r="K379" s="51">
        <v>6422</v>
      </c>
      <c r="L379" s="51">
        <v>6422</v>
      </c>
      <c r="M379" s="9">
        <f>VLOOKUP(E379,跳转!A:B,2,FALSE)</f>
        <v>62</v>
      </c>
      <c r="N379" s="10"/>
      <c r="P379">
        <f>VLOOKUP(E379,跳转!A:C,3,FALSE)</f>
        <v>340510212</v>
      </c>
      <c r="Q379">
        <v>0</v>
      </c>
      <c r="S379">
        <v>0</v>
      </c>
    </row>
    <row r="380" ht="16.5" customHeight="1" spans="1:19">
      <c r="A380" s="2" t="s">
        <v>50</v>
      </c>
      <c r="B380" s="2">
        <v>123</v>
      </c>
      <c r="C380" s="48" t="s">
        <v>186</v>
      </c>
      <c r="D380" s="2">
        <v>0</v>
      </c>
      <c r="E380" s="3" t="s">
        <v>59</v>
      </c>
      <c r="F380" s="3" t="s">
        <v>187</v>
      </c>
      <c r="G380" s="2">
        <f t="shared" si="64"/>
        <v>123</v>
      </c>
      <c r="H380" s="2">
        <v>0</v>
      </c>
      <c r="I380" s="2">
        <f t="shared" si="65"/>
        <v>123</v>
      </c>
      <c r="J380" s="2">
        <v>0</v>
      </c>
      <c r="K380" s="51">
        <v>6423</v>
      </c>
      <c r="L380" s="51">
        <v>6423</v>
      </c>
      <c r="M380" s="9">
        <f>VLOOKUP(E380,跳转!A:B,2,FALSE)</f>
        <v>17</v>
      </c>
      <c r="N380" s="11"/>
      <c r="P380">
        <f>VLOOKUP(E380,跳转!A:C,3,FALSE)</f>
        <v>340510205</v>
      </c>
      <c r="Q380">
        <v>0</v>
      </c>
      <c r="S380">
        <v>0</v>
      </c>
    </row>
    <row r="381" ht="16.5" customHeight="1" spans="1:19">
      <c r="A381" s="2" t="s">
        <v>50</v>
      </c>
      <c r="B381" s="2">
        <v>124</v>
      </c>
      <c r="C381" s="48" t="s">
        <v>188</v>
      </c>
      <c r="D381" s="2">
        <v>0</v>
      </c>
      <c r="E381" s="3" t="s">
        <v>189</v>
      </c>
      <c r="F381" s="3" t="s">
        <v>189</v>
      </c>
      <c r="G381" s="2">
        <f t="shared" si="64"/>
        <v>124</v>
      </c>
      <c r="H381" s="2">
        <v>0</v>
      </c>
      <c r="I381" s="2">
        <f t="shared" si="65"/>
        <v>124</v>
      </c>
      <c r="J381" s="2">
        <v>0</v>
      </c>
      <c r="K381" s="51">
        <v>6424</v>
      </c>
      <c r="L381" s="51">
        <v>6424</v>
      </c>
      <c r="M381" s="9">
        <f>VLOOKUP(E381,跳转!A:B,2,FALSE)</f>
        <v>8</v>
      </c>
      <c r="N381" s="10"/>
      <c r="P381">
        <f>VLOOKUP(E381,跳转!A:C,3,FALSE)</f>
        <v>340510228</v>
      </c>
      <c r="Q381">
        <v>0</v>
      </c>
      <c r="S381">
        <v>0</v>
      </c>
    </row>
    <row r="382" ht="16.5" customHeight="1" spans="1:19">
      <c r="A382" s="2" t="s">
        <v>50</v>
      </c>
      <c r="B382" s="2">
        <v>125</v>
      </c>
      <c r="C382" s="48" t="s">
        <v>190</v>
      </c>
      <c r="D382" s="2">
        <v>0</v>
      </c>
      <c r="E382" s="3" t="s">
        <v>138</v>
      </c>
      <c r="F382" s="3" t="s">
        <v>191</v>
      </c>
      <c r="G382" s="2">
        <f t="shared" si="64"/>
        <v>125</v>
      </c>
      <c r="H382" s="2">
        <v>0</v>
      </c>
      <c r="I382" s="2">
        <f t="shared" si="65"/>
        <v>125</v>
      </c>
      <c r="J382" s="2">
        <v>0</v>
      </c>
      <c r="K382" s="51">
        <v>6425</v>
      </c>
      <c r="L382" s="51">
        <v>6425</v>
      </c>
      <c r="M382" s="9">
        <f>VLOOKUP(E382,跳转!A:B,2,FALSE)</f>
        <v>2</v>
      </c>
      <c r="N382" s="11"/>
      <c r="P382">
        <f>VLOOKUP(E382,跳转!A:C,3,FALSE)</f>
        <v>340510222</v>
      </c>
      <c r="Q382">
        <v>0</v>
      </c>
      <c r="S382">
        <v>0</v>
      </c>
    </row>
    <row r="383" ht="16.5" customHeight="1" spans="1:19">
      <c r="A383" s="2" t="s">
        <v>50</v>
      </c>
      <c r="B383" s="2">
        <v>126</v>
      </c>
      <c r="C383" s="48" t="s">
        <v>192</v>
      </c>
      <c r="D383" s="2">
        <v>0</v>
      </c>
      <c r="E383" s="3" t="s">
        <v>193</v>
      </c>
      <c r="F383" s="3" t="s">
        <v>194</v>
      </c>
      <c r="G383" s="2">
        <f t="shared" si="64"/>
        <v>126</v>
      </c>
      <c r="H383" s="2">
        <v>0</v>
      </c>
      <c r="I383" s="2">
        <f t="shared" si="65"/>
        <v>126</v>
      </c>
      <c r="J383" s="2">
        <v>0</v>
      </c>
      <c r="K383" s="51">
        <v>6426</v>
      </c>
      <c r="L383" s="51">
        <v>6426</v>
      </c>
      <c r="M383" s="9">
        <f>VLOOKUP(E383,跳转!A:B,2,FALSE)</f>
        <v>15</v>
      </c>
      <c r="N383" s="11"/>
      <c r="P383">
        <f>VLOOKUP(E383,跳转!A:C,3,FALSE)</f>
        <v>340510226</v>
      </c>
      <c r="Q383">
        <v>0</v>
      </c>
      <c r="S383">
        <v>0</v>
      </c>
    </row>
    <row r="384" ht="16.5" customHeight="1" spans="1:19">
      <c r="A384" s="2" t="s">
        <v>50</v>
      </c>
      <c r="B384" s="2">
        <v>127</v>
      </c>
      <c r="C384" s="48" t="s">
        <v>195</v>
      </c>
      <c r="D384" s="2">
        <v>0</v>
      </c>
      <c r="E384" s="3" t="s">
        <v>80</v>
      </c>
      <c r="F384" s="3" t="s">
        <v>196</v>
      </c>
      <c r="G384" s="2">
        <f t="shared" si="64"/>
        <v>127</v>
      </c>
      <c r="H384" s="2">
        <v>0</v>
      </c>
      <c r="I384" s="2">
        <f t="shared" si="65"/>
        <v>127</v>
      </c>
      <c r="J384" s="2">
        <v>0</v>
      </c>
      <c r="K384" s="51">
        <v>6427</v>
      </c>
      <c r="L384" s="51">
        <v>6427</v>
      </c>
      <c r="M384" s="9">
        <f>VLOOKUP(E384,跳转!A:B,2,FALSE)</f>
        <v>12</v>
      </c>
      <c r="N384" s="11"/>
      <c r="P384">
        <f>VLOOKUP(E384,跳转!A:C,3,FALSE)</f>
        <v>340510220</v>
      </c>
      <c r="Q384">
        <v>0</v>
      </c>
      <c r="S384">
        <v>0</v>
      </c>
    </row>
    <row r="385" ht="16.5" customHeight="1" spans="1:19">
      <c r="A385" s="2" t="s">
        <v>50</v>
      </c>
      <c r="B385" s="2">
        <v>128</v>
      </c>
      <c r="C385" s="48" t="s">
        <v>197</v>
      </c>
      <c r="D385" s="2">
        <v>0</v>
      </c>
      <c r="E385" s="6" t="s">
        <v>177</v>
      </c>
      <c r="F385" s="6" t="s">
        <v>198</v>
      </c>
      <c r="G385" s="2">
        <f t="shared" si="64"/>
        <v>128</v>
      </c>
      <c r="H385" s="2">
        <v>0</v>
      </c>
      <c r="I385" s="2">
        <f t="shared" si="65"/>
        <v>128</v>
      </c>
      <c r="J385" s="2">
        <v>0</v>
      </c>
      <c r="K385" s="51">
        <v>6428</v>
      </c>
      <c r="L385" s="51">
        <v>6428</v>
      </c>
      <c r="M385" s="9">
        <f>VLOOKUP(E385,跳转!A:B,2,FALSE)</f>
        <v>2</v>
      </c>
      <c r="N385" s="11"/>
      <c r="P385">
        <f>VLOOKUP(E385,跳转!A:C,3,FALSE)</f>
        <v>340510224</v>
      </c>
      <c r="Q385">
        <v>0</v>
      </c>
      <c r="S385">
        <v>0</v>
      </c>
    </row>
    <row r="386" ht="16.5" customHeight="1" spans="1:19">
      <c r="A386" s="2" t="s">
        <v>50</v>
      </c>
      <c r="B386" s="2">
        <v>129</v>
      </c>
      <c r="C386" s="48" t="s">
        <v>199</v>
      </c>
      <c r="D386" s="2">
        <v>0</v>
      </c>
      <c r="E386" s="7" t="s">
        <v>200</v>
      </c>
      <c r="F386" s="7" t="s">
        <v>201</v>
      </c>
      <c r="G386" s="2">
        <f t="shared" si="64"/>
        <v>129</v>
      </c>
      <c r="H386" s="2">
        <v>0</v>
      </c>
      <c r="I386" s="2">
        <f t="shared" si="65"/>
        <v>129</v>
      </c>
      <c r="J386" s="2">
        <v>0</v>
      </c>
      <c r="K386" s="51">
        <v>6429</v>
      </c>
      <c r="L386" s="51">
        <v>6429</v>
      </c>
      <c r="M386" s="9">
        <f>VLOOKUP(E386,跳转!A:B,2,FALSE)</f>
        <v>65</v>
      </c>
      <c r="N386" s="11"/>
      <c r="P386">
        <f>VLOOKUP(E386,跳转!A:C,3,FALSE)</f>
        <v>340510206</v>
      </c>
      <c r="Q386">
        <v>0</v>
      </c>
      <c r="S386">
        <v>0</v>
      </c>
    </row>
    <row r="387" ht="16.5" customHeight="1" spans="1:19">
      <c r="A387" s="2" t="s">
        <v>50</v>
      </c>
      <c r="B387" s="2">
        <v>130</v>
      </c>
      <c r="C387" s="48" t="s">
        <v>202</v>
      </c>
      <c r="D387" s="2">
        <v>0</v>
      </c>
      <c r="E387" s="3" t="s">
        <v>203</v>
      </c>
      <c r="F387" s="3" t="s">
        <v>204</v>
      </c>
      <c r="G387" s="2">
        <f t="shared" si="64"/>
        <v>130</v>
      </c>
      <c r="H387" s="2">
        <v>0</v>
      </c>
      <c r="I387" s="2">
        <f t="shared" si="65"/>
        <v>130</v>
      </c>
      <c r="J387" s="2">
        <v>0</v>
      </c>
      <c r="K387" s="51">
        <v>6430</v>
      </c>
      <c r="L387" s="51">
        <v>6430</v>
      </c>
      <c r="M387" s="9">
        <f>VLOOKUP(E387,跳转!A:B,2,FALSE)</f>
        <v>2</v>
      </c>
      <c r="N387" s="11"/>
      <c r="P387">
        <f>VLOOKUP(E387,跳转!A:C,3,FALSE)</f>
        <v>340510221</v>
      </c>
      <c r="Q387">
        <v>0</v>
      </c>
      <c r="S387">
        <v>0</v>
      </c>
    </row>
    <row r="388" ht="16.5" customHeight="1" spans="1:19">
      <c r="A388" s="2" t="s">
        <v>50</v>
      </c>
      <c r="B388" s="2">
        <v>131</v>
      </c>
      <c r="C388" s="48" t="s">
        <v>205</v>
      </c>
      <c r="D388" s="2">
        <v>0</v>
      </c>
      <c r="E388" s="6" t="s">
        <v>206</v>
      </c>
      <c r="F388" s="6" t="s">
        <v>207</v>
      </c>
      <c r="G388" s="2">
        <f t="shared" si="64"/>
        <v>131</v>
      </c>
      <c r="H388" s="2">
        <v>0</v>
      </c>
      <c r="I388" s="2">
        <f t="shared" si="65"/>
        <v>131</v>
      </c>
      <c r="J388" s="2">
        <v>0</v>
      </c>
      <c r="K388" s="51">
        <v>6431</v>
      </c>
      <c r="L388" s="51">
        <v>6431</v>
      </c>
      <c r="M388" s="9">
        <f>VLOOKUP(E388,跳转!A:B,2,FALSE)</f>
        <v>41</v>
      </c>
      <c r="N388" s="11"/>
      <c r="P388">
        <f>VLOOKUP(E388,跳转!A:C,3,FALSE)</f>
        <v>340510202</v>
      </c>
      <c r="Q388">
        <v>0</v>
      </c>
      <c r="S388">
        <v>0</v>
      </c>
    </row>
    <row r="389" ht="16.5" customHeight="1" spans="1:19">
      <c r="A389" s="2" t="s">
        <v>50</v>
      </c>
      <c r="B389" s="2">
        <v>132</v>
      </c>
      <c r="C389" s="48" t="s">
        <v>208</v>
      </c>
      <c r="D389" s="2">
        <v>0</v>
      </c>
      <c r="E389" s="3" t="s">
        <v>163</v>
      </c>
      <c r="F389" s="3" t="s">
        <v>209</v>
      </c>
      <c r="G389" s="2">
        <f t="shared" si="64"/>
        <v>132</v>
      </c>
      <c r="H389" s="2">
        <v>0</v>
      </c>
      <c r="I389" s="2">
        <f t="shared" si="65"/>
        <v>132</v>
      </c>
      <c r="J389" s="2">
        <v>0</v>
      </c>
      <c r="K389" s="51">
        <v>6432</v>
      </c>
      <c r="L389" s="51">
        <v>6432</v>
      </c>
      <c r="M389" s="9">
        <f>VLOOKUP(E389,跳转!A:B,2,FALSE)</f>
        <v>52</v>
      </c>
      <c r="N389" s="11"/>
      <c r="P389">
        <f>VLOOKUP(E389,跳转!A:C,3,FALSE)</f>
        <v>340510207</v>
      </c>
      <c r="Q389">
        <v>0</v>
      </c>
      <c r="S389">
        <v>0</v>
      </c>
    </row>
    <row r="390" ht="16.5" customHeight="1" spans="1:19">
      <c r="A390" s="2" t="s">
        <v>50</v>
      </c>
      <c r="B390" s="2">
        <v>133</v>
      </c>
      <c r="C390" s="48" t="s">
        <v>210</v>
      </c>
      <c r="D390" s="2">
        <v>0</v>
      </c>
      <c r="E390" s="3" t="s">
        <v>80</v>
      </c>
      <c r="F390" s="3" t="s">
        <v>211</v>
      </c>
      <c r="G390" s="2">
        <f t="shared" si="64"/>
        <v>133</v>
      </c>
      <c r="H390" s="2">
        <v>0</v>
      </c>
      <c r="I390" s="2">
        <f t="shared" si="65"/>
        <v>133</v>
      </c>
      <c r="J390" s="2">
        <v>0</v>
      </c>
      <c r="K390" s="51">
        <v>6433</v>
      </c>
      <c r="L390" s="51">
        <v>6433</v>
      </c>
      <c r="M390" s="9">
        <f>VLOOKUP(E390,跳转!A:B,2,FALSE)</f>
        <v>12</v>
      </c>
      <c r="N390" s="11"/>
      <c r="P390">
        <f>VLOOKUP(E390,跳转!A:C,3,FALSE)</f>
        <v>340510220</v>
      </c>
      <c r="Q390">
        <v>0</v>
      </c>
      <c r="S390">
        <v>0</v>
      </c>
    </row>
    <row r="391" ht="16.5" customHeight="1" spans="1:19">
      <c r="A391" s="2" t="s">
        <v>50</v>
      </c>
      <c r="B391" s="2">
        <v>134</v>
      </c>
      <c r="C391" s="48" t="s">
        <v>212</v>
      </c>
      <c r="D391" s="2">
        <v>0</v>
      </c>
      <c r="E391" s="3" t="s">
        <v>160</v>
      </c>
      <c r="F391" s="3" t="s">
        <v>213</v>
      </c>
      <c r="G391" s="2">
        <f t="shared" si="64"/>
        <v>134</v>
      </c>
      <c r="H391" s="2">
        <v>0</v>
      </c>
      <c r="I391" s="2">
        <f t="shared" si="65"/>
        <v>134</v>
      </c>
      <c r="J391" s="2">
        <v>0</v>
      </c>
      <c r="K391" s="51">
        <v>6434</v>
      </c>
      <c r="L391" s="51">
        <v>6434</v>
      </c>
      <c r="M391" s="9">
        <f>VLOOKUP(E391,跳转!A:B,2,FALSE)</f>
        <v>62</v>
      </c>
      <c r="N391" s="11"/>
      <c r="P391">
        <f>VLOOKUP(E391,跳转!A:C,3,FALSE)</f>
        <v>340510212</v>
      </c>
      <c r="Q391">
        <v>0</v>
      </c>
      <c r="S391">
        <v>0</v>
      </c>
    </row>
    <row r="392" ht="16.5" customHeight="1" spans="1:19">
      <c r="A392" s="2" t="s">
        <v>50</v>
      </c>
      <c r="B392" s="2">
        <v>135</v>
      </c>
      <c r="C392" s="48" t="s">
        <v>214</v>
      </c>
      <c r="D392" s="2">
        <v>0</v>
      </c>
      <c r="E392" s="3" t="s">
        <v>215</v>
      </c>
      <c r="F392" s="6" t="s">
        <v>216</v>
      </c>
      <c r="G392" s="2">
        <f t="shared" si="64"/>
        <v>135</v>
      </c>
      <c r="H392" s="2">
        <v>0</v>
      </c>
      <c r="I392" s="2">
        <f t="shared" si="65"/>
        <v>135</v>
      </c>
      <c r="J392" s="2">
        <v>0</v>
      </c>
      <c r="K392" s="51">
        <v>6435</v>
      </c>
      <c r="L392" s="51">
        <v>6435</v>
      </c>
      <c r="M392" s="9">
        <f>VLOOKUP(E392,跳转!A:B,2,FALSE)</f>
        <v>144</v>
      </c>
      <c r="N392" s="11"/>
      <c r="P392">
        <f>VLOOKUP(E392,跳转!A:C,3,FALSE)</f>
        <v>340510205</v>
      </c>
      <c r="Q392">
        <v>0</v>
      </c>
      <c r="S392">
        <v>0</v>
      </c>
    </row>
    <row r="393" ht="16.5" customHeight="1" spans="1:19">
      <c r="A393" s="2" t="s">
        <v>50</v>
      </c>
      <c r="B393" s="2">
        <v>136</v>
      </c>
      <c r="C393" s="48" t="s">
        <v>217</v>
      </c>
      <c r="D393" s="2">
        <v>0</v>
      </c>
      <c r="E393" s="3" t="s">
        <v>59</v>
      </c>
      <c r="F393" s="6" t="s">
        <v>218</v>
      </c>
      <c r="G393" s="2">
        <f t="shared" si="64"/>
        <v>136</v>
      </c>
      <c r="H393" s="2">
        <v>0</v>
      </c>
      <c r="I393" s="2">
        <f t="shared" si="65"/>
        <v>136</v>
      </c>
      <c r="J393" s="2">
        <v>0</v>
      </c>
      <c r="K393" s="51">
        <v>6436</v>
      </c>
      <c r="L393" s="51">
        <v>6436</v>
      </c>
      <c r="M393" s="9">
        <f>VLOOKUP(E393,跳转!A:B,2,FALSE)</f>
        <v>17</v>
      </c>
      <c r="N393" s="11"/>
      <c r="P393">
        <f>VLOOKUP(E393,跳转!A:C,3,FALSE)</f>
        <v>340510205</v>
      </c>
      <c r="Q393">
        <v>0</v>
      </c>
      <c r="S393">
        <v>0</v>
      </c>
    </row>
    <row r="394" ht="16.5" customHeight="1" spans="1:19">
      <c r="A394" s="2" t="s">
        <v>50</v>
      </c>
      <c r="B394" s="2">
        <v>137</v>
      </c>
      <c r="C394" s="48" t="s">
        <v>219</v>
      </c>
      <c r="D394" s="2">
        <v>0</v>
      </c>
      <c r="E394" s="6" t="s">
        <v>220</v>
      </c>
      <c r="F394" s="6" t="s">
        <v>221</v>
      </c>
      <c r="G394" s="2">
        <f t="shared" si="64"/>
        <v>137</v>
      </c>
      <c r="H394" s="2">
        <v>0</v>
      </c>
      <c r="I394" s="2">
        <f t="shared" si="65"/>
        <v>137</v>
      </c>
      <c r="J394" s="2">
        <v>0</v>
      </c>
      <c r="K394" s="51">
        <v>6437</v>
      </c>
      <c r="L394" s="51">
        <v>6437</v>
      </c>
      <c r="M394" s="9">
        <f>VLOOKUP(E394,跳转!A:B,2,FALSE)</f>
        <v>3</v>
      </c>
      <c r="N394" s="11"/>
      <c r="P394">
        <f>VLOOKUP(E394,跳转!A:C,3,FALSE)</f>
        <v>340510201</v>
      </c>
      <c r="Q394">
        <v>0</v>
      </c>
      <c r="S394">
        <v>0</v>
      </c>
    </row>
    <row r="395" ht="16.5" customHeight="1" spans="1:19">
      <c r="A395" s="2" t="s">
        <v>50</v>
      </c>
      <c r="B395" s="2">
        <v>138</v>
      </c>
      <c r="C395" s="48" t="s">
        <v>222</v>
      </c>
      <c r="D395" s="2">
        <v>0</v>
      </c>
      <c r="E395" s="6" t="s">
        <v>223</v>
      </c>
      <c r="F395" s="8" t="s">
        <v>224</v>
      </c>
      <c r="G395" s="2">
        <f t="shared" si="64"/>
        <v>138</v>
      </c>
      <c r="H395" s="2">
        <v>0</v>
      </c>
      <c r="I395" s="2">
        <f t="shared" si="65"/>
        <v>138</v>
      </c>
      <c r="J395" s="2">
        <v>0</v>
      </c>
      <c r="K395" s="51">
        <v>6438</v>
      </c>
      <c r="L395" s="51">
        <v>6438</v>
      </c>
      <c r="M395" s="9">
        <f>VLOOKUP(E395,跳转!A:B,2,FALSE)</f>
        <v>43</v>
      </c>
      <c r="N395" s="11"/>
      <c r="P395">
        <f>VLOOKUP(E395,跳转!A:C,3,FALSE)</f>
        <v>340510202</v>
      </c>
      <c r="Q395">
        <v>0</v>
      </c>
      <c r="S395">
        <v>0</v>
      </c>
    </row>
    <row r="396" ht="16.5" customHeight="1" spans="1:19">
      <c r="A396" s="2" t="s">
        <v>50</v>
      </c>
      <c r="B396" s="2">
        <v>139</v>
      </c>
      <c r="C396" s="48" t="s">
        <v>225</v>
      </c>
      <c r="D396" s="2">
        <v>0</v>
      </c>
      <c r="E396" s="6" t="s">
        <v>226</v>
      </c>
      <c r="F396" s="6" t="s">
        <v>227</v>
      </c>
      <c r="G396" s="2">
        <f t="shared" si="64"/>
        <v>139</v>
      </c>
      <c r="H396" s="2">
        <v>0</v>
      </c>
      <c r="I396" s="2">
        <f t="shared" si="65"/>
        <v>139</v>
      </c>
      <c r="J396" s="2">
        <v>0</v>
      </c>
      <c r="K396" s="51">
        <v>6439</v>
      </c>
      <c r="L396" s="51">
        <v>6439</v>
      </c>
      <c r="M396" s="9">
        <f>VLOOKUP(E396,跳转!A:B,2,FALSE)</f>
        <v>8</v>
      </c>
      <c r="N396" s="11"/>
      <c r="P396">
        <f>VLOOKUP(E396,跳转!A:C,3,FALSE)</f>
        <v>340510229</v>
      </c>
      <c r="Q396">
        <v>0</v>
      </c>
      <c r="S396">
        <v>0</v>
      </c>
    </row>
    <row r="397" ht="16.5" customHeight="1" spans="1:19">
      <c r="A397" s="2" t="s">
        <v>50</v>
      </c>
      <c r="B397" s="2">
        <v>140</v>
      </c>
      <c r="C397" s="48" t="s">
        <v>228</v>
      </c>
      <c r="D397" s="2">
        <v>0</v>
      </c>
      <c r="E397" s="3" t="s">
        <v>107</v>
      </c>
      <c r="F397" s="3" t="s">
        <v>107</v>
      </c>
      <c r="G397" s="2">
        <f t="shared" si="64"/>
        <v>140</v>
      </c>
      <c r="H397" s="2">
        <v>0</v>
      </c>
      <c r="I397" s="2">
        <f t="shared" si="65"/>
        <v>140</v>
      </c>
      <c r="J397" s="2">
        <v>0</v>
      </c>
      <c r="K397" s="51">
        <v>6440</v>
      </c>
      <c r="L397" s="51">
        <v>6440</v>
      </c>
      <c r="M397" s="9">
        <f>VLOOKUP(E397,跳转!A:B,2,FALSE)</f>
        <v>30</v>
      </c>
      <c r="N397" s="11"/>
      <c r="P397">
        <f>VLOOKUP(E397,跳转!A:C,3,FALSE)</f>
        <v>340510216</v>
      </c>
      <c r="Q397">
        <v>0</v>
      </c>
      <c r="S397">
        <v>0</v>
      </c>
    </row>
    <row r="398" ht="16.5" customHeight="1" spans="1:19">
      <c r="A398" s="2" t="s">
        <v>50</v>
      </c>
      <c r="B398" s="2">
        <v>141</v>
      </c>
      <c r="C398" s="48" t="s">
        <v>229</v>
      </c>
      <c r="D398" s="2">
        <v>0</v>
      </c>
      <c r="E398" s="3" t="s">
        <v>138</v>
      </c>
      <c r="F398" s="8" t="s">
        <v>230</v>
      </c>
      <c r="G398" s="2">
        <f t="shared" si="64"/>
        <v>141</v>
      </c>
      <c r="H398" s="2">
        <v>0</v>
      </c>
      <c r="I398" s="2">
        <f t="shared" si="65"/>
        <v>141</v>
      </c>
      <c r="J398" s="2">
        <v>0</v>
      </c>
      <c r="K398" s="51">
        <v>6441</v>
      </c>
      <c r="L398" s="51">
        <v>6441</v>
      </c>
      <c r="M398" s="9">
        <f>VLOOKUP(E398,跳转!A:B,2,FALSE)</f>
        <v>2</v>
      </c>
      <c r="N398" s="11"/>
      <c r="P398">
        <f>VLOOKUP(E398,跳转!A:C,3,FALSE)</f>
        <v>340510222</v>
      </c>
      <c r="Q398">
        <v>0</v>
      </c>
      <c r="S398">
        <v>0</v>
      </c>
    </row>
    <row r="399" ht="16.5" customHeight="1" spans="1:19">
      <c r="A399" s="2" t="s">
        <v>50</v>
      </c>
      <c r="B399" s="2">
        <v>142</v>
      </c>
      <c r="C399" s="48" t="s">
        <v>231</v>
      </c>
      <c r="D399" s="2">
        <v>0</v>
      </c>
      <c r="E399" s="3" t="s">
        <v>80</v>
      </c>
      <c r="F399" s="3" t="s">
        <v>232</v>
      </c>
      <c r="G399" s="2">
        <f t="shared" si="64"/>
        <v>142</v>
      </c>
      <c r="H399" s="2">
        <v>0</v>
      </c>
      <c r="I399" s="2">
        <f t="shared" si="65"/>
        <v>142</v>
      </c>
      <c r="J399" s="2">
        <v>0</v>
      </c>
      <c r="K399" s="51">
        <v>6442</v>
      </c>
      <c r="L399" s="51">
        <v>6442</v>
      </c>
      <c r="M399" s="9">
        <f>VLOOKUP(E399,跳转!A:B,2,FALSE)</f>
        <v>12</v>
      </c>
      <c r="N399" s="11"/>
      <c r="P399">
        <f>VLOOKUP(E399,跳转!A:C,3,FALSE)</f>
        <v>340510220</v>
      </c>
      <c r="Q399">
        <v>0</v>
      </c>
      <c r="S399">
        <v>0</v>
      </c>
    </row>
    <row r="400" ht="16.5" customHeight="1" spans="1:19">
      <c r="A400" s="2" t="s">
        <v>50</v>
      </c>
      <c r="B400" s="2">
        <v>143</v>
      </c>
      <c r="C400" s="48" t="s">
        <v>233</v>
      </c>
      <c r="D400" s="2">
        <v>0</v>
      </c>
      <c r="E400" s="6" t="s">
        <v>203</v>
      </c>
      <c r="F400" s="6" t="s">
        <v>234</v>
      </c>
      <c r="G400" s="2">
        <f t="shared" si="64"/>
        <v>143</v>
      </c>
      <c r="H400" s="2">
        <v>0</v>
      </c>
      <c r="I400" s="2">
        <f t="shared" si="65"/>
        <v>143</v>
      </c>
      <c r="J400" s="2">
        <v>0</v>
      </c>
      <c r="K400" s="51">
        <v>6444</v>
      </c>
      <c r="L400" s="51">
        <v>6444</v>
      </c>
      <c r="M400" s="9">
        <f>VLOOKUP(E400,跳转!A:B,2,FALSE)</f>
        <v>2</v>
      </c>
      <c r="N400" s="11"/>
      <c r="P400">
        <f>VLOOKUP(E400,跳转!A:C,3,FALSE)</f>
        <v>340510221</v>
      </c>
      <c r="Q400">
        <v>0</v>
      </c>
      <c r="S400">
        <v>0</v>
      </c>
    </row>
    <row r="401" ht="16.5" customHeight="1" spans="1:19">
      <c r="A401" s="2" t="s">
        <v>50</v>
      </c>
      <c r="B401" s="2">
        <v>144</v>
      </c>
      <c r="C401" s="48" t="s">
        <v>235</v>
      </c>
      <c r="D401" s="2">
        <v>0</v>
      </c>
      <c r="E401" s="3" t="s">
        <v>80</v>
      </c>
      <c r="F401" s="3" t="s">
        <v>236</v>
      </c>
      <c r="G401" s="2">
        <f t="shared" si="64"/>
        <v>144</v>
      </c>
      <c r="H401" s="2">
        <v>0</v>
      </c>
      <c r="I401" s="2">
        <f t="shared" si="65"/>
        <v>144</v>
      </c>
      <c r="J401" s="2">
        <v>0</v>
      </c>
      <c r="K401" s="51">
        <v>6445</v>
      </c>
      <c r="L401" s="51">
        <v>6445</v>
      </c>
      <c r="M401" s="9">
        <f>VLOOKUP(E401,跳转!A:B,2,FALSE)</f>
        <v>12</v>
      </c>
      <c r="N401" s="11"/>
      <c r="P401">
        <f>VLOOKUP(E401,跳转!A:C,3,FALSE)</f>
        <v>340510220</v>
      </c>
      <c r="Q401">
        <v>0</v>
      </c>
      <c r="S401">
        <v>0</v>
      </c>
    </row>
    <row r="402" ht="16.5" customHeight="1" spans="1:19">
      <c r="A402" s="2" t="s">
        <v>50</v>
      </c>
      <c r="B402" s="2">
        <v>145</v>
      </c>
      <c r="C402" s="48" t="s">
        <v>237</v>
      </c>
      <c r="D402" s="2">
        <v>0</v>
      </c>
      <c r="E402" s="3" t="s">
        <v>160</v>
      </c>
      <c r="F402" s="3" t="s">
        <v>238</v>
      </c>
      <c r="G402" s="2">
        <f t="shared" si="64"/>
        <v>145</v>
      </c>
      <c r="H402" s="2">
        <v>0</v>
      </c>
      <c r="I402" s="2">
        <f t="shared" si="65"/>
        <v>145</v>
      </c>
      <c r="J402" s="2">
        <v>0</v>
      </c>
      <c r="K402" s="51">
        <v>6446</v>
      </c>
      <c r="L402" s="51">
        <v>6446</v>
      </c>
      <c r="M402" s="9">
        <f>VLOOKUP(E402,跳转!A:B,2,FALSE)</f>
        <v>62</v>
      </c>
      <c r="N402" s="11"/>
      <c r="P402">
        <f>VLOOKUP(E402,跳转!A:C,3,FALSE)</f>
        <v>340510212</v>
      </c>
      <c r="Q402">
        <v>0</v>
      </c>
      <c r="S402">
        <v>0</v>
      </c>
    </row>
    <row r="403" ht="16.5" customHeight="1" spans="1:19">
      <c r="A403" s="2" t="s">
        <v>50</v>
      </c>
      <c r="B403" s="2">
        <v>146</v>
      </c>
      <c r="C403" s="48" t="s">
        <v>239</v>
      </c>
      <c r="D403" s="2">
        <v>0</v>
      </c>
      <c r="E403" s="6" t="s">
        <v>163</v>
      </c>
      <c r="F403" s="6" t="s">
        <v>240</v>
      </c>
      <c r="G403" s="2">
        <f t="shared" si="64"/>
        <v>146</v>
      </c>
      <c r="H403" s="2">
        <v>0</v>
      </c>
      <c r="I403" s="2">
        <f t="shared" si="65"/>
        <v>146</v>
      </c>
      <c r="J403" s="2">
        <v>0</v>
      </c>
      <c r="K403" s="51">
        <v>6443</v>
      </c>
      <c r="L403" s="51">
        <v>6443</v>
      </c>
      <c r="M403" s="9">
        <f>VLOOKUP(E403,跳转!A:B,2,FALSE)</f>
        <v>52</v>
      </c>
      <c r="N403" s="11"/>
      <c r="P403">
        <f>VLOOKUP(E403,跳转!A:C,3,FALSE)</f>
        <v>340510207</v>
      </c>
      <c r="Q403">
        <v>0</v>
      </c>
      <c r="S403">
        <v>0</v>
      </c>
    </row>
    <row r="404" ht="16.5" customHeight="1" spans="1:19">
      <c r="A404" s="2" t="s">
        <v>50</v>
      </c>
      <c r="B404" s="2">
        <v>147</v>
      </c>
      <c r="C404" s="48" t="s">
        <v>241</v>
      </c>
      <c r="D404" s="2">
        <v>0</v>
      </c>
      <c r="E404" s="6" t="s">
        <v>223</v>
      </c>
      <c r="F404" s="6" t="s">
        <v>242</v>
      </c>
      <c r="G404" s="2">
        <f t="shared" si="64"/>
        <v>147</v>
      </c>
      <c r="H404" s="2">
        <v>0</v>
      </c>
      <c r="I404" s="2">
        <f t="shared" si="65"/>
        <v>147</v>
      </c>
      <c r="J404" s="2">
        <v>0</v>
      </c>
      <c r="K404" s="51">
        <v>6447</v>
      </c>
      <c r="L404" s="51">
        <v>6447</v>
      </c>
      <c r="M404" s="9">
        <f>VLOOKUP(E404,跳转!A:B,2,FALSE)</f>
        <v>43</v>
      </c>
      <c r="N404" s="11"/>
      <c r="P404">
        <f>VLOOKUP(E404,跳转!A:C,3,FALSE)</f>
        <v>340510202</v>
      </c>
      <c r="Q404">
        <v>0</v>
      </c>
      <c r="S404">
        <v>0</v>
      </c>
    </row>
    <row r="405" ht="16.5" customHeight="1" spans="1:19">
      <c r="A405" s="2" t="s">
        <v>50</v>
      </c>
      <c r="B405" s="2">
        <v>148</v>
      </c>
      <c r="C405" s="48" t="s">
        <v>243</v>
      </c>
      <c r="D405" s="2">
        <v>0</v>
      </c>
      <c r="E405" s="6" t="s">
        <v>244</v>
      </c>
      <c r="F405" s="6" t="s">
        <v>245</v>
      </c>
      <c r="G405" s="2">
        <f t="shared" si="64"/>
        <v>148</v>
      </c>
      <c r="H405" s="2">
        <v>0</v>
      </c>
      <c r="I405" s="2">
        <f t="shared" si="65"/>
        <v>148</v>
      </c>
      <c r="J405" s="2">
        <v>0</v>
      </c>
      <c r="K405" s="51">
        <v>6448</v>
      </c>
      <c r="L405" s="51">
        <v>6448</v>
      </c>
      <c r="M405" s="9">
        <f>VLOOKUP(E405,跳转!A:B,2,FALSE)</f>
        <v>42</v>
      </c>
      <c r="N405" s="11"/>
      <c r="P405">
        <f>VLOOKUP(E405,跳转!A:C,3,FALSE)</f>
        <v>340510202</v>
      </c>
      <c r="Q405">
        <v>0</v>
      </c>
      <c r="S405">
        <v>0</v>
      </c>
    </row>
    <row r="406" ht="16.5" customHeight="1" spans="1:19">
      <c r="A406" s="2" t="s">
        <v>50</v>
      </c>
      <c r="B406" s="2">
        <v>149</v>
      </c>
      <c r="C406" s="48" t="s">
        <v>246</v>
      </c>
      <c r="D406" s="2">
        <v>0</v>
      </c>
      <c r="E406" s="6" t="s">
        <v>203</v>
      </c>
      <c r="F406" s="6" t="s">
        <v>247</v>
      </c>
      <c r="G406" s="2">
        <f t="shared" si="64"/>
        <v>149</v>
      </c>
      <c r="H406" s="2">
        <v>0</v>
      </c>
      <c r="I406" s="2">
        <f t="shared" si="65"/>
        <v>149</v>
      </c>
      <c r="J406" s="2">
        <v>0</v>
      </c>
      <c r="K406" s="51">
        <v>6449</v>
      </c>
      <c r="L406" s="51">
        <v>6449</v>
      </c>
      <c r="M406" s="9">
        <f>VLOOKUP(E406,跳转!A:B,2,FALSE)</f>
        <v>2</v>
      </c>
      <c r="N406" s="11"/>
      <c r="P406">
        <f>VLOOKUP(E406,跳转!A:C,3,FALSE)</f>
        <v>340510221</v>
      </c>
      <c r="Q406">
        <v>0</v>
      </c>
      <c r="S406">
        <v>0</v>
      </c>
    </row>
    <row r="407" ht="16.5" customHeight="1" spans="1:19">
      <c r="A407" s="2" t="s">
        <v>50</v>
      </c>
      <c r="B407" s="2">
        <v>150</v>
      </c>
      <c r="C407" s="48" t="s">
        <v>248</v>
      </c>
      <c r="D407" s="2">
        <v>0</v>
      </c>
      <c r="E407" s="6" t="s">
        <v>59</v>
      </c>
      <c r="F407" s="6" t="s">
        <v>249</v>
      </c>
      <c r="G407" s="2">
        <f t="shared" si="64"/>
        <v>150</v>
      </c>
      <c r="H407" s="2">
        <v>0</v>
      </c>
      <c r="I407" s="2">
        <f t="shared" si="65"/>
        <v>150</v>
      </c>
      <c r="J407" s="2">
        <v>0</v>
      </c>
      <c r="K407" s="51">
        <v>6450</v>
      </c>
      <c r="L407" s="51">
        <v>6450</v>
      </c>
      <c r="M407" s="9">
        <f>VLOOKUP(E407,跳转!A:B,2,FALSE)</f>
        <v>17</v>
      </c>
      <c r="N407" s="11"/>
      <c r="P407">
        <f>VLOOKUP(E407,跳转!A:C,3,FALSE)</f>
        <v>340510205</v>
      </c>
      <c r="Q407">
        <v>0</v>
      </c>
      <c r="S407">
        <v>0</v>
      </c>
    </row>
    <row r="408" ht="16.5" customHeight="1" spans="1:19">
      <c r="A408" s="2" t="s">
        <v>50</v>
      </c>
      <c r="B408" s="2">
        <v>151</v>
      </c>
      <c r="C408" s="48" t="s">
        <v>250</v>
      </c>
      <c r="D408" s="2">
        <v>0</v>
      </c>
      <c r="E408" s="3" t="s">
        <v>80</v>
      </c>
      <c r="F408" s="3" t="s">
        <v>251</v>
      </c>
      <c r="G408" s="2">
        <f t="shared" si="64"/>
        <v>151</v>
      </c>
      <c r="H408" s="2">
        <v>0</v>
      </c>
      <c r="I408" s="2">
        <f t="shared" si="65"/>
        <v>151</v>
      </c>
      <c r="J408" s="2">
        <v>0</v>
      </c>
      <c r="K408" s="51">
        <v>6451</v>
      </c>
      <c r="L408" s="51">
        <v>6451</v>
      </c>
      <c r="M408" s="9">
        <f>VLOOKUP(E408,跳转!A:B,2,FALSE)</f>
        <v>12</v>
      </c>
      <c r="N408" s="11"/>
      <c r="P408">
        <f>VLOOKUP(E408,跳转!A:C,3,FALSE)</f>
        <v>340510220</v>
      </c>
      <c r="Q408">
        <v>0</v>
      </c>
      <c r="S408">
        <v>0</v>
      </c>
    </row>
    <row r="409" ht="16.5" customHeight="1" spans="1:19">
      <c r="A409" s="2" t="s">
        <v>50</v>
      </c>
      <c r="B409" s="2">
        <v>152</v>
      </c>
      <c r="C409" s="48" t="s">
        <v>252</v>
      </c>
      <c r="D409" s="2">
        <v>0</v>
      </c>
      <c r="E409" s="3" t="s">
        <v>59</v>
      </c>
      <c r="F409" s="6" t="s">
        <v>253</v>
      </c>
      <c r="G409" s="2">
        <f t="shared" si="64"/>
        <v>152</v>
      </c>
      <c r="H409" s="2">
        <v>0</v>
      </c>
      <c r="I409" s="2">
        <f t="shared" si="65"/>
        <v>152</v>
      </c>
      <c r="J409" s="2">
        <v>0</v>
      </c>
      <c r="K409" s="51">
        <v>6452</v>
      </c>
      <c r="L409" s="51">
        <v>6452</v>
      </c>
      <c r="M409" s="9">
        <f>VLOOKUP(E409,跳转!A:B,2,FALSE)</f>
        <v>17</v>
      </c>
      <c r="N409" s="11"/>
      <c r="P409">
        <f>VLOOKUP(E409,跳转!A:C,3,FALSE)</f>
        <v>340510205</v>
      </c>
      <c r="Q409">
        <v>0</v>
      </c>
      <c r="S409">
        <v>0</v>
      </c>
    </row>
    <row r="410" ht="16.5" customHeight="1" spans="1:19">
      <c r="A410" s="2" t="s">
        <v>50</v>
      </c>
      <c r="B410" s="2">
        <v>153</v>
      </c>
      <c r="C410" s="48" t="s">
        <v>254</v>
      </c>
      <c r="D410" s="2">
        <v>0</v>
      </c>
      <c r="E410" s="6" t="s">
        <v>255</v>
      </c>
      <c r="F410" s="6" t="s">
        <v>255</v>
      </c>
      <c r="G410" s="2">
        <f t="shared" si="64"/>
        <v>153</v>
      </c>
      <c r="H410" s="2">
        <v>0</v>
      </c>
      <c r="I410" s="2">
        <f t="shared" si="65"/>
        <v>153</v>
      </c>
      <c r="J410" s="2">
        <v>0</v>
      </c>
      <c r="K410" s="51">
        <v>6453</v>
      </c>
      <c r="L410" s="51">
        <v>6453</v>
      </c>
      <c r="M410" s="9">
        <f>VLOOKUP(E410,跳转!A:B,2,FALSE)</f>
        <v>13</v>
      </c>
      <c r="N410" s="11"/>
      <c r="P410">
        <f>VLOOKUP(E410,跳转!A:C,3,FALSE)</f>
        <v>340510218</v>
      </c>
      <c r="Q410">
        <v>0</v>
      </c>
      <c r="S410">
        <v>0</v>
      </c>
    </row>
    <row r="411" ht="16.5" customHeight="1" spans="1:19">
      <c r="A411" s="2" t="s">
        <v>50</v>
      </c>
      <c r="B411" s="2">
        <v>154</v>
      </c>
      <c r="C411" s="48" t="s">
        <v>256</v>
      </c>
      <c r="D411" s="2">
        <v>0</v>
      </c>
      <c r="E411" s="6" t="s">
        <v>257</v>
      </c>
      <c r="F411" s="6" t="s">
        <v>258</v>
      </c>
      <c r="G411" s="2">
        <f t="shared" si="64"/>
        <v>154</v>
      </c>
      <c r="H411" s="2">
        <v>0</v>
      </c>
      <c r="I411" s="2">
        <f t="shared" si="65"/>
        <v>154</v>
      </c>
      <c r="J411" s="2">
        <v>0</v>
      </c>
      <c r="K411" s="51">
        <v>6454</v>
      </c>
      <c r="L411" s="51">
        <v>6454</v>
      </c>
      <c r="M411" s="9">
        <f>VLOOKUP(E411,跳转!A:B,2,FALSE)</f>
        <v>21</v>
      </c>
      <c r="N411" s="11"/>
      <c r="P411">
        <f>VLOOKUP(E411,跳转!A:C,3,FALSE)</f>
        <v>340510202</v>
      </c>
      <c r="Q411">
        <v>0</v>
      </c>
      <c r="S411">
        <v>0</v>
      </c>
    </row>
    <row r="412" ht="16.5" customHeight="1" spans="1:19">
      <c r="A412" s="2" t="s">
        <v>50</v>
      </c>
      <c r="B412" s="2">
        <v>155</v>
      </c>
      <c r="C412" s="48" t="s">
        <v>259</v>
      </c>
      <c r="D412" s="2">
        <v>0</v>
      </c>
      <c r="E412" s="3" t="s">
        <v>80</v>
      </c>
      <c r="F412" s="3" t="s">
        <v>260</v>
      </c>
      <c r="G412" s="2">
        <f t="shared" si="64"/>
        <v>155</v>
      </c>
      <c r="H412" s="2">
        <v>0</v>
      </c>
      <c r="I412" s="2">
        <f t="shared" ref="I412:I440" si="66">B412</f>
        <v>155</v>
      </c>
      <c r="J412" s="2">
        <v>0</v>
      </c>
      <c r="K412" s="51">
        <v>6455</v>
      </c>
      <c r="L412" s="51">
        <v>6455</v>
      </c>
      <c r="M412" s="9">
        <f>VLOOKUP(E412,跳转!A:B,2,FALSE)</f>
        <v>12</v>
      </c>
      <c r="N412" s="11"/>
      <c r="P412">
        <f>VLOOKUP(E412,跳转!A:C,3,FALSE)</f>
        <v>340510220</v>
      </c>
      <c r="Q412">
        <v>0</v>
      </c>
      <c r="S412">
        <v>0</v>
      </c>
    </row>
    <row r="413" ht="16.5" customHeight="1" spans="1:19">
      <c r="A413" s="2" t="s">
        <v>50</v>
      </c>
      <c r="B413" s="2">
        <v>156</v>
      </c>
      <c r="C413" s="48" t="s">
        <v>261</v>
      </c>
      <c r="D413" s="2">
        <v>0</v>
      </c>
      <c r="E413" s="3" t="s">
        <v>160</v>
      </c>
      <c r="F413" s="3" t="s">
        <v>262</v>
      </c>
      <c r="G413" s="2">
        <f t="shared" si="64"/>
        <v>156</v>
      </c>
      <c r="H413" s="2">
        <v>0</v>
      </c>
      <c r="I413" s="2">
        <f t="shared" si="66"/>
        <v>156</v>
      </c>
      <c r="J413" s="2">
        <v>0</v>
      </c>
      <c r="K413" s="51">
        <v>6456</v>
      </c>
      <c r="L413" s="51">
        <v>6456</v>
      </c>
      <c r="M413" s="9">
        <f>VLOOKUP(E413,跳转!A:B,2,FALSE)</f>
        <v>62</v>
      </c>
      <c r="N413" s="11"/>
      <c r="P413">
        <f>VLOOKUP(E413,跳转!A:C,3,FALSE)</f>
        <v>340510212</v>
      </c>
      <c r="Q413">
        <v>0</v>
      </c>
      <c r="S413">
        <v>0</v>
      </c>
    </row>
    <row r="414" ht="16.5" customHeight="1" spans="1:19">
      <c r="A414" s="2" t="s">
        <v>50</v>
      </c>
      <c r="B414" s="2">
        <v>157</v>
      </c>
      <c r="C414" s="48" t="s">
        <v>263</v>
      </c>
      <c r="D414" s="2">
        <v>0</v>
      </c>
      <c r="E414" s="6" t="s">
        <v>177</v>
      </c>
      <c r="F414" s="6" t="s">
        <v>264</v>
      </c>
      <c r="G414" s="2">
        <f t="shared" si="64"/>
        <v>157</v>
      </c>
      <c r="H414" s="2">
        <v>0</v>
      </c>
      <c r="I414" s="2">
        <f t="shared" si="66"/>
        <v>157</v>
      </c>
      <c r="J414" s="2">
        <v>0</v>
      </c>
      <c r="K414" s="51">
        <v>6457</v>
      </c>
      <c r="L414" s="51">
        <v>6457</v>
      </c>
      <c r="M414" s="9">
        <f>VLOOKUP(E414,跳转!A:B,2,FALSE)</f>
        <v>2</v>
      </c>
      <c r="N414" s="11"/>
      <c r="P414">
        <f>VLOOKUP(E414,跳转!A:C,3,FALSE)</f>
        <v>340510224</v>
      </c>
      <c r="Q414">
        <v>0</v>
      </c>
      <c r="S414">
        <v>0</v>
      </c>
    </row>
    <row r="415" ht="16.5" customHeight="1" spans="1:19">
      <c r="A415" s="2" t="s">
        <v>50</v>
      </c>
      <c r="B415" s="2">
        <v>158</v>
      </c>
      <c r="C415" s="48" t="s">
        <v>265</v>
      </c>
      <c r="D415" s="2">
        <v>0</v>
      </c>
      <c r="E415" s="7" t="s">
        <v>266</v>
      </c>
      <c r="F415" s="7" t="s">
        <v>266</v>
      </c>
      <c r="G415" s="2">
        <f t="shared" si="64"/>
        <v>158</v>
      </c>
      <c r="H415" s="2">
        <v>0</v>
      </c>
      <c r="I415" s="2">
        <f t="shared" si="66"/>
        <v>158</v>
      </c>
      <c r="J415" s="2">
        <v>0</v>
      </c>
      <c r="K415" s="51">
        <v>6458</v>
      </c>
      <c r="L415" s="51">
        <v>6458</v>
      </c>
      <c r="M415" s="9">
        <f>VLOOKUP(E415,跳转!A:B,2,FALSE)</f>
        <v>8</v>
      </c>
      <c r="N415" s="11"/>
      <c r="P415">
        <f>VLOOKUP(E415,跳转!A:C,3,FALSE)</f>
        <v>340510230</v>
      </c>
      <c r="Q415">
        <v>0</v>
      </c>
      <c r="S415">
        <v>0</v>
      </c>
    </row>
    <row r="416" ht="16.5" customHeight="1" spans="1:19">
      <c r="A416" s="2" t="s">
        <v>50</v>
      </c>
      <c r="B416" s="2">
        <v>159</v>
      </c>
      <c r="C416" s="48" t="s">
        <v>267</v>
      </c>
      <c r="D416" s="2">
        <v>0</v>
      </c>
      <c r="E416" s="6" t="s">
        <v>203</v>
      </c>
      <c r="F416" s="6" t="s">
        <v>268</v>
      </c>
      <c r="G416" s="2">
        <f t="shared" si="64"/>
        <v>159</v>
      </c>
      <c r="H416" s="2">
        <v>0</v>
      </c>
      <c r="I416" s="2">
        <f t="shared" si="66"/>
        <v>159</v>
      </c>
      <c r="J416" s="2">
        <v>0</v>
      </c>
      <c r="K416" s="51">
        <v>6459</v>
      </c>
      <c r="L416" s="51">
        <v>6459</v>
      </c>
      <c r="M416" s="9">
        <f>VLOOKUP(E416,跳转!A:B,2,FALSE)</f>
        <v>2</v>
      </c>
      <c r="N416" s="11"/>
      <c r="P416">
        <f>VLOOKUP(E416,跳转!A:C,3,FALSE)</f>
        <v>340510221</v>
      </c>
      <c r="Q416">
        <v>0</v>
      </c>
      <c r="S416">
        <v>0</v>
      </c>
    </row>
    <row r="417" ht="16.5" customHeight="1" spans="1:19">
      <c r="A417" s="2" t="s">
        <v>50</v>
      </c>
      <c r="B417" s="2">
        <v>160</v>
      </c>
      <c r="C417" s="48" t="s">
        <v>269</v>
      </c>
      <c r="D417" s="2">
        <v>0</v>
      </c>
      <c r="E417" s="7" t="s">
        <v>163</v>
      </c>
      <c r="F417" s="7" t="s">
        <v>270</v>
      </c>
      <c r="G417" s="2">
        <f t="shared" si="64"/>
        <v>160</v>
      </c>
      <c r="H417" s="2">
        <v>0</v>
      </c>
      <c r="I417" s="2">
        <f t="shared" si="66"/>
        <v>160</v>
      </c>
      <c r="J417" s="2">
        <v>0</v>
      </c>
      <c r="K417" s="51">
        <v>6460</v>
      </c>
      <c r="L417" s="51">
        <v>6460</v>
      </c>
      <c r="M417" s="9">
        <f>VLOOKUP(E417,跳转!A:B,2,FALSE)</f>
        <v>52</v>
      </c>
      <c r="N417" s="11"/>
      <c r="P417">
        <f>VLOOKUP(E417,跳转!A:C,3,FALSE)</f>
        <v>340510207</v>
      </c>
      <c r="Q417">
        <v>0</v>
      </c>
      <c r="S417">
        <v>0</v>
      </c>
    </row>
    <row r="418" ht="16.5" customHeight="1" spans="1:19">
      <c r="A418" s="2" t="s">
        <v>50</v>
      </c>
      <c r="B418" s="2">
        <v>161</v>
      </c>
      <c r="C418" s="48" t="s">
        <v>271</v>
      </c>
      <c r="D418" s="2">
        <v>0</v>
      </c>
      <c r="E418" s="7" t="s">
        <v>200</v>
      </c>
      <c r="F418" s="7" t="s">
        <v>272</v>
      </c>
      <c r="G418" s="2">
        <f t="shared" si="64"/>
        <v>161</v>
      </c>
      <c r="H418" s="2">
        <v>0</v>
      </c>
      <c r="I418" s="2">
        <f t="shared" si="66"/>
        <v>161</v>
      </c>
      <c r="J418" s="2">
        <v>0</v>
      </c>
      <c r="K418" s="51">
        <v>6461</v>
      </c>
      <c r="L418" s="51">
        <v>6461</v>
      </c>
      <c r="M418" s="9">
        <f>VLOOKUP(E418,跳转!A:B,2,FALSE)</f>
        <v>65</v>
      </c>
      <c r="N418" s="11"/>
      <c r="P418">
        <f>VLOOKUP(E418,跳转!A:C,3,FALSE)</f>
        <v>340510206</v>
      </c>
      <c r="Q418">
        <v>0</v>
      </c>
      <c r="S418">
        <v>0</v>
      </c>
    </row>
    <row r="419" ht="16.5" customHeight="1" spans="1:19">
      <c r="A419" s="2" t="s">
        <v>50</v>
      </c>
      <c r="B419" s="2">
        <v>162</v>
      </c>
      <c r="C419" s="48" t="s">
        <v>273</v>
      </c>
      <c r="D419" s="2">
        <v>0</v>
      </c>
      <c r="E419" s="6" t="s">
        <v>177</v>
      </c>
      <c r="F419" s="6" t="s">
        <v>274</v>
      </c>
      <c r="G419" s="2">
        <f t="shared" si="64"/>
        <v>162</v>
      </c>
      <c r="H419" s="2">
        <v>0</v>
      </c>
      <c r="I419" s="2">
        <f t="shared" si="66"/>
        <v>162</v>
      </c>
      <c r="J419" s="2">
        <v>0</v>
      </c>
      <c r="K419" s="51">
        <v>6462</v>
      </c>
      <c r="L419" s="51">
        <v>6462</v>
      </c>
      <c r="M419" s="9">
        <f>VLOOKUP(E419,跳转!A:B,2,FALSE)</f>
        <v>2</v>
      </c>
      <c r="N419" s="11"/>
      <c r="P419">
        <f>VLOOKUP(E419,跳转!A:C,3,FALSE)</f>
        <v>340510224</v>
      </c>
      <c r="Q419">
        <v>0</v>
      </c>
      <c r="S419">
        <v>0</v>
      </c>
    </row>
    <row r="420" ht="16.5" customHeight="1" spans="1:19">
      <c r="A420" s="2" t="s">
        <v>50</v>
      </c>
      <c r="B420" s="2">
        <v>163</v>
      </c>
      <c r="C420" s="48" t="s">
        <v>275</v>
      </c>
      <c r="D420" s="2">
        <v>0</v>
      </c>
      <c r="E420" s="3" t="s">
        <v>80</v>
      </c>
      <c r="F420" s="3" t="s">
        <v>276</v>
      </c>
      <c r="G420" s="2">
        <f t="shared" si="64"/>
        <v>163</v>
      </c>
      <c r="H420" s="2">
        <v>0</v>
      </c>
      <c r="I420" s="2">
        <f t="shared" si="66"/>
        <v>163</v>
      </c>
      <c r="J420" s="2">
        <v>0</v>
      </c>
      <c r="K420" s="51">
        <v>6463</v>
      </c>
      <c r="L420" s="51">
        <v>6463</v>
      </c>
      <c r="M420" s="9">
        <f>VLOOKUP(E420,跳转!A:B,2,FALSE)</f>
        <v>12</v>
      </c>
      <c r="N420" s="11"/>
      <c r="P420">
        <f>VLOOKUP(E420,跳转!A:C,3,FALSE)</f>
        <v>340510220</v>
      </c>
      <c r="Q420">
        <v>0</v>
      </c>
      <c r="S420">
        <v>0</v>
      </c>
    </row>
    <row r="421" ht="16.5" customHeight="1" spans="1:19">
      <c r="A421" s="2" t="s">
        <v>50</v>
      </c>
      <c r="B421" s="2">
        <v>164</v>
      </c>
      <c r="C421" s="48" t="s">
        <v>277</v>
      </c>
      <c r="D421" s="2">
        <v>0</v>
      </c>
      <c r="E421" s="6" t="s">
        <v>278</v>
      </c>
      <c r="F421" s="6" t="s">
        <v>279</v>
      </c>
      <c r="G421" s="2">
        <f t="shared" si="64"/>
        <v>164</v>
      </c>
      <c r="H421" s="2">
        <v>0</v>
      </c>
      <c r="I421" s="2">
        <f t="shared" si="66"/>
        <v>164</v>
      </c>
      <c r="J421" s="2">
        <v>0</v>
      </c>
      <c r="K421" s="51">
        <v>6464</v>
      </c>
      <c r="L421" s="51">
        <v>6464</v>
      </c>
      <c r="M421" s="9">
        <f>VLOOKUP(E421,跳转!A:B,2,FALSE)</f>
        <v>44</v>
      </c>
      <c r="N421" s="11"/>
      <c r="P421">
        <f>VLOOKUP(E421,跳转!A:C,3,FALSE)</f>
        <v>340510209</v>
      </c>
      <c r="Q421">
        <v>0</v>
      </c>
      <c r="S421">
        <v>0</v>
      </c>
    </row>
    <row r="422" ht="16.5" customHeight="1" spans="1:19">
      <c r="A422" s="2" t="s">
        <v>50</v>
      </c>
      <c r="B422" s="2">
        <v>165</v>
      </c>
      <c r="C422" s="48" t="s">
        <v>280</v>
      </c>
      <c r="D422" s="2">
        <v>0</v>
      </c>
      <c r="E422" s="3" t="s">
        <v>160</v>
      </c>
      <c r="F422" s="3" t="s">
        <v>281</v>
      </c>
      <c r="G422" s="2">
        <f t="shared" si="64"/>
        <v>165</v>
      </c>
      <c r="H422" s="2">
        <v>0</v>
      </c>
      <c r="I422" s="2">
        <f t="shared" si="66"/>
        <v>165</v>
      </c>
      <c r="J422" s="2">
        <v>0</v>
      </c>
      <c r="K422" s="51">
        <v>6465</v>
      </c>
      <c r="L422" s="51">
        <v>6465</v>
      </c>
      <c r="M422" s="9">
        <f>VLOOKUP(E422,跳转!A:B,2,FALSE)</f>
        <v>62</v>
      </c>
      <c r="N422" s="11"/>
      <c r="P422">
        <f>VLOOKUP(E422,跳转!A:C,3,FALSE)</f>
        <v>340510212</v>
      </c>
      <c r="Q422">
        <v>0</v>
      </c>
      <c r="S422">
        <v>0</v>
      </c>
    </row>
    <row r="423" ht="16.5" customHeight="1" spans="1:19">
      <c r="A423" s="2" t="s">
        <v>50</v>
      </c>
      <c r="B423" s="2">
        <v>166</v>
      </c>
      <c r="C423" s="48" t="s">
        <v>282</v>
      </c>
      <c r="D423" s="2">
        <v>0</v>
      </c>
      <c r="E423" s="6" t="s">
        <v>59</v>
      </c>
      <c r="F423" s="13" t="s">
        <v>283</v>
      </c>
      <c r="G423" s="2">
        <f t="shared" ref="G423:G430" si="67">B423</f>
        <v>166</v>
      </c>
      <c r="H423" s="2">
        <v>0</v>
      </c>
      <c r="I423" s="2">
        <f t="shared" si="66"/>
        <v>166</v>
      </c>
      <c r="J423" s="2">
        <v>0</v>
      </c>
      <c r="K423" s="51">
        <v>6466</v>
      </c>
      <c r="L423" s="51">
        <v>6466</v>
      </c>
      <c r="M423" s="9">
        <f>VLOOKUP(E423,跳转!A:B,2,FALSE)</f>
        <v>17</v>
      </c>
      <c r="N423" s="11"/>
      <c r="P423">
        <f>VLOOKUP(E423,跳转!A:C,3,FALSE)</f>
        <v>340510205</v>
      </c>
      <c r="Q423">
        <v>0</v>
      </c>
      <c r="S423">
        <v>0</v>
      </c>
    </row>
    <row r="424" ht="16.5" customHeight="1" spans="1:19">
      <c r="A424" s="2" t="s">
        <v>50</v>
      </c>
      <c r="B424" s="2">
        <v>167</v>
      </c>
      <c r="C424" s="48" t="s">
        <v>284</v>
      </c>
      <c r="D424" s="2">
        <v>0</v>
      </c>
      <c r="E424" s="13" t="s">
        <v>285</v>
      </c>
      <c r="F424" s="13" t="s">
        <v>286</v>
      </c>
      <c r="G424" s="2">
        <f t="shared" si="67"/>
        <v>167</v>
      </c>
      <c r="H424" s="2">
        <v>0</v>
      </c>
      <c r="I424" s="2">
        <f t="shared" si="66"/>
        <v>167</v>
      </c>
      <c r="J424" s="2">
        <v>0</v>
      </c>
      <c r="K424" s="51">
        <v>6467</v>
      </c>
      <c r="L424" s="51">
        <v>6467</v>
      </c>
      <c r="M424" s="9">
        <f>VLOOKUP(E424,跳转!A:B,2,FALSE)</f>
        <v>64</v>
      </c>
      <c r="N424" s="11"/>
      <c r="P424">
        <f>VLOOKUP(E424,跳转!A:C,3,FALSE)</f>
        <v>340510203</v>
      </c>
      <c r="Q424">
        <v>0</v>
      </c>
      <c r="S424">
        <v>0</v>
      </c>
    </row>
    <row r="425" ht="16.5" customHeight="1" spans="1:19">
      <c r="A425" s="2" t="s">
        <v>50</v>
      </c>
      <c r="B425" s="2">
        <v>168</v>
      </c>
      <c r="C425" s="48" t="s">
        <v>287</v>
      </c>
      <c r="D425" s="2">
        <v>0</v>
      </c>
      <c r="E425" s="13" t="s">
        <v>59</v>
      </c>
      <c r="F425" s="13" t="s">
        <v>288</v>
      </c>
      <c r="G425" s="2">
        <f t="shared" si="67"/>
        <v>168</v>
      </c>
      <c r="H425" s="2">
        <v>0</v>
      </c>
      <c r="I425" s="2">
        <f t="shared" si="66"/>
        <v>168</v>
      </c>
      <c r="J425" s="2">
        <v>0</v>
      </c>
      <c r="K425" s="51">
        <v>6468</v>
      </c>
      <c r="L425" s="51">
        <v>6468</v>
      </c>
      <c r="M425" s="9">
        <f>VLOOKUP(E425,跳转!A:B,2,FALSE)</f>
        <v>17</v>
      </c>
      <c r="N425" s="11"/>
      <c r="P425">
        <f>VLOOKUP(E425,跳转!A:C,3,FALSE)</f>
        <v>340510205</v>
      </c>
      <c r="Q425">
        <v>0</v>
      </c>
      <c r="S425">
        <v>0</v>
      </c>
    </row>
    <row r="426" ht="16.5" customHeight="1" spans="1:19">
      <c r="A426" s="2" t="s">
        <v>50</v>
      </c>
      <c r="B426" s="2">
        <v>169</v>
      </c>
      <c r="C426" s="48" t="s">
        <v>289</v>
      </c>
      <c r="D426" s="2">
        <v>0</v>
      </c>
      <c r="E426" s="13" t="s">
        <v>290</v>
      </c>
      <c r="F426" s="13" t="s">
        <v>291</v>
      </c>
      <c r="G426" s="2">
        <f t="shared" si="67"/>
        <v>169</v>
      </c>
      <c r="H426" s="2">
        <v>0</v>
      </c>
      <c r="I426" s="2">
        <f t="shared" si="66"/>
        <v>169</v>
      </c>
      <c r="J426" s="2">
        <v>0</v>
      </c>
      <c r="K426" s="51">
        <v>6469</v>
      </c>
      <c r="L426" s="51">
        <v>6469</v>
      </c>
      <c r="M426" s="9">
        <f>VLOOKUP(E426,跳转!A:B,2,FALSE)</f>
        <v>8</v>
      </c>
      <c r="N426" s="11"/>
      <c r="P426">
        <f>VLOOKUP(E426,跳转!A:C,3,FALSE)</f>
        <v>340510231</v>
      </c>
      <c r="Q426">
        <v>0</v>
      </c>
      <c r="S426">
        <v>0</v>
      </c>
    </row>
    <row r="427" customFormat="1" ht="16.5" customHeight="1" spans="1:19">
      <c r="A427" s="2" t="s">
        <v>50</v>
      </c>
      <c r="B427" s="2">
        <v>170</v>
      </c>
      <c r="C427" s="48" t="s">
        <v>292</v>
      </c>
      <c r="D427" s="2">
        <v>0</v>
      </c>
      <c r="E427" s="13" t="s">
        <v>82</v>
      </c>
      <c r="F427" s="13" t="s">
        <v>82</v>
      </c>
      <c r="G427" s="2">
        <f t="shared" si="67"/>
        <v>170</v>
      </c>
      <c r="H427" s="2">
        <v>0</v>
      </c>
      <c r="I427" s="2">
        <f t="shared" si="66"/>
        <v>170</v>
      </c>
      <c r="J427" s="2">
        <v>0</v>
      </c>
      <c r="K427" s="51">
        <v>6470</v>
      </c>
      <c r="L427" s="51">
        <v>6470</v>
      </c>
      <c r="M427" s="9">
        <f>VLOOKUP(E427,跳转!A:B,2,FALSE)</f>
        <v>16</v>
      </c>
      <c r="N427" s="11"/>
      <c r="P427">
        <f>VLOOKUP(E427,跳转!A:C,3,FALSE)</f>
        <v>340510210</v>
      </c>
      <c r="Q427">
        <v>0</v>
      </c>
      <c r="S427">
        <v>0</v>
      </c>
    </row>
    <row r="428" customFormat="1" ht="16.5" customHeight="1" spans="1:19">
      <c r="A428" s="2" t="s">
        <v>50</v>
      </c>
      <c r="B428" s="2">
        <v>171</v>
      </c>
      <c r="C428" s="48" t="s">
        <v>293</v>
      </c>
      <c r="D428" s="2">
        <v>0</v>
      </c>
      <c r="E428" s="6" t="s">
        <v>177</v>
      </c>
      <c r="F428" s="6" t="s">
        <v>294</v>
      </c>
      <c r="G428" s="2">
        <f t="shared" si="67"/>
        <v>171</v>
      </c>
      <c r="H428" s="2">
        <v>0</v>
      </c>
      <c r="I428" s="2">
        <f t="shared" si="66"/>
        <v>171</v>
      </c>
      <c r="J428" s="2">
        <v>0</v>
      </c>
      <c r="K428" s="51">
        <v>6471</v>
      </c>
      <c r="L428" s="51">
        <v>6471</v>
      </c>
      <c r="M428" s="9">
        <f>VLOOKUP(E428,跳转!A:B,2,FALSE)</f>
        <v>2</v>
      </c>
      <c r="N428" s="11"/>
      <c r="P428">
        <f>VLOOKUP(E428,跳转!A:C,3,FALSE)</f>
        <v>340510224</v>
      </c>
      <c r="Q428">
        <v>0</v>
      </c>
      <c r="S428">
        <v>0</v>
      </c>
    </row>
    <row r="429" ht="16.5" customHeight="1" spans="1:19">
      <c r="A429" s="2" t="s">
        <v>50</v>
      </c>
      <c r="B429" s="2">
        <v>172</v>
      </c>
      <c r="C429" s="48" t="s">
        <v>295</v>
      </c>
      <c r="D429" s="2">
        <v>0</v>
      </c>
      <c r="E429" s="7" t="s">
        <v>61</v>
      </c>
      <c r="F429" s="7" t="s">
        <v>296</v>
      </c>
      <c r="G429" s="2">
        <f t="shared" si="67"/>
        <v>172</v>
      </c>
      <c r="H429" s="2">
        <v>0</v>
      </c>
      <c r="I429" s="2">
        <f t="shared" si="66"/>
        <v>172</v>
      </c>
      <c r="J429" s="2">
        <v>0</v>
      </c>
      <c r="K429" s="51">
        <v>6472</v>
      </c>
      <c r="L429" s="51">
        <v>6472</v>
      </c>
      <c r="M429" s="9">
        <f>VLOOKUP(E429,跳转!A:B,2,FALSE)</f>
        <v>18</v>
      </c>
      <c r="N429" s="11"/>
      <c r="P429">
        <f>VLOOKUP(E429,跳转!A:C,3,FALSE)</f>
        <v>340510223</v>
      </c>
      <c r="Q429">
        <v>0</v>
      </c>
      <c r="S429">
        <v>0</v>
      </c>
    </row>
    <row r="430" ht="16.5" customHeight="1" spans="1:19">
      <c r="A430" s="2" t="s">
        <v>50</v>
      </c>
      <c r="B430" s="2">
        <v>173</v>
      </c>
      <c r="C430" s="52" t="s">
        <v>297</v>
      </c>
      <c r="D430" s="2">
        <v>0</v>
      </c>
      <c r="E430" s="7" t="s">
        <v>298</v>
      </c>
      <c r="F430" s="7" t="s">
        <v>299</v>
      </c>
      <c r="G430" s="2">
        <f t="shared" si="67"/>
        <v>173</v>
      </c>
      <c r="H430" s="2">
        <v>0</v>
      </c>
      <c r="I430" s="2">
        <f t="shared" si="66"/>
        <v>173</v>
      </c>
      <c r="J430" s="2">
        <v>0</v>
      </c>
      <c r="K430" s="51">
        <v>6401</v>
      </c>
      <c r="L430" s="51">
        <v>6401</v>
      </c>
      <c r="M430" s="9">
        <f>VLOOKUP(E430,跳转!A:B,2,FALSE)</f>
        <v>2</v>
      </c>
      <c r="N430" s="10"/>
      <c r="P430">
        <f>VLOOKUP(E430,跳转!A:C,3,FALSE)</f>
        <v>340510219</v>
      </c>
      <c r="Q430">
        <v>0</v>
      </c>
      <c r="S430">
        <v>0</v>
      </c>
    </row>
    <row r="431" ht="16.5" customHeight="1" spans="1:19">
      <c r="A431" s="2" t="s">
        <v>50</v>
      </c>
      <c r="B431" s="2">
        <v>174</v>
      </c>
      <c r="C431" s="48" t="s">
        <v>300</v>
      </c>
      <c r="D431" s="2">
        <v>0</v>
      </c>
      <c r="E431" s="3" t="s">
        <v>80</v>
      </c>
      <c r="F431" s="3" t="s">
        <v>301</v>
      </c>
      <c r="G431" s="2">
        <f t="shared" ref="G431:G440" si="68">B431</f>
        <v>174</v>
      </c>
      <c r="H431" s="2">
        <v>0</v>
      </c>
      <c r="I431" s="2">
        <f t="shared" ref="I431:I440" si="69">B431</f>
        <v>174</v>
      </c>
      <c r="J431" s="2">
        <v>0</v>
      </c>
      <c r="K431" s="51">
        <v>6473</v>
      </c>
      <c r="L431" s="51">
        <v>6473</v>
      </c>
      <c r="M431" s="9">
        <f>VLOOKUP(E431,跳转!A:B,2,FALSE)</f>
        <v>12</v>
      </c>
      <c r="N431" s="11"/>
      <c r="P431">
        <f>VLOOKUP(E431,跳转!A:C,3,FALSE)</f>
        <v>340510220</v>
      </c>
      <c r="Q431">
        <v>0</v>
      </c>
      <c r="S431">
        <v>0</v>
      </c>
    </row>
    <row r="432" ht="16.5" customHeight="1" spans="1:19">
      <c r="A432" s="2" t="s">
        <v>50</v>
      </c>
      <c r="B432" s="2">
        <v>175</v>
      </c>
      <c r="C432" s="48" t="s">
        <v>302</v>
      </c>
      <c r="D432" s="2">
        <v>0</v>
      </c>
      <c r="E432" s="3" t="s">
        <v>59</v>
      </c>
      <c r="F432" s="13" t="s">
        <v>303</v>
      </c>
      <c r="G432" s="2">
        <f t="shared" si="68"/>
        <v>175</v>
      </c>
      <c r="H432" s="2">
        <v>0</v>
      </c>
      <c r="I432" s="2">
        <f t="shared" si="69"/>
        <v>175</v>
      </c>
      <c r="J432" s="2">
        <v>0</v>
      </c>
      <c r="K432" s="51">
        <v>6474</v>
      </c>
      <c r="L432" s="51">
        <v>6474</v>
      </c>
      <c r="M432" s="9">
        <f>VLOOKUP(E432,跳转!A:B,2,FALSE)</f>
        <v>17</v>
      </c>
      <c r="N432" s="11"/>
      <c r="P432">
        <f>VLOOKUP(E432,跳转!A:C,3,FALSE)</f>
        <v>340510205</v>
      </c>
      <c r="Q432">
        <v>0</v>
      </c>
      <c r="S432">
        <v>0</v>
      </c>
    </row>
    <row r="433" ht="16.5" customHeight="1" spans="1:19">
      <c r="A433" s="2" t="s">
        <v>50</v>
      </c>
      <c r="B433" s="2">
        <v>176</v>
      </c>
      <c r="C433" s="48" t="s">
        <v>304</v>
      </c>
      <c r="D433" s="2">
        <v>0</v>
      </c>
      <c r="E433" s="3" t="s">
        <v>138</v>
      </c>
      <c r="F433" s="8" t="s">
        <v>305</v>
      </c>
      <c r="G433" s="2">
        <f t="shared" si="68"/>
        <v>176</v>
      </c>
      <c r="H433" s="2">
        <v>0</v>
      </c>
      <c r="I433" s="2">
        <f t="shared" si="69"/>
        <v>176</v>
      </c>
      <c r="J433" s="2">
        <v>0</v>
      </c>
      <c r="K433" s="51">
        <v>6475</v>
      </c>
      <c r="L433" s="51">
        <v>6475</v>
      </c>
      <c r="M433" s="9">
        <f>VLOOKUP(E433,跳转!A:B,2,FALSE)</f>
        <v>2</v>
      </c>
      <c r="N433" s="11"/>
      <c r="P433">
        <f>VLOOKUP(E433,跳转!A:C,3,FALSE)</f>
        <v>340510222</v>
      </c>
      <c r="Q433">
        <v>0</v>
      </c>
      <c r="S433">
        <v>0</v>
      </c>
    </row>
    <row r="434" ht="16.5" customHeight="1" spans="1:19">
      <c r="A434" s="2" t="s">
        <v>50</v>
      </c>
      <c r="B434" s="2">
        <v>177</v>
      </c>
      <c r="C434" s="48" t="s">
        <v>306</v>
      </c>
      <c r="D434" s="2">
        <v>0</v>
      </c>
      <c r="E434" s="6" t="s">
        <v>206</v>
      </c>
      <c r="F434" s="6" t="s">
        <v>307</v>
      </c>
      <c r="G434" s="2">
        <f t="shared" si="68"/>
        <v>177</v>
      </c>
      <c r="H434" s="2">
        <v>0</v>
      </c>
      <c r="I434" s="2">
        <f t="shared" si="69"/>
        <v>177</v>
      </c>
      <c r="J434" s="2">
        <v>0</v>
      </c>
      <c r="K434" s="51">
        <v>6476</v>
      </c>
      <c r="L434" s="51">
        <v>6476</v>
      </c>
      <c r="M434" s="9">
        <f>VLOOKUP(E434,跳转!A:B,2,FALSE)</f>
        <v>41</v>
      </c>
      <c r="N434" s="11"/>
      <c r="P434">
        <f>VLOOKUP(E434,跳转!A:C,3,FALSE)</f>
        <v>340510202</v>
      </c>
      <c r="Q434">
        <v>0</v>
      </c>
      <c r="S434">
        <v>0</v>
      </c>
    </row>
    <row r="435" ht="16.5" customHeight="1" spans="1:19">
      <c r="A435" s="2" t="s">
        <v>50</v>
      </c>
      <c r="B435" s="2">
        <v>178</v>
      </c>
      <c r="C435" s="52" t="s">
        <v>308</v>
      </c>
      <c r="D435" s="2">
        <v>0</v>
      </c>
      <c r="E435" s="8" t="s">
        <v>309</v>
      </c>
      <c r="F435" s="8" t="s">
        <v>310</v>
      </c>
      <c r="G435" s="2">
        <f t="shared" si="68"/>
        <v>178</v>
      </c>
      <c r="H435" s="2">
        <v>0</v>
      </c>
      <c r="I435" s="2">
        <f t="shared" si="69"/>
        <v>178</v>
      </c>
      <c r="J435" s="2">
        <v>0</v>
      </c>
      <c r="K435" s="51">
        <v>6401</v>
      </c>
      <c r="L435" s="51">
        <v>6401</v>
      </c>
      <c r="M435" s="9">
        <f>VLOOKUP(E435,跳转!A:B,2,FALSE)</f>
        <v>2</v>
      </c>
      <c r="N435" s="10"/>
      <c r="P435">
        <f>VLOOKUP(E435,跳转!A:C,3,FALSE)</f>
        <v>340510204</v>
      </c>
      <c r="Q435">
        <v>0</v>
      </c>
      <c r="S435">
        <v>0</v>
      </c>
    </row>
    <row r="436" ht="16.5" customHeight="1" spans="1:19">
      <c r="A436" s="2" t="s">
        <v>50</v>
      </c>
      <c r="B436" s="2">
        <v>179</v>
      </c>
      <c r="C436" s="48" t="s">
        <v>311</v>
      </c>
      <c r="D436" s="2">
        <v>0</v>
      </c>
      <c r="E436" s="3" t="s">
        <v>80</v>
      </c>
      <c r="F436" s="3" t="s">
        <v>312</v>
      </c>
      <c r="G436" s="2">
        <f t="shared" si="68"/>
        <v>179</v>
      </c>
      <c r="H436" s="2">
        <v>0</v>
      </c>
      <c r="I436" s="2">
        <f t="shared" si="69"/>
        <v>179</v>
      </c>
      <c r="J436" s="2">
        <v>0</v>
      </c>
      <c r="K436" s="51">
        <v>6477</v>
      </c>
      <c r="L436" s="51">
        <v>6477</v>
      </c>
      <c r="M436" s="9">
        <f>VLOOKUP(E436,跳转!A:B,2,FALSE)</f>
        <v>12</v>
      </c>
      <c r="N436" s="11"/>
      <c r="P436">
        <f>VLOOKUP(E436,跳转!A:C,3,FALSE)</f>
        <v>340510220</v>
      </c>
      <c r="Q436">
        <v>0</v>
      </c>
      <c r="S436">
        <v>0</v>
      </c>
    </row>
    <row r="437" ht="16.5" customHeight="1" spans="1:19">
      <c r="A437" s="2" t="s">
        <v>50</v>
      </c>
      <c r="B437" s="2">
        <v>180</v>
      </c>
      <c r="C437" s="48" t="s">
        <v>313</v>
      </c>
      <c r="D437" s="2">
        <v>0</v>
      </c>
      <c r="E437" s="4" t="s">
        <v>71</v>
      </c>
      <c r="F437" s="4" t="s">
        <v>314</v>
      </c>
      <c r="G437" s="2">
        <f t="shared" si="68"/>
        <v>180</v>
      </c>
      <c r="H437" s="2">
        <v>0</v>
      </c>
      <c r="I437" s="2">
        <f t="shared" si="69"/>
        <v>180</v>
      </c>
      <c r="J437" s="2">
        <v>0</v>
      </c>
      <c r="K437" s="51">
        <v>6478</v>
      </c>
      <c r="L437" s="51">
        <v>6478</v>
      </c>
      <c r="M437" s="9">
        <f>VLOOKUP(E437,跳转!A:B,2,FALSE)</f>
        <v>10</v>
      </c>
      <c r="N437" s="11"/>
      <c r="P437">
        <f>VLOOKUP(E437,跳转!A:C,3,FALSE)</f>
        <v>340510235</v>
      </c>
      <c r="Q437">
        <v>0</v>
      </c>
      <c r="S437">
        <v>0</v>
      </c>
    </row>
    <row r="438" customFormat="1" ht="16.5" customHeight="1" spans="1:19">
      <c r="A438" s="2" t="s">
        <v>50</v>
      </c>
      <c r="B438" s="2">
        <v>181</v>
      </c>
      <c r="C438" s="48" t="s">
        <v>315</v>
      </c>
      <c r="D438" s="2">
        <v>0</v>
      </c>
      <c r="E438" s="3" t="s">
        <v>316</v>
      </c>
      <c r="F438" s="7" t="s">
        <v>317</v>
      </c>
      <c r="G438" s="2">
        <f t="shared" si="68"/>
        <v>181</v>
      </c>
      <c r="H438" s="2">
        <v>0</v>
      </c>
      <c r="I438" s="2">
        <f t="shared" si="69"/>
        <v>181</v>
      </c>
      <c r="J438" s="2">
        <v>0</v>
      </c>
      <c r="K438" s="51">
        <v>6479</v>
      </c>
      <c r="L438" s="51">
        <v>6479</v>
      </c>
      <c r="M438" s="9">
        <f>VLOOKUP(E438,跳转!A:B,2,FALSE)</f>
        <v>72</v>
      </c>
      <c r="N438" s="11"/>
      <c r="P438">
        <f>VLOOKUP(E438,跳转!A:C,3,FALSE)</f>
        <v>340510219</v>
      </c>
      <c r="Q438">
        <v>0</v>
      </c>
      <c r="S438">
        <v>0</v>
      </c>
    </row>
    <row r="439" customFormat="1" ht="16.5" customHeight="1" spans="1:19">
      <c r="A439" s="2" t="s">
        <v>50</v>
      </c>
      <c r="B439" s="2">
        <v>182</v>
      </c>
      <c r="C439" s="48" t="s">
        <v>318</v>
      </c>
      <c r="D439" s="2">
        <v>0</v>
      </c>
      <c r="E439" s="3" t="s">
        <v>319</v>
      </c>
      <c r="F439" s="7" t="s">
        <v>320</v>
      </c>
      <c r="G439" s="2">
        <f t="shared" si="68"/>
        <v>182</v>
      </c>
      <c r="H439" s="2">
        <v>0</v>
      </c>
      <c r="I439" s="2">
        <f t="shared" si="69"/>
        <v>182</v>
      </c>
      <c r="J439" s="2">
        <v>0</v>
      </c>
      <c r="K439" s="51">
        <v>6480</v>
      </c>
      <c r="L439" s="51">
        <v>6480</v>
      </c>
      <c r="M439" s="9">
        <f>VLOOKUP(E439,跳转!A:B,2,FALSE)</f>
        <v>73</v>
      </c>
      <c r="N439" s="11"/>
      <c r="P439">
        <f>VLOOKUP(E439,跳转!A:C,3,FALSE)</f>
        <v>340510219</v>
      </c>
      <c r="Q439">
        <v>0</v>
      </c>
      <c r="S439">
        <v>0</v>
      </c>
    </row>
    <row r="440" customFormat="1" ht="16.5" customHeight="1" spans="1:19">
      <c r="A440" s="2" t="s">
        <v>50</v>
      </c>
      <c r="B440" s="2">
        <v>183</v>
      </c>
      <c r="C440" s="48" t="s">
        <v>321</v>
      </c>
      <c r="D440" s="2">
        <v>0</v>
      </c>
      <c r="E440" s="3" t="s">
        <v>322</v>
      </c>
      <c r="F440" s="7" t="s">
        <v>323</v>
      </c>
      <c r="G440" s="2">
        <f t="shared" si="68"/>
        <v>183</v>
      </c>
      <c r="H440" s="2">
        <v>0</v>
      </c>
      <c r="I440" s="2">
        <f t="shared" si="69"/>
        <v>183</v>
      </c>
      <c r="J440" s="2">
        <v>0</v>
      </c>
      <c r="K440" s="51">
        <v>6481</v>
      </c>
      <c r="L440" s="51">
        <v>6481</v>
      </c>
      <c r="M440" s="9">
        <f>VLOOKUP(E440,跳转!A:B,2,FALSE)</f>
        <v>74</v>
      </c>
      <c r="N440" s="11"/>
      <c r="P440">
        <f>VLOOKUP(E440,跳转!A:C,3,FALSE)</f>
        <v>340510219</v>
      </c>
      <c r="Q440">
        <v>0</v>
      </c>
      <c r="S440">
        <v>0</v>
      </c>
    </row>
    <row r="441" ht="16.5" customHeight="1" spans="1:19">
      <c r="A441" s="2" t="s">
        <v>50</v>
      </c>
      <c r="B441" s="2">
        <v>184</v>
      </c>
      <c r="C441" s="48" t="s">
        <v>324</v>
      </c>
      <c r="D441" s="2">
        <v>0</v>
      </c>
      <c r="E441" s="3" t="s">
        <v>80</v>
      </c>
      <c r="F441" s="3" t="s">
        <v>325</v>
      </c>
      <c r="G441" s="2">
        <f t="shared" ref="G441:G449" si="70">B441</f>
        <v>184</v>
      </c>
      <c r="H441" s="2">
        <v>0</v>
      </c>
      <c r="I441" s="2">
        <f t="shared" ref="I441:I449" si="71">B441</f>
        <v>184</v>
      </c>
      <c r="J441" s="2">
        <v>0</v>
      </c>
      <c r="K441" s="51">
        <v>6482</v>
      </c>
      <c r="L441" s="51">
        <v>6482</v>
      </c>
      <c r="M441" s="9">
        <f>VLOOKUP(E441,跳转!A:B,2,FALSE)</f>
        <v>12</v>
      </c>
      <c r="N441" s="11"/>
      <c r="P441">
        <f>VLOOKUP(E441,跳转!A:C,3,FALSE)</f>
        <v>340510220</v>
      </c>
      <c r="Q441">
        <v>0</v>
      </c>
      <c r="S441">
        <v>0</v>
      </c>
    </row>
    <row r="442" ht="16.5" customHeight="1" spans="1:19">
      <c r="A442" s="2" t="s">
        <v>50</v>
      </c>
      <c r="B442" s="2">
        <v>185</v>
      </c>
      <c r="C442" s="48" t="s">
        <v>326</v>
      </c>
      <c r="D442" s="2">
        <v>0</v>
      </c>
      <c r="E442" s="3" t="s">
        <v>59</v>
      </c>
      <c r="F442" s="13" t="s">
        <v>327</v>
      </c>
      <c r="G442" s="2">
        <f t="shared" si="70"/>
        <v>185</v>
      </c>
      <c r="H442" s="2">
        <v>0</v>
      </c>
      <c r="I442" s="2">
        <f t="shared" si="71"/>
        <v>185</v>
      </c>
      <c r="J442" s="2">
        <v>0</v>
      </c>
      <c r="K442" s="51">
        <v>6483</v>
      </c>
      <c r="L442" s="51">
        <v>6483</v>
      </c>
      <c r="M442" s="9">
        <f>VLOOKUP(E442,跳转!A:B,2,FALSE)</f>
        <v>17</v>
      </c>
      <c r="N442" s="11"/>
      <c r="P442">
        <f>VLOOKUP(E442,跳转!A:C,3,FALSE)</f>
        <v>340510205</v>
      </c>
      <c r="Q442">
        <v>0</v>
      </c>
      <c r="S442">
        <v>0</v>
      </c>
    </row>
    <row r="443" customFormat="1" ht="16.5" customHeight="1" spans="1:19">
      <c r="A443" s="2" t="s">
        <v>50</v>
      </c>
      <c r="B443" s="2">
        <v>186</v>
      </c>
      <c r="C443" s="48" t="s">
        <v>328</v>
      </c>
      <c r="D443" s="2">
        <v>0</v>
      </c>
      <c r="E443" s="13" t="s">
        <v>59</v>
      </c>
      <c r="F443" s="13" t="s">
        <v>329</v>
      </c>
      <c r="G443" s="2">
        <f t="shared" si="70"/>
        <v>186</v>
      </c>
      <c r="H443" s="2">
        <v>0</v>
      </c>
      <c r="I443" s="2">
        <f t="shared" si="71"/>
        <v>186</v>
      </c>
      <c r="J443" s="2">
        <v>0</v>
      </c>
      <c r="K443" s="51">
        <v>6484</v>
      </c>
      <c r="L443" s="51">
        <v>6484</v>
      </c>
      <c r="M443" s="9">
        <f>VLOOKUP(E443,跳转!A:B,2,FALSE)</f>
        <v>17</v>
      </c>
      <c r="N443" s="11"/>
      <c r="P443">
        <f>VLOOKUP(E443,跳转!A:C,3,FALSE)</f>
        <v>340510205</v>
      </c>
      <c r="Q443">
        <v>0</v>
      </c>
      <c r="S443">
        <v>0</v>
      </c>
    </row>
    <row r="444" ht="16.5" customHeight="1" spans="1:19">
      <c r="A444" s="2" t="s">
        <v>50</v>
      </c>
      <c r="B444" s="2">
        <v>187</v>
      </c>
      <c r="C444" s="48" t="s">
        <v>330</v>
      </c>
      <c r="D444" s="2">
        <v>0</v>
      </c>
      <c r="E444" s="6" t="s">
        <v>177</v>
      </c>
      <c r="F444" s="6" t="s">
        <v>294</v>
      </c>
      <c r="G444" s="2">
        <f t="shared" si="70"/>
        <v>187</v>
      </c>
      <c r="H444" s="2">
        <v>0</v>
      </c>
      <c r="I444" s="2">
        <f t="shared" si="71"/>
        <v>187</v>
      </c>
      <c r="J444" s="2">
        <v>0</v>
      </c>
      <c r="K444" s="51">
        <v>6485</v>
      </c>
      <c r="L444" s="51">
        <v>6485</v>
      </c>
      <c r="M444" s="9">
        <f>VLOOKUP(E444,跳转!A:B,2,FALSE)</f>
        <v>2</v>
      </c>
      <c r="N444" s="11"/>
      <c r="P444">
        <f>VLOOKUP(E444,跳转!A:C,3,FALSE)</f>
        <v>340510224</v>
      </c>
      <c r="Q444">
        <v>0</v>
      </c>
      <c r="S444">
        <v>0</v>
      </c>
    </row>
    <row r="445" ht="16.5" customHeight="1" spans="1:19">
      <c r="A445" s="2" t="s">
        <v>50</v>
      </c>
      <c r="B445" s="2">
        <v>188</v>
      </c>
      <c r="C445" s="48" t="s">
        <v>331</v>
      </c>
      <c r="D445" s="2">
        <v>0</v>
      </c>
      <c r="E445" s="7" t="s">
        <v>332</v>
      </c>
      <c r="F445" s="7" t="s">
        <v>332</v>
      </c>
      <c r="G445" s="2">
        <f t="shared" si="70"/>
        <v>188</v>
      </c>
      <c r="H445" s="2">
        <v>0</v>
      </c>
      <c r="I445" s="2">
        <f t="shared" si="71"/>
        <v>188</v>
      </c>
      <c r="J445" s="2">
        <v>0</v>
      </c>
      <c r="K445" s="51">
        <v>6486</v>
      </c>
      <c r="L445" s="51">
        <v>6486</v>
      </c>
      <c r="M445" s="9">
        <f>VLOOKUP(E445,跳转!A:B,2,FALSE)</f>
        <v>8</v>
      </c>
      <c r="N445" s="11"/>
      <c r="P445">
        <f>VLOOKUP(E445,跳转!A:C,3,FALSE)</f>
        <v>340510232</v>
      </c>
      <c r="Q445">
        <v>0</v>
      </c>
      <c r="S445">
        <v>0</v>
      </c>
    </row>
    <row r="446" ht="16.5" customHeight="1" spans="1:19">
      <c r="A446" s="2" t="s">
        <v>50</v>
      </c>
      <c r="B446" s="2">
        <v>189</v>
      </c>
      <c r="C446" s="48" t="s">
        <v>333</v>
      </c>
      <c r="D446" s="2">
        <v>0</v>
      </c>
      <c r="E446" s="3" t="s">
        <v>316</v>
      </c>
      <c r="F446" s="7" t="s">
        <v>334</v>
      </c>
      <c r="G446" s="2">
        <f t="shared" si="70"/>
        <v>189</v>
      </c>
      <c r="H446" s="2">
        <v>0</v>
      </c>
      <c r="I446" s="2">
        <f t="shared" si="71"/>
        <v>189</v>
      </c>
      <c r="J446" s="2">
        <v>0</v>
      </c>
      <c r="K446" s="51">
        <v>6487</v>
      </c>
      <c r="L446" s="51">
        <v>6487</v>
      </c>
      <c r="M446" s="9">
        <f>VLOOKUP(E446,跳转!A:B,2,FALSE)</f>
        <v>72</v>
      </c>
      <c r="N446" s="11"/>
      <c r="P446">
        <f>VLOOKUP(E446,跳转!A:C,3,FALSE)</f>
        <v>340510219</v>
      </c>
      <c r="Q446">
        <v>0</v>
      </c>
      <c r="S446">
        <v>0</v>
      </c>
    </row>
    <row r="447" customFormat="1" ht="16.5" customHeight="1" spans="1:19">
      <c r="A447" s="2" t="s">
        <v>50</v>
      </c>
      <c r="B447" s="2">
        <v>190</v>
      </c>
      <c r="C447" s="48" t="s">
        <v>335</v>
      </c>
      <c r="D447" s="2">
        <v>0</v>
      </c>
      <c r="E447" s="3" t="s">
        <v>319</v>
      </c>
      <c r="F447" s="7" t="s">
        <v>336</v>
      </c>
      <c r="G447" s="2">
        <f t="shared" si="70"/>
        <v>190</v>
      </c>
      <c r="H447" s="2">
        <v>0</v>
      </c>
      <c r="I447" s="2">
        <f t="shared" si="71"/>
        <v>190</v>
      </c>
      <c r="J447" s="2">
        <v>0</v>
      </c>
      <c r="K447" s="51">
        <v>6488</v>
      </c>
      <c r="L447" s="51">
        <v>6488</v>
      </c>
      <c r="M447" s="9">
        <f>VLOOKUP(E447,跳转!A:B,2,FALSE)</f>
        <v>73</v>
      </c>
      <c r="N447" s="11"/>
      <c r="P447">
        <f>VLOOKUP(E447,跳转!A:C,3,FALSE)</f>
        <v>340510219</v>
      </c>
      <c r="Q447">
        <v>0</v>
      </c>
      <c r="S447">
        <v>0</v>
      </c>
    </row>
    <row r="448" customFormat="1" ht="16.5" customHeight="1" spans="1:19">
      <c r="A448" s="2" t="s">
        <v>50</v>
      </c>
      <c r="B448" s="2">
        <v>191</v>
      </c>
      <c r="C448" s="48" t="s">
        <v>337</v>
      </c>
      <c r="D448" s="2">
        <v>0</v>
      </c>
      <c r="E448" s="3" t="s">
        <v>322</v>
      </c>
      <c r="F448" s="7" t="s">
        <v>338</v>
      </c>
      <c r="G448" s="2">
        <f t="shared" si="70"/>
        <v>191</v>
      </c>
      <c r="H448" s="2">
        <v>0</v>
      </c>
      <c r="I448" s="2">
        <f t="shared" si="71"/>
        <v>191</v>
      </c>
      <c r="J448" s="2">
        <v>0</v>
      </c>
      <c r="K448" s="51">
        <v>6489</v>
      </c>
      <c r="L448" s="51">
        <v>6489</v>
      </c>
      <c r="M448" s="9">
        <f>VLOOKUP(E448,跳转!A:B,2,FALSE)</f>
        <v>74</v>
      </c>
      <c r="N448" s="11"/>
      <c r="P448">
        <f>VLOOKUP(E448,跳转!A:C,3,FALSE)</f>
        <v>340510219</v>
      </c>
      <c r="Q448">
        <v>0</v>
      </c>
      <c r="S448">
        <v>0</v>
      </c>
    </row>
    <row r="449" customFormat="1" ht="16.5" customHeight="1" spans="1:19">
      <c r="A449" s="2" t="s">
        <v>50</v>
      </c>
      <c r="B449" s="2">
        <v>192</v>
      </c>
      <c r="C449" s="52" t="s">
        <v>339</v>
      </c>
      <c r="D449" s="2">
        <v>0</v>
      </c>
      <c r="E449" s="8" t="s">
        <v>309</v>
      </c>
      <c r="F449" s="8" t="s">
        <v>340</v>
      </c>
      <c r="G449" s="2">
        <f t="shared" si="70"/>
        <v>192</v>
      </c>
      <c r="H449" s="2">
        <v>0</v>
      </c>
      <c r="I449" s="2">
        <f t="shared" si="71"/>
        <v>192</v>
      </c>
      <c r="J449" s="2">
        <v>0</v>
      </c>
      <c r="K449" s="51">
        <v>6401</v>
      </c>
      <c r="L449" s="51">
        <v>6401</v>
      </c>
      <c r="M449" s="9">
        <f>VLOOKUP(E449,跳转!A:B,2,FALSE)</f>
        <v>2</v>
      </c>
      <c r="N449" s="10"/>
      <c r="P449">
        <f>VLOOKUP(E449,跳转!A:C,3,FALSE)</f>
        <v>340510204</v>
      </c>
      <c r="Q449">
        <v>0</v>
      </c>
      <c r="S449">
        <v>0</v>
      </c>
    </row>
    <row r="450" ht="16.5" customHeight="1" spans="1:19">
      <c r="A450" s="2" t="s">
        <v>50</v>
      </c>
      <c r="B450" s="2">
        <v>193</v>
      </c>
      <c r="C450" s="48" t="s">
        <v>341</v>
      </c>
      <c r="D450" s="2">
        <v>0</v>
      </c>
      <c r="E450" s="6" t="s">
        <v>206</v>
      </c>
      <c r="F450" s="6" t="s">
        <v>342</v>
      </c>
      <c r="G450" s="2">
        <f t="shared" ref="G450:G453" si="72">B450</f>
        <v>193</v>
      </c>
      <c r="H450" s="2">
        <v>0</v>
      </c>
      <c r="I450" s="2">
        <f t="shared" ref="I450:I458" si="73">B450</f>
        <v>193</v>
      </c>
      <c r="J450" s="2">
        <v>0</v>
      </c>
      <c r="K450" s="51">
        <v>6490</v>
      </c>
      <c r="L450" s="51">
        <v>6490</v>
      </c>
      <c r="M450" s="9">
        <f>VLOOKUP(E450,跳转!A:B,2,FALSE)</f>
        <v>41</v>
      </c>
      <c r="N450" s="11"/>
      <c r="P450">
        <f>VLOOKUP(E450,跳转!A:C,3,FALSE)</f>
        <v>340510202</v>
      </c>
      <c r="Q450">
        <v>0</v>
      </c>
      <c r="S450">
        <v>0</v>
      </c>
    </row>
    <row r="451" ht="16.5" customHeight="1" spans="1:19">
      <c r="A451" s="2" t="s">
        <v>50</v>
      </c>
      <c r="B451" s="2">
        <v>194</v>
      </c>
      <c r="C451" s="48" t="s">
        <v>343</v>
      </c>
      <c r="D451" s="2">
        <v>0</v>
      </c>
      <c r="E451" s="6" t="s">
        <v>223</v>
      </c>
      <c r="F451" s="6" t="s">
        <v>344</v>
      </c>
      <c r="G451" s="2">
        <f t="shared" si="72"/>
        <v>194</v>
      </c>
      <c r="H451" s="2">
        <v>0</v>
      </c>
      <c r="I451" s="2">
        <f t="shared" si="73"/>
        <v>194</v>
      </c>
      <c r="J451" s="2">
        <v>0</v>
      </c>
      <c r="K451" s="51">
        <v>6491</v>
      </c>
      <c r="L451" s="51">
        <v>6491</v>
      </c>
      <c r="M451" s="9">
        <f>VLOOKUP(E451,跳转!A:B,2,FALSE)</f>
        <v>43</v>
      </c>
      <c r="N451" s="11"/>
      <c r="P451">
        <f>VLOOKUP(E451,跳转!A:C,3,FALSE)</f>
        <v>340510202</v>
      </c>
      <c r="Q451">
        <v>0</v>
      </c>
      <c r="S451">
        <v>0</v>
      </c>
    </row>
    <row r="452" ht="16.5" customHeight="1" spans="1:19">
      <c r="A452" s="2" t="s">
        <v>50</v>
      </c>
      <c r="B452" s="2">
        <v>195</v>
      </c>
      <c r="C452" s="48" t="s">
        <v>345</v>
      </c>
      <c r="D452" s="2">
        <v>0</v>
      </c>
      <c r="E452" s="3" t="s">
        <v>138</v>
      </c>
      <c r="F452" s="8" t="s">
        <v>346</v>
      </c>
      <c r="G452" s="2">
        <f t="shared" si="72"/>
        <v>195</v>
      </c>
      <c r="H452" s="2">
        <v>0</v>
      </c>
      <c r="I452" s="2">
        <f t="shared" si="73"/>
        <v>195</v>
      </c>
      <c r="J452" s="2">
        <v>0</v>
      </c>
      <c r="K452" s="51">
        <v>6492</v>
      </c>
      <c r="L452" s="51">
        <v>6492</v>
      </c>
      <c r="M452" s="9">
        <f>VLOOKUP(E452,跳转!A:B,2,FALSE)</f>
        <v>2</v>
      </c>
      <c r="N452" s="11"/>
      <c r="P452">
        <f>VLOOKUP(E452,跳转!A:C,3,FALSE)</f>
        <v>340510222</v>
      </c>
      <c r="Q452">
        <v>0</v>
      </c>
      <c r="S452">
        <v>0</v>
      </c>
    </row>
    <row r="453" ht="16.5" customHeight="1" spans="1:19">
      <c r="A453" s="2" t="s">
        <v>50</v>
      </c>
      <c r="B453" s="2">
        <v>196</v>
      </c>
      <c r="C453" s="48" t="s">
        <v>347</v>
      </c>
      <c r="D453" s="2">
        <v>0</v>
      </c>
      <c r="E453" s="3" t="s">
        <v>95</v>
      </c>
      <c r="F453" s="8" t="s">
        <v>348</v>
      </c>
      <c r="G453" s="2">
        <f t="shared" si="72"/>
        <v>196</v>
      </c>
      <c r="H453" s="2">
        <v>0</v>
      </c>
      <c r="I453" s="2">
        <f t="shared" si="73"/>
        <v>196</v>
      </c>
      <c r="J453" s="2">
        <v>0</v>
      </c>
      <c r="K453" s="51">
        <v>6493</v>
      </c>
      <c r="L453" s="51">
        <v>6493</v>
      </c>
      <c r="M453" s="9">
        <f>VLOOKUP(E453,跳转!A:B,2,FALSE)</f>
        <v>97</v>
      </c>
      <c r="N453" s="11"/>
      <c r="P453">
        <f>VLOOKUP(E453,跳转!A:C,3,FALSE)</f>
        <v>340510238</v>
      </c>
      <c r="Q453">
        <v>0</v>
      </c>
      <c r="S453">
        <v>0</v>
      </c>
    </row>
    <row r="454" ht="16.5" customHeight="1" spans="1:19">
      <c r="A454" s="2" t="s">
        <v>50</v>
      </c>
      <c r="B454" s="2">
        <v>197</v>
      </c>
      <c r="C454" s="48" t="s">
        <v>349</v>
      </c>
      <c r="D454" s="2">
        <v>0</v>
      </c>
      <c r="E454" s="3" t="s">
        <v>80</v>
      </c>
      <c r="F454" s="3" t="s">
        <v>350</v>
      </c>
      <c r="G454" s="2">
        <f t="shared" ref="G454:G459" si="74">B454</f>
        <v>197</v>
      </c>
      <c r="H454" s="2">
        <v>0</v>
      </c>
      <c r="I454" s="2">
        <f t="shared" si="73"/>
        <v>197</v>
      </c>
      <c r="J454" s="2">
        <v>0</v>
      </c>
      <c r="K454" s="51">
        <v>6494</v>
      </c>
      <c r="L454" s="51">
        <v>6494</v>
      </c>
      <c r="M454" s="9">
        <f>VLOOKUP(E454,跳转!A:B,2,FALSE)</f>
        <v>12</v>
      </c>
      <c r="N454" s="11"/>
      <c r="P454">
        <f>VLOOKUP(E454,跳转!A:C,3,FALSE)</f>
        <v>340510220</v>
      </c>
      <c r="Q454">
        <v>0</v>
      </c>
      <c r="S454">
        <v>0</v>
      </c>
    </row>
    <row r="455" ht="16.5" customHeight="1" spans="1:19">
      <c r="A455" s="2" t="s">
        <v>50</v>
      </c>
      <c r="B455" s="2">
        <v>198</v>
      </c>
      <c r="C455" s="48" t="s">
        <v>351</v>
      </c>
      <c r="D455" s="2">
        <v>0</v>
      </c>
      <c r="E455" s="3" t="s">
        <v>160</v>
      </c>
      <c r="F455" s="3" t="s">
        <v>352</v>
      </c>
      <c r="G455" s="2">
        <f t="shared" si="74"/>
        <v>198</v>
      </c>
      <c r="H455" s="2">
        <v>0</v>
      </c>
      <c r="I455" s="2">
        <f t="shared" si="73"/>
        <v>198</v>
      </c>
      <c r="J455" s="2">
        <v>0</v>
      </c>
      <c r="K455" s="51">
        <v>6495</v>
      </c>
      <c r="L455" s="51">
        <v>6495</v>
      </c>
      <c r="M455" s="9">
        <f>VLOOKUP(E455,跳转!A:B,2,FALSE)</f>
        <v>62</v>
      </c>
      <c r="N455" s="11"/>
      <c r="P455">
        <f>VLOOKUP(E455,跳转!A:C,3,FALSE)</f>
        <v>340510212</v>
      </c>
      <c r="Q455">
        <v>0</v>
      </c>
      <c r="S455">
        <v>0</v>
      </c>
    </row>
    <row r="456" customFormat="1" ht="16.5" customHeight="1" spans="1:19">
      <c r="A456" s="2" t="s">
        <v>50</v>
      </c>
      <c r="B456" s="2">
        <v>199</v>
      </c>
      <c r="C456" s="48" t="s">
        <v>353</v>
      </c>
      <c r="D456" s="2">
        <v>0</v>
      </c>
      <c r="E456" s="13" t="s">
        <v>59</v>
      </c>
      <c r="F456" s="13" t="s">
        <v>354</v>
      </c>
      <c r="G456" s="2">
        <f t="shared" si="74"/>
        <v>199</v>
      </c>
      <c r="H456" s="2">
        <v>0</v>
      </c>
      <c r="I456" s="2">
        <f t="shared" si="73"/>
        <v>199</v>
      </c>
      <c r="J456" s="2">
        <v>0</v>
      </c>
      <c r="K456" s="51">
        <v>6496</v>
      </c>
      <c r="L456" s="51">
        <v>6496</v>
      </c>
      <c r="M456" s="9">
        <f>VLOOKUP(E456,跳转!A:B,2,FALSE)</f>
        <v>17</v>
      </c>
      <c r="N456" s="11"/>
      <c r="P456">
        <f>VLOOKUP(E456,跳转!A:C,3,FALSE)</f>
        <v>340510205</v>
      </c>
      <c r="Q456">
        <v>0</v>
      </c>
      <c r="S456">
        <v>0</v>
      </c>
    </row>
    <row r="457" ht="16.5" customHeight="1" spans="1:19">
      <c r="A457" s="2" t="s">
        <v>50</v>
      </c>
      <c r="B457" s="2">
        <v>200</v>
      </c>
      <c r="C457" s="48" t="s">
        <v>355</v>
      </c>
      <c r="D457" s="2">
        <v>0</v>
      </c>
      <c r="E457" s="3" t="s">
        <v>316</v>
      </c>
      <c r="F457" s="12" t="s">
        <v>356</v>
      </c>
      <c r="G457" s="2">
        <f t="shared" si="74"/>
        <v>200</v>
      </c>
      <c r="H457" s="2">
        <v>0</v>
      </c>
      <c r="I457" s="2">
        <f t="shared" si="73"/>
        <v>200</v>
      </c>
      <c r="J457" s="2">
        <v>0</v>
      </c>
      <c r="K457" s="51">
        <v>6497</v>
      </c>
      <c r="L457" s="51">
        <v>6497</v>
      </c>
      <c r="M457" s="9">
        <f>VLOOKUP(E457,跳转!A:B,2,FALSE)</f>
        <v>72</v>
      </c>
      <c r="N457" s="11"/>
      <c r="P457">
        <f>VLOOKUP(E457,跳转!A:C,3,FALSE)</f>
        <v>340510219</v>
      </c>
      <c r="Q457">
        <v>0</v>
      </c>
      <c r="S457">
        <v>0</v>
      </c>
    </row>
    <row r="458" ht="16.5" customHeight="1" spans="1:19">
      <c r="A458" s="2" t="s">
        <v>50</v>
      </c>
      <c r="B458" s="2">
        <v>201</v>
      </c>
      <c r="C458" s="52" t="s">
        <v>357</v>
      </c>
      <c r="D458" s="2">
        <v>0</v>
      </c>
      <c r="E458" s="7" t="s">
        <v>298</v>
      </c>
      <c r="F458" s="7" t="s">
        <v>358</v>
      </c>
      <c r="G458" s="2">
        <f t="shared" si="74"/>
        <v>201</v>
      </c>
      <c r="H458" s="2">
        <v>0</v>
      </c>
      <c r="I458" s="2">
        <f t="shared" si="73"/>
        <v>201</v>
      </c>
      <c r="J458" s="2">
        <v>0</v>
      </c>
      <c r="K458" s="51">
        <v>6401</v>
      </c>
      <c r="L458" s="51">
        <v>6401</v>
      </c>
      <c r="M458" s="9">
        <f>VLOOKUP(E458,跳转!A:B,2,FALSE)</f>
        <v>2</v>
      </c>
      <c r="N458" s="10"/>
      <c r="P458">
        <f>VLOOKUP(E458,跳转!A:C,3,FALSE)</f>
        <v>340510219</v>
      </c>
      <c r="Q458">
        <v>0</v>
      </c>
      <c r="S458">
        <v>0</v>
      </c>
    </row>
    <row r="459" ht="16.5" customHeight="1" spans="1:19">
      <c r="A459" s="2" t="s">
        <v>50</v>
      </c>
      <c r="B459" s="2">
        <v>202</v>
      </c>
      <c r="C459" s="48" t="s">
        <v>359</v>
      </c>
      <c r="D459" s="2">
        <v>0</v>
      </c>
      <c r="E459" s="4" t="s">
        <v>360</v>
      </c>
      <c r="F459" s="4" t="s">
        <v>361</v>
      </c>
      <c r="G459" s="2">
        <f t="shared" si="74"/>
        <v>202</v>
      </c>
      <c r="H459" s="2">
        <v>0</v>
      </c>
      <c r="I459" s="2">
        <f t="shared" ref="I459:I467" si="75">B459</f>
        <v>202</v>
      </c>
      <c r="J459" s="2">
        <v>0</v>
      </c>
      <c r="K459" s="51">
        <v>6498</v>
      </c>
      <c r="L459" s="51">
        <v>6498</v>
      </c>
      <c r="M459" s="9">
        <f>VLOOKUP(E459,跳转!A:B,2,FALSE)</f>
        <v>27</v>
      </c>
      <c r="N459" s="11"/>
      <c r="P459">
        <f>VLOOKUP(E459,跳转!A:C,3,FALSE)</f>
        <v>340510215</v>
      </c>
      <c r="Q459">
        <v>0</v>
      </c>
      <c r="S459">
        <v>0</v>
      </c>
    </row>
    <row r="460" ht="16.5" customHeight="1" spans="1:19">
      <c r="A460" s="2" t="s">
        <v>50</v>
      </c>
      <c r="B460" s="2">
        <v>203</v>
      </c>
      <c r="C460" s="48" t="s">
        <v>330</v>
      </c>
      <c r="D460" s="2">
        <v>0</v>
      </c>
      <c r="E460" s="6" t="s">
        <v>177</v>
      </c>
      <c r="F460" s="6" t="s">
        <v>362</v>
      </c>
      <c r="G460" s="2">
        <f t="shared" ref="G460:G474" si="76">B460</f>
        <v>203</v>
      </c>
      <c r="H460" s="2">
        <v>0</v>
      </c>
      <c r="I460" s="2">
        <f t="shared" si="75"/>
        <v>203</v>
      </c>
      <c r="J460" s="2">
        <v>0</v>
      </c>
      <c r="K460" s="51">
        <v>6499</v>
      </c>
      <c r="L460" s="51">
        <v>6499</v>
      </c>
      <c r="M460" s="9">
        <f>VLOOKUP(E460,跳转!A:B,2,FALSE)</f>
        <v>2</v>
      </c>
      <c r="N460" s="11"/>
      <c r="P460">
        <f>VLOOKUP(E460,跳转!A:C,3,FALSE)</f>
        <v>340510224</v>
      </c>
      <c r="Q460">
        <v>0</v>
      </c>
      <c r="S460">
        <v>0</v>
      </c>
    </row>
    <row r="461" ht="16.5" customHeight="1" spans="1:19">
      <c r="A461" s="2" t="s">
        <v>50</v>
      </c>
      <c r="B461" s="2">
        <v>204</v>
      </c>
      <c r="C461" s="48" t="s">
        <v>363</v>
      </c>
      <c r="D461" s="2">
        <v>0</v>
      </c>
      <c r="E461" s="3" t="s">
        <v>203</v>
      </c>
      <c r="F461" s="6" t="s">
        <v>364</v>
      </c>
      <c r="G461" s="2">
        <f t="shared" si="76"/>
        <v>204</v>
      </c>
      <c r="H461" s="2">
        <v>0</v>
      </c>
      <c r="I461" s="2">
        <f t="shared" si="75"/>
        <v>204</v>
      </c>
      <c r="J461" s="2">
        <v>0</v>
      </c>
      <c r="K461" s="51">
        <v>6500</v>
      </c>
      <c r="L461" s="51">
        <v>6500</v>
      </c>
      <c r="M461" s="9">
        <f>VLOOKUP(E461,跳转!A:B,2,FALSE)</f>
        <v>2</v>
      </c>
      <c r="N461" s="11"/>
      <c r="P461">
        <f>VLOOKUP(E461,跳转!A:C,3,FALSE)</f>
        <v>340510221</v>
      </c>
      <c r="Q461">
        <v>0</v>
      </c>
      <c r="S461">
        <v>0</v>
      </c>
    </row>
    <row r="462" ht="16.5" customHeight="1" spans="1:19">
      <c r="A462" s="2" t="s">
        <v>50</v>
      </c>
      <c r="B462" s="2">
        <v>205</v>
      </c>
      <c r="C462" s="48" t="s">
        <v>365</v>
      </c>
      <c r="D462" s="2">
        <v>0</v>
      </c>
      <c r="E462" s="3" t="s">
        <v>59</v>
      </c>
      <c r="F462" s="13" t="s">
        <v>366</v>
      </c>
      <c r="G462" s="2">
        <f t="shared" si="76"/>
        <v>205</v>
      </c>
      <c r="H462" s="2">
        <v>0</v>
      </c>
      <c r="I462" s="2">
        <f t="shared" si="75"/>
        <v>205</v>
      </c>
      <c r="J462" s="2">
        <v>0</v>
      </c>
      <c r="K462" s="51">
        <v>6501</v>
      </c>
      <c r="L462" s="51">
        <v>6501</v>
      </c>
      <c r="M462" s="9">
        <f>VLOOKUP(E462,跳转!A:B,2,FALSE)</f>
        <v>17</v>
      </c>
      <c r="N462" s="11"/>
      <c r="P462">
        <f>VLOOKUP(E462,跳转!A:C,3,FALSE)</f>
        <v>340510205</v>
      </c>
      <c r="Q462">
        <v>0</v>
      </c>
      <c r="S462">
        <v>0</v>
      </c>
    </row>
    <row r="463" ht="16.5" customHeight="1" spans="1:19">
      <c r="A463" s="2" t="s">
        <v>50</v>
      </c>
      <c r="B463" s="2">
        <v>206</v>
      </c>
      <c r="C463" s="48" t="s">
        <v>367</v>
      </c>
      <c r="D463" s="2">
        <v>0</v>
      </c>
      <c r="E463" s="6" t="s">
        <v>244</v>
      </c>
      <c r="F463" s="6" t="s">
        <v>368</v>
      </c>
      <c r="G463" s="2">
        <f t="shared" si="76"/>
        <v>206</v>
      </c>
      <c r="H463" s="2">
        <v>0</v>
      </c>
      <c r="I463" s="2">
        <f t="shared" si="75"/>
        <v>206</v>
      </c>
      <c r="J463" s="2">
        <v>0</v>
      </c>
      <c r="K463" s="51">
        <v>6502</v>
      </c>
      <c r="L463" s="51">
        <v>6502</v>
      </c>
      <c r="M463" s="9">
        <f>VLOOKUP(E463,跳转!A:B,2,FALSE)</f>
        <v>42</v>
      </c>
      <c r="N463" s="11"/>
      <c r="P463">
        <f>VLOOKUP(E463,跳转!A:C,3,FALSE)</f>
        <v>340510202</v>
      </c>
      <c r="Q463">
        <v>0</v>
      </c>
      <c r="S463">
        <v>0</v>
      </c>
    </row>
    <row r="464" ht="16.5" customHeight="1" spans="1:19">
      <c r="A464" s="2" t="s">
        <v>50</v>
      </c>
      <c r="B464" s="2">
        <v>207</v>
      </c>
      <c r="C464" s="48" t="s">
        <v>369</v>
      </c>
      <c r="D464" s="2">
        <v>0</v>
      </c>
      <c r="E464" s="3" t="s">
        <v>193</v>
      </c>
      <c r="F464" s="3" t="s">
        <v>193</v>
      </c>
      <c r="G464" s="2">
        <f t="shared" si="76"/>
        <v>207</v>
      </c>
      <c r="H464" s="2">
        <v>0</v>
      </c>
      <c r="I464" s="2">
        <f t="shared" si="75"/>
        <v>207</v>
      </c>
      <c r="J464" s="2">
        <v>0</v>
      </c>
      <c r="K464" s="51">
        <v>6503</v>
      </c>
      <c r="L464" s="51">
        <v>6503</v>
      </c>
      <c r="M464" s="9">
        <f>VLOOKUP(E464,跳转!A:B,2,FALSE)</f>
        <v>15</v>
      </c>
      <c r="N464" s="11"/>
      <c r="P464">
        <f>VLOOKUP(E464,跳转!A:C,3,FALSE)</f>
        <v>340510226</v>
      </c>
      <c r="Q464">
        <v>0</v>
      </c>
      <c r="S464">
        <v>0</v>
      </c>
    </row>
    <row r="465" ht="16.5" customHeight="1" spans="1:19">
      <c r="A465" s="2" t="s">
        <v>50</v>
      </c>
      <c r="B465" s="2">
        <v>208</v>
      </c>
      <c r="C465" s="48" t="s">
        <v>370</v>
      </c>
      <c r="D465" s="2">
        <v>0</v>
      </c>
      <c r="E465" s="3" t="s">
        <v>316</v>
      </c>
      <c r="F465" s="7" t="s">
        <v>371</v>
      </c>
      <c r="G465" s="2">
        <f t="shared" si="76"/>
        <v>208</v>
      </c>
      <c r="H465" s="2">
        <v>0</v>
      </c>
      <c r="I465" s="2">
        <f t="shared" si="75"/>
        <v>208</v>
      </c>
      <c r="J465" s="2">
        <v>0</v>
      </c>
      <c r="K465" s="51">
        <v>6504</v>
      </c>
      <c r="L465" s="51">
        <v>6504</v>
      </c>
      <c r="M465" s="9">
        <f>VLOOKUP(E465,跳转!A:B,2,FALSE)</f>
        <v>72</v>
      </c>
      <c r="N465" s="11"/>
      <c r="P465">
        <f>VLOOKUP(E465,跳转!A:C,3,FALSE)</f>
        <v>340510219</v>
      </c>
      <c r="Q465">
        <v>0</v>
      </c>
      <c r="S465">
        <v>0</v>
      </c>
    </row>
    <row r="466" ht="16.5" customHeight="1" spans="1:19">
      <c r="A466" s="2" t="s">
        <v>50</v>
      </c>
      <c r="B466" s="2">
        <v>209</v>
      </c>
      <c r="C466" s="48" t="s">
        <v>372</v>
      </c>
      <c r="D466" s="2">
        <v>0</v>
      </c>
      <c r="E466" s="4" t="s">
        <v>373</v>
      </c>
      <c r="F466" s="4" t="s">
        <v>374</v>
      </c>
      <c r="G466" s="2">
        <f t="shared" si="76"/>
        <v>209</v>
      </c>
      <c r="H466" s="2">
        <v>0</v>
      </c>
      <c r="I466" s="2">
        <f t="shared" ref="I466:I474" si="77">B466</f>
        <v>209</v>
      </c>
      <c r="J466" s="2">
        <v>0</v>
      </c>
      <c r="K466" s="51">
        <v>6505</v>
      </c>
      <c r="L466" s="51">
        <v>6505</v>
      </c>
      <c r="M466" s="9">
        <f>VLOOKUP(E466,跳转!A:B,2,FALSE)</f>
        <v>19</v>
      </c>
      <c r="N466" s="11"/>
      <c r="P466">
        <f>VLOOKUP(E466,跳转!A:C,3,FALSE)</f>
        <v>340510213</v>
      </c>
      <c r="Q466">
        <v>0</v>
      </c>
      <c r="S466">
        <v>0</v>
      </c>
    </row>
    <row r="467" ht="16.5" customHeight="1" spans="1:19">
      <c r="A467" s="2" t="s">
        <v>50</v>
      </c>
      <c r="B467" s="2">
        <v>210</v>
      </c>
      <c r="C467" s="48" t="s">
        <v>375</v>
      </c>
      <c r="D467" s="2">
        <v>0</v>
      </c>
      <c r="E467" s="3" t="s">
        <v>80</v>
      </c>
      <c r="F467" s="3" t="s">
        <v>376</v>
      </c>
      <c r="G467" s="2">
        <f t="shared" si="76"/>
        <v>210</v>
      </c>
      <c r="H467" s="2">
        <v>0</v>
      </c>
      <c r="I467" s="2">
        <f t="shared" si="77"/>
        <v>210</v>
      </c>
      <c r="J467" s="2">
        <v>0</v>
      </c>
      <c r="K467" s="51">
        <v>6506</v>
      </c>
      <c r="L467" s="51">
        <v>6506</v>
      </c>
      <c r="M467" s="9">
        <f>VLOOKUP(E467,跳转!A:B,2,FALSE)</f>
        <v>12</v>
      </c>
      <c r="N467" s="11"/>
      <c r="P467">
        <f>VLOOKUP(E467,跳转!A:C,3,FALSE)</f>
        <v>340510220</v>
      </c>
      <c r="Q467">
        <v>0</v>
      </c>
      <c r="S467">
        <v>0</v>
      </c>
    </row>
    <row r="468" ht="16.5" customHeight="1" spans="1:19">
      <c r="A468" s="2" t="s">
        <v>50</v>
      </c>
      <c r="B468" s="2">
        <v>211</v>
      </c>
      <c r="C468" s="48" t="s">
        <v>377</v>
      </c>
      <c r="D468" s="2">
        <v>0</v>
      </c>
      <c r="E468" s="7" t="s">
        <v>378</v>
      </c>
      <c r="F468" s="7" t="s">
        <v>378</v>
      </c>
      <c r="G468" s="2">
        <f t="shared" si="76"/>
        <v>211</v>
      </c>
      <c r="H468" s="2">
        <v>0</v>
      </c>
      <c r="I468" s="2">
        <f t="shared" si="77"/>
        <v>211</v>
      </c>
      <c r="J468" s="2">
        <v>0</v>
      </c>
      <c r="K468" s="51">
        <v>6507</v>
      </c>
      <c r="L468" s="51">
        <v>6507</v>
      </c>
      <c r="M468" s="9">
        <f>VLOOKUP(E468,跳转!A:B,2,FALSE)</f>
        <v>8</v>
      </c>
      <c r="N468" s="11"/>
      <c r="P468">
        <f>VLOOKUP(E468,跳转!A:C,3,FALSE)</f>
        <v>340510233</v>
      </c>
      <c r="Q468">
        <v>0</v>
      </c>
      <c r="S468">
        <v>0</v>
      </c>
    </row>
    <row r="469" ht="16.5" customHeight="1" spans="1:19">
      <c r="A469" s="2" t="s">
        <v>50</v>
      </c>
      <c r="B469" s="2">
        <v>212</v>
      </c>
      <c r="C469" s="48" t="s">
        <v>379</v>
      </c>
      <c r="D469" s="2">
        <v>0</v>
      </c>
      <c r="E469" s="6" t="s">
        <v>220</v>
      </c>
      <c r="F469" s="6" t="s">
        <v>380</v>
      </c>
      <c r="G469" s="2">
        <f t="shared" si="76"/>
        <v>212</v>
      </c>
      <c r="H469" s="2">
        <v>0</v>
      </c>
      <c r="I469" s="2">
        <f t="shared" si="77"/>
        <v>212</v>
      </c>
      <c r="J469" s="2">
        <v>0</v>
      </c>
      <c r="K469" s="51">
        <v>6508</v>
      </c>
      <c r="L469" s="51">
        <v>6508</v>
      </c>
      <c r="M469" s="9">
        <f>VLOOKUP(E469,跳转!A:B,2,FALSE)</f>
        <v>3</v>
      </c>
      <c r="N469" s="11"/>
      <c r="P469">
        <f>VLOOKUP(E469,跳转!A:C,3,FALSE)</f>
        <v>340510201</v>
      </c>
      <c r="Q469">
        <v>0</v>
      </c>
      <c r="S469">
        <v>0</v>
      </c>
    </row>
    <row r="470" ht="16.5" customHeight="1" spans="1:19">
      <c r="A470" s="2" t="s">
        <v>50</v>
      </c>
      <c r="B470" s="2">
        <v>213</v>
      </c>
      <c r="C470" s="52" t="s">
        <v>381</v>
      </c>
      <c r="D470" s="2">
        <v>0</v>
      </c>
      <c r="E470" s="8" t="s">
        <v>309</v>
      </c>
      <c r="F470" s="8" t="s">
        <v>382</v>
      </c>
      <c r="G470" s="2">
        <f t="shared" si="76"/>
        <v>213</v>
      </c>
      <c r="H470" s="2">
        <v>0</v>
      </c>
      <c r="I470" s="2">
        <f t="shared" si="77"/>
        <v>213</v>
      </c>
      <c r="J470" s="2">
        <v>0</v>
      </c>
      <c r="K470" s="51">
        <v>6401</v>
      </c>
      <c r="L470" s="51">
        <v>6401</v>
      </c>
      <c r="M470" s="9">
        <f>VLOOKUP(E470,跳转!A:B,2,FALSE)</f>
        <v>2</v>
      </c>
      <c r="N470" s="10"/>
      <c r="P470">
        <f>VLOOKUP(E470,跳转!A:C,3,FALSE)</f>
        <v>340510204</v>
      </c>
      <c r="Q470">
        <v>0</v>
      </c>
      <c r="S470">
        <v>0</v>
      </c>
    </row>
    <row r="471" ht="16.5" customHeight="1" spans="1:19">
      <c r="A471" s="2" t="s">
        <v>50</v>
      </c>
      <c r="B471" s="2">
        <v>214</v>
      </c>
      <c r="C471" s="48" t="s">
        <v>383</v>
      </c>
      <c r="D471" s="2">
        <v>0</v>
      </c>
      <c r="E471" s="3" t="s">
        <v>80</v>
      </c>
      <c r="F471" s="3" t="s">
        <v>384</v>
      </c>
      <c r="G471" s="2">
        <f t="shared" si="76"/>
        <v>214</v>
      </c>
      <c r="H471" s="2">
        <v>0</v>
      </c>
      <c r="I471" s="2">
        <f t="shared" si="77"/>
        <v>214</v>
      </c>
      <c r="J471" s="2">
        <v>0</v>
      </c>
      <c r="K471" s="51">
        <v>6509</v>
      </c>
      <c r="L471" s="51">
        <v>6509</v>
      </c>
      <c r="M471" s="9">
        <f>VLOOKUP(E471,跳转!A:B,2,FALSE)</f>
        <v>12</v>
      </c>
      <c r="N471" s="11"/>
      <c r="P471">
        <f>VLOOKUP(E471,跳转!A:C,3,FALSE)</f>
        <v>340510220</v>
      </c>
      <c r="Q471">
        <v>0</v>
      </c>
      <c r="S471">
        <v>0</v>
      </c>
    </row>
    <row r="472" ht="16.5" customHeight="1" spans="1:19">
      <c r="A472" s="2" t="s">
        <v>50</v>
      </c>
      <c r="B472" s="2">
        <v>215</v>
      </c>
      <c r="C472" s="48" t="s">
        <v>385</v>
      </c>
      <c r="D472" s="2">
        <v>0</v>
      </c>
      <c r="E472" s="3" t="s">
        <v>160</v>
      </c>
      <c r="F472" s="3" t="s">
        <v>386</v>
      </c>
      <c r="G472" s="2">
        <f t="shared" si="76"/>
        <v>215</v>
      </c>
      <c r="H472" s="2">
        <v>0</v>
      </c>
      <c r="I472" s="2">
        <f t="shared" si="77"/>
        <v>215</v>
      </c>
      <c r="J472" s="2">
        <v>0</v>
      </c>
      <c r="K472" s="51">
        <v>6510</v>
      </c>
      <c r="L472" s="51">
        <v>6510</v>
      </c>
      <c r="M472" s="9">
        <f>VLOOKUP(E472,跳转!A:B,2,FALSE)</f>
        <v>62</v>
      </c>
      <c r="N472" s="11"/>
      <c r="P472">
        <f>VLOOKUP(E472,跳转!A:C,3,FALSE)</f>
        <v>340510212</v>
      </c>
      <c r="Q472">
        <v>0</v>
      </c>
      <c r="S472">
        <v>0</v>
      </c>
    </row>
    <row r="473" ht="16.5" customHeight="1" spans="1:19">
      <c r="A473" s="2" t="s">
        <v>50</v>
      </c>
      <c r="B473" s="2">
        <v>216</v>
      </c>
      <c r="C473" s="48" t="s">
        <v>387</v>
      </c>
      <c r="D473" s="2">
        <v>0</v>
      </c>
      <c r="E473" s="4" t="s">
        <v>61</v>
      </c>
      <c r="F473" s="7" t="s">
        <v>388</v>
      </c>
      <c r="G473" s="2">
        <f t="shared" si="76"/>
        <v>216</v>
      </c>
      <c r="H473" s="2">
        <v>0</v>
      </c>
      <c r="I473" s="2">
        <f t="shared" si="77"/>
        <v>216</v>
      </c>
      <c r="J473" s="2">
        <v>0</v>
      </c>
      <c r="K473" s="51">
        <v>6511</v>
      </c>
      <c r="L473" s="51">
        <v>6511</v>
      </c>
      <c r="M473" s="9">
        <f>VLOOKUP(E473,跳转!A:B,2,FALSE)</f>
        <v>18</v>
      </c>
      <c r="N473" s="11"/>
      <c r="P473">
        <f>VLOOKUP(E473,跳转!A:C,3,FALSE)</f>
        <v>340510223</v>
      </c>
      <c r="Q473">
        <v>0</v>
      </c>
      <c r="S473">
        <v>0</v>
      </c>
    </row>
    <row r="474" ht="16.5" customHeight="1" spans="1:19">
      <c r="A474" s="2" t="s">
        <v>50</v>
      </c>
      <c r="B474" s="2">
        <v>217</v>
      </c>
      <c r="C474" s="48" t="s">
        <v>389</v>
      </c>
      <c r="D474" s="2">
        <v>0</v>
      </c>
      <c r="E474" s="4" t="s">
        <v>390</v>
      </c>
      <c r="F474" s="4" t="s">
        <v>390</v>
      </c>
      <c r="G474" s="2">
        <f t="shared" si="76"/>
        <v>217</v>
      </c>
      <c r="H474" s="2">
        <v>0</v>
      </c>
      <c r="I474" s="2">
        <f t="shared" si="77"/>
        <v>217</v>
      </c>
      <c r="J474" s="2">
        <v>0</v>
      </c>
      <c r="K474" s="51">
        <v>6512</v>
      </c>
      <c r="L474" s="51">
        <v>6512</v>
      </c>
      <c r="M474" s="9">
        <f>VLOOKUP(E474,跳转!A:B,2,FALSE)</f>
        <v>48</v>
      </c>
      <c r="N474" s="11"/>
      <c r="P474">
        <f>VLOOKUP(E474,跳转!A:C,3,FALSE)</f>
        <v>340510225</v>
      </c>
      <c r="Q474">
        <v>0</v>
      </c>
      <c r="S474">
        <v>0</v>
      </c>
    </row>
    <row r="475" ht="16.5" customHeight="1" spans="1:19">
      <c r="A475" s="2" t="s">
        <v>50</v>
      </c>
      <c r="B475" s="2">
        <v>218</v>
      </c>
      <c r="C475" s="48" t="s">
        <v>391</v>
      </c>
      <c r="D475" s="2">
        <v>0</v>
      </c>
      <c r="E475" s="3" t="s">
        <v>193</v>
      </c>
      <c r="F475" s="3" t="s">
        <v>193</v>
      </c>
      <c r="G475" s="2">
        <f t="shared" ref="G475:G490" si="78">B475</f>
        <v>218</v>
      </c>
      <c r="H475" s="2">
        <v>0</v>
      </c>
      <c r="I475" s="2">
        <f t="shared" ref="I475:I490" si="79">B475</f>
        <v>218</v>
      </c>
      <c r="J475" s="2">
        <v>0</v>
      </c>
      <c r="K475" s="51">
        <v>6513</v>
      </c>
      <c r="L475" s="51">
        <v>6513</v>
      </c>
      <c r="M475" s="9">
        <f>VLOOKUP(E475,跳转!A:B,2,FALSE)</f>
        <v>15</v>
      </c>
      <c r="N475" s="11"/>
      <c r="P475">
        <f>VLOOKUP(E475,跳转!A:C,3,FALSE)</f>
        <v>340510226</v>
      </c>
      <c r="Q475">
        <v>0</v>
      </c>
      <c r="S475">
        <v>0</v>
      </c>
    </row>
    <row r="476" ht="16.5" customHeight="1" spans="1:19">
      <c r="A476" s="2" t="s">
        <v>50</v>
      </c>
      <c r="B476" s="2">
        <v>219</v>
      </c>
      <c r="C476" s="48" t="s">
        <v>392</v>
      </c>
      <c r="D476" s="2">
        <v>0</v>
      </c>
      <c r="E476" s="3" t="s">
        <v>80</v>
      </c>
      <c r="F476" s="3" t="s">
        <v>393</v>
      </c>
      <c r="G476" s="2">
        <f t="shared" si="78"/>
        <v>219</v>
      </c>
      <c r="H476" s="2">
        <v>0</v>
      </c>
      <c r="I476" s="2">
        <f t="shared" si="79"/>
        <v>219</v>
      </c>
      <c r="J476" s="2">
        <v>0</v>
      </c>
      <c r="K476" s="51">
        <v>6514</v>
      </c>
      <c r="L476" s="51">
        <v>6514</v>
      </c>
      <c r="M476" s="9">
        <f>VLOOKUP(E476,跳转!A:B,2,FALSE)</f>
        <v>12</v>
      </c>
      <c r="N476" s="11"/>
      <c r="P476">
        <f>VLOOKUP(E476,跳转!A:C,3,FALSE)</f>
        <v>340510220</v>
      </c>
      <c r="Q476">
        <v>0</v>
      </c>
      <c r="S476">
        <v>0</v>
      </c>
    </row>
    <row r="477" ht="16.5" customHeight="1" spans="1:19">
      <c r="A477" s="2" t="s">
        <v>50</v>
      </c>
      <c r="B477" s="2">
        <v>220</v>
      </c>
      <c r="C477" s="48" t="s">
        <v>394</v>
      </c>
      <c r="D477" s="2">
        <v>0</v>
      </c>
      <c r="E477" s="4" t="s">
        <v>59</v>
      </c>
      <c r="F477" s="13" t="s">
        <v>395</v>
      </c>
      <c r="G477" s="2">
        <f t="shared" si="78"/>
        <v>220</v>
      </c>
      <c r="H477" s="2">
        <v>0</v>
      </c>
      <c r="I477" s="2">
        <f t="shared" si="79"/>
        <v>220</v>
      </c>
      <c r="J477" s="2">
        <v>0</v>
      </c>
      <c r="K477" s="51">
        <v>6515</v>
      </c>
      <c r="L477" s="51">
        <v>6515</v>
      </c>
      <c r="M477" s="9">
        <f>VLOOKUP(E477,跳转!A:B,2,FALSE)</f>
        <v>17</v>
      </c>
      <c r="N477" s="11"/>
      <c r="P477">
        <f>VLOOKUP(E477,跳转!A:C,3,FALSE)</f>
        <v>340510205</v>
      </c>
      <c r="Q477">
        <v>0</v>
      </c>
      <c r="S477">
        <v>0</v>
      </c>
    </row>
    <row r="478" ht="16.5" customHeight="1" spans="1:19">
      <c r="A478" s="2" t="s">
        <v>50</v>
      </c>
      <c r="B478" s="2">
        <v>221</v>
      </c>
      <c r="C478" s="48" t="s">
        <v>396</v>
      </c>
      <c r="D478" s="2">
        <v>0</v>
      </c>
      <c r="E478" s="3" t="s">
        <v>80</v>
      </c>
      <c r="F478" s="3" t="s">
        <v>397</v>
      </c>
      <c r="G478" s="2">
        <f t="shared" si="78"/>
        <v>221</v>
      </c>
      <c r="H478" s="2">
        <v>0</v>
      </c>
      <c r="I478" s="2">
        <f t="shared" si="79"/>
        <v>221</v>
      </c>
      <c r="J478" s="2">
        <v>0</v>
      </c>
      <c r="K478" s="51">
        <v>6516</v>
      </c>
      <c r="L478" s="51">
        <v>6516</v>
      </c>
      <c r="M478" s="9">
        <f>VLOOKUP(E478,跳转!A:B,2,FALSE)</f>
        <v>12</v>
      </c>
      <c r="N478" s="11"/>
      <c r="P478">
        <f>VLOOKUP(E478,跳转!A:C,3,FALSE)</f>
        <v>340510220</v>
      </c>
      <c r="Q478">
        <v>0</v>
      </c>
      <c r="S478">
        <v>0</v>
      </c>
    </row>
    <row r="479" ht="16.5" customHeight="1" spans="1:19">
      <c r="A479" s="2" t="s">
        <v>50</v>
      </c>
      <c r="B479" s="2">
        <v>222</v>
      </c>
      <c r="C479" s="48" t="s">
        <v>398</v>
      </c>
      <c r="D479" s="2">
        <v>0</v>
      </c>
      <c r="E479" s="3" t="s">
        <v>160</v>
      </c>
      <c r="F479" s="3" t="s">
        <v>399</v>
      </c>
      <c r="G479" s="2">
        <f t="shared" si="78"/>
        <v>222</v>
      </c>
      <c r="H479" s="2">
        <v>0</v>
      </c>
      <c r="I479" s="2">
        <f t="shared" si="79"/>
        <v>222</v>
      </c>
      <c r="J479" s="2">
        <v>0</v>
      </c>
      <c r="K479" s="51">
        <v>6517</v>
      </c>
      <c r="L479" s="51">
        <v>6517</v>
      </c>
      <c r="M479" s="9">
        <f>VLOOKUP(E479,跳转!A:B,2,FALSE)</f>
        <v>62</v>
      </c>
      <c r="N479" s="11"/>
      <c r="P479">
        <f>VLOOKUP(E479,跳转!A:C,3,FALSE)</f>
        <v>340510212</v>
      </c>
      <c r="Q479">
        <v>0</v>
      </c>
      <c r="S479">
        <v>0</v>
      </c>
    </row>
    <row r="480" ht="16.5" customHeight="1" spans="1:19">
      <c r="A480" s="2" t="s">
        <v>50</v>
      </c>
      <c r="B480" s="2">
        <v>223</v>
      </c>
      <c r="C480" s="52" t="s">
        <v>400</v>
      </c>
      <c r="D480" s="2">
        <v>0</v>
      </c>
      <c r="E480" s="7" t="s">
        <v>298</v>
      </c>
      <c r="F480" s="7" t="s">
        <v>401</v>
      </c>
      <c r="G480" s="2">
        <f t="shared" si="78"/>
        <v>223</v>
      </c>
      <c r="H480" s="2">
        <v>0</v>
      </c>
      <c r="I480" s="2">
        <f t="shared" si="79"/>
        <v>223</v>
      </c>
      <c r="J480" s="2">
        <v>0</v>
      </c>
      <c r="K480" s="51">
        <v>6401</v>
      </c>
      <c r="L480" s="51">
        <v>6401</v>
      </c>
      <c r="M480" s="9">
        <f>VLOOKUP(E480,跳转!A:B,2,FALSE)</f>
        <v>2</v>
      </c>
      <c r="N480" s="10"/>
      <c r="P480">
        <f>VLOOKUP(E480,跳转!A:C,3,FALSE)</f>
        <v>340510219</v>
      </c>
      <c r="Q480">
        <v>0</v>
      </c>
      <c r="S480">
        <v>0</v>
      </c>
    </row>
    <row r="481" ht="16.5" customHeight="1" spans="1:19">
      <c r="A481" s="2" t="s">
        <v>50</v>
      </c>
      <c r="B481" s="2">
        <v>224</v>
      </c>
      <c r="C481" s="48" t="s">
        <v>402</v>
      </c>
      <c r="D481" s="2">
        <v>0</v>
      </c>
      <c r="E481" s="6" t="s">
        <v>177</v>
      </c>
      <c r="F481" s="6" t="s">
        <v>403</v>
      </c>
      <c r="G481" s="2">
        <f t="shared" si="78"/>
        <v>224</v>
      </c>
      <c r="H481" s="2">
        <v>0</v>
      </c>
      <c r="I481" s="2">
        <f t="shared" si="79"/>
        <v>224</v>
      </c>
      <c r="J481" s="2">
        <v>0</v>
      </c>
      <c r="K481" s="51">
        <v>6518</v>
      </c>
      <c r="L481" s="51">
        <v>6518</v>
      </c>
      <c r="M481" s="9">
        <f>VLOOKUP(E481,跳转!A:B,2,FALSE)</f>
        <v>2</v>
      </c>
      <c r="N481" s="11"/>
      <c r="P481">
        <f>VLOOKUP(E481,跳转!A:C,3,FALSE)</f>
        <v>340510224</v>
      </c>
      <c r="Q481">
        <v>0</v>
      </c>
      <c r="S481">
        <v>0</v>
      </c>
    </row>
    <row r="482" ht="16.5" customHeight="1" spans="1:19">
      <c r="A482" s="2" t="s">
        <v>50</v>
      </c>
      <c r="B482" s="2">
        <v>225</v>
      </c>
      <c r="C482" s="48" t="s">
        <v>404</v>
      </c>
      <c r="D482" s="2">
        <v>0</v>
      </c>
      <c r="E482" s="4" t="s">
        <v>360</v>
      </c>
      <c r="F482" s="4" t="s">
        <v>405</v>
      </c>
      <c r="G482" s="2">
        <f t="shared" si="78"/>
        <v>225</v>
      </c>
      <c r="H482" s="2">
        <v>0</v>
      </c>
      <c r="I482" s="2">
        <f t="shared" si="79"/>
        <v>225</v>
      </c>
      <c r="J482" s="2">
        <v>0</v>
      </c>
      <c r="K482" s="51">
        <v>6519</v>
      </c>
      <c r="L482" s="51">
        <v>6519</v>
      </c>
      <c r="M482" s="9">
        <f>VLOOKUP(E482,跳转!A:B,2,FALSE)</f>
        <v>27</v>
      </c>
      <c r="N482" s="11"/>
      <c r="P482">
        <f>VLOOKUP(E482,跳转!A:C,3,FALSE)</f>
        <v>340510215</v>
      </c>
      <c r="Q482">
        <v>0</v>
      </c>
      <c r="S482">
        <v>0</v>
      </c>
    </row>
    <row r="483" ht="16.5" customHeight="1" spans="1:19">
      <c r="A483" s="2" t="s">
        <v>50</v>
      </c>
      <c r="B483" s="2">
        <v>226</v>
      </c>
      <c r="C483" s="48" t="s">
        <v>406</v>
      </c>
      <c r="D483" s="2">
        <v>0</v>
      </c>
      <c r="E483" s="4" t="s">
        <v>407</v>
      </c>
      <c r="F483" s="4" t="s">
        <v>407</v>
      </c>
      <c r="G483" s="2">
        <f t="shared" si="78"/>
        <v>226</v>
      </c>
      <c r="H483" s="2">
        <v>0</v>
      </c>
      <c r="I483" s="2">
        <f t="shared" si="79"/>
        <v>226</v>
      </c>
      <c r="J483" s="2">
        <v>0</v>
      </c>
      <c r="K483" s="51">
        <v>6520</v>
      </c>
      <c r="L483" s="51">
        <v>6520</v>
      </c>
      <c r="M483" s="9">
        <f>VLOOKUP(E483,跳转!A:B,2,FALSE)</f>
        <v>5</v>
      </c>
      <c r="N483" s="11"/>
      <c r="P483">
        <f>VLOOKUP(E483,跳转!A:C,3,FALSE)</f>
        <v>340510211</v>
      </c>
      <c r="Q483">
        <v>0</v>
      </c>
      <c r="S483">
        <v>0</v>
      </c>
    </row>
    <row r="484" ht="16.5" customHeight="1" spans="1:19">
      <c r="A484" s="2" t="s">
        <v>50</v>
      </c>
      <c r="B484" s="2">
        <v>227</v>
      </c>
      <c r="C484" s="48" t="s">
        <v>408</v>
      </c>
      <c r="D484" s="2">
        <v>0</v>
      </c>
      <c r="E484" s="4" t="s">
        <v>373</v>
      </c>
      <c r="F484" s="4" t="s">
        <v>409</v>
      </c>
      <c r="G484" s="2">
        <f t="shared" si="78"/>
        <v>227</v>
      </c>
      <c r="H484" s="2">
        <v>0</v>
      </c>
      <c r="I484" s="2">
        <f t="shared" si="79"/>
        <v>227</v>
      </c>
      <c r="J484" s="2">
        <v>0</v>
      </c>
      <c r="K484" s="51">
        <v>6521</v>
      </c>
      <c r="L484" s="51">
        <v>6521</v>
      </c>
      <c r="M484" s="9">
        <f>VLOOKUP(E484,跳转!A:B,2,FALSE)</f>
        <v>19</v>
      </c>
      <c r="N484" s="11"/>
      <c r="P484">
        <f>VLOOKUP(E484,跳转!A:C,3,FALSE)</f>
        <v>340510213</v>
      </c>
      <c r="Q484">
        <v>0</v>
      </c>
      <c r="S484">
        <v>0</v>
      </c>
    </row>
    <row r="485" ht="16.5" customHeight="1" spans="1:19">
      <c r="A485" s="2" t="s">
        <v>50</v>
      </c>
      <c r="B485" s="2">
        <v>228</v>
      </c>
      <c r="C485" s="48" t="s">
        <v>410</v>
      </c>
      <c r="D485" s="2">
        <v>0</v>
      </c>
      <c r="E485" s="3" t="s">
        <v>80</v>
      </c>
      <c r="F485" s="3" t="s">
        <v>411</v>
      </c>
      <c r="G485" s="2">
        <f t="shared" si="78"/>
        <v>228</v>
      </c>
      <c r="H485" s="2">
        <v>0</v>
      </c>
      <c r="I485" s="2">
        <f t="shared" si="79"/>
        <v>228</v>
      </c>
      <c r="J485" s="2">
        <v>0</v>
      </c>
      <c r="K485" s="51">
        <v>6522</v>
      </c>
      <c r="L485" s="51">
        <v>6522</v>
      </c>
      <c r="M485" s="9">
        <f>VLOOKUP(E485,跳转!A:B,2,FALSE)</f>
        <v>12</v>
      </c>
      <c r="N485" s="11"/>
      <c r="P485">
        <f>VLOOKUP(E485,跳转!A:C,3,FALSE)</f>
        <v>340510220</v>
      </c>
      <c r="Q485">
        <v>0</v>
      </c>
      <c r="S485">
        <v>0</v>
      </c>
    </row>
    <row r="486" ht="16.5" customHeight="1" spans="1:19">
      <c r="A486" s="2" t="s">
        <v>50</v>
      </c>
      <c r="B486" s="2">
        <v>229</v>
      </c>
      <c r="C486" s="48" t="s">
        <v>412</v>
      </c>
      <c r="D486" s="2">
        <v>0</v>
      </c>
      <c r="E486" s="3" t="s">
        <v>59</v>
      </c>
      <c r="F486" s="13" t="s">
        <v>413</v>
      </c>
      <c r="G486" s="2">
        <f t="shared" si="78"/>
        <v>229</v>
      </c>
      <c r="H486" s="2">
        <v>0</v>
      </c>
      <c r="I486" s="2">
        <f t="shared" si="79"/>
        <v>229</v>
      </c>
      <c r="J486" s="2">
        <v>0</v>
      </c>
      <c r="K486" s="51">
        <v>6523</v>
      </c>
      <c r="L486" s="51">
        <v>6523</v>
      </c>
      <c r="M486" s="9">
        <f>VLOOKUP(E486,跳转!A:B,2,FALSE)</f>
        <v>17</v>
      </c>
      <c r="N486" s="11"/>
      <c r="P486">
        <f>VLOOKUP(E486,跳转!A:C,3,FALSE)</f>
        <v>340510205</v>
      </c>
      <c r="Q486">
        <v>0</v>
      </c>
      <c r="S486">
        <v>0</v>
      </c>
    </row>
    <row r="487" ht="16.5" customHeight="1" spans="1:19">
      <c r="A487" s="2" t="s">
        <v>50</v>
      </c>
      <c r="B487" s="2">
        <v>230</v>
      </c>
      <c r="C487" s="48" t="s">
        <v>414</v>
      </c>
      <c r="D487" s="2">
        <v>0</v>
      </c>
      <c r="E487" s="4" t="s">
        <v>61</v>
      </c>
      <c r="F487" s="7" t="s">
        <v>415</v>
      </c>
      <c r="G487" s="2">
        <f t="shared" si="78"/>
        <v>230</v>
      </c>
      <c r="H487" s="2">
        <v>0</v>
      </c>
      <c r="I487" s="2">
        <f t="shared" si="79"/>
        <v>230</v>
      </c>
      <c r="J487" s="2">
        <v>0</v>
      </c>
      <c r="K487" s="51">
        <v>6524</v>
      </c>
      <c r="L487" s="51">
        <v>6524</v>
      </c>
      <c r="M487" s="9">
        <f>VLOOKUP(E487,跳转!A:B,2,FALSE)</f>
        <v>18</v>
      </c>
      <c r="N487" s="11"/>
      <c r="P487">
        <f>VLOOKUP(E487,跳转!A:C,3,FALSE)</f>
        <v>340510223</v>
      </c>
      <c r="Q487">
        <v>0</v>
      </c>
      <c r="S487">
        <v>0</v>
      </c>
    </row>
    <row r="488" ht="16.5" customHeight="1" spans="1:19">
      <c r="A488" s="2" t="s">
        <v>50</v>
      </c>
      <c r="B488" s="2">
        <v>231</v>
      </c>
      <c r="C488" s="48" t="s">
        <v>416</v>
      </c>
      <c r="D488" s="2">
        <v>0</v>
      </c>
      <c r="E488" s="3" t="s">
        <v>203</v>
      </c>
      <c r="F488" s="6" t="s">
        <v>417</v>
      </c>
      <c r="G488" s="2">
        <f t="shared" si="78"/>
        <v>231</v>
      </c>
      <c r="H488" s="2">
        <v>0</v>
      </c>
      <c r="I488" s="2">
        <f t="shared" si="79"/>
        <v>231</v>
      </c>
      <c r="J488" s="2">
        <v>0</v>
      </c>
      <c r="K488" s="51">
        <v>6525</v>
      </c>
      <c r="L488" s="51">
        <v>6525</v>
      </c>
      <c r="M488" s="9">
        <f>VLOOKUP(E488,跳转!A:B,2,FALSE)</f>
        <v>2</v>
      </c>
      <c r="N488" s="11"/>
      <c r="P488">
        <f>VLOOKUP(E488,跳转!A:C,3,FALSE)</f>
        <v>340510221</v>
      </c>
      <c r="Q488">
        <v>0</v>
      </c>
      <c r="S488">
        <v>0</v>
      </c>
    </row>
    <row r="489" ht="16.5" customHeight="1" spans="1:19">
      <c r="A489" s="2" t="s">
        <v>50</v>
      </c>
      <c r="B489" s="2">
        <v>232</v>
      </c>
      <c r="C489" s="48" t="s">
        <v>418</v>
      </c>
      <c r="D489" s="2">
        <v>0</v>
      </c>
      <c r="E489" s="4" t="s">
        <v>419</v>
      </c>
      <c r="F489" s="4" t="s">
        <v>419</v>
      </c>
      <c r="G489" s="2">
        <f t="shared" si="78"/>
        <v>232</v>
      </c>
      <c r="H489" s="2">
        <v>0</v>
      </c>
      <c r="I489" s="2">
        <f t="shared" si="79"/>
        <v>232</v>
      </c>
      <c r="J489" s="2">
        <v>0</v>
      </c>
      <c r="K489" s="51">
        <v>6509</v>
      </c>
      <c r="L489" s="51">
        <v>6509</v>
      </c>
      <c r="M489" s="9">
        <f>VLOOKUP(E489,跳转!A:B,2,FALSE)</f>
        <v>5</v>
      </c>
      <c r="N489" s="11"/>
      <c r="P489">
        <f>VLOOKUP(E489,跳转!A:C,3,FALSE)</f>
        <v>340510212</v>
      </c>
      <c r="Q489">
        <v>0</v>
      </c>
      <c r="S489">
        <v>0</v>
      </c>
    </row>
    <row r="490" ht="16.5" customHeight="1" spans="1:19">
      <c r="A490" s="2" t="s">
        <v>50</v>
      </c>
      <c r="B490" s="2">
        <v>233</v>
      </c>
      <c r="C490" s="48" t="s">
        <v>420</v>
      </c>
      <c r="D490" s="2">
        <v>0</v>
      </c>
      <c r="E490" s="3" t="s">
        <v>80</v>
      </c>
      <c r="F490" s="3" t="s">
        <v>421</v>
      </c>
      <c r="G490" s="2">
        <f t="shared" si="78"/>
        <v>233</v>
      </c>
      <c r="H490" s="2">
        <v>0</v>
      </c>
      <c r="I490" s="2">
        <f t="shared" si="79"/>
        <v>233</v>
      </c>
      <c r="J490" s="2">
        <v>0</v>
      </c>
      <c r="K490" s="51">
        <v>6510</v>
      </c>
      <c r="L490" s="51">
        <v>6510</v>
      </c>
      <c r="M490" s="9">
        <f>VLOOKUP(E490,跳转!A:B,2,FALSE)</f>
        <v>12</v>
      </c>
      <c r="N490" s="11"/>
      <c r="P490">
        <f>VLOOKUP(E490,跳转!A:C,3,FALSE)</f>
        <v>340510220</v>
      </c>
      <c r="Q490">
        <v>0</v>
      </c>
      <c r="S490">
        <v>0</v>
      </c>
    </row>
    <row r="491" ht="16.5" customHeight="1" spans="1:19">
      <c r="A491" s="2" t="s">
        <v>50</v>
      </c>
      <c r="B491" s="2">
        <v>234</v>
      </c>
      <c r="C491" s="48" t="s">
        <v>422</v>
      </c>
      <c r="D491" s="2">
        <v>0</v>
      </c>
      <c r="E491" s="3" t="s">
        <v>160</v>
      </c>
      <c r="F491" s="3" t="s">
        <v>423</v>
      </c>
      <c r="G491" s="2">
        <f t="shared" ref="G491:G496" si="80">B491</f>
        <v>234</v>
      </c>
      <c r="H491" s="2">
        <v>0</v>
      </c>
      <c r="I491" s="2">
        <f t="shared" ref="I491:I496" si="81">B491</f>
        <v>234</v>
      </c>
      <c r="J491" s="2">
        <v>0</v>
      </c>
      <c r="K491" s="51">
        <v>6511</v>
      </c>
      <c r="L491" s="51">
        <v>6511</v>
      </c>
      <c r="M491" s="9">
        <f>VLOOKUP(E491,跳转!A:B,2,FALSE)</f>
        <v>62</v>
      </c>
      <c r="N491" s="11"/>
      <c r="P491">
        <f>VLOOKUP(E491,跳转!A:C,3,FALSE)</f>
        <v>340510212</v>
      </c>
      <c r="Q491">
        <v>0</v>
      </c>
      <c r="S491">
        <v>0</v>
      </c>
    </row>
    <row r="492" ht="16.5" customHeight="1" spans="1:19">
      <c r="A492" s="2" t="s">
        <v>50</v>
      </c>
      <c r="B492" s="2">
        <v>235</v>
      </c>
      <c r="C492" s="48" t="s">
        <v>424</v>
      </c>
      <c r="D492" s="2">
        <v>0</v>
      </c>
      <c r="E492" s="3" t="s">
        <v>425</v>
      </c>
      <c r="F492" s="3" t="s">
        <v>425</v>
      </c>
      <c r="G492" s="2">
        <f t="shared" si="80"/>
        <v>235</v>
      </c>
      <c r="H492" s="2">
        <v>0</v>
      </c>
      <c r="I492" s="2">
        <f t="shared" si="81"/>
        <v>235</v>
      </c>
      <c r="J492" s="2">
        <v>0</v>
      </c>
      <c r="K492" s="51">
        <v>6512</v>
      </c>
      <c r="L492" s="51">
        <v>6512</v>
      </c>
      <c r="M492" s="9">
        <f>VLOOKUP(E492,跳转!A:B,2,FALSE)</f>
        <v>8</v>
      </c>
      <c r="N492" s="11"/>
      <c r="P492">
        <f>VLOOKUP(E492,跳转!A:C,3,FALSE)</f>
        <v>340510234</v>
      </c>
      <c r="Q492">
        <v>0</v>
      </c>
      <c r="S492">
        <v>0</v>
      </c>
    </row>
    <row r="493" ht="16.5" customHeight="1" spans="1:19">
      <c r="A493" s="2" t="s">
        <v>50</v>
      </c>
      <c r="B493" s="2">
        <v>236</v>
      </c>
      <c r="C493" s="48" t="s">
        <v>426</v>
      </c>
      <c r="D493" s="2">
        <v>0</v>
      </c>
      <c r="E493" s="3" t="s">
        <v>316</v>
      </c>
      <c r="F493" s="7" t="s">
        <v>427</v>
      </c>
      <c r="G493" s="2">
        <f t="shared" si="80"/>
        <v>236</v>
      </c>
      <c r="H493" s="2">
        <v>0</v>
      </c>
      <c r="I493" s="2">
        <f t="shared" si="81"/>
        <v>236</v>
      </c>
      <c r="J493" s="2">
        <v>0</v>
      </c>
      <c r="K493" s="51">
        <v>6513</v>
      </c>
      <c r="L493" s="51">
        <v>6513</v>
      </c>
      <c r="M493" s="9">
        <f>VLOOKUP(E493,跳转!A:B,2,FALSE)</f>
        <v>72</v>
      </c>
      <c r="N493" s="11"/>
      <c r="P493">
        <f>VLOOKUP(E493,跳转!A:C,3,FALSE)</f>
        <v>340510219</v>
      </c>
      <c r="Q493">
        <v>0</v>
      </c>
      <c r="S493">
        <v>0</v>
      </c>
    </row>
    <row r="494" ht="16.5" customHeight="1" spans="1:19">
      <c r="A494" s="2" t="s">
        <v>50</v>
      </c>
      <c r="B494" s="2">
        <v>237</v>
      </c>
      <c r="C494" s="48" t="s">
        <v>428</v>
      </c>
      <c r="D494" s="2">
        <v>0</v>
      </c>
      <c r="E494" s="6" t="s">
        <v>177</v>
      </c>
      <c r="F494" s="6" t="s">
        <v>429</v>
      </c>
      <c r="G494" s="2">
        <f t="shared" si="80"/>
        <v>237</v>
      </c>
      <c r="H494" s="2">
        <v>0</v>
      </c>
      <c r="I494" s="2">
        <f t="shared" si="81"/>
        <v>237</v>
      </c>
      <c r="J494" s="2">
        <v>0</v>
      </c>
      <c r="K494" s="51">
        <v>6514</v>
      </c>
      <c r="L494" s="51">
        <v>6514</v>
      </c>
      <c r="M494" s="9">
        <f>VLOOKUP(E494,跳转!A:B,2,FALSE)</f>
        <v>2</v>
      </c>
      <c r="N494" s="11"/>
      <c r="P494">
        <f>VLOOKUP(E494,跳转!A:C,3,FALSE)</f>
        <v>340510224</v>
      </c>
      <c r="Q494">
        <v>0</v>
      </c>
      <c r="S494">
        <v>0</v>
      </c>
    </row>
    <row r="495" ht="16.5" customHeight="1" spans="1:19">
      <c r="A495" s="2" t="s">
        <v>50</v>
      </c>
      <c r="B495" s="2">
        <v>238</v>
      </c>
      <c r="C495" s="48" t="s">
        <v>430</v>
      </c>
      <c r="D495" s="2">
        <v>0</v>
      </c>
      <c r="E495" s="3" t="s">
        <v>203</v>
      </c>
      <c r="F495" s="6" t="s">
        <v>431</v>
      </c>
      <c r="G495" s="2">
        <f t="shared" si="80"/>
        <v>238</v>
      </c>
      <c r="H495" s="2">
        <v>0</v>
      </c>
      <c r="I495" s="2">
        <f t="shared" si="81"/>
        <v>238</v>
      </c>
      <c r="J495" s="2">
        <v>0</v>
      </c>
      <c r="K495" s="51">
        <v>6515</v>
      </c>
      <c r="L495" s="51">
        <v>6515</v>
      </c>
      <c r="M495" s="9">
        <f>VLOOKUP(E495,跳转!A:B,2,FALSE)</f>
        <v>2</v>
      </c>
      <c r="N495" s="11"/>
      <c r="P495">
        <f>VLOOKUP(E495,跳转!A:C,3,FALSE)</f>
        <v>340510221</v>
      </c>
      <c r="Q495">
        <v>0</v>
      </c>
      <c r="S495">
        <v>0</v>
      </c>
    </row>
    <row r="496" ht="16.5" customHeight="1" spans="1:19">
      <c r="A496" s="2" t="s">
        <v>50</v>
      </c>
      <c r="B496" s="2">
        <v>239</v>
      </c>
      <c r="C496" s="52" t="s">
        <v>432</v>
      </c>
      <c r="D496" s="2">
        <v>0</v>
      </c>
      <c r="E496" s="8" t="s">
        <v>309</v>
      </c>
      <c r="F496" s="8" t="s">
        <v>433</v>
      </c>
      <c r="G496" s="2">
        <f t="shared" si="80"/>
        <v>239</v>
      </c>
      <c r="H496" s="2">
        <v>0</v>
      </c>
      <c r="I496" s="2">
        <f t="shared" si="81"/>
        <v>239</v>
      </c>
      <c r="J496" s="2">
        <v>0</v>
      </c>
      <c r="K496" s="51">
        <v>6401</v>
      </c>
      <c r="L496" s="51">
        <v>6401</v>
      </c>
      <c r="M496" s="9">
        <f>VLOOKUP(E496,跳转!A:B,2,FALSE)</f>
        <v>2</v>
      </c>
      <c r="N496" s="10"/>
      <c r="P496">
        <f>VLOOKUP(E496,跳转!A:C,3,FALSE)</f>
        <v>340510204</v>
      </c>
      <c r="Q496">
        <v>0</v>
      </c>
      <c r="S496">
        <v>0</v>
      </c>
    </row>
    <row r="497" ht="16.5" customHeight="1" spans="1:19">
      <c r="A497" s="2" t="s">
        <v>50</v>
      </c>
      <c r="B497" s="2">
        <v>240</v>
      </c>
      <c r="C497" s="48" t="s">
        <v>434</v>
      </c>
      <c r="D497" s="2">
        <v>0</v>
      </c>
      <c r="E497" s="6" t="s">
        <v>278</v>
      </c>
      <c r="F497" s="6" t="s">
        <v>435</v>
      </c>
      <c r="G497" s="2">
        <f t="shared" ref="G497:G504" si="82">B497</f>
        <v>240</v>
      </c>
      <c r="H497" s="2">
        <v>0</v>
      </c>
      <c r="I497" s="2">
        <f t="shared" ref="I497:I504" si="83">B497</f>
        <v>240</v>
      </c>
      <c r="J497" s="2">
        <v>0</v>
      </c>
      <c r="K497" s="51">
        <v>6516</v>
      </c>
      <c r="L497" s="51">
        <v>6516</v>
      </c>
      <c r="M497" s="9">
        <f>VLOOKUP(E497,跳转!A:B,2,FALSE)</f>
        <v>44</v>
      </c>
      <c r="N497" s="11"/>
      <c r="P497">
        <f>VLOOKUP(E497,跳转!A:C,3,FALSE)</f>
        <v>340510209</v>
      </c>
      <c r="Q497">
        <v>0</v>
      </c>
      <c r="S497">
        <v>0</v>
      </c>
    </row>
    <row r="498" ht="16.5" customHeight="1" spans="1:19">
      <c r="A498" s="2" t="s">
        <v>50</v>
      </c>
      <c r="B498" s="2">
        <v>241</v>
      </c>
      <c r="C498" s="48" t="s">
        <v>436</v>
      </c>
      <c r="D498" s="2">
        <v>0</v>
      </c>
      <c r="E498" s="4" t="s">
        <v>437</v>
      </c>
      <c r="F498" s="4" t="s">
        <v>437</v>
      </c>
      <c r="G498" s="2">
        <f t="shared" si="82"/>
        <v>241</v>
      </c>
      <c r="H498" s="2">
        <v>0</v>
      </c>
      <c r="I498" s="2">
        <f t="shared" si="83"/>
        <v>241</v>
      </c>
      <c r="J498" s="2">
        <v>0</v>
      </c>
      <c r="K498" s="51">
        <v>6517</v>
      </c>
      <c r="L498" s="51">
        <v>6517</v>
      </c>
      <c r="M498" s="9">
        <f>VLOOKUP(E498,跳转!A:B,2,FALSE)</f>
        <v>31</v>
      </c>
      <c r="N498" s="11"/>
      <c r="P498">
        <f>VLOOKUP(E498,跳转!A:C,3,FALSE)</f>
        <v>340510208</v>
      </c>
      <c r="Q498">
        <v>0</v>
      </c>
      <c r="S498">
        <v>0</v>
      </c>
    </row>
    <row r="499" ht="16.5" customHeight="1" spans="1:19">
      <c r="A499" s="2" t="s">
        <v>50</v>
      </c>
      <c r="B499" s="2">
        <v>242</v>
      </c>
      <c r="C499" s="48" t="s">
        <v>438</v>
      </c>
      <c r="D499" s="2">
        <v>0</v>
      </c>
      <c r="E499" s="3" t="s">
        <v>138</v>
      </c>
      <c r="F499" s="8" t="s">
        <v>439</v>
      </c>
      <c r="G499" s="2">
        <f t="shared" si="82"/>
        <v>242</v>
      </c>
      <c r="H499" s="2">
        <v>0</v>
      </c>
      <c r="I499" s="2">
        <f t="shared" si="83"/>
        <v>242</v>
      </c>
      <c r="J499" s="2">
        <v>0</v>
      </c>
      <c r="K499" s="51">
        <v>6518</v>
      </c>
      <c r="L499" s="51">
        <v>6518</v>
      </c>
      <c r="M499" s="9">
        <f>VLOOKUP(E499,跳转!A:B,2,FALSE)</f>
        <v>2</v>
      </c>
      <c r="N499" s="11"/>
      <c r="P499">
        <f>VLOOKUP(E499,跳转!A:C,3,FALSE)</f>
        <v>340510222</v>
      </c>
      <c r="Q499">
        <v>0</v>
      </c>
      <c r="S499">
        <v>0</v>
      </c>
    </row>
    <row r="500" ht="16.5" customHeight="1" spans="1:19">
      <c r="A500" s="2" t="s">
        <v>50</v>
      </c>
      <c r="B500" s="2">
        <v>243</v>
      </c>
      <c r="C500" s="48" t="s">
        <v>440</v>
      </c>
      <c r="D500" s="2">
        <v>0</v>
      </c>
      <c r="E500" s="3" t="s">
        <v>80</v>
      </c>
      <c r="F500" s="3" t="s">
        <v>441</v>
      </c>
      <c r="G500" s="2">
        <f t="shared" si="82"/>
        <v>243</v>
      </c>
      <c r="H500" s="2">
        <v>0</v>
      </c>
      <c r="I500" s="2">
        <f t="shared" si="83"/>
        <v>243</v>
      </c>
      <c r="J500" s="2">
        <v>0</v>
      </c>
      <c r="K500" s="51">
        <v>6519</v>
      </c>
      <c r="L500" s="51">
        <v>6519</v>
      </c>
      <c r="M500" s="9">
        <f>VLOOKUP(E500,跳转!A:B,2,FALSE)</f>
        <v>12</v>
      </c>
      <c r="N500" s="11"/>
      <c r="P500">
        <f>VLOOKUP(E500,跳转!A:C,3,FALSE)</f>
        <v>340510220</v>
      </c>
      <c r="Q500">
        <v>0</v>
      </c>
      <c r="S500">
        <v>0</v>
      </c>
    </row>
    <row r="501" ht="16.5" customHeight="1" spans="1:19">
      <c r="A501" s="2" t="s">
        <v>50</v>
      </c>
      <c r="B501" s="2">
        <v>244</v>
      </c>
      <c r="C501" s="48" t="s">
        <v>442</v>
      </c>
      <c r="D501" s="2">
        <v>0</v>
      </c>
      <c r="E501" s="13" t="s">
        <v>285</v>
      </c>
      <c r="F501" s="13" t="s">
        <v>443</v>
      </c>
      <c r="G501" s="2">
        <f t="shared" si="82"/>
        <v>244</v>
      </c>
      <c r="H501" s="2">
        <v>0</v>
      </c>
      <c r="I501" s="2">
        <f t="shared" si="83"/>
        <v>244</v>
      </c>
      <c r="J501" s="2">
        <v>0</v>
      </c>
      <c r="K501" s="51">
        <v>6520</v>
      </c>
      <c r="L501" s="51">
        <v>6520</v>
      </c>
      <c r="M501" s="9">
        <f>VLOOKUP(E501,跳转!A:B,2,FALSE)</f>
        <v>64</v>
      </c>
      <c r="N501" s="11"/>
      <c r="P501">
        <f>VLOOKUP(E501,跳转!A:C,3,FALSE)</f>
        <v>340510203</v>
      </c>
      <c r="Q501">
        <v>0</v>
      </c>
      <c r="S501">
        <v>0</v>
      </c>
    </row>
    <row r="502" ht="16.5" customHeight="1" spans="1:19">
      <c r="A502" s="2" t="s">
        <v>50</v>
      </c>
      <c r="B502" s="2">
        <v>245</v>
      </c>
      <c r="C502" s="48" t="s">
        <v>444</v>
      </c>
      <c r="D502" s="2">
        <v>0</v>
      </c>
      <c r="E502" s="3" t="s">
        <v>59</v>
      </c>
      <c r="F502" s="13" t="s">
        <v>445</v>
      </c>
      <c r="G502" s="2">
        <f t="shared" si="82"/>
        <v>245</v>
      </c>
      <c r="H502" s="2">
        <v>0</v>
      </c>
      <c r="I502" s="2">
        <f t="shared" si="83"/>
        <v>245</v>
      </c>
      <c r="J502" s="2">
        <v>0</v>
      </c>
      <c r="K502" s="51">
        <v>6521</v>
      </c>
      <c r="L502" s="51">
        <v>6521</v>
      </c>
      <c r="M502" s="9">
        <f>VLOOKUP(E502,跳转!A:B,2,FALSE)</f>
        <v>17</v>
      </c>
      <c r="N502" s="11"/>
      <c r="P502">
        <f>VLOOKUP(E502,跳转!A:C,3,FALSE)</f>
        <v>340510205</v>
      </c>
      <c r="Q502">
        <v>0</v>
      </c>
      <c r="S502">
        <v>0</v>
      </c>
    </row>
    <row r="503" ht="16.5" customHeight="1" spans="1:19">
      <c r="A503" s="2" t="s">
        <v>50</v>
      </c>
      <c r="B503" s="2">
        <v>246</v>
      </c>
      <c r="C503" s="48" t="s">
        <v>446</v>
      </c>
      <c r="D503" s="2">
        <v>0</v>
      </c>
      <c r="E503" s="4" t="s">
        <v>61</v>
      </c>
      <c r="F503" s="7" t="s">
        <v>447</v>
      </c>
      <c r="G503" s="2">
        <f t="shared" si="82"/>
        <v>246</v>
      </c>
      <c r="H503" s="2">
        <v>0</v>
      </c>
      <c r="I503" s="2">
        <f t="shared" si="83"/>
        <v>246</v>
      </c>
      <c r="J503" s="2">
        <v>0</v>
      </c>
      <c r="K503" s="51">
        <v>6522</v>
      </c>
      <c r="L503" s="51">
        <v>6522</v>
      </c>
      <c r="M503" s="9">
        <f>VLOOKUP(E503,跳转!A:B,2,FALSE)</f>
        <v>18</v>
      </c>
      <c r="N503" s="11"/>
      <c r="P503">
        <f>VLOOKUP(E503,跳转!A:C,3,FALSE)</f>
        <v>340510223</v>
      </c>
      <c r="Q503">
        <v>0</v>
      </c>
      <c r="S503">
        <v>0</v>
      </c>
    </row>
    <row r="504" ht="16.5" customHeight="1" spans="1:19">
      <c r="A504" s="2" t="s">
        <v>50</v>
      </c>
      <c r="B504" s="2">
        <v>247</v>
      </c>
      <c r="C504" s="48" t="s">
        <v>448</v>
      </c>
      <c r="D504" s="2">
        <v>0</v>
      </c>
      <c r="E504" s="4" t="s">
        <v>61</v>
      </c>
      <c r="F504" s="7" t="s">
        <v>449</v>
      </c>
      <c r="G504" s="2">
        <f t="shared" si="82"/>
        <v>247</v>
      </c>
      <c r="H504" s="2">
        <v>0</v>
      </c>
      <c r="I504" s="2">
        <f t="shared" si="83"/>
        <v>247</v>
      </c>
      <c r="J504" s="2">
        <v>0</v>
      </c>
      <c r="K504" s="51">
        <v>6523</v>
      </c>
      <c r="L504" s="51">
        <v>6523</v>
      </c>
      <c r="M504" s="9">
        <f>VLOOKUP(E504,跳转!A:B,2,FALSE)</f>
        <v>18</v>
      </c>
      <c r="N504" s="11"/>
      <c r="P504">
        <f>VLOOKUP(E504,跳转!A:C,3,FALSE)</f>
        <v>340510223</v>
      </c>
      <c r="Q504">
        <v>0</v>
      </c>
      <c r="S504">
        <v>0</v>
      </c>
    </row>
    <row r="505" ht="16.5" customHeight="1" spans="1:19">
      <c r="A505" s="2" t="s">
        <v>50</v>
      </c>
      <c r="B505" s="2">
        <v>248</v>
      </c>
      <c r="C505" s="48" t="s">
        <v>450</v>
      </c>
      <c r="D505" s="2">
        <v>0</v>
      </c>
      <c r="E505" s="3" t="s">
        <v>193</v>
      </c>
      <c r="F505" s="3" t="s">
        <v>193</v>
      </c>
      <c r="G505" s="2">
        <f t="shared" ref="G505:G507" si="84">B505</f>
        <v>248</v>
      </c>
      <c r="H505" s="2">
        <v>0</v>
      </c>
      <c r="I505" s="2">
        <f t="shared" ref="I505:I507" si="85">B505</f>
        <v>248</v>
      </c>
      <c r="J505" s="2">
        <v>0</v>
      </c>
      <c r="K505" s="51">
        <v>6524</v>
      </c>
      <c r="L505" s="51">
        <v>6524</v>
      </c>
      <c r="M505" s="9">
        <f>VLOOKUP(E505,跳转!A:B,2,FALSE)</f>
        <v>15</v>
      </c>
      <c r="N505" s="11"/>
      <c r="P505">
        <f>VLOOKUP(E505,跳转!A:C,3,FALSE)</f>
        <v>340510226</v>
      </c>
      <c r="Q505">
        <v>0</v>
      </c>
      <c r="S505">
        <v>0</v>
      </c>
    </row>
    <row r="506" ht="16.5" customHeight="1" spans="1:19">
      <c r="A506" s="2" t="s">
        <v>50</v>
      </c>
      <c r="B506" s="2">
        <v>249</v>
      </c>
      <c r="C506" s="48" t="s">
        <v>451</v>
      </c>
      <c r="D506" s="2">
        <v>0</v>
      </c>
      <c r="E506" s="3" t="s">
        <v>80</v>
      </c>
      <c r="F506" s="3" t="s">
        <v>452</v>
      </c>
      <c r="G506" s="2">
        <f t="shared" si="84"/>
        <v>249</v>
      </c>
      <c r="H506" s="2">
        <v>0</v>
      </c>
      <c r="I506" s="2">
        <f t="shared" si="85"/>
        <v>249</v>
      </c>
      <c r="J506" s="2">
        <v>0</v>
      </c>
      <c r="K506" s="51">
        <v>6525</v>
      </c>
      <c r="L506" s="51">
        <v>6525</v>
      </c>
      <c r="M506" s="9">
        <f>VLOOKUP(E506,跳转!A:B,2,FALSE)</f>
        <v>12</v>
      </c>
      <c r="N506" s="11"/>
      <c r="P506">
        <f>VLOOKUP(E506,跳转!A:C,3,FALSE)</f>
        <v>340510220</v>
      </c>
      <c r="Q506">
        <v>0</v>
      </c>
      <c r="S506">
        <v>0</v>
      </c>
    </row>
    <row r="507" ht="16.5" customHeight="1" spans="1:19">
      <c r="A507" s="2" t="s">
        <v>50</v>
      </c>
      <c r="B507" s="2">
        <v>250</v>
      </c>
      <c r="C507" s="52" t="s">
        <v>453</v>
      </c>
      <c r="D507" s="2">
        <v>0</v>
      </c>
      <c r="E507" s="7" t="s">
        <v>298</v>
      </c>
      <c r="F507" s="7" t="s">
        <v>454</v>
      </c>
      <c r="G507" s="2">
        <f t="shared" si="84"/>
        <v>250</v>
      </c>
      <c r="H507" s="2">
        <v>0</v>
      </c>
      <c r="I507" s="2">
        <f t="shared" si="85"/>
        <v>250</v>
      </c>
      <c r="J507" s="2">
        <v>0</v>
      </c>
      <c r="K507" s="51">
        <v>6401</v>
      </c>
      <c r="L507" s="51">
        <v>6401</v>
      </c>
      <c r="M507" s="9">
        <f>VLOOKUP(E507,跳转!A:B,2,FALSE)</f>
        <v>2</v>
      </c>
      <c r="N507" s="10"/>
      <c r="P507">
        <f>VLOOKUP(E507,跳转!A:C,3,FALSE)</f>
        <v>340510219</v>
      </c>
      <c r="Q507">
        <v>0</v>
      </c>
      <c r="S507">
        <v>0</v>
      </c>
    </row>
    <row r="508" ht="16.5" spans="11:12">
      <c r="K508" s="51"/>
      <c r="L508" s="51"/>
    </row>
    <row r="509" spans="2:16">
      <c r="B509" t="s">
        <v>455</v>
      </c>
      <c r="E509">
        <v>1</v>
      </c>
      <c r="N509">
        <v>1</v>
      </c>
      <c r="O509">
        <v>1</v>
      </c>
      <c r="P509">
        <v>1</v>
      </c>
    </row>
    <row r="510" ht="16.5" customHeight="1" spans="1:19">
      <c r="A510" s="2" t="s">
        <v>50</v>
      </c>
      <c r="B510">
        <v>1001</v>
      </c>
      <c r="C510" s="53" t="s">
        <v>456</v>
      </c>
      <c r="D510" s="2">
        <v>0</v>
      </c>
      <c r="E510" s="3" t="s">
        <v>177</v>
      </c>
      <c r="F510" s="3" t="s">
        <v>178</v>
      </c>
      <c r="G510" s="2">
        <f>B510</f>
        <v>1001</v>
      </c>
      <c r="H510" s="2">
        <v>8</v>
      </c>
      <c r="I510">
        <v>1001</v>
      </c>
      <c r="J510" s="2">
        <v>0</v>
      </c>
      <c r="K510">
        <v>6601</v>
      </c>
      <c r="L510">
        <v>6601</v>
      </c>
      <c r="M510" s="9">
        <f>VLOOKUP(E510,跳转!A:B,2,FALSE)</f>
        <v>2</v>
      </c>
      <c r="N510" s="10"/>
      <c r="P510">
        <f>VLOOKUP(E510,跳转!$A$56:$C$102,3,FALSE)</f>
        <v>314007910</v>
      </c>
      <c r="Q510">
        <v>0</v>
      </c>
      <c r="S510">
        <v>27</v>
      </c>
    </row>
    <row r="511" ht="16.5" customHeight="1" spans="1:19">
      <c r="A511" s="2" t="s">
        <v>50</v>
      </c>
      <c r="B511">
        <v>1002</v>
      </c>
      <c r="C511" s="3" t="s">
        <v>457</v>
      </c>
      <c r="D511" s="2">
        <v>0</v>
      </c>
      <c r="E511" s="19" t="s">
        <v>117</v>
      </c>
      <c r="F511" s="3" t="s">
        <v>458</v>
      </c>
      <c r="G511" s="2">
        <f t="shared" ref="G511:G542" si="86">B511</f>
        <v>1002</v>
      </c>
      <c r="H511" s="2">
        <v>8</v>
      </c>
      <c r="I511">
        <v>1002</v>
      </c>
      <c r="J511" s="2">
        <v>0</v>
      </c>
      <c r="K511">
        <v>6602</v>
      </c>
      <c r="L511">
        <v>6602</v>
      </c>
      <c r="M511" s="9">
        <f>VLOOKUP(E511,跳转!A:B,2,FALSE)</f>
        <v>136</v>
      </c>
      <c r="N511" s="10"/>
      <c r="P511">
        <f>VLOOKUP(E511,跳转!$A$56:$C$102,3,FALSE)</f>
        <v>314007907</v>
      </c>
      <c r="Q511">
        <v>0</v>
      </c>
      <c r="S511">
        <v>27</v>
      </c>
    </row>
    <row r="512" ht="16.5" customHeight="1" spans="1:19">
      <c r="A512" s="2" t="s">
        <v>50</v>
      </c>
      <c r="B512">
        <v>1003</v>
      </c>
      <c r="C512" s="3" t="s">
        <v>459</v>
      </c>
      <c r="D512" s="2">
        <v>0</v>
      </c>
      <c r="E512" s="3" t="s">
        <v>460</v>
      </c>
      <c r="F512" s="3" t="s">
        <v>461</v>
      </c>
      <c r="G512" s="2">
        <f t="shared" si="86"/>
        <v>1003</v>
      </c>
      <c r="H512" s="2">
        <v>8</v>
      </c>
      <c r="I512">
        <v>1003</v>
      </c>
      <c r="J512" s="2">
        <v>0</v>
      </c>
      <c r="K512">
        <v>6603</v>
      </c>
      <c r="L512">
        <v>6603</v>
      </c>
      <c r="M512" s="9">
        <f>VLOOKUP(E512,跳转!A:B,2,FALSE)</f>
        <v>2</v>
      </c>
      <c r="N512" s="10"/>
      <c r="P512">
        <f>VLOOKUP(E512,跳转!$A$56:$C$102,3,FALSE)</f>
        <v>314007904</v>
      </c>
      <c r="Q512">
        <v>0</v>
      </c>
      <c r="S512">
        <v>27</v>
      </c>
    </row>
    <row r="513" ht="16.5" customHeight="1" spans="1:19">
      <c r="A513" s="2" t="s">
        <v>50</v>
      </c>
      <c r="B513">
        <v>1004</v>
      </c>
      <c r="C513" s="3" t="s">
        <v>462</v>
      </c>
      <c r="D513" s="2">
        <v>0</v>
      </c>
      <c r="E513" s="3" t="s">
        <v>65</v>
      </c>
      <c r="F513" s="3" t="s">
        <v>463</v>
      </c>
      <c r="G513" s="2">
        <f t="shared" si="86"/>
        <v>1004</v>
      </c>
      <c r="H513" s="2">
        <v>8</v>
      </c>
      <c r="I513">
        <v>1004</v>
      </c>
      <c r="J513" s="2">
        <v>0</v>
      </c>
      <c r="K513">
        <v>6604</v>
      </c>
      <c r="L513">
        <v>6604</v>
      </c>
      <c r="M513" s="9">
        <f>VLOOKUP(E513,跳转!A:B,2,FALSE)</f>
        <v>20</v>
      </c>
      <c r="N513" s="10"/>
      <c r="P513">
        <f>VLOOKUP(E513,跳转!$A$56:$C$102,3,FALSE)</f>
        <v>314007909</v>
      </c>
      <c r="Q513">
        <v>0</v>
      </c>
      <c r="S513">
        <v>27</v>
      </c>
    </row>
    <row r="514" ht="16.5" customHeight="1" spans="1:19">
      <c r="A514" s="2" t="s">
        <v>50</v>
      </c>
      <c r="B514">
        <v>1005</v>
      </c>
      <c r="C514" s="3" t="s">
        <v>464</v>
      </c>
      <c r="D514" s="2">
        <v>0</v>
      </c>
      <c r="E514" s="3" t="s">
        <v>465</v>
      </c>
      <c r="F514" s="3" t="s">
        <v>204</v>
      </c>
      <c r="G514" s="2">
        <f t="shared" si="86"/>
        <v>1005</v>
      </c>
      <c r="H514" s="2">
        <v>8</v>
      </c>
      <c r="I514">
        <v>1005</v>
      </c>
      <c r="J514" s="2">
        <v>0</v>
      </c>
      <c r="K514">
        <v>6605</v>
      </c>
      <c r="L514">
        <v>6605</v>
      </c>
      <c r="M514" s="9">
        <f>VLOOKUP(E514,跳转!A:B,2,FALSE)</f>
        <v>2</v>
      </c>
      <c r="N514" s="10"/>
      <c r="P514">
        <f>VLOOKUP(E514,跳转!$A$56:$C$102,3,FALSE)</f>
        <v>314007906</v>
      </c>
      <c r="Q514">
        <v>0</v>
      </c>
      <c r="S514">
        <v>27</v>
      </c>
    </row>
    <row r="515" ht="16.5" customHeight="1" spans="1:19">
      <c r="A515" s="2" t="s">
        <v>50</v>
      </c>
      <c r="B515">
        <v>1006</v>
      </c>
      <c r="C515" s="3" t="s">
        <v>466</v>
      </c>
      <c r="D515" s="2">
        <v>0</v>
      </c>
      <c r="E515" s="3" t="s">
        <v>467</v>
      </c>
      <c r="F515" s="3" t="s">
        <v>467</v>
      </c>
      <c r="G515" s="2">
        <f t="shared" si="86"/>
        <v>1006</v>
      </c>
      <c r="H515" s="2">
        <v>8</v>
      </c>
      <c r="I515">
        <v>1006</v>
      </c>
      <c r="J515" s="2">
        <v>0</v>
      </c>
      <c r="K515">
        <v>6606</v>
      </c>
      <c r="L515">
        <v>6606</v>
      </c>
      <c r="M515" s="9">
        <f>VLOOKUP(E515,跳转!A:B,2,FALSE)</f>
        <v>2</v>
      </c>
      <c r="N515" s="10"/>
      <c r="P515">
        <f>VLOOKUP(E515,跳转!$A$56:$C$102,3,FALSE)</f>
        <v>314007018</v>
      </c>
      <c r="Q515">
        <v>0</v>
      </c>
      <c r="S515">
        <v>27</v>
      </c>
    </row>
    <row r="516" ht="16.5" customHeight="1" spans="1:19">
      <c r="A516" s="2" t="s">
        <v>50</v>
      </c>
      <c r="B516">
        <v>1007</v>
      </c>
      <c r="C516" s="3" t="s">
        <v>468</v>
      </c>
      <c r="D516" s="2">
        <v>0</v>
      </c>
      <c r="E516" s="3" t="s">
        <v>360</v>
      </c>
      <c r="F516" s="3" t="s">
        <v>361</v>
      </c>
      <c r="G516" s="2">
        <f t="shared" si="86"/>
        <v>1007</v>
      </c>
      <c r="H516" s="2">
        <v>8</v>
      </c>
      <c r="I516">
        <v>1007</v>
      </c>
      <c r="J516" s="2">
        <v>0</v>
      </c>
      <c r="K516">
        <v>6607</v>
      </c>
      <c r="L516">
        <v>6607</v>
      </c>
      <c r="M516" s="9">
        <f>VLOOKUP(E516,跳转!A:B,2,FALSE)</f>
        <v>27</v>
      </c>
      <c r="N516" s="10"/>
      <c r="P516">
        <f>VLOOKUP(E516,跳转!$A$56:$C$102,3,FALSE)</f>
        <v>314007911</v>
      </c>
      <c r="Q516">
        <v>0</v>
      </c>
      <c r="S516">
        <v>27</v>
      </c>
    </row>
    <row r="517" ht="16.5" customHeight="1" spans="1:19">
      <c r="A517" s="2" t="s">
        <v>50</v>
      </c>
      <c r="B517">
        <v>1008</v>
      </c>
      <c r="C517" s="3" t="s">
        <v>469</v>
      </c>
      <c r="D517" s="2">
        <v>0</v>
      </c>
      <c r="E517" s="19" t="s">
        <v>117</v>
      </c>
      <c r="F517" s="3" t="s">
        <v>470</v>
      </c>
      <c r="G517" s="2">
        <f t="shared" si="86"/>
        <v>1008</v>
      </c>
      <c r="H517" s="2">
        <v>8</v>
      </c>
      <c r="I517">
        <v>1008</v>
      </c>
      <c r="J517" s="2">
        <v>0</v>
      </c>
      <c r="K517">
        <v>6608</v>
      </c>
      <c r="L517">
        <v>6608</v>
      </c>
      <c r="M517" s="9">
        <f>VLOOKUP(E517,跳转!A:B,2,FALSE)</f>
        <v>136</v>
      </c>
      <c r="N517" s="10"/>
      <c r="P517">
        <f>VLOOKUP(E517,跳转!$A$56:$C$102,3,FALSE)</f>
        <v>314007907</v>
      </c>
      <c r="Q517">
        <v>0</v>
      </c>
      <c r="S517">
        <v>27</v>
      </c>
    </row>
    <row r="518" ht="16.5" customHeight="1" spans="1:19">
      <c r="A518" s="2" t="s">
        <v>50</v>
      </c>
      <c r="B518">
        <v>1009</v>
      </c>
      <c r="C518" s="3" t="s">
        <v>471</v>
      </c>
      <c r="D518" s="2">
        <v>0</v>
      </c>
      <c r="E518" s="3" t="s">
        <v>71</v>
      </c>
      <c r="F518" s="54" t="s">
        <v>314</v>
      </c>
      <c r="G518" s="2">
        <f t="shared" si="86"/>
        <v>1009</v>
      </c>
      <c r="H518" s="2">
        <v>8</v>
      </c>
      <c r="I518">
        <v>1009</v>
      </c>
      <c r="J518" s="2">
        <v>0</v>
      </c>
      <c r="K518">
        <v>6609</v>
      </c>
      <c r="L518">
        <v>6609</v>
      </c>
      <c r="M518" s="9">
        <f>VLOOKUP(E518,跳转!A:B,2,FALSE)</f>
        <v>10</v>
      </c>
      <c r="N518" s="10"/>
      <c r="P518">
        <f>VLOOKUP(E518,跳转!$A$56:$C$102,3,FALSE)</f>
        <v>314007912</v>
      </c>
      <c r="Q518">
        <v>0</v>
      </c>
      <c r="S518">
        <v>27</v>
      </c>
    </row>
    <row r="519" ht="16.5" customHeight="1" spans="1:19">
      <c r="A519" s="2" t="s">
        <v>50</v>
      </c>
      <c r="B519">
        <v>1010</v>
      </c>
      <c r="C519" s="3" t="s">
        <v>472</v>
      </c>
      <c r="D519" s="2">
        <v>0</v>
      </c>
      <c r="E519" s="3" t="s">
        <v>65</v>
      </c>
      <c r="F519" s="3" t="s">
        <v>473</v>
      </c>
      <c r="G519" s="2">
        <f t="shared" si="86"/>
        <v>1010</v>
      </c>
      <c r="H519" s="2">
        <v>8</v>
      </c>
      <c r="I519">
        <v>1010</v>
      </c>
      <c r="J519" s="2">
        <v>0</v>
      </c>
      <c r="K519">
        <v>6610</v>
      </c>
      <c r="L519">
        <v>6610</v>
      </c>
      <c r="M519" s="9">
        <f>VLOOKUP(E519,跳转!A:B,2,FALSE)</f>
        <v>20</v>
      </c>
      <c r="N519" s="10"/>
      <c r="P519">
        <f>VLOOKUP(E519,跳转!$A$56:$C$102,3,FALSE)</f>
        <v>314007909</v>
      </c>
      <c r="Q519">
        <v>0</v>
      </c>
      <c r="S519">
        <v>27</v>
      </c>
    </row>
    <row r="520" ht="15.75" customHeight="1" spans="1:19">
      <c r="A520" s="2" t="s">
        <v>50</v>
      </c>
      <c r="B520">
        <v>1011</v>
      </c>
      <c r="C520" s="3" t="s">
        <v>474</v>
      </c>
      <c r="D520" s="2">
        <v>0</v>
      </c>
      <c r="E520" s="3" t="s">
        <v>465</v>
      </c>
      <c r="F520" s="3" t="s">
        <v>234</v>
      </c>
      <c r="G520" s="2">
        <f t="shared" si="86"/>
        <v>1011</v>
      </c>
      <c r="H520" s="2">
        <v>8</v>
      </c>
      <c r="I520">
        <v>1011</v>
      </c>
      <c r="J520" s="2">
        <v>0</v>
      </c>
      <c r="K520">
        <v>6611</v>
      </c>
      <c r="L520">
        <v>6611</v>
      </c>
      <c r="M520" s="9">
        <f>VLOOKUP(E520,跳转!A:B,2,FALSE)</f>
        <v>2</v>
      </c>
      <c r="N520" s="10"/>
      <c r="P520">
        <f>VLOOKUP(E520,跳转!$A$56:$C$102,3,FALSE)</f>
        <v>314007906</v>
      </c>
      <c r="Q520">
        <v>0</v>
      </c>
      <c r="S520">
        <v>27</v>
      </c>
    </row>
    <row r="521" ht="16.5" customHeight="1" spans="1:19">
      <c r="A521" s="2" t="s">
        <v>50</v>
      </c>
      <c r="B521">
        <v>1012</v>
      </c>
      <c r="C521" s="3" t="s">
        <v>475</v>
      </c>
      <c r="D521" s="2">
        <v>0</v>
      </c>
      <c r="E521" s="3" t="s">
        <v>476</v>
      </c>
      <c r="F521" s="3" t="s">
        <v>476</v>
      </c>
      <c r="G521" s="2">
        <f t="shared" si="86"/>
        <v>1012</v>
      </c>
      <c r="H521" s="2">
        <v>8</v>
      </c>
      <c r="I521">
        <v>1012</v>
      </c>
      <c r="J521" s="2">
        <v>0</v>
      </c>
      <c r="K521">
        <v>6612</v>
      </c>
      <c r="L521">
        <v>6612</v>
      </c>
      <c r="M521" s="9">
        <f>VLOOKUP(E521,跳转!A:B,2,FALSE)</f>
        <v>2</v>
      </c>
      <c r="N521" s="10"/>
      <c r="P521">
        <f>VLOOKUP(E521,跳转!$A$56:$C$102,3,FALSE)</f>
        <v>314007012</v>
      </c>
      <c r="Q521">
        <v>0</v>
      </c>
      <c r="S521">
        <v>27</v>
      </c>
    </row>
    <row r="522" ht="16.5" customHeight="1" spans="1:19">
      <c r="A522" s="2" t="s">
        <v>50</v>
      </c>
      <c r="B522">
        <v>1013</v>
      </c>
      <c r="C522" s="3" t="s">
        <v>477</v>
      </c>
      <c r="D522" s="2">
        <v>0</v>
      </c>
      <c r="E522" s="3" t="s">
        <v>478</v>
      </c>
      <c r="F522" s="3" t="s">
        <v>479</v>
      </c>
      <c r="G522" s="2">
        <f t="shared" si="86"/>
        <v>1013</v>
      </c>
      <c r="H522" s="2">
        <v>8</v>
      </c>
      <c r="I522">
        <v>1013</v>
      </c>
      <c r="J522" s="2">
        <v>0</v>
      </c>
      <c r="K522">
        <v>6613</v>
      </c>
      <c r="L522">
        <v>6613</v>
      </c>
      <c r="M522" s="9">
        <f>VLOOKUP(E522,跳转!A:B,2,FALSE)</f>
        <v>11</v>
      </c>
      <c r="N522" s="10"/>
      <c r="P522">
        <f>VLOOKUP(E522,跳转!$A$56:$C$102,3,FALSE)</f>
        <v>314007908</v>
      </c>
      <c r="Q522">
        <v>0</v>
      </c>
      <c r="S522">
        <v>27</v>
      </c>
    </row>
    <row r="523" ht="16.5" customHeight="1" spans="1:19">
      <c r="A523" s="2" t="s">
        <v>50</v>
      </c>
      <c r="B523">
        <v>1014</v>
      </c>
      <c r="C523" s="3" t="s">
        <v>480</v>
      </c>
      <c r="D523" s="2">
        <v>0</v>
      </c>
      <c r="E523" s="19" t="s">
        <v>117</v>
      </c>
      <c r="F523" s="3" t="s">
        <v>481</v>
      </c>
      <c r="G523" s="2">
        <f t="shared" si="86"/>
        <v>1014</v>
      </c>
      <c r="H523" s="2">
        <v>8</v>
      </c>
      <c r="I523">
        <v>1014</v>
      </c>
      <c r="J523" s="2">
        <v>0</v>
      </c>
      <c r="K523">
        <v>6614</v>
      </c>
      <c r="L523">
        <v>6614</v>
      </c>
      <c r="M523" s="9">
        <f>VLOOKUP(E523,跳转!A:B,2,FALSE)</f>
        <v>136</v>
      </c>
      <c r="N523" s="10"/>
      <c r="P523">
        <f>VLOOKUP(E523,跳转!$A$56:$C$102,3,FALSE)</f>
        <v>314007907</v>
      </c>
      <c r="Q523">
        <v>0</v>
      </c>
      <c r="S523">
        <v>27</v>
      </c>
    </row>
    <row r="524" ht="16.5" customHeight="1" spans="1:19">
      <c r="A524" s="2" t="s">
        <v>50</v>
      </c>
      <c r="B524">
        <v>1015</v>
      </c>
      <c r="C524" s="3" t="s">
        <v>482</v>
      </c>
      <c r="D524" s="2">
        <v>0</v>
      </c>
      <c r="E524" s="3" t="s">
        <v>460</v>
      </c>
      <c r="F524" s="3" t="s">
        <v>483</v>
      </c>
      <c r="G524" s="2">
        <f t="shared" si="86"/>
        <v>1015</v>
      </c>
      <c r="H524" s="2">
        <v>8</v>
      </c>
      <c r="I524">
        <v>1015</v>
      </c>
      <c r="J524" s="2">
        <v>0</v>
      </c>
      <c r="K524">
        <v>6615</v>
      </c>
      <c r="L524">
        <v>6615</v>
      </c>
      <c r="M524" s="9">
        <f>VLOOKUP(E524,跳转!A:B,2,FALSE)</f>
        <v>2</v>
      </c>
      <c r="N524" s="10"/>
      <c r="P524">
        <f>VLOOKUP(E524,跳转!$A$56:$C$102,3,FALSE)</f>
        <v>314007904</v>
      </c>
      <c r="Q524">
        <v>0</v>
      </c>
      <c r="S524">
        <v>27</v>
      </c>
    </row>
    <row r="525" ht="16.5" customHeight="1" spans="1:19">
      <c r="A525" s="2" t="s">
        <v>50</v>
      </c>
      <c r="B525">
        <v>1016</v>
      </c>
      <c r="C525" s="3" t="s">
        <v>484</v>
      </c>
      <c r="D525" s="2">
        <v>0</v>
      </c>
      <c r="E525" s="3" t="s">
        <v>485</v>
      </c>
      <c r="F525" s="3" t="s">
        <v>486</v>
      </c>
      <c r="G525" s="2">
        <f t="shared" si="86"/>
        <v>1016</v>
      </c>
      <c r="H525" s="2">
        <v>8</v>
      </c>
      <c r="I525">
        <v>1016</v>
      </c>
      <c r="J525" s="2">
        <v>0</v>
      </c>
      <c r="K525">
        <v>6616</v>
      </c>
      <c r="L525">
        <v>6616</v>
      </c>
      <c r="M525" s="9">
        <f>VLOOKUP(E525,跳转!A:B,2,FALSE)</f>
        <v>56</v>
      </c>
      <c r="N525" s="10"/>
      <c r="P525">
        <f>VLOOKUP(E525,跳转!$A$56:$C$102,3,FALSE)</f>
        <v>314007905</v>
      </c>
      <c r="Q525">
        <v>0</v>
      </c>
      <c r="S525">
        <v>27</v>
      </c>
    </row>
    <row r="526" ht="16.5" customHeight="1" spans="1:19">
      <c r="A526" s="2" t="s">
        <v>50</v>
      </c>
      <c r="B526">
        <v>1017</v>
      </c>
      <c r="C526" s="53" t="s">
        <v>487</v>
      </c>
      <c r="D526" s="2">
        <v>0</v>
      </c>
      <c r="E526" s="3" t="s">
        <v>177</v>
      </c>
      <c r="F526" s="3" t="s">
        <v>198</v>
      </c>
      <c r="G526" s="2">
        <f t="shared" si="86"/>
        <v>1017</v>
      </c>
      <c r="H526" s="2">
        <v>8</v>
      </c>
      <c r="I526">
        <v>1017</v>
      </c>
      <c r="J526" s="2">
        <v>0</v>
      </c>
      <c r="K526">
        <v>6617</v>
      </c>
      <c r="L526">
        <v>6617</v>
      </c>
      <c r="M526" s="9">
        <f>VLOOKUP(E526,跳转!A:B,2,FALSE)</f>
        <v>2</v>
      </c>
      <c r="N526" s="10"/>
      <c r="P526">
        <f>VLOOKUP(E526,跳转!$A$56:$C$102,3,FALSE)</f>
        <v>314007910</v>
      </c>
      <c r="Q526">
        <v>0</v>
      </c>
      <c r="S526">
        <v>27</v>
      </c>
    </row>
    <row r="527" ht="16.5" customHeight="1" spans="1:19">
      <c r="A527" s="2" t="s">
        <v>50</v>
      </c>
      <c r="B527">
        <v>1018</v>
      </c>
      <c r="C527" s="3" t="s">
        <v>488</v>
      </c>
      <c r="D527" s="2">
        <v>0</v>
      </c>
      <c r="E527" s="3" t="s">
        <v>71</v>
      </c>
      <c r="F527" s="3" t="s">
        <v>489</v>
      </c>
      <c r="G527" s="2">
        <f t="shared" si="86"/>
        <v>1018</v>
      </c>
      <c r="H527" s="2">
        <v>8</v>
      </c>
      <c r="I527">
        <v>1018</v>
      </c>
      <c r="J527" s="2">
        <v>0</v>
      </c>
      <c r="K527">
        <v>6618</v>
      </c>
      <c r="L527">
        <v>6618</v>
      </c>
      <c r="M527" s="9">
        <f>VLOOKUP(E527,跳转!A:B,2,FALSE)</f>
        <v>10</v>
      </c>
      <c r="N527" s="10"/>
      <c r="P527">
        <f>VLOOKUP(E527,跳转!$A$56:$C$102,3,FALSE)</f>
        <v>314007912</v>
      </c>
      <c r="Q527">
        <v>0</v>
      </c>
      <c r="S527">
        <v>27</v>
      </c>
    </row>
    <row r="528" ht="16.5" customHeight="1" spans="1:19">
      <c r="A528" s="2" t="s">
        <v>50</v>
      </c>
      <c r="B528">
        <v>1019</v>
      </c>
      <c r="C528" s="3" t="s">
        <v>490</v>
      </c>
      <c r="D528" s="2">
        <v>0</v>
      </c>
      <c r="E528" s="3" t="s">
        <v>65</v>
      </c>
      <c r="F528" s="12" t="s">
        <v>491</v>
      </c>
      <c r="G528" s="2">
        <f t="shared" si="86"/>
        <v>1019</v>
      </c>
      <c r="H528" s="2">
        <v>8</v>
      </c>
      <c r="I528">
        <v>1019</v>
      </c>
      <c r="J528" s="2">
        <v>0</v>
      </c>
      <c r="K528">
        <v>6619</v>
      </c>
      <c r="L528">
        <v>6619</v>
      </c>
      <c r="M528" s="9">
        <f>VLOOKUP(E528,跳转!A:B,2,FALSE)</f>
        <v>20</v>
      </c>
      <c r="N528" s="11"/>
      <c r="P528">
        <f>VLOOKUP(E528,跳转!$A$56:$C$102,3,FALSE)</f>
        <v>314007909</v>
      </c>
      <c r="Q528">
        <v>0</v>
      </c>
      <c r="S528">
        <v>27</v>
      </c>
    </row>
    <row r="529" ht="16.5" customHeight="1" spans="1:19">
      <c r="A529" s="2" t="s">
        <v>50</v>
      </c>
      <c r="B529">
        <v>1020</v>
      </c>
      <c r="C529" s="3" t="s">
        <v>492</v>
      </c>
      <c r="D529" s="2">
        <v>0</v>
      </c>
      <c r="E529" s="3" t="s">
        <v>465</v>
      </c>
      <c r="F529" s="3" t="s">
        <v>247</v>
      </c>
      <c r="G529" s="2">
        <f t="shared" si="86"/>
        <v>1020</v>
      </c>
      <c r="H529" s="2">
        <v>8</v>
      </c>
      <c r="I529">
        <v>1020</v>
      </c>
      <c r="J529" s="2">
        <v>0</v>
      </c>
      <c r="K529">
        <v>6620</v>
      </c>
      <c r="L529">
        <v>6620</v>
      </c>
      <c r="M529" s="9">
        <f>VLOOKUP(E529,跳转!A:B,2,FALSE)</f>
        <v>2</v>
      </c>
      <c r="N529" s="10"/>
      <c r="P529">
        <f>VLOOKUP(E529,跳转!$A$56:$C$102,3,FALSE)</f>
        <v>314007906</v>
      </c>
      <c r="Q529">
        <v>0</v>
      </c>
      <c r="S529">
        <v>27</v>
      </c>
    </row>
    <row r="530" ht="16.5" customHeight="1" spans="1:19">
      <c r="A530" s="2" t="s">
        <v>50</v>
      </c>
      <c r="B530">
        <v>1021</v>
      </c>
      <c r="C530" s="3" t="s">
        <v>493</v>
      </c>
      <c r="D530" s="2">
        <v>0</v>
      </c>
      <c r="E530" s="3" t="s">
        <v>460</v>
      </c>
      <c r="F530" s="3" t="s">
        <v>494</v>
      </c>
      <c r="G530" s="2">
        <f t="shared" si="86"/>
        <v>1021</v>
      </c>
      <c r="H530" s="2">
        <v>8</v>
      </c>
      <c r="I530">
        <v>1021</v>
      </c>
      <c r="J530" s="2">
        <v>0</v>
      </c>
      <c r="K530">
        <v>6621</v>
      </c>
      <c r="L530">
        <v>6621</v>
      </c>
      <c r="M530" s="9">
        <f>VLOOKUP(E530,跳转!A:B,2,FALSE)</f>
        <v>2</v>
      </c>
      <c r="N530" s="11"/>
      <c r="P530">
        <f>VLOOKUP(E530,跳转!$A$56:$C$102,3,FALSE)</f>
        <v>314007904</v>
      </c>
      <c r="Q530">
        <v>0</v>
      </c>
      <c r="S530">
        <v>27</v>
      </c>
    </row>
    <row r="531" ht="16.5" customHeight="1" spans="1:19">
      <c r="A531" s="2" t="s">
        <v>50</v>
      </c>
      <c r="B531">
        <v>1022</v>
      </c>
      <c r="C531" s="3" t="s">
        <v>495</v>
      </c>
      <c r="D531" s="2">
        <v>0</v>
      </c>
      <c r="E531" s="3" t="s">
        <v>360</v>
      </c>
      <c r="F531" s="3" t="s">
        <v>405</v>
      </c>
      <c r="G531" s="2">
        <f t="shared" si="86"/>
        <v>1022</v>
      </c>
      <c r="H531" s="2">
        <v>8</v>
      </c>
      <c r="I531">
        <v>1022</v>
      </c>
      <c r="J531" s="2">
        <v>0</v>
      </c>
      <c r="K531">
        <v>6622</v>
      </c>
      <c r="L531">
        <v>6622</v>
      </c>
      <c r="M531" s="9">
        <f>VLOOKUP(E531,跳转!A:B,2,FALSE)</f>
        <v>27</v>
      </c>
      <c r="N531" s="10"/>
      <c r="P531">
        <f>VLOOKUP(E531,跳转!$A$56:$C$102,3,FALSE)</f>
        <v>314007911</v>
      </c>
      <c r="Q531">
        <v>0</v>
      </c>
      <c r="S531">
        <v>27</v>
      </c>
    </row>
    <row r="532" ht="16.5" customHeight="1" spans="1:19">
      <c r="A532" s="2" t="s">
        <v>50</v>
      </c>
      <c r="B532">
        <v>1023</v>
      </c>
      <c r="C532" s="3" t="s">
        <v>496</v>
      </c>
      <c r="D532" s="2">
        <v>0</v>
      </c>
      <c r="E532" s="3" t="s">
        <v>465</v>
      </c>
      <c r="F532" s="3" t="s">
        <v>268</v>
      </c>
      <c r="G532" s="2">
        <f t="shared" si="86"/>
        <v>1023</v>
      </c>
      <c r="H532" s="2">
        <v>8</v>
      </c>
      <c r="I532">
        <v>1023</v>
      </c>
      <c r="J532" s="2">
        <v>0</v>
      </c>
      <c r="K532">
        <v>6623</v>
      </c>
      <c r="L532">
        <v>6623</v>
      </c>
      <c r="M532" s="9">
        <f>VLOOKUP(E532,跳转!A:B,2,FALSE)</f>
        <v>2</v>
      </c>
      <c r="N532" s="11"/>
      <c r="P532">
        <f>VLOOKUP(E532,跳转!$A$56:$C$102,3,FALSE)</f>
        <v>314007906</v>
      </c>
      <c r="Q532">
        <v>0</v>
      </c>
      <c r="S532">
        <v>27</v>
      </c>
    </row>
    <row r="533" ht="16.5" customHeight="1" spans="1:19">
      <c r="A533" s="2" t="s">
        <v>50</v>
      </c>
      <c r="B533">
        <v>1024</v>
      </c>
      <c r="C533" s="3" t="s">
        <v>497</v>
      </c>
      <c r="D533" s="2">
        <v>0</v>
      </c>
      <c r="E533" s="3" t="s">
        <v>498</v>
      </c>
      <c r="F533" s="3" t="s">
        <v>498</v>
      </c>
      <c r="G533" s="2">
        <f t="shared" si="86"/>
        <v>1024</v>
      </c>
      <c r="H533" s="2">
        <v>8</v>
      </c>
      <c r="I533">
        <v>1024</v>
      </c>
      <c r="J533" s="2">
        <v>0</v>
      </c>
      <c r="K533">
        <v>6624</v>
      </c>
      <c r="L533">
        <v>6624</v>
      </c>
      <c r="M533" s="9">
        <f>VLOOKUP(E533,跳转!A:B,2,FALSE)</f>
        <v>2</v>
      </c>
      <c r="N533" s="10"/>
      <c r="P533">
        <f>VLOOKUP(E533,跳转!$A$56:$C$102,3,FALSE)</f>
        <v>314007011</v>
      </c>
      <c r="Q533">
        <v>0</v>
      </c>
      <c r="S533">
        <v>27</v>
      </c>
    </row>
    <row r="534" ht="16.5" customHeight="1" spans="1:19">
      <c r="A534" s="2" t="s">
        <v>50</v>
      </c>
      <c r="B534">
        <v>1025</v>
      </c>
      <c r="C534" s="3" t="s">
        <v>499</v>
      </c>
      <c r="D534" s="2">
        <v>0</v>
      </c>
      <c r="E534" s="3" t="s">
        <v>65</v>
      </c>
      <c r="F534" s="3" t="s">
        <v>500</v>
      </c>
      <c r="G534" s="2">
        <f t="shared" si="86"/>
        <v>1025</v>
      </c>
      <c r="H534" s="2">
        <v>8</v>
      </c>
      <c r="I534">
        <v>1025</v>
      </c>
      <c r="J534" s="2">
        <v>0</v>
      </c>
      <c r="K534">
        <v>6625</v>
      </c>
      <c r="L534">
        <v>6625</v>
      </c>
      <c r="M534" s="9">
        <f>VLOOKUP(E534,跳转!A:B,2,FALSE)</f>
        <v>20</v>
      </c>
      <c r="N534" s="11"/>
      <c r="P534">
        <f>VLOOKUP(E534,跳转!$A$56:$C$102,3,FALSE)</f>
        <v>314007909</v>
      </c>
      <c r="Q534">
        <v>0</v>
      </c>
      <c r="S534">
        <v>27</v>
      </c>
    </row>
    <row r="535" ht="16.5" customHeight="1" spans="1:19">
      <c r="A535" s="2" t="s">
        <v>50</v>
      </c>
      <c r="B535">
        <v>1026</v>
      </c>
      <c r="C535" s="53" t="s">
        <v>501</v>
      </c>
      <c r="D535" s="2">
        <v>0</v>
      </c>
      <c r="E535" s="3" t="s">
        <v>177</v>
      </c>
      <c r="F535" s="3" t="s">
        <v>264</v>
      </c>
      <c r="G535" s="2">
        <f t="shared" si="86"/>
        <v>1026</v>
      </c>
      <c r="H535" s="2">
        <v>8</v>
      </c>
      <c r="I535">
        <v>1026</v>
      </c>
      <c r="J535" s="2">
        <v>0</v>
      </c>
      <c r="K535">
        <v>6626</v>
      </c>
      <c r="L535">
        <v>6626</v>
      </c>
      <c r="M535" s="9">
        <f>VLOOKUP(E535,跳转!A:B,2,FALSE)</f>
        <v>2</v>
      </c>
      <c r="N535" s="11"/>
      <c r="P535">
        <f>VLOOKUP(E535,跳转!$A$56:$C$102,3,FALSE)</f>
        <v>314007910</v>
      </c>
      <c r="Q535">
        <v>0</v>
      </c>
      <c r="S535">
        <v>27</v>
      </c>
    </row>
    <row r="536" ht="16.5" customHeight="1" spans="1:19">
      <c r="A536" s="2" t="s">
        <v>50</v>
      </c>
      <c r="B536">
        <v>1027</v>
      </c>
      <c r="C536" s="3" t="s">
        <v>502</v>
      </c>
      <c r="D536" s="2">
        <v>0</v>
      </c>
      <c r="E536" s="19" t="s">
        <v>117</v>
      </c>
      <c r="F536" s="3" t="s">
        <v>503</v>
      </c>
      <c r="G536" s="2">
        <f t="shared" si="86"/>
        <v>1027</v>
      </c>
      <c r="H536" s="2">
        <v>8</v>
      </c>
      <c r="I536">
        <v>1027</v>
      </c>
      <c r="J536" s="2">
        <v>0</v>
      </c>
      <c r="K536">
        <v>6627</v>
      </c>
      <c r="L536">
        <v>6627</v>
      </c>
      <c r="M536" s="9">
        <f>VLOOKUP(E536,跳转!A:B,2,FALSE)</f>
        <v>136</v>
      </c>
      <c r="N536" s="11"/>
      <c r="P536">
        <f>VLOOKUP(E536,跳转!$A$56:$C$102,3,FALSE)</f>
        <v>314007907</v>
      </c>
      <c r="Q536">
        <v>0</v>
      </c>
      <c r="S536">
        <v>27</v>
      </c>
    </row>
    <row r="537" ht="16.5" customHeight="1" spans="1:19">
      <c r="A537" s="2" t="s">
        <v>50</v>
      </c>
      <c r="B537">
        <v>1028</v>
      </c>
      <c r="C537" s="3" t="s">
        <v>504</v>
      </c>
      <c r="D537" s="2">
        <v>0</v>
      </c>
      <c r="E537" s="3" t="s">
        <v>71</v>
      </c>
      <c r="F537" s="3" t="s">
        <v>505</v>
      </c>
      <c r="G537" s="2">
        <f t="shared" si="86"/>
        <v>1028</v>
      </c>
      <c r="H537" s="2">
        <v>8</v>
      </c>
      <c r="I537">
        <v>1028</v>
      </c>
      <c r="J537" s="2">
        <v>0</v>
      </c>
      <c r="K537">
        <v>6628</v>
      </c>
      <c r="L537">
        <v>6628</v>
      </c>
      <c r="M537" s="9">
        <f>VLOOKUP(E537,跳转!A:B,2,FALSE)</f>
        <v>10</v>
      </c>
      <c r="N537" s="11"/>
      <c r="P537">
        <f>VLOOKUP(E537,跳转!$A$56:$C$102,3,FALSE)</f>
        <v>314007912</v>
      </c>
      <c r="Q537">
        <v>0</v>
      </c>
      <c r="S537">
        <v>27</v>
      </c>
    </row>
    <row r="538" ht="16.5" customHeight="1" spans="1:19">
      <c r="A538" s="2" t="s">
        <v>50</v>
      </c>
      <c r="B538">
        <v>1029</v>
      </c>
      <c r="C538" s="3" t="s">
        <v>506</v>
      </c>
      <c r="D538" s="2">
        <v>0</v>
      </c>
      <c r="E538" s="3" t="s">
        <v>485</v>
      </c>
      <c r="F538" s="3" t="s">
        <v>507</v>
      </c>
      <c r="G538" s="2">
        <f t="shared" si="86"/>
        <v>1029</v>
      </c>
      <c r="H538" s="2">
        <v>8</v>
      </c>
      <c r="I538">
        <v>1029</v>
      </c>
      <c r="J538" s="2">
        <v>0</v>
      </c>
      <c r="K538">
        <v>6629</v>
      </c>
      <c r="L538">
        <v>6629</v>
      </c>
      <c r="M538" s="9">
        <f>VLOOKUP(E538,跳转!A:B,2,FALSE)</f>
        <v>56</v>
      </c>
      <c r="N538" s="11"/>
      <c r="P538">
        <f>VLOOKUP(E538,跳转!$A$56:$C$102,3,FALSE)</f>
        <v>314007905</v>
      </c>
      <c r="Q538">
        <v>0</v>
      </c>
      <c r="S538">
        <v>27</v>
      </c>
    </row>
    <row r="539" ht="16.5" customHeight="1" spans="1:19">
      <c r="A539" s="2" t="s">
        <v>50</v>
      </c>
      <c r="B539">
        <v>1030</v>
      </c>
      <c r="C539" s="3" t="s">
        <v>508</v>
      </c>
      <c r="D539" s="2">
        <v>0</v>
      </c>
      <c r="E539" s="3" t="s">
        <v>465</v>
      </c>
      <c r="F539" s="3" t="s">
        <v>364</v>
      </c>
      <c r="G539" s="2">
        <f t="shared" si="86"/>
        <v>1030</v>
      </c>
      <c r="H539" s="2">
        <v>8</v>
      </c>
      <c r="I539">
        <v>1030</v>
      </c>
      <c r="J539" s="2">
        <v>0</v>
      </c>
      <c r="K539">
        <v>6630</v>
      </c>
      <c r="L539">
        <v>6630</v>
      </c>
      <c r="M539" s="9">
        <f>VLOOKUP(E539,跳转!A:B,2,FALSE)</f>
        <v>2</v>
      </c>
      <c r="N539" s="11"/>
      <c r="P539">
        <f>VLOOKUP(E539,跳转!$A$56:$C$102,3,FALSE)</f>
        <v>314007906</v>
      </c>
      <c r="Q539">
        <v>0</v>
      </c>
      <c r="S539">
        <v>27</v>
      </c>
    </row>
    <row r="540" ht="16.5" customHeight="1" spans="1:19">
      <c r="A540" s="2" t="s">
        <v>50</v>
      </c>
      <c r="B540">
        <v>1031</v>
      </c>
      <c r="C540" s="3" t="s">
        <v>509</v>
      </c>
      <c r="D540" s="2">
        <v>0</v>
      </c>
      <c r="E540" s="3" t="s">
        <v>460</v>
      </c>
      <c r="F540" s="3" t="s">
        <v>510</v>
      </c>
      <c r="G540" s="2">
        <f t="shared" si="86"/>
        <v>1031</v>
      </c>
      <c r="H540" s="2">
        <v>8</v>
      </c>
      <c r="I540">
        <v>1031</v>
      </c>
      <c r="J540" s="2">
        <v>0</v>
      </c>
      <c r="K540">
        <v>6631</v>
      </c>
      <c r="L540">
        <v>6631</v>
      </c>
      <c r="M540" s="9">
        <f>VLOOKUP(E540,跳转!A:B,2,FALSE)</f>
        <v>2</v>
      </c>
      <c r="N540" s="11"/>
      <c r="P540">
        <f>VLOOKUP(E540,跳转!$A$56:$C$102,3,FALSE)</f>
        <v>314007904</v>
      </c>
      <c r="Q540">
        <v>0</v>
      </c>
      <c r="S540">
        <v>27</v>
      </c>
    </row>
    <row r="541" ht="16.5" customHeight="1" spans="1:19">
      <c r="A541" s="2" t="s">
        <v>50</v>
      </c>
      <c r="B541">
        <v>1032</v>
      </c>
      <c r="C541" s="3" t="s">
        <v>511</v>
      </c>
      <c r="D541" s="2">
        <v>0</v>
      </c>
      <c r="E541" s="3" t="s">
        <v>478</v>
      </c>
      <c r="F541" s="3" t="s">
        <v>512</v>
      </c>
      <c r="G541" s="2">
        <f t="shared" si="86"/>
        <v>1032</v>
      </c>
      <c r="H541" s="2">
        <v>8</v>
      </c>
      <c r="I541">
        <v>1032</v>
      </c>
      <c r="J541" s="2">
        <v>0</v>
      </c>
      <c r="K541">
        <v>6632</v>
      </c>
      <c r="L541">
        <v>6632</v>
      </c>
      <c r="M541" s="9">
        <f>VLOOKUP(E541,跳转!A:B,2,FALSE)</f>
        <v>11</v>
      </c>
      <c r="N541" s="11"/>
      <c r="P541">
        <f>VLOOKUP(E541,跳转!$A$56:$C$102,3,FALSE)</f>
        <v>314007908</v>
      </c>
      <c r="Q541">
        <v>0</v>
      </c>
      <c r="S541">
        <v>27</v>
      </c>
    </row>
    <row r="542" ht="16.5" customHeight="1" spans="1:19">
      <c r="A542" s="2" t="s">
        <v>50</v>
      </c>
      <c r="B542">
        <v>1033</v>
      </c>
      <c r="C542" s="3" t="s">
        <v>513</v>
      </c>
      <c r="D542" s="2">
        <v>0</v>
      </c>
      <c r="E542" s="3" t="s">
        <v>465</v>
      </c>
      <c r="F542" s="3" t="s">
        <v>417</v>
      </c>
      <c r="G542" s="2">
        <f t="shared" si="86"/>
        <v>1033</v>
      </c>
      <c r="H542" s="2">
        <v>8</v>
      </c>
      <c r="I542">
        <v>1033</v>
      </c>
      <c r="J542" s="2">
        <v>0</v>
      </c>
      <c r="K542">
        <v>6633</v>
      </c>
      <c r="L542">
        <v>6633</v>
      </c>
      <c r="M542" s="9">
        <f>VLOOKUP(E542,跳转!A:B,2,FALSE)</f>
        <v>2</v>
      </c>
      <c r="N542" s="11"/>
      <c r="P542">
        <f>VLOOKUP(E542,跳转!$A$56:$C$102,3,FALSE)</f>
        <v>314007906</v>
      </c>
      <c r="Q542">
        <v>0</v>
      </c>
      <c r="S542">
        <v>27</v>
      </c>
    </row>
    <row r="543" ht="16.5" customHeight="1" spans="1:19">
      <c r="A543" s="2" t="s">
        <v>50</v>
      </c>
      <c r="B543">
        <v>1034</v>
      </c>
      <c r="C543" s="3" t="s">
        <v>514</v>
      </c>
      <c r="D543" s="2">
        <v>0</v>
      </c>
      <c r="E543" s="3" t="s">
        <v>460</v>
      </c>
      <c r="F543" s="6" t="s">
        <v>515</v>
      </c>
      <c r="G543" s="2">
        <f t="shared" ref="G543:G581" si="87">B543</f>
        <v>1034</v>
      </c>
      <c r="H543" s="2">
        <v>8</v>
      </c>
      <c r="I543">
        <v>1034</v>
      </c>
      <c r="J543" s="2">
        <v>0</v>
      </c>
      <c r="K543">
        <v>6634</v>
      </c>
      <c r="L543">
        <v>6634</v>
      </c>
      <c r="M543" s="9">
        <f>VLOOKUP(E543,跳转!A:B,2,FALSE)</f>
        <v>2</v>
      </c>
      <c r="N543" s="11"/>
      <c r="P543">
        <f>VLOOKUP(E543,跳转!$A$56:$C$102,3,FALSE)</f>
        <v>314007904</v>
      </c>
      <c r="Q543">
        <v>0</v>
      </c>
      <c r="S543">
        <v>27</v>
      </c>
    </row>
    <row r="544" ht="16.5" customHeight="1" spans="1:19">
      <c r="A544" s="2" t="s">
        <v>50</v>
      </c>
      <c r="B544">
        <v>1035</v>
      </c>
      <c r="C544" s="3" t="s">
        <v>516</v>
      </c>
      <c r="D544" s="2">
        <v>0</v>
      </c>
      <c r="E544" s="3" t="s">
        <v>65</v>
      </c>
      <c r="F544" s="12" t="s">
        <v>517</v>
      </c>
      <c r="G544" s="2">
        <f t="shared" si="87"/>
        <v>1035</v>
      </c>
      <c r="H544" s="2">
        <v>8</v>
      </c>
      <c r="I544">
        <v>1035</v>
      </c>
      <c r="J544" s="2">
        <v>0</v>
      </c>
      <c r="K544">
        <v>6635</v>
      </c>
      <c r="L544">
        <v>6635</v>
      </c>
      <c r="M544" s="9">
        <f>VLOOKUP(E544,跳转!A:B,2,FALSE)</f>
        <v>20</v>
      </c>
      <c r="N544" s="11"/>
      <c r="P544">
        <f>VLOOKUP(E544,跳转!$A$56:$C$102,3,FALSE)</f>
        <v>314007909</v>
      </c>
      <c r="Q544">
        <v>0</v>
      </c>
      <c r="S544">
        <v>27</v>
      </c>
    </row>
    <row r="545" ht="16.5" customHeight="1" spans="1:19">
      <c r="A545" s="2" t="s">
        <v>50</v>
      </c>
      <c r="B545">
        <v>1036</v>
      </c>
      <c r="C545" s="3" t="s">
        <v>518</v>
      </c>
      <c r="D545" s="2">
        <v>0</v>
      </c>
      <c r="E545" s="3" t="s">
        <v>465</v>
      </c>
      <c r="F545" s="3" t="s">
        <v>431</v>
      </c>
      <c r="G545" s="2">
        <f t="shared" si="87"/>
        <v>1036</v>
      </c>
      <c r="H545" s="2">
        <v>8</v>
      </c>
      <c r="I545">
        <v>1036</v>
      </c>
      <c r="J545" s="2">
        <v>0</v>
      </c>
      <c r="K545">
        <v>6636</v>
      </c>
      <c r="L545">
        <v>6636</v>
      </c>
      <c r="M545" s="9">
        <f>VLOOKUP(E545,跳转!A:B,2,FALSE)</f>
        <v>2</v>
      </c>
      <c r="N545" s="11"/>
      <c r="P545">
        <f>VLOOKUP(E545,跳转!$A$56:$C$102,3,FALSE)</f>
        <v>314007906</v>
      </c>
      <c r="Q545">
        <v>0</v>
      </c>
      <c r="S545">
        <v>27</v>
      </c>
    </row>
    <row r="546" ht="16.5" customHeight="1" spans="1:19">
      <c r="A546" s="2" t="s">
        <v>50</v>
      </c>
      <c r="B546">
        <v>1037</v>
      </c>
      <c r="C546" s="3" t="s">
        <v>519</v>
      </c>
      <c r="D546" s="2">
        <v>0</v>
      </c>
      <c r="E546" s="3" t="s">
        <v>460</v>
      </c>
      <c r="F546" s="3" t="s">
        <v>520</v>
      </c>
      <c r="G546" s="2">
        <f t="shared" si="87"/>
        <v>1037</v>
      </c>
      <c r="H546" s="2">
        <v>8</v>
      </c>
      <c r="I546">
        <v>1037</v>
      </c>
      <c r="J546" s="2">
        <v>0</v>
      </c>
      <c r="K546">
        <v>6637</v>
      </c>
      <c r="L546">
        <v>6637</v>
      </c>
      <c r="M546" s="9">
        <f>VLOOKUP(E546,跳转!A:B,2,FALSE)</f>
        <v>2</v>
      </c>
      <c r="N546" s="11"/>
      <c r="P546">
        <f>VLOOKUP(E546,跳转!$A$56:$C$102,3,FALSE)</f>
        <v>314007904</v>
      </c>
      <c r="Q546">
        <v>0</v>
      </c>
      <c r="S546">
        <v>27</v>
      </c>
    </row>
    <row r="547" ht="16.5" customHeight="1" spans="1:19">
      <c r="A547" s="2" t="s">
        <v>50</v>
      </c>
      <c r="B547">
        <v>1038</v>
      </c>
      <c r="C547" s="3" t="s">
        <v>521</v>
      </c>
      <c r="D547" s="2">
        <v>0</v>
      </c>
      <c r="E547" s="3" t="s">
        <v>360</v>
      </c>
      <c r="F547" s="12" t="s">
        <v>522</v>
      </c>
      <c r="G547" s="2">
        <f t="shared" si="87"/>
        <v>1038</v>
      </c>
      <c r="H547" s="2">
        <v>8</v>
      </c>
      <c r="I547">
        <v>1038</v>
      </c>
      <c r="J547" s="2">
        <v>0</v>
      </c>
      <c r="K547">
        <v>6638</v>
      </c>
      <c r="L547">
        <v>6638</v>
      </c>
      <c r="M547" s="9">
        <f>VLOOKUP(E547,跳转!A:B,2,FALSE)</f>
        <v>27</v>
      </c>
      <c r="N547" s="11"/>
      <c r="P547">
        <f>VLOOKUP(E547,跳转!$A$56:$C$102,3,FALSE)</f>
        <v>314007911</v>
      </c>
      <c r="Q547">
        <v>0</v>
      </c>
      <c r="S547">
        <v>27</v>
      </c>
    </row>
    <row r="548" ht="16.5" customHeight="1" spans="1:19">
      <c r="A548" s="2" t="s">
        <v>50</v>
      </c>
      <c r="B548">
        <v>1039</v>
      </c>
      <c r="C548" s="3" t="s">
        <v>523</v>
      </c>
      <c r="D548" s="2">
        <v>0</v>
      </c>
      <c r="E548" s="19" t="s">
        <v>117</v>
      </c>
      <c r="F548" s="3" t="s">
        <v>524</v>
      </c>
      <c r="G548" s="2">
        <f t="shared" si="87"/>
        <v>1039</v>
      </c>
      <c r="H548" s="2">
        <v>8</v>
      </c>
      <c r="I548">
        <v>1039</v>
      </c>
      <c r="J548" s="2">
        <v>0</v>
      </c>
      <c r="K548">
        <v>6639</v>
      </c>
      <c r="L548">
        <v>6639</v>
      </c>
      <c r="M548" s="9">
        <f>VLOOKUP(E548,跳转!A:B,2,FALSE)</f>
        <v>136</v>
      </c>
      <c r="N548" s="11"/>
      <c r="P548">
        <f>VLOOKUP(E548,跳转!$A$56:$C$102,3,FALSE)</f>
        <v>314007907</v>
      </c>
      <c r="Q548">
        <v>0</v>
      </c>
      <c r="S548">
        <v>27</v>
      </c>
    </row>
    <row r="549" ht="16.5" customHeight="1" spans="1:19">
      <c r="A549" s="2" t="s">
        <v>50</v>
      </c>
      <c r="B549">
        <v>1040</v>
      </c>
      <c r="C549" s="3" t="s">
        <v>525</v>
      </c>
      <c r="D549" s="2">
        <v>0</v>
      </c>
      <c r="E549" s="3" t="s">
        <v>460</v>
      </c>
      <c r="F549" s="3" t="s">
        <v>526</v>
      </c>
      <c r="G549" s="2">
        <f t="shared" si="87"/>
        <v>1040</v>
      </c>
      <c r="H549" s="2">
        <v>8</v>
      </c>
      <c r="I549">
        <v>1040</v>
      </c>
      <c r="J549" s="2">
        <v>0</v>
      </c>
      <c r="K549">
        <v>6640</v>
      </c>
      <c r="L549">
        <v>6640</v>
      </c>
      <c r="M549" s="9">
        <f>VLOOKUP(E549,跳转!A:B,2,FALSE)</f>
        <v>2</v>
      </c>
      <c r="N549" s="11"/>
      <c r="P549">
        <f>VLOOKUP(E549,跳转!$A$56:$C$102,3,FALSE)</f>
        <v>314007904</v>
      </c>
      <c r="Q549">
        <v>0</v>
      </c>
      <c r="S549">
        <v>27</v>
      </c>
    </row>
    <row r="550" ht="16.5" customHeight="1" spans="1:19">
      <c r="A550" s="2" t="s">
        <v>50</v>
      </c>
      <c r="B550">
        <v>1041</v>
      </c>
      <c r="C550" s="3" t="s">
        <v>527</v>
      </c>
      <c r="D550" s="2">
        <v>0</v>
      </c>
      <c r="E550" s="3" t="s">
        <v>65</v>
      </c>
      <c r="F550" s="3" t="s">
        <v>528</v>
      </c>
      <c r="G550" s="2">
        <f t="shared" si="87"/>
        <v>1041</v>
      </c>
      <c r="H550" s="2">
        <v>8</v>
      </c>
      <c r="I550">
        <v>1041</v>
      </c>
      <c r="J550" s="2">
        <v>0</v>
      </c>
      <c r="K550">
        <v>6641</v>
      </c>
      <c r="L550">
        <v>6641</v>
      </c>
      <c r="M550" s="9">
        <f>VLOOKUP(E550,跳转!A:B,2,FALSE)</f>
        <v>20</v>
      </c>
      <c r="N550" s="11"/>
      <c r="P550">
        <f>VLOOKUP(E550,跳转!$A$56:$C$102,3,FALSE)</f>
        <v>314007909</v>
      </c>
      <c r="Q550">
        <v>0</v>
      </c>
      <c r="S550">
        <v>27</v>
      </c>
    </row>
    <row r="551" ht="16.5" customHeight="1" spans="1:19">
      <c r="A551" s="2" t="s">
        <v>50</v>
      </c>
      <c r="B551">
        <v>1042</v>
      </c>
      <c r="C551" s="3" t="s">
        <v>529</v>
      </c>
      <c r="D551" s="2">
        <v>0</v>
      </c>
      <c r="E551" s="3" t="s">
        <v>465</v>
      </c>
      <c r="F551" s="3" t="s">
        <v>530</v>
      </c>
      <c r="G551" s="2">
        <f t="shared" si="87"/>
        <v>1042</v>
      </c>
      <c r="H551" s="2">
        <v>8</v>
      </c>
      <c r="I551">
        <v>1042</v>
      </c>
      <c r="J551" s="2">
        <v>0</v>
      </c>
      <c r="K551">
        <v>6642</v>
      </c>
      <c r="L551">
        <v>6642</v>
      </c>
      <c r="M551" s="9">
        <f>VLOOKUP(E551,跳转!A:B,2,FALSE)</f>
        <v>2</v>
      </c>
      <c r="N551" s="11"/>
      <c r="P551">
        <f>VLOOKUP(E551,跳转!$A$56:$C$102,3,FALSE)</f>
        <v>314007906</v>
      </c>
      <c r="Q551">
        <v>0</v>
      </c>
      <c r="S551">
        <v>27</v>
      </c>
    </row>
    <row r="552" ht="16.5" customHeight="1" spans="1:19">
      <c r="A552" s="2" t="s">
        <v>50</v>
      </c>
      <c r="B552">
        <v>1043</v>
      </c>
      <c r="C552" s="3" t="s">
        <v>531</v>
      </c>
      <c r="D552" s="2">
        <v>0</v>
      </c>
      <c r="E552" s="3" t="s">
        <v>460</v>
      </c>
      <c r="F552" s="3" t="s">
        <v>532</v>
      </c>
      <c r="G552" s="2">
        <f t="shared" si="87"/>
        <v>1043</v>
      </c>
      <c r="H552" s="2">
        <v>8</v>
      </c>
      <c r="I552">
        <v>1043</v>
      </c>
      <c r="J552" s="2">
        <v>0</v>
      </c>
      <c r="K552">
        <v>6643</v>
      </c>
      <c r="L552">
        <v>6643</v>
      </c>
      <c r="M552" s="9">
        <f>VLOOKUP(E552,跳转!A:B,2,FALSE)</f>
        <v>2</v>
      </c>
      <c r="N552" s="11"/>
      <c r="P552">
        <f>VLOOKUP(E552,跳转!$A$56:$C$102,3,FALSE)</f>
        <v>314007904</v>
      </c>
      <c r="Q552">
        <v>0</v>
      </c>
      <c r="S552">
        <v>27</v>
      </c>
    </row>
    <row r="553" ht="16.5" customHeight="1" spans="1:19">
      <c r="A553" s="2" t="s">
        <v>50</v>
      </c>
      <c r="B553">
        <v>1044</v>
      </c>
      <c r="C553" s="3" t="s">
        <v>533</v>
      </c>
      <c r="D553" s="2">
        <v>0</v>
      </c>
      <c r="E553" s="3" t="s">
        <v>485</v>
      </c>
      <c r="F553" s="3" t="s">
        <v>534</v>
      </c>
      <c r="G553" s="2">
        <f t="shared" si="87"/>
        <v>1044</v>
      </c>
      <c r="H553" s="2">
        <v>8</v>
      </c>
      <c r="I553">
        <v>1044</v>
      </c>
      <c r="J553" s="2">
        <v>0</v>
      </c>
      <c r="K553">
        <v>6644</v>
      </c>
      <c r="L553">
        <v>6644</v>
      </c>
      <c r="M553" s="9">
        <f>VLOOKUP(E553,跳转!A:B,2,FALSE)</f>
        <v>56</v>
      </c>
      <c r="N553" s="11"/>
      <c r="P553">
        <f>VLOOKUP(E553,跳转!$A$56:$C$102,3,FALSE)</f>
        <v>314007905</v>
      </c>
      <c r="Q553">
        <v>0</v>
      </c>
      <c r="S553">
        <v>27</v>
      </c>
    </row>
    <row r="554" ht="16.5" customHeight="1" spans="1:19">
      <c r="A554" s="2" t="s">
        <v>50</v>
      </c>
      <c r="B554">
        <v>1045</v>
      </c>
      <c r="C554" s="3" t="s">
        <v>535</v>
      </c>
      <c r="D554" s="2">
        <v>0</v>
      </c>
      <c r="E554" s="3" t="s">
        <v>465</v>
      </c>
      <c r="F554" s="3" t="s">
        <v>536</v>
      </c>
      <c r="G554" s="2">
        <f t="shared" si="87"/>
        <v>1045</v>
      </c>
      <c r="H554" s="2">
        <v>8</v>
      </c>
      <c r="I554">
        <v>1045</v>
      </c>
      <c r="J554" s="2">
        <v>0</v>
      </c>
      <c r="K554">
        <v>6645</v>
      </c>
      <c r="L554">
        <v>6645</v>
      </c>
      <c r="M554" s="9">
        <f>VLOOKUP(E554,跳转!A:B,2,FALSE)</f>
        <v>2</v>
      </c>
      <c r="N554" s="11"/>
      <c r="P554">
        <f>VLOOKUP(E554,跳转!$A$56:$C$102,3,FALSE)</f>
        <v>314007906</v>
      </c>
      <c r="Q554">
        <v>0</v>
      </c>
      <c r="S554">
        <v>27</v>
      </c>
    </row>
    <row r="555" ht="16.5" customHeight="1" spans="1:19">
      <c r="A555" s="2" t="s">
        <v>50</v>
      </c>
      <c r="B555">
        <v>1046</v>
      </c>
      <c r="C555" s="3" t="s">
        <v>537</v>
      </c>
      <c r="D555" s="2">
        <v>0</v>
      </c>
      <c r="E555" s="3" t="s">
        <v>71</v>
      </c>
      <c r="F555" s="3" t="s">
        <v>538</v>
      </c>
      <c r="G555" s="2">
        <f t="shared" si="87"/>
        <v>1046</v>
      </c>
      <c r="H555" s="2">
        <v>8</v>
      </c>
      <c r="I555">
        <v>1046</v>
      </c>
      <c r="J555" s="2">
        <v>0</v>
      </c>
      <c r="K555">
        <v>6646</v>
      </c>
      <c r="L555">
        <v>6646</v>
      </c>
      <c r="M555" s="9">
        <f>VLOOKUP(E555,跳转!A:B,2,FALSE)</f>
        <v>10</v>
      </c>
      <c r="N555" s="11"/>
      <c r="P555">
        <f>VLOOKUP(E555,跳转!$A$56:$C$102,3,FALSE)</f>
        <v>314007912</v>
      </c>
      <c r="Q555">
        <v>0</v>
      </c>
      <c r="S555">
        <v>27</v>
      </c>
    </row>
    <row r="556" ht="16.5" customHeight="1" spans="1:19">
      <c r="A556" s="2" t="s">
        <v>50</v>
      </c>
      <c r="B556">
        <v>1047</v>
      </c>
      <c r="C556" s="3" t="s">
        <v>539</v>
      </c>
      <c r="D556" s="2">
        <v>0</v>
      </c>
      <c r="E556" s="3" t="s">
        <v>478</v>
      </c>
      <c r="F556" s="3" t="s">
        <v>540</v>
      </c>
      <c r="G556" s="2">
        <f t="shared" si="87"/>
        <v>1047</v>
      </c>
      <c r="H556" s="2">
        <v>8</v>
      </c>
      <c r="I556">
        <v>1047</v>
      </c>
      <c r="J556" s="2">
        <v>0</v>
      </c>
      <c r="K556">
        <v>6647</v>
      </c>
      <c r="L556">
        <v>6647</v>
      </c>
      <c r="M556" s="9">
        <f>VLOOKUP(E556,跳转!A:B,2,FALSE)</f>
        <v>11</v>
      </c>
      <c r="N556" s="11"/>
      <c r="P556">
        <f>VLOOKUP(E556,跳转!$A$56:$C$102,3,FALSE)</f>
        <v>314007908</v>
      </c>
      <c r="Q556">
        <v>0</v>
      </c>
      <c r="S556">
        <v>27</v>
      </c>
    </row>
    <row r="557" ht="16.5" customHeight="1" spans="1:19">
      <c r="A557" s="2" t="s">
        <v>50</v>
      </c>
      <c r="B557">
        <v>1048</v>
      </c>
      <c r="C557" s="3" t="s">
        <v>541</v>
      </c>
      <c r="D557" s="2">
        <v>0</v>
      </c>
      <c r="E557" s="3" t="s">
        <v>465</v>
      </c>
      <c r="F557" s="3" t="s">
        <v>542</v>
      </c>
      <c r="G557" s="2">
        <f t="shared" si="87"/>
        <v>1048</v>
      </c>
      <c r="H557" s="2">
        <v>8</v>
      </c>
      <c r="I557">
        <v>1048</v>
      </c>
      <c r="J557" s="2">
        <v>0</v>
      </c>
      <c r="K557">
        <v>6648</v>
      </c>
      <c r="L557">
        <v>6648</v>
      </c>
      <c r="M557" s="9">
        <f>VLOOKUP(E557,跳转!A:B,2,FALSE)</f>
        <v>2</v>
      </c>
      <c r="N557" s="11"/>
      <c r="P557">
        <f>VLOOKUP(E557,跳转!$A$56:$C$102,3,FALSE)</f>
        <v>314007906</v>
      </c>
      <c r="Q557">
        <v>0</v>
      </c>
      <c r="S557">
        <v>27</v>
      </c>
    </row>
    <row r="558" ht="16.5" customHeight="1" spans="1:19">
      <c r="A558" s="2" t="s">
        <v>50</v>
      </c>
      <c r="B558">
        <v>1049</v>
      </c>
      <c r="C558" s="3" t="s">
        <v>543</v>
      </c>
      <c r="D558" s="2">
        <v>0</v>
      </c>
      <c r="E558" s="3" t="s">
        <v>460</v>
      </c>
      <c r="F558" s="3" t="s">
        <v>544</v>
      </c>
      <c r="G558" s="2">
        <f t="shared" si="87"/>
        <v>1049</v>
      </c>
      <c r="H558" s="2">
        <v>8</v>
      </c>
      <c r="I558">
        <v>1049</v>
      </c>
      <c r="J558" s="2">
        <v>0</v>
      </c>
      <c r="K558">
        <v>6649</v>
      </c>
      <c r="L558">
        <v>6649</v>
      </c>
      <c r="M558" s="9">
        <f>VLOOKUP(E558,跳转!A:B,2,FALSE)</f>
        <v>2</v>
      </c>
      <c r="N558" s="11"/>
      <c r="P558">
        <f>VLOOKUP(E558,跳转!$A$56:$C$102,3,FALSE)</f>
        <v>314007904</v>
      </c>
      <c r="Q558">
        <v>0</v>
      </c>
      <c r="S558">
        <v>27</v>
      </c>
    </row>
    <row r="559" ht="16.5" customHeight="1" spans="1:19">
      <c r="A559" s="2" t="s">
        <v>50</v>
      </c>
      <c r="B559">
        <v>1050</v>
      </c>
      <c r="C559" s="3" t="s">
        <v>545</v>
      </c>
      <c r="D559" s="2">
        <v>0</v>
      </c>
      <c r="E559" s="3" t="s">
        <v>65</v>
      </c>
      <c r="F559" s="3" t="s">
        <v>546</v>
      </c>
      <c r="G559" s="2">
        <f t="shared" si="87"/>
        <v>1050</v>
      </c>
      <c r="H559" s="2">
        <v>8</v>
      </c>
      <c r="I559">
        <v>1050</v>
      </c>
      <c r="J559" s="2">
        <v>0</v>
      </c>
      <c r="K559">
        <v>6650</v>
      </c>
      <c r="L559">
        <v>6650</v>
      </c>
      <c r="M559" s="9">
        <f>VLOOKUP(E559,跳转!A:B,2,FALSE)</f>
        <v>20</v>
      </c>
      <c r="N559" s="11"/>
      <c r="P559">
        <f>VLOOKUP(E559,跳转!$A$56:$C$102,3,FALSE)</f>
        <v>314007909</v>
      </c>
      <c r="Q559">
        <v>0</v>
      </c>
      <c r="S559">
        <v>27</v>
      </c>
    </row>
    <row r="560" ht="16.5" customHeight="1" spans="1:19">
      <c r="A560" s="2" t="s">
        <v>50</v>
      </c>
      <c r="B560">
        <v>1051</v>
      </c>
      <c r="C560" s="3" t="s">
        <v>547</v>
      </c>
      <c r="D560" s="2">
        <v>0</v>
      </c>
      <c r="E560" s="19" t="s">
        <v>117</v>
      </c>
      <c r="F560" s="3" t="s">
        <v>548</v>
      </c>
      <c r="G560" s="2">
        <f t="shared" si="87"/>
        <v>1051</v>
      </c>
      <c r="H560" s="2">
        <v>8</v>
      </c>
      <c r="I560">
        <v>1051</v>
      </c>
      <c r="J560" s="2">
        <v>0</v>
      </c>
      <c r="K560">
        <v>6651</v>
      </c>
      <c r="L560">
        <v>6651</v>
      </c>
      <c r="M560" s="9">
        <f>VLOOKUP(E560,跳转!A:B,2,FALSE)</f>
        <v>136</v>
      </c>
      <c r="N560" s="11"/>
      <c r="P560">
        <f>VLOOKUP(E560,跳转!$A$56:$C$102,3,FALSE)</f>
        <v>314007907</v>
      </c>
      <c r="Q560">
        <v>0</v>
      </c>
      <c r="S560">
        <v>27</v>
      </c>
    </row>
    <row r="561" ht="16.5" customHeight="1" spans="1:19">
      <c r="A561" s="2" t="s">
        <v>50</v>
      </c>
      <c r="B561">
        <v>1052</v>
      </c>
      <c r="C561" s="3" t="s">
        <v>549</v>
      </c>
      <c r="D561" s="2">
        <v>0</v>
      </c>
      <c r="E561" s="3" t="s">
        <v>550</v>
      </c>
      <c r="F561" s="3" t="s">
        <v>550</v>
      </c>
      <c r="G561" s="2">
        <f t="shared" si="87"/>
        <v>1052</v>
      </c>
      <c r="H561" s="2">
        <v>8</v>
      </c>
      <c r="I561">
        <v>1052</v>
      </c>
      <c r="J561" s="2">
        <v>0</v>
      </c>
      <c r="K561">
        <v>6652</v>
      </c>
      <c r="L561">
        <v>6652</v>
      </c>
      <c r="M561" s="9">
        <f>VLOOKUP(E561,跳转!A:B,2,FALSE)</f>
        <v>2</v>
      </c>
      <c r="N561" s="11"/>
      <c r="P561">
        <f>VLOOKUP(E561,跳转!$A$56:$C$102,3,FALSE)</f>
        <v>314007003</v>
      </c>
      <c r="Q561">
        <v>0</v>
      </c>
      <c r="S561">
        <v>27</v>
      </c>
    </row>
    <row r="562" ht="16.5" customHeight="1" spans="1:19">
      <c r="A562" s="2" t="s">
        <v>50</v>
      </c>
      <c r="B562">
        <v>1053</v>
      </c>
      <c r="C562" s="3" t="s">
        <v>551</v>
      </c>
      <c r="D562" s="2">
        <v>0</v>
      </c>
      <c r="E562" s="3" t="s">
        <v>485</v>
      </c>
      <c r="F562" s="3" t="s">
        <v>552</v>
      </c>
      <c r="G562" s="2">
        <f t="shared" si="87"/>
        <v>1053</v>
      </c>
      <c r="H562" s="2">
        <v>8</v>
      </c>
      <c r="I562">
        <v>1053</v>
      </c>
      <c r="J562" s="2">
        <v>0</v>
      </c>
      <c r="K562">
        <v>6653</v>
      </c>
      <c r="L562">
        <v>6653</v>
      </c>
      <c r="M562" s="9">
        <f>VLOOKUP(E562,跳转!A:B,2,FALSE)</f>
        <v>56</v>
      </c>
      <c r="N562" s="11"/>
      <c r="P562">
        <f>VLOOKUP(E562,跳转!$A$56:$C$102,3,FALSE)</f>
        <v>314007905</v>
      </c>
      <c r="Q562">
        <v>0</v>
      </c>
      <c r="S562">
        <v>27</v>
      </c>
    </row>
    <row r="563" ht="16.5" customHeight="1" spans="1:19">
      <c r="A563" s="2" t="s">
        <v>50</v>
      </c>
      <c r="B563">
        <v>1054</v>
      </c>
      <c r="C563" s="3" t="s">
        <v>553</v>
      </c>
      <c r="D563" s="2">
        <v>0</v>
      </c>
      <c r="E563" s="3" t="s">
        <v>465</v>
      </c>
      <c r="F563" s="3" t="s">
        <v>554</v>
      </c>
      <c r="G563" s="2">
        <f t="shared" si="87"/>
        <v>1054</v>
      </c>
      <c r="H563" s="2">
        <v>8</v>
      </c>
      <c r="I563">
        <v>1054</v>
      </c>
      <c r="J563" s="2">
        <v>0</v>
      </c>
      <c r="K563">
        <v>6654</v>
      </c>
      <c r="L563">
        <v>6654</v>
      </c>
      <c r="M563" s="9">
        <f>VLOOKUP(E563,跳转!A:B,2,FALSE)</f>
        <v>2</v>
      </c>
      <c r="N563" s="11"/>
      <c r="P563">
        <f>VLOOKUP(E563,跳转!$A$56:$C$102,3,FALSE)</f>
        <v>314007906</v>
      </c>
      <c r="Q563">
        <v>0</v>
      </c>
      <c r="S563">
        <v>27</v>
      </c>
    </row>
    <row r="564" ht="16.5" customHeight="1" spans="1:19">
      <c r="A564" s="2" t="s">
        <v>50</v>
      </c>
      <c r="B564">
        <v>1055</v>
      </c>
      <c r="C564" s="3" t="s">
        <v>555</v>
      </c>
      <c r="D564" s="2">
        <v>0</v>
      </c>
      <c r="E564" s="3" t="s">
        <v>460</v>
      </c>
      <c r="F564" s="3" t="s">
        <v>556</v>
      </c>
      <c r="G564" s="2">
        <f t="shared" si="87"/>
        <v>1055</v>
      </c>
      <c r="H564" s="2">
        <v>8</v>
      </c>
      <c r="I564">
        <v>1055</v>
      </c>
      <c r="J564" s="2">
        <v>0</v>
      </c>
      <c r="K564">
        <v>6655</v>
      </c>
      <c r="L564">
        <v>6655</v>
      </c>
      <c r="M564" s="9">
        <f>VLOOKUP(E564,跳转!A:B,2,FALSE)</f>
        <v>2</v>
      </c>
      <c r="N564" s="11"/>
      <c r="P564">
        <f>VLOOKUP(E564,跳转!$A$56:$C$102,3,FALSE)</f>
        <v>314007904</v>
      </c>
      <c r="Q564">
        <v>0</v>
      </c>
      <c r="S564">
        <v>27</v>
      </c>
    </row>
    <row r="565" ht="16.5" customHeight="1" spans="1:19">
      <c r="A565" s="2" t="s">
        <v>50</v>
      </c>
      <c r="B565">
        <v>1056</v>
      </c>
      <c r="C565" s="3" t="s">
        <v>557</v>
      </c>
      <c r="D565" s="2">
        <v>0</v>
      </c>
      <c r="E565" s="3" t="s">
        <v>360</v>
      </c>
      <c r="F565" s="3" t="s">
        <v>558</v>
      </c>
      <c r="G565" s="2">
        <f t="shared" si="87"/>
        <v>1056</v>
      </c>
      <c r="H565" s="2">
        <v>8</v>
      </c>
      <c r="I565">
        <v>1056</v>
      </c>
      <c r="J565" s="2">
        <v>0</v>
      </c>
      <c r="K565">
        <v>6656</v>
      </c>
      <c r="L565">
        <v>6656</v>
      </c>
      <c r="M565" s="9">
        <f>VLOOKUP(E565,跳转!A:B,2,FALSE)</f>
        <v>27</v>
      </c>
      <c r="N565" s="11"/>
      <c r="P565">
        <f>VLOOKUP(E565,跳转!$A$56:$C$102,3,FALSE)</f>
        <v>314007911</v>
      </c>
      <c r="Q565">
        <v>0</v>
      </c>
      <c r="S565">
        <v>27</v>
      </c>
    </row>
    <row r="566" ht="16.5" customHeight="1" spans="1:19">
      <c r="A566" s="2" t="s">
        <v>50</v>
      </c>
      <c r="B566">
        <v>1057</v>
      </c>
      <c r="C566" s="53" t="s">
        <v>559</v>
      </c>
      <c r="D566" s="2">
        <v>0</v>
      </c>
      <c r="E566" s="3" t="s">
        <v>177</v>
      </c>
      <c r="F566" s="3" t="s">
        <v>274</v>
      </c>
      <c r="G566" s="2">
        <f t="shared" si="87"/>
        <v>1057</v>
      </c>
      <c r="H566" s="2">
        <v>8</v>
      </c>
      <c r="I566">
        <v>1057</v>
      </c>
      <c r="J566" s="2">
        <v>0</v>
      </c>
      <c r="K566">
        <v>6657</v>
      </c>
      <c r="L566">
        <v>6657</v>
      </c>
      <c r="M566" s="9">
        <f>VLOOKUP(E566,跳转!A:B,2,FALSE)</f>
        <v>2</v>
      </c>
      <c r="N566" s="11"/>
      <c r="P566">
        <f>VLOOKUP(E566,跳转!$A$56:$C$102,3,FALSE)</f>
        <v>314007910</v>
      </c>
      <c r="Q566">
        <v>0</v>
      </c>
      <c r="S566">
        <v>27</v>
      </c>
    </row>
    <row r="567" ht="16.5" customHeight="1" spans="1:19">
      <c r="A567" s="2" t="s">
        <v>50</v>
      </c>
      <c r="B567">
        <v>1058</v>
      </c>
      <c r="C567" s="3" t="s">
        <v>560</v>
      </c>
      <c r="D567" s="2">
        <v>0</v>
      </c>
      <c r="E567" s="3" t="s">
        <v>465</v>
      </c>
      <c r="F567" s="3" t="s">
        <v>561</v>
      </c>
      <c r="G567" s="2">
        <f t="shared" si="87"/>
        <v>1058</v>
      </c>
      <c r="H567" s="2">
        <v>8</v>
      </c>
      <c r="I567">
        <v>1058</v>
      </c>
      <c r="J567" s="2">
        <v>0</v>
      </c>
      <c r="K567">
        <v>6658</v>
      </c>
      <c r="L567">
        <v>6658</v>
      </c>
      <c r="M567" s="9">
        <f>VLOOKUP(E567,跳转!A:B,2,FALSE)</f>
        <v>2</v>
      </c>
      <c r="N567" s="11"/>
      <c r="P567">
        <f>VLOOKUP(E567,跳转!$A$56:$C$102,3,FALSE)</f>
        <v>314007906</v>
      </c>
      <c r="Q567">
        <v>0</v>
      </c>
      <c r="S567">
        <v>27</v>
      </c>
    </row>
    <row r="568" ht="16.5" customHeight="1" spans="1:19">
      <c r="A568" s="2" t="s">
        <v>50</v>
      </c>
      <c r="B568">
        <v>1059</v>
      </c>
      <c r="C568" s="3" t="s">
        <v>562</v>
      </c>
      <c r="D568" s="2">
        <v>0</v>
      </c>
      <c r="E568" s="3" t="s">
        <v>460</v>
      </c>
      <c r="F568" s="3" t="s">
        <v>563</v>
      </c>
      <c r="G568" s="2">
        <f t="shared" si="87"/>
        <v>1059</v>
      </c>
      <c r="H568" s="2">
        <v>8</v>
      </c>
      <c r="I568">
        <v>1059</v>
      </c>
      <c r="J568" s="2">
        <v>0</v>
      </c>
      <c r="K568">
        <v>6659</v>
      </c>
      <c r="L568">
        <v>6659</v>
      </c>
      <c r="M568" s="9">
        <f>VLOOKUP(E568,跳转!A:B,2,FALSE)</f>
        <v>2</v>
      </c>
      <c r="N568" s="11"/>
      <c r="P568">
        <f>VLOOKUP(E568,跳转!$A$56:$C$102,3,FALSE)</f>
        <v>314007904</v>
      </c>
      <c r="Q568">
        <v>0</v>
      </c>
      <c r="S568">
        <v>27</v>
      </c>
    </row>
    <row r="569" ht="16.5" customHeight="1" spans="1:19">
      <c r="A569" s="2" t="s">
        <v>50</v>
      </c>
      <c r="B569">
        <v>1060</v>
      </c>
      <c r="C569" s="3" t="s">
        <v>564</v>
      </c>
      <c r="D569" s="2">
        <v>0</v>
      </c>
      <c r="E569" s="3" t="s">
        <v>485</v>
      </c>
      <c r="F569" s="3" t="s">
        <v>565</v>
      </c>
      <c r="G569" s="2">
        <f t="shared" si="87"/>
        <v>1060</v>
      </c>
      <c r="H569" s="2">
        <v>8</v>
      </c>
      <c r="I569">
        <v>1060</v>
      </c>
      <c r="J569" s="2">
        <v>0</v>
      </c>
      <c r="K569">
        <v>6660</v>
      </c>
      <c r="L569">
        <v>6660</v>
      </c>
      <c r="M569" s="9">
        <f>VLOOKUP(E569,跳转!A:B,2,FALSE)</f>
        <v>56</v>
      </c>
      <c r="N569" s="11"/>
      <c r="P569">
        <f>VLOOKUP(E569,跳转!$A$56:$C$102,3,FALSE)</f>
        <v>314007905</v>
      </c>
      <c r="Q569">
        <v>0</v>
      </c>
      <c r="S569">
        <v>27</v>
      </c>
    </row>
    <row r="570" ht="16.5" customHeight="1" spans="1:19">
      <c r="A570" s="2" t="s">
        <v>50</v>
      </c>
      <c r="B570">
        <v>1061</v>
      </c>
      <c r="C570" s="3" t="s">
        <v>566</v>
      </c>
      <c r="D570" s="2">
        <v>0</v>
      </c>
      <c r="E570" s="19" t="s">
        <v>117</v>
      </c>
      <c r="F570" s="3" t="s">
        <v>567</v>
      </c>
      <c r="G570" s="2">
        <f t="shared" si="87"/>
        <v>1061</v>
      </c>
      <c r="H570" s="2">
        <v>8</v>
      </c>
      <c r="I570">
        <v>1061</v>
      </c>
      <c r="J570" s="2">
        <v>0</v>
      </c>
      <c r="K570">
        <v>6661</v>
      </c>
      <c r="L570">
        <v>6661</v>
      </c>
      <c r="M570" s="9">
        <f>VLOOKUP(E570,跳转!A:B,2,FALSE)</f>
        <v>136</v>
      </c>
      <c r="N570" s="11"/>
      <c r="P570">
        <f>VLOOKUP(E570,跳转!$A$56:$C$102,3,FALSE)</f>
        <v>314007907</v>
      </c>
      <c r="Q570">
        <v>0</v>
      </c>
      <c r="S570">
        <v>27</v>
      </c>
    </row>
    <row r="571" ht="16.5" customHeight="1" spans="1:19">
      <c r="A571" s="2" t="s">
        <v>50</v>
      </c>
      <c r="B571">
        <v>1062</v>
      </c>
      <c r="C571" s="3" t="s">
        <v>568</v>
      </c>
      <c r="D571" s="2">
        <v>0</v>
      </c>
      <c r="E571" s="3" t="s">
        <v>460</v>
      </c>
      <c r="F571" s="3" t="s">
        <v>569</v>
      </c>
      <c r="G571" s="2">
        <f t="shared" si="87"/>
        <v>1062</v>
      </c>
      <c r="H571" s="2">
        <v>8</v>
      </c>
      <c r="I571">
        <v>1062</v>
      </c>
      <c r="J571" s="2">
        <v>0</v>
      </c>
      <c r="K571">
        <v>6662</v>
      </c>
      <c r="L571">
        <v>6662</v>
      </c>
      <c r="M571" s="9">
        <f>VLOOKUP(E571,跳转!A:B,2,FALSE)</f>
        <v>2</v>
      </c>
      <c r="N571" s="11"/>
      <c r="P571">
        <f>VLOOKUP(E571,跳转!$A$56:$C$102,3,FALSE)</f>
        <v>314007904</v>
      </c>
      <c r="Q571">
        <v>0</v>
      </c>
      <c r="S571">
        <v>27</v>
      </c>
    </row>
    <row r="572" ht="16.5" customHeight="1" spans="1:19">
      <c r="A572" s="2" t="s">
        <v>50</v>
      </c>
      <c r="B572">
        <v>1063</v>
      </c>
      <c r="C572" s="3" t="s">
        <v>570</v>
      </c>
      <c r="D572" s="2">
        <v>0</v>
      </c>
      <c r="E572" s="3" t="s">
        <v>65</v>
      </c>
      <c r="F572" s="54" t="s">
        <v>571</v>
      </c>
      <c r="G572" s="2">
        <f t="shared" si="87"/>
        <v>1063</v>
      </c>
      <c r="H572" s="2">
        <v>8</v>
      </c>
      <c r="I572">
        <v>1063</v>
      </c>
      <c r="J572" s="2">
        <v>0</v>
      </c>
      <c r="K572">
        <v>6663</v>
      </c>
      <c r="L572">
        <v>6663</v>
      </c>
      <c r="M572" s="9">
        <f>VLOOKUP(E572,跳转!A:B,2,FALSE)</f>
        <v>20</v>
      </c>
      <c r="N572" s="11"/>
      <c r="P572">
        <f>VLOOKUP(E572,跳转!$A$56:$C$102,3,FALSE)</f>
        <v>314007909</v>
      </c>
      <c r="Q572">
        <v>0</v>
      </c>
      <c r="S572">
        <v>27</v>
      </c>
    </row>
    <row r="573" ht="16.5" customHeight="1" spans="1:19">
      <c r="A573" s="2" t="s">
        <v>50</v>
      </c>
      <c r="B573">
        <v>1064</v>
      </c>
      <c r="C573" s="3" t="s">
        <v>572</v>
      </c>
      <c r="D573" s="2">
        <v>0</v>
      </c>
      <c r="E573" s="3" t="s">
        <v>465</v>
      </c>
      <c r="F573" s="3" t="s">
        <v>573</v>
      </c>
      <c r="G573" s="2">
        <f t="shared" si="87"/>
        <v>1064</v>
      </c>
      <c r="H573" s="2">
        <v>8</v>
      </c>
      <c r="I573">
        <v>1064</v>
      </c>
      <c r="J573" s="2">
        <v>0</v>
      </c>
      <c r="K573">
        <v>6664</v>
      </c>
      <c r="L573">
        <v>6664</v>
      </c>
      <c r="M573" s="9">
        <f>VLOOKUP(E573,跳转!A:B,2,FALSE)</f>
        <v>2</v>
      </c>
      <c r="N573" s="11"/>
      <c r="P573">
        <f>VLOOKUP(E573,跳转!$A$56:$C$102,3,FALSE)</f>
        <v>314007906</v>
      </c>
      <c r="Q573">
        <v>0</v>
      </c>
      <c r="S573">
        <v>27</v>
      </c>
    </row>
    <row r="574" ht="16.5" customHeight="1" spans="1:19">
      <c r="A574" s="2" t="s">
        <v>50</v>
      </c>
      <c r="B574">
        <v>1065</v>
      </c>
      <c r="C574" s="3" t="s">
        <v>574</v>
      </c>
      <c r="D574" s="2">
        <v>0</v>
      </c>
      <c r="E574" s="3" t="s">
        <v>575</v>
      </c>
      <c r="F574" s="3" t="s">
        <v>575</v>
      </c>
      <c r="G574" s="2">
        <f t="shared" si="87"/>
        <v>1065</v>
      </c>
      <c r="H574" s="2">
        <v>8</v>
      </c>
      <c r="I574">
        <v>1065</v>
      </c>
      <c r="J574" s="2">
        <v>0</v>
      </c>
      <c r="K574">
        <v>6665</v>
      </c>
      <c r="L574">
        <v>6665</v>
      </c>
      <c r="M574" s="9">
        <f>VLOOKUP(E574,跳转!A:B,2,FALSE)</f>
        <v>2</v>
      </c>
      <c r="N574" s="11"/>
      <c r="P574">
        <f>VLOOKUP(E574,跳转!$A$56:$C$102,3,FALSE)</f>
        <v>314007010</v>
      </c>
      <c r="Q574">
        <v>0</v>
      </c>
      <c r="S574">
        <v>27</v>
      </c>
    </row>
    <row r="575" ht="16.5" customHeight="1" spans="1:19">
      <c r="A575" s="2" t="s">
        <v>50</v>
      </c>
      <c r="B575">
        <v>1066</v>
      </c>
      <c r="C575" s="3" t="s">
        <v>576</v>
      </c>
      <c r="D575" s="2">
        <v>0</v>
      </c>
      <c r="E575" s="3" t="s">
        <v>478</v>
      </c>
      <c r="F575" s="12" t="s">
        <v>577</v>
      </c>
      <c r="G575" s="2">
        <f t="shared" si="87"/>
        <v>1066</v>
      </c>
      <c r="H575" s="2">
        <v>8</v>
      </c>
      <c r="I575">
        <v>1066</v>
      </c>
      <c r="J575" s="2">
        <v>0</v>
      </c>
      <c r="K575">
        <v>6666</v>
      </c>
      <c r="L575">
        <v>6666</v>
      </c>
      <c r="M575" s="9">
        <f>VLOOKUP(E575,跳转!A:B,2,FALSE)</f>
        <v>11</v>
      </c>
      <c r="N575" s="11"/>
      <c r="P575">
        <f>VLOOKUP(E575,跳转!$A$56:$C$102,3,FALSE)</f>
        <v>314007908</v>
      </c>
      <c r="Q575">
        <v>0</v>
      </c>
      <c r="S575">
        <v>27</v>
      </c>
    </row>
    <row r="576" ht="16.5" customHeight="1" spans="1:19">
      <c r="A576" s="2" t="s">
        <v>50</v>
      </c>
      <c r="B576">
        <v>1067</v>
      </c>
      <c r="C576" s="3" t="s">
        <v>578</v>
      </c>
      <c r="D576" s="2">
        <v>0</v>
      </c>
      <c r="E576" s="3" t="s">
        <v>465</v>
      </c>
      <c r="F576" s="3" t="s">
        <v>579</v>
      </c>
      <c r="G576" s="2">
        <f t="shared" si="87"/>
        <v>1067</v>
      </c>
      <c r="H576" s="2">
        <v>8</v>
      </c>
      <c r="I576">
        <v>1067</v>
      </c>
      <c r="J576" s="2">
        <v>0</v>
      </c>
      <c r="K576">
        <v>6667</v>
      </c>
      <c r="L576">
        <v>6667</v>
      </c>
      <c r="M576" s="9">
        <f>VLOOKUP(E576,跳转!A:B,2,FALSE)</f>
        <v>2</v>
      </c>
      <c r="N576" s="11"/>
      <c r="P576">
        <f>VLOOKUP(E576,跳转!$A$56:$C$102,3,FALSE)</f>
        <v>314007906</v>
      </c>
      <c r="Q576">
        <v>0</v>
      </c>
      <c r="S576">
        <v>27</v>
      </c>
    </row>
    <row r="577" ht="16.5" customHeight="1" spans="1:19">
      <c r="A577" s="2" t="s">
        <v>50</v>
      </c>
      <c r="B577">
        <v>1068</v>
      </c>
      <c r="C577" s="3" t="s">
        <v>580</v>
      </c>
      <c r="D577" s="2">
        <v>0</v>
      </c>
      <c r="E577" s="3" t="s">
        <v>71</v>
      </c>
      <c r="F577" s="3" t="s">
        <v>581</v>
      </c>
      <c r="G577" s="2">
        <f t="shared" si="87"/>
        <v>1068</v>
      </c>
      <c r="H577" s="2">
        <v>8</v>
      </c>
      <c r="I577">
        <v>1068</v>
      </c>
      <c r="J577" s="2">
        <v>0</v>
      </c>
      <c r="K577">
        <v>6668</v>
      </c>
      <c r="L577">
        <v>6668</v>
      </c>
      <c r="M577" s="9">
        <f>VLOOKUP(E577,跳转!A:B,2,FALSE)</f>
        <v>10</v>
      </c>
      <c r="N577" s="11"/>
      <c r="P577">
        <f>VLOOKUP(E577,跳转!$A$56:$C$102,3,FALSE)</f>
        <v>314007912</v>
      </c>
      <c r="Q577">
        <v>0</v>
      </c>
      <c r="S577">
        <v>27</v>
      </c>
    </row>
    <row r="578" ht="16.5" customHeight="1" spans="1:19">
      <c r="A578" s="2" t="s">
        <v>50</v>
      </c>
      <c r="B578">
        <v>1069</v>
      </c>
      <c r="C578" s="3" t="s">
        <v>582</v>
      </c>
      <c r="D578" s="2">
        <v>0</v>
      </c>
      <c r="E578" s="3" t="s">
        <v>485</v>
      </c>
      <c r="F578" s="3" t="s">
        <v>583</v>
      </c>
      <c r="G578" s="2">
        <f t="shared" si="87"/>
        <v>1069</v>
      </c>
      <c r="H578" s="2">
        <v>8</v>
      </c>
      <c r="I578">
        <v>1069</v>
      </c>
      <c r="J578" s="2">
        <v>0</v>
      </c>
      <c r="K578">
        <v>6669</v>
      </c>
      <c r="L578">
        <v>6669</v>
      </c>
      <c r="M578" s="9">
        <f>VLOOKUP(E578,跳转!A:B,2,FALSE)</f>
        <v>56</v>
      </c>
      <c r="N578" s="11"/>
      <c r="P578">
        <f>VLOOKUP(E578,跳转!$A$56:$C$102,3,FALSE)</f>
        <v>314007905</v>
      </c>
      <c r="Q578">
        <v>0</v>
      </c>
      <c r="S578">
        <v>27</v>
      </c>
    </row>
    <row r="579" ht="16.5" customHeight="1" spans="1:19">
      <c r="A579" s="2" t="s">
        <v>50</v>
      </c>
      <c r="B579">
        <v>1070</v>
      </c>
      <c r="C579" s="3" t="s">
        <v>584</v>
      </c>
      <c r="D579" s="2">
        <v>0</v>
      </c>
      <c r="E579" s="3" t="s">
        <v>465</v>
      </c>
      <c r="F579" s="3" t="s">
        <v>585</v>
      </c>
      <c r="G579" s="2">
        <f t="shared" si="87"/>
        <v>1070</v>
      </c>
      <c r="H579" s="2">
        <v>8</v>
      </c>
      <c r="I579">
        <v>1070</v>
      </c>
      <c r="J579" s="2">
        <v>0</v>
      </c>
      <c r="K579">
        <v>6670</v>
      </c>
      <c r="L579">
        <v>6670</v>
      </c>
      <c r="M579" s="9">
        <f>VLOOKUP(E579,跳转!A:B,2,FALSE)</f>
        <v>2</v>
      </c>
      <c r="N579" s="11"/>
      <c r="P579">
        <f>VLOOKUP(E579,跳转!$A$56:$C$102,3,FALSE)</f>
        <v>314007906</v>
      </c>
      <c r="Q579">
        <v>0</v>
      </c>
      <c r="S579">
        <v>27</v>
      </c>
    </row>
    <row r="580" ht="16.5" customHeight="1" spans="1:19">
      <c r="A580" s="2" t="s">
        <v>50</v>
      </c>
      <c r="B580">
        <v>1071</v>
      </c>
      <c r="C580" s="5" t="s">
        <v>586</v>
      </c>
      <c r="D580" s="2">
        <v>0</v>
      </c>
      <c r="E580" s="3" t="s">
        <v>587</v>
      </c>
      <c r="F580" s="3" t="s">
        <v>587</v>
      </c>
      <c r="G580" s="2">
        <f t="shared" si="87"/>
        <v>1071</v>
      </c>
      <c r="H580" s="2">
        <v>8</v>
      </c>
      <c r="I580">
        <v>1071</v>
      </c>
      <c r="J580" s="2">
        <v>0</v>
      </c>
      <c r="K580">
        <v>6671</v>
      </c>
      <c r="L580">
        <v>6671</v>
      </c>
      <c r="M580" s="9">
        <f>VLOOKUP(E580,跳转!A:B,2,FALSE)</f>
        <v>2</v>
      </c>
      <c r="N580" s="11"/>
      <c r="P580">
        <f>VLOOKUP(E580,跳转!$A$56:$C$102,3,FALSE)</f>
        <v>314007006</v>
      </c>
      <c r="Q580">
        <v>0</v>
      </c>
      <c r="S580">
        <v>27</v>
      </c>
    </row>
    <row r="581" ht="16.5" customHeight="1" spans="1:19">
      <c r="A581" s="2" t="s">
        <v>50</v>
      </c>
      <c r="B581">
        <v>1072</v>
      </c>
      <c r="C581" s="3" t="s">
        <v>588</v>
      </c>
      <c r="D581" s="2">
        <v>0</v>
      </c>
      <c r="E581" s="3" t="s">
        <v>65</v>
      </c>
      <c r="F581" s="3" t="s">
        <v>589</v>
      </c>
      <c r="G581" s="2">
        <f t="shared" si="87"/>
        <v>1072</v>
      </c>
      <c r="H581" s="2">
        <v>8</v>
      </c>
      <c r="I581">
        <v>1072</v>
      </c>
      <c r="J581" s="2">
        <v>0</v>
      </c>
      <c r="K581">
        <v>6672</v>
      </c>
      <c r="L581">
        <v>6672</v>
      </c>
      <c r="M581" s="9">
        <f>VLOOKUP(E581,跳转!A:B,2,FALSE)</f>
        <v>20</v>
      </c>
      <c r="N581" s="11"/>
      <c r="P581">
        <f>VLOOKUP(E581,跳转!$A$56:$C$102,3,FALSE)</f>
        <v>314007909</v>
      </c>
      <c r="Q581">
        <v>0</v>
      </c>
      <c r="S581">
        <v>27</v>
      </c>
    </row>
    <row r="582" ht="16.5" customHeight="1" spans="1:19">
      <c r="A582" s="2" t="s">
        <v>50</v>
      </c>
      <c r="B582">
        <v>1073</v>
      </c>
      <c r="C582" s="3" t="s">
        <v>590</v>
      </c>
      <c r="D582" s="2">
        <v>0</v>
      </c>
      <c r="E582" s="19" t="s">
        <v>117</v>
      </c>
      <c r="F582" s="3" t="s">
        <v>591</v>
      </c>
      <c r="G582" s="2">
        <f t="shared" ref="G582:G587" si="88">B582</f>
        <v>1073</v>
      </c>
      <c r="H582" s="2">
        <v>8</v>
      </c>
      <c r="I582">
        <v>1073</v>
      </c>
      <c r="J582" s="2">
        <v>0</v>
      </c>
      <c r="K582">
        <v>6673</v>
      </c>
      <c r="L582">
        <v>6673</v>
      </c>
      <c r="M582" s="9">
        <f>VLOOKUP(E582,跳转!A:B,2,FALSE)</f>
        <v>136</v>
      </c>
      <c r="N582" s="11"/>
      <c r="P582">
        <f>VLOOKUP(E582,跳转!$A$56:$C$102,3,FALSE)</f>
        <v>314007907</v>
      </c>
      <c r="Q582">
        <v>0</v>
      </c>
      <c r="S582">
        <v>27</v>
      </c>
    </row>
    <row r="583" ht="16.5" customHeight="1" spans="1:19">
      <c r="A583" s="2" t="s">
        <v>50</v>
      </c>
      <c r="B583">
        <v>1074</v>
      </c>
      <c r="C583" s="3" t="s">
        <v>592</v>
      </c>
      <c r="D583" s="2">
        <v>0</v>
      </c>
      <c r="E583" s="3" t="s">
        <v>460</v>
      </c>
      <c r="F583" s="3" t="s">
        <v>593</v>
      </c>
      <c r="G583" s="2">
        <f t="shared" si="88"/>
        <v>1074</v>
      </c>
      <c r="H583" s="2">
        <v>8</v>
      </c>
      <c r="I583">
        <v>1074</v>
      </c>
      <c r="J583" s="2">
        <v>0</v>
      </c>
      <c r="K583">
        <v>6674</v>
      </c>
      <c r="L583">
        <v>6674</v>
      </c>
      <c r="M583" s="9">
        <f>VLOOKUP(E583,跳转!A:B,2,FALSE)</f>
        <v>2</v>
      </c>
      <c r="N583" s="11"/>
      <c r="P583">
        <f>VLOOKUP(E583,跳转!$A$56:$C$102,3,FALSE)</f>
        <v>314007904</v>
      </c>
      <c r="Q583">
        <v>0</v>
      </c>
      <c r="S583">
        <v>27</v>
      </c>
    </row>
    <row r="584" ht="16.5" customHeight="1" spans="1:19">
      <c r="A584" s="2" t="s">
        <v>50</v>
      </c>
      <c r="B584">
        <v>1075</v>
      </c>
      <c r="C584" s="3" t="s">
        <v>594</v>
      </c>
      <c r="D584" s="2">
        <v>0</v>
      </c>
      <c r="E584" s="3" t="s">
        <v>360</v>
      </c>
      <c r="F584" s="54" t="s">
        <v>595</v>
      </c>
      <c r="G584" s="2">
        <f t="shared" si="88"/>
        <v>1075</v>
      </c>
      <c r="H584" s="2">
        <v>8</v>
      </c>
      <c r="I584">
        <v>1075</v>
      </c>
      <c r="J584" s="2">
        <v>0</v>
      </c>
      <c r="K584">
        <v>6675</v>
      </c>
      <c r="L584">
        <v>6675</v>
      </c>
      <c r="M584" s="9">
        <f>VLOOKUP(E584,跳转!A:B,2,FALSE)</f>
        <v>27</v>
      </c>
      <c r="N584" s="11"/>
      <c r="P584">
        <f>VLOOKUP(E584,跳转!$A$56:$C$102,3,FALSE)</f>
        <v>314007911</v>
      </c>
      <c r="Q584">
        <v>0</v>
      </c>
      <c r="S584">
        <v>27</v>
      </c>
    </row>
    <row r="585" ht="16.5" customHeight="1" spans="1:19">
      <c r="A585" s="2" t="s">
        <v>50</v>
      </c>
      <c r="B585">
        <v>1076</v>
      </c>
      <c r="C585" s="3" t="s">
        <v>596</v>
      </c>
      <c r="D585" s="2">
        <v>0</v>
      </c>
      <c r="E585" s="3" t="s">
        <v>465</v>
      </c>
      <c r="F585" s="3" t="s">
        <v>597</v>
      </c>
      <c r="G585" s="2">
        <f t="shared" si="88"/>
        <v>1076</v>
      </c>
      <c r="H585" s="2">
        <v>8</v>
      </c>
      <c r="I585">
        <v>1076</v>
      </c>
      <c r="J585" s="2">
        <v>0</v>
      </c>
      <c r="K585">
        <v>6676</v>
      </c>
      <c r="L585">
        <v>6676</v>
      </c>
      <c r="M585" s="9">
        <f>VLOOKUP(E585,跳转!A:B,2,FALSE)</f>
        <v>2</v>
      </c>
      <c r="N585" s="11"/>
      <c r="P585">
        <f>VLOOKUP(E585,跳转!$A$56:$C$102,3,FALSE)</f>
        <v>314007906</v>
      </c>
      <c r="Q585">
        <v>0</v>
      </c>
      <c r="S585">
        <v>27</v>
      </c>
    </row>
    <row r="586" ht="16.5" customHeight="1" spans="1:19">
      <c r="A586" s="2" t="s">
        <v>50</v>
      </c>
      <c r="B586">
        <v>1077</v>
      </c>
      <c r="C586" s="3" t="s">
        <v>598</v>
      </c>
      <c r="D586" s="2">
        <v>0</v>
      </c>
      <c r="E586" s="3" t="s">
        <v>460</v>
      </c>
      <c r="F586" s="3" t="s">
        <v>599</v>
      </c>
      <c r="G586" s="2">
        <f t="shared" si="88"/>
        <v>1077</v>
      </c>
      <c r="H586" s="2">
        <v>8</v>
      </c>
      <c r="I586">
        <v>1077</v>
      </c>
      <c r="J586" s="2">
        <v>0</v>
      </c>
      <c r="K586">
        <v>6677</v>
      </c>
      <c r="L586">
        <v>6677</v>
      </c>
      <c r="M586" s="9">
        <f>VLOOKUP(E586,跳转!A:B,2,FALSE)</f>
        <v>2</v>
      </c>
      <c r="N586" s="11"/>
      <c r="P586">
        <f>VLOOKUP(E586,跳转!$A$56:$C$102,3,FALSE)</f>
        <v>314007904</v>
      </c>
      <c r="Q586">
        <v>0</v>
      </c>
      <c r="S586">
        <v>27</v>
      </c>
    </row>
    <row r="587" ht="16.5" spans="1:19">
      <c r="A587" s="2" t="s">
        <v>50</v>
      </c>
      <c r="B587">
        <v>1078</v>
      </c>
      <c r="C587" s="3" t="s">
        <v>600</v>
      </c>
      <c r="D587" s="2">
        <v>0</v>
      </c>
      <c r="E587" s="3" t="s">
        <v>485</v>
      </c>
      <c r="F587" s="3" t="s">
        <v>601</v>
      </c>
      <c r="G587" s="2">
        <f t="shared" si="88"/>
        <v>1078</v>
      </c>
      <c r="H587" s="2">
        <v>8</v>
      </c>
      <c r="I587">
        <v>1078</v>
      </c>
      <c r="J587" s="2">
        <v>0</v>
      </c>
      <c r="K587">
        <v>6678</v>
      </c>
      <c r="L587">
        <v>6678</v>
      </c>
      <c r="M587" s="9">
        <f>VLOOKUP(E587,跳转!A:B,2,FALSE)</f>
        <v>56</v>
      </c>
      <c r="P587">
        <f>VLOOKUP(E587,跳转!$A$56:$C$102,3,FALSE)</f>
        <v>314007905</v>
      </c>
      <c r="Q587">
        <v>0</v>
      </c>
      <c r="S587">
        <v>27</v>
      </c>
    </row>
    <row r="588" ht="16.5" spans="1:19">
      <c r="A588" s="2" t="s">
        <v>50</v>
      </c>
      <c r="B588">
        <v>1079</v>
      </c>
      <c r="C588" s="3" t="s">
        <v>602</v>
      </c>
      <c r="D588" s="2">
        <v>0</v>
      </c>
      <c r="E588" s="3" t="s">
        <v>465</v>
      </c>
      <c r="F588" s="3" t="s">
        <v>603</v>
      </c>
      <c r="G588" s="2">
        <f t="shared" ref="G588:G597" si="89">B588</f>
        <v>1079</v>
      </c>
      <c r="H588" s="2">
        <v>8</v>
      </c>
      <c r="I588">
        <v>1079</v>
      </c>
      <c r="J588" s="2">
        <v>1</v>
      </c>
      <c r="K588">
        <v>6679</v>
      </c>
      <c r="L588">
        <v>6679</v>
      </c>
      <c r="M588" s="9">
        <f>VLOOKUP(E588,跳转!A:B,2,FALSE)</f>
        <v>2</v>
      </c>
      <c r="P588">
        <f>VLOOKUP(E588,跳转!$A$56:$C$102,3,FALSE)</f>
        <v>314007906</v>
      </c>
      <c r="Q588">
        <v>0</v>
      </c>
      <c r="S588">
        <v>27</v>
      </c>
    </row>
    <row r="589" ht="16.5" spans="1:19">
      <c r="A589" s="2" t="s">
        <v>50</v>
      </c>
      <c r="B589">
        <v>1080</v>
      </c>
      <c r="C589" s="3" t="s">
        <v>604</v>
      </c>
      <c r="D589" s="2">
        <v>0</v>
      </c>
      <c r="E589" s="3" t="s">
        <v>460</v>
      </c>
      <c r="F589" s="3" t="s">
        <v>605</v>
      </c>
      <c r="G589" s="2">
        <f t="shared" si="89"/>
        <v>1080</v>
      </c>
      <c r="H589" s="2">
        <v>8</v>
      </c>
      <c r="I589">
        <v>1080</v>
      </c>
      <c r="J589" s="2">
        <v>2</v>
      </c>
      <c r="K589">
        <v>6680</v>
      </c>
      <c r="L589">
        <v>6680</v>
      </c>
      <c r="M589" s="9">
        <f>VLOOKUP(E589,跳转!A:B,2,FALSE)</f>
        <v>2</v>
      </c>
      <c r="P589">
        <f>VLOOKUP(E589,跳转!$A$56:$C$102,3,FALSE)</f>
        <v>314007904</v>
      </c>
      <c r="Q589">
        <v>0</v>
      </c>
      <c r="S589">
        <v>27</v>
      </c>
    </row>
    <row r="590" ht="16.5" spans="1:19">
      <c r="A590" s="2" t="s">
        <v>50</v>
      </c>
      <c r="B590">
        <v>1081</v>
      </c>
      <c r="C590" s="3" t="s">
        <v>606</v>
      </c>
      <c r="D590" s="2">
        <v>0</v>
      </c>
      <c r="E590" s="3" t="s">
        <v>485</v>
      </c>
      <c r="F590" s="3" t="s">
        <v>607</v>
      </c>
      <c r="G590" s="2">
        <f t="shared" si="89"/>
        <v>1081</v>
      </c>
      <c r="H590" s="2">
        <v>8</v>
      </c>
      <c r="I590">
        <v>1081</v>
      </c>
      <c r="J590" s="2">
        <v>3</v>
      </c>
      <c r="K590">
        <v>6681</v>
      </c>
      <c r="L590">
        <v>6681</v>
      </c>
      <c r="M590" s="9">
        <f>VLOOKUP(E590,跳转!A:B,2,FALSE)</f>
        <v>56</v>
      </c>
      <c r="P590">
        <f>VLOOKUP(E590,跳转!$A$56:$C$102,3,FALSE)</f>
        <v>314007905</v>
      </c>
      <c r="Q590">
        <v>0</v>
      </c>
      <c r="S590">
        <v>27</v>
      </c>
    </row>
    <row r="591" ht="16.5" spans="1:19">
      <c r="A591" s="2" t="s">
        <v>50</v>
      </c>
      <c r="B591">
        <v>1082</v>
      </c>
      <c r="C591" s="3" t="s">
        <v>608</v>
      </c>
      <c r="D591" s="2">
        <v>0</v>
      </c>
      <c r="E591" s="19" t="s">
        <v>117</v>
      </c>
      <c r="F591" s="3" t="s">
        <v>609</v>
      </c>
      <c r="G591" s="2">
        <f t="shared" si="89"/>
        <v>1082</v>
      </c>
      <c r="H591" s="2">
        <v>8</v>
      </c>
      <c r="I591">
        <v>1082</v>
      </c>
      <c r="J591" s="2">
        <v>4</v>
      </c>
      <c r="K591">
        <v>6682</v>
      </c>
      <c r="L591">
        <v>6682</v>
      </c>
      <c r="M591" s="9">
        <f>VLOOKUP(E591,跳转!A:B,2,FALSE)</f>
        <v>136</v>
      </c>
      <c r="P591">
        <f>VLOOKUP(E591,跳转!$A$56:$C$102,3,FALSE)</f>
        <v>314007907</v>
      </c>
      <c r="Q591">
        <v>0</v>
      </c>
      <c r="S591">
        <v>27</v>
      </c>
    </row>
    <row r="592" ht="16.5" spans="1:19">
      <c r="A592" s="2" t="s">
        <v>50</v>
      </c>
      <c r="B592">
        <v>1083</v>
      </c>
      <c r="C592" s="3" t="s">
        <v>610</v>
      </c>
      <c r="D592" s="2">
        <v>0</v>
      </c>
      <c r="E592" s="3" t="s">
        <v>460</v>
      </c>
      <c r="F592" s="3" t="s">
        <v>611</v>
      </c>
      <c r="G592" s="2">
        <f t="shared" si="89"/>
        <v>1083</v>
      </c>
      <c r="H592" s="2">
        <v>8</v>
      </c>
      <c r="I592">
        <v>1083</v>
      </c>
      <c r="J592" s="2">
        <v>5</v>
      </c>
      <c r="K592">
        <v>6683</v>
      </c>
      <c r="L592">
        <v>6683</v>
      </c>
      <c r="M592" s="9">
        <f>VLOOKUP(E592,跳转!A:B,2,FALSE)</f>
        <v>2</v>
      </c>
      <c r="P592">
        <f>VLOOKUP(E592,跳转!$A$56:$C$102,3,FALSE)</f>
        <v>314007904</v>
      </c>
      <c r="Q592">
        <v>0</v>
      </c>
      <c r="S592">
        <v>27</v>
      </c>
    </row>
    <row r="593" ht="16.5" spans="1:19">
      <c r="A593" s="2" t="s">
        <v>50</v>
      </c>
      <c r="B593">
        <v>1084</v>
      </c>
      <c r="C593" s="3" t="s">
        <v>612</v>
      </c>
      <c r="D593" s="2">
        <v>0</v>
      </c>
      <c r="E593" s="3" t="s">
        <v>65</v>
      </c>
      <c r="F593" s="55" t="s">
        <v>613</v>
      </c>
      <c r="G593" s="2">
        <f t="shared" si="89"/>
        <v>1084</v>
      </c>
      <c r="H593" s="2">
        <v>8</v>
      </c>
      <c r="I593">
        <v>1084</v>
      </c>
      <c r="J593" s="2">
        <v>6</v>
      </c>
      <c r="K593">
        <v>6684</v>
      </c>
      <c r="L593">
        <v>6684</v>
      </c>
      <c r="M593" s="9">
        <f>VLOOKUP(E593,跳转!A:B,2,FALSE)</f>
        <v>20</v>
      </c>
      <c r="P593">
        <f>VLOOKUP(E593,跳转!$A$56:$C$102,3,FALSE)</f>
        <v>314007909</v>
      </c>
      <c r="Q593">
        <v>0</v>
      </c>
      <c r="S593">
        <v>27</v>
      </c>
    </row>
    <row r="594" ht="16.5" spans="1:19">
      <c r="A594" s="2" t="s">
        <v>50</v>
      </c>
      <c r="B594">
        <v>1085</v>
      </c>
      <c r="C594" s="53" t="s">
        <v>614</v>
      </c>
      <c r="D594" s="2">
        <v>0</v>
      </c>
      <c r="E594" s="3" t="s">
        <v>177</v>
      </c>
      <c r="F594" s="3" t="s">
        <v>294</v>
      </c>
      <c r="G594" s="2">
        <f t="shared" si="89"/>
        <v>1085</v>
      </c>
      <c r="H594" s="2">
        <v>8</v>
      </c>
      <c r="I594">
        <v>1085</v>
      </c>
      <c r="J594" s="2">
        <v>7</v>
      </c>
      <c r="K594">
        <v>6685</v>
      </c>
      <c r="L594">
        <v>6685</v>
      </c>
      <c r="M594" s="9">
        <f>VLOOKUP(E594,跳转!A:B,2,FALSE)</f>
        <v>2</v>
      </c>
      <c r="P594">
        <f>VLOOKUP(E594,跳转!$A$56:$C$102,3,FALSE)</f>
        <v>314007910</v>
      </c>
      <c r="Q594">
        <v>0</v>
      </c>
      <c r="S594">
        <v>27</v>
      </c>
    </row>
  </sheetData>
  <autoFilter ref="A1:T342">
    <extLst/>
  </autoFilter>
  <conditionalFormatting sqref="G376">
    <cfRule type="duplicateValues" dxfId="0" priority="252"/>
  </conditionalFormatting>
  <conditionalFormatting sqref="I376">
    <cfRule type="duplicateValues" dxfId="0" priority="251"/>
  </conditionalFormatting>
  <conditionalFormatting sqref="G427">
    <cfRule type="duplicateValues" dxfId="0" priority="216"/>
  </conditionalFormatting>
  <conditionalFormatting sqref="I427">
    <cfRule type="duplicateValues" dxfId="0" priority="215"/>
  </conditionalFormatting>
  <conditionalFormatting sqref="G428">
    <cfRule type="duplicateValues" dxfId="0" priority="225"/>
  </conditionalFormatting>
  <conditionalFormatting sqref="I428">
    <cfRule type="duplicateValues" dxfId="0" priority="224"/>
  </conditionalFormatting>
  <conditionalFormatting sqref="G430">
    <cfRule type="duplicateValues" dxfId="0" priority="82"/>
  </conditionalFormatting>
  <conditionalFormatting sqref="I430">
    <cfRule type="duplicateValues" dxfId="0" priority="81"/>
  </conditionalFormatting>
  <conditionalFormatting sqref="K430">
    <cfRule type="duplicateValues" dxfId="0" priority="86"/>
    <cfRule type="duplicateValues" dxfId="0" priority="87"/>
    <cfRule type="duplicateValues" dxfId="0" priority="88"/>
  </conditionalFormatting>
  <conditionalFormatting sqref="L430">
    <cfRule type="duplicateValues" dxfId="0" priority="83"/>
    <cfRule type="duplicateValues" dxfId="0" priority="84"/>
    <cfRule type="duplicateValues" dxfId="0" priority="85"/>
  </conditionalFormatting>
  <conditionalFormatting sqref="G435">
    <cfRule type="duplicateValues" dxfId="0" priority="74"/>
  </conditionalFormatting>
  <conditionalFormatting sqref="I435">
    <cfRule type="duplicateValues" dxfId="0" priority="73"/>
  </conditionalFormatting>
  <conditionalFormatting sqref="K435">
    <cfRule type="duplicateValues" dxfId="0" priority="78"/>
    <cfRule type="duplicateValues" dxfId="0" priority="79"/>
    <cfRule type="duplicateValues" dxfId="0" priority="80"/>
  </conditionalFormatting>
  <conditionalFormatting sqref="L435">
    <cfRule type="duplicateValues" dxfId="0" priority="75"/>
    <cfRule type="duplicateValues" dxfId="0" priority="76"/>
    <cfRule type="duplicateValues" dxfId="0" priority="77"/>
  </conditionalFormatting>
  <conditionalFormatting sqref="G438">
    <cfRule type="duplicateValues" dxfId="0" priority="189"/>
  </conditionalFormatting>
  <conditionalFormatting sqref="I438">
    <cfRule type="duplicateValues" dxfId="0" priority="188"/>
  </conditionalFormatting>
  <conditionalFormatting sqref="G439">
    <cfRule type="duplicateValues" dxfId="0" priority="180"/>
  </conditionalFormatting>
  <conditionalFormatting sqref="I439">
    <cfRule type="duplicateValues" dxfId="0" priority="179"/>
  </conditionalFormatting>
  <conditionalFormatting sqref="G440">
    <cfRule type="duplicateValues" dxfId="0" priority="171"/>
  </conditionalFormatting>
  <conditionalFormatting sqref="I440">
    <cfRule type="duplicateValues" dxfId="0" priority="170"/>
  </conditionalFormatting>
  <conditionalFormatting sqref="G443">
    <cfRule type="duplicateValues" dxfId="0" priority="144"/>
  </conditionalFormatting>
  <conditionalFormatting sqref="I443">
    <cfRule type="duplicateValues" dxfId="0" priority="143"/>
  </conditionalFormatting>
  <conditionalFormatting sqref="G447">
    <cfRule type="duplicateValues" dxfId="0" priority="162"/>
  </conditionalFormatting>
  <conditionalFormatting sqref="I447">
    <cfRule type="duplicateValues" dxfId="0" priority="161"/>
  </conditionalFormatting>
  <conditionalFormatting sqref="G448">
    <cfRule type="duplicateValues" dxfId="0" priority="153"/>
  </conditionalFormatting>
  <conditionalFormatting sqref="I448">
    <cfRule type="duplicateValues" dxfId="0" priority="152"/>
  </conditionalFormatting>
  <conditionalFormatting sqref="G449">
    <cfRule type="duplicateValues" dxfId="0" priority="58"/>
  </conditionalFormatting>
  <conditionalFormatting sqref="I449">
    <cfRule type="duplicateValues" dxfId="0" priority="57"/>
  </conditionalFormatting>
  <conditionalFormatting sqref="K449">
    <cfRule type="duplicateValues" dxfId="0" priority="62"/>
    <cfRule type="duplicateValues" dxfId="0" priority="63"/>
    <cfRule type="duplicateValues" dxfId="0" priority="64"/>
  </conditionalFormatting>
  <conditionalFormatting sqref="L449">
    <cfRule type="duplicateValues" dxfId="0" priority="59"/>
    <cfRule type="duplicateValues" dxfId="0" priority="60"/>
    <cfRule type="duplicateValues" dxfId="0" priority="61"/>
  </conditionalFormatting>
  <conditionalFormatting sqref="G456">
    <cfRule type="duplicateValues" dxfId="0" priority="243"/>
  </conditionalFormatting>
  <conditionalFormatting sqref="I456">
    <cfRule type="duplicateValues" dxfId="0" priority="242"/>
  </conditionalFormatting>
  <conditionalFormatting sqref="G458">
    <cfRule type="duplicateValues" dxfId="0" priority="50"/>
  </conditionalFormatting>
  <conditionalFormatting sqref="I458">
    <cfRule type="duplicateValues" dxfId="0" priority="49"/>
  </conditionalFormatting>
  <conditionalFormatting sqref="K458">
    <cfRule type="duplicateValues" dxfId="0" priority="54"/>
    <cfRule type="duplicateValues" dxfId="0" priority="55"/>
    <cfRule type="duplicateValues" dxfId="0" priority="56"/>
  </conditionalFormatting>
  <conditionalFormatting sqref="L458">
    <cfRule type="duplicateValues" dxfId="0" priority="51"/>
    <cfRule type="duplicateValues" dxfId="0" priority="52"/>
    <cfRule type="duplicateValues" dxfId="0" priority="53"/>
  </conditionalFormatting>
  <conditionalFormatting sqref="G470">
    <cfRule type="duplicateValues" dxfId="0" priority="42"/>
  </conditionalFormatting>
  <conditionalFormatting sqref="I470">
    <cfRule type="duplicateValues" dxfId="0" priority="41"/>
  </conditionalFormatting>
  <conditionalFormatting sqref="K470">
    <cfRule type="duplicateValues" dxfId="0" priority="46"/>
    <cfRule type="duplicateValues" dxfId="0" priority="47"/>
    <cfRule type="duplicateValues" dxfId="0" priority="48"/>
  </conditionalFormatting>
  <conditionalFormatting sqref="L470">
    <cfRule type="duplicateValues" dxfId="0" priority="43"/>
    <cfRule type="duplicateValues" dxfId="0" priority="44"/>
    <cfRule type="duplicateValues" dxfId="0" priority="45"/>
  </conditionalFormatting>
  <conditionalFormatting sqref="G480">
    <cfRule type="duplicateValues" dxfId="0" priority="34"/>
  </conditionalFormatting>
  <conditionalFormatting sqref="I480">
    <cfRule type="duplicateValues" dxfId="0" priority="33"/>
  </conditionalFormatting>
  <conditionalFormatting sqref="K480">
    <cfRule type="duplicateValues" dxfId="0" priority="38"/>
    <cfRule type="duplicateValues" dxfId="0" priority="39"/>
    <cfRule type="duplicateValues" dxfId="0" priority="40"/>
  </conditionalFormatting>
  <conditionalFormatting sqref="L480">
    <cfRule type="duplicateValues" dxfId="0" priority="35"/>
    <cfRule type="duplicateValues" dxfId="0" priority="36"/>
    <cfRule type="duplicateValues" dxfId="0" priority="37"/>
  </conditionalFormatting>
  <conditionalFormatting sqref="G496">
    <cfRule type="duplicateValues" dxfId="0" priority="18"/>
  </conditionalFormatting>
  <conditionalFormatting sqref="I496">
    <cfRule type="duplicateValues" dxfId="0" priority="17"/>
  </conditionalFormatting>
  <conditionalFormatting sqref="K496">
    <cfRule type="duplicateValues" dxfId="0" priority="22"/>
    <cfRule type="duplicateValues" dxfId="0" priority="23"/>
    <cfRule type="duplicateValues" dxfId="0" priority="24"/>
  </conditionalFormatting>
  <conditionalFormatting sqref="L496">
    <cfRule type="duplicateValues" dxfId="0" priority="19"/>
    <cfRule type="duplicateValues" dxfId="0" priority="20"/>
    <cfRule type="duplicateValues" dxfId="0" priority="21"/>
  </conditionalFormatting>
  <conditionalFormatting sqref="G507">
    <cfRule type="duplicateValues" dxfId="0" priority="2"/>
  </conditionalFormatting>
  <conditionalFormatting sqref="I507">
    <cfRule type="duplicateValues" dxfId="0" priority="1"/>
  </conditionalFormatting>
  <conditionalFormatting sqref="K507">
    <cfRule type="duplicateValues" dxfId="0" priority="6"/>
    <cfRule type="duplicateValues" dxfId="0" priority="7"/>
    <cfRule type="duplicateValues" dxfId="0" priority="8"/>
  </conditionalFormatting>
  <conditionalFormatting sqref="L507">
    <cfRule type="duplicateValues" dxfId="0" priority="3"/>
    <cfRule type="duplicateValues" dxfId="0" priority="4"/>
    <cfRule type="duplicateValues" dxfId="0" priority="5"/>
  </conditionalFormatting>
  <conditionalFormatting sqref="K508">
    <cfRule type="duplicateValues" dxfId="0" priority="370"/>
    <cfRule type="duplicateValues" dxfId="0" priority="371"/>
    <cfRule type="duplicateValues" dxfId="0" priority="372"/>
  </conditionalFormatting>
  <conditionalFormatting sqref="L508">
    <cfRule type="duplicateValues" dxfId="0" priority="367"/>
    <cfRule type="duplicateValues" dxfId="0" priority="368"/>
    <cfRule type="duplicateValues" dxfId="0" priority="369"/>
  </conditionalFormatting>
  <conditionalFormatting sqref="B358:B507">
    <cfRule type="duplicateValues" dxfId="0" priority="517"/>
  </conditionalFormatting>
  <conditionalFormatting sqref="B510:B594">
    <cfRule type="duplicateValues" dxfId="0" priority="286"/>
  </conditionalFormatting>
  <conditionalFormatting sqref="I510:I594">
    <cfRule type="duplicateValues" dxfId="0" priority="287"/>
  </conditionalFormatting>
  <conditionalFormatting sqref="G358:G375 G441:G442 G450:G455 G457 G459:G469 G471:G479 G481:G495 G497:G506 G444:G446 G436:G437 G431:G434 G429 G377:G426">
    <cfRule type="duplicateValues" dxfId="0" priority="384"/>
  </conditionalFormatting>
  <conditionalFormatting sqref="I358:I375 I441:I442 I450:I455 I457 I459:I469 I471:I479 I481:I495 I497:I506 I444:I446 I436:I437 I431:I434 I429 I377:I426">
    <cfRule type="duplicateValues" dxfId="0" priority="383"/>
  </conditionalFormatting>
  <conditionalFormatting sqref="K358 K448 K444 K442 K453 K457 K451 K455 K462 K460 K466 K464 K468 K479 K477 K475 K471 K473 K482 K484 K486 K488 K446 K438 K440 K436 K431 K433 K372 K368 K364 K420 K424 K376 K380 K384 K388 K392 K426 K396 K403:K404 K408 K412 K416 K428 K422 K418 K414 K410 K406 K401 K398 K394 K390 K386 K382 K378 K374 K370 K366 K362 K360">
    <cfRule type="duplicateValues" dxfId="0" priority="468"/>
    <cfRule type="duplicateValues" dxfId="0" priority="469"/>
    <cfRule type="duplicateValues" dxfId="0" priority="470"/>
  </conditionalFormatting>
  <conditionalFormatting sqref="L358 L448 L444 L442 L453 L457 L451 L455 L462 L460 L466 L464 L468 L479 L477 L475 L471 L473 L482 L484 L486 L488 L446 L438 L440 L436 L431 L433 L372 L368 L364 L420 L424 L376 L380 L384 L388 L392 L426 L396 L403:L404 L408 L412 L416 L428 L422 L418 L414 L410 L406 L401 L398 L394 L390 L386 L382 L378 L374 L370 L366 L362 L360">
    <cfRule type="duplicateValues" dxfId="0" priority="465"/>
    <cfRule type="duplicateValues" dxfId="0" priority="466"/>
    <cfRule type="duplicateValues" dxfId="0" priority="467"/>
  </conditionalFormatting>
  <conditionalFormatting sqref="K359 K447 K445 K441 K454 K456 K450 K452 K467 K461 K465 K459 K463 K469 K474 K478 K476 K472 K487 K485 K481 K483 K443 K439 K437 K432 K434 K373 K369 K365 K429 K377 K381 K385 K389 K421 K393 K425 K427 K397 K405 K409 K413 K417 K423 K419 K415 K411 K407 K402 K399:K400 K395 K391 K387 K383 K379 K375 K371 K367 K363 K361">
    <cfRule type="duplicateValues" dxfId="0" priority="456"/>
    <cfRule type="duplicateValues" dxfId="0" priority="457"/>
    <cfRule type="duplicateValues" dxfId="0" priority="458"/>
  </conditionalFormatting>
  <conditionalFormatting sqref="L359 L447 L445 L441 L454 L456 L450 L452 L467 L461 L465 L459 L463 L469 L474 L478 L476 L472 L487 L485 L481 L483 L443 L439 L437 L432 L434 L373 L369 L365 L429 L377 L381 L385 L389 L421 L393 L425 L427 L397 L405 L409 L413 L417 L423 L419 L415 L411 L407 L402 L399:L400 L395 L391 L387 L383 L379 L375 L371 L367 L363 L361">
    <cfRule type="duplicateValues" dxfId="0" priority="453"/>
    <cfRule type="duplicateValues" dxfId="0" priority="454"/>
    <cfRule type="duplicateValues" dxfId="0" priority="455"/>
  </conditionalFormatting>
  <conditionalFormatting sqref="K493 K491 K495 K489 K502 K498 K500 K504 K506">
    <cfRule type="duplicateValues" dxfId="0" priority="98"/>
    <cfRule type="duplicateValues" dxfId="0" priority="99"/>
    <cfRule type="duplicateValues" dxfId="0" priority="100"/>
  </conditionalFormatting>
  <conditionalFormatting sqref="L493 L491 L495 L489 L502 L498 L500 L504 L506">
    <cfRule type="duplicateValues" dxfId="0" priority="95"/>
    <cfRule type="duplicateValues" dxfId="0" priority="96"/>
    <cfRule type="duplicateValues" dxfId="0" priority="97"/>
  </conditionalFormatting>
  <conditionalFormatting sqref="K492 K494 K490 K497 K501 K503 K499 K505">
    <cfRule type="duplicateValues" dxfId="0" priority="92"/>
    <cfRule type="duplicateValues" dxfId="0" priority="93"/>
    <cfRule type="duplicateValues" dxfId="0" priority="94"/>
  </conditionalFormatting>
  <conditionalFormatting sqref="L492 L494 L490 L497 L501 L503 L499 L505">
    <cfRule type="duplicateValues" dxfId="0" priority="89"/>
    <cfRule type="duplicateValues" dxfId="0" priority="90"/>
    <cfRule type="duplicateValues" dxfId="0" priority="91"/>
  </conditionalFormatting>
  <conditionalFormatting sqref="G510:G586 G588:G591 G593:G594">
    <cfRule type="duplicateValues" dxfId="0" priority="285"/>
  </conditionalFormatting>
  <conditionalFormatting sqref="G587 G592">
    <cfRule type="duplicateValues" dxfId="0" priority="284"/>
  </conditionalFormatting>
  <pageMargins left="0.7" right="0.7" top="0.75" bottom="0.75" header="0.3" footer="0.3"/>
  <pageSetup paperSize="9" orientation="portrait" horizontalDpi="1200" verticalDpi="12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6:H222"/>
  <sheetViews>
    <sheetView workbookViewId="0">
      <selection activeCell="E29" sqref="E29"/>
    </sheetView>
  </sheetViews>
  <sheetFormatPr defaultColWidth="9" defaultRowHeight="14.25" outlineLevelCol="7"/>
  <cols>
    <col min="2" max="2" width="20.125" customWidth="1"/>
    <col min="3" max="3" width="23" customWidth="1"/>
    <col min="4" max="4" width="29.375" customWidth="1"/>
    <col min="5" max="5" width="31.375" customWidth="1"/>
    <col min="6" max="6" width="34.125" customWidth="1"/>
  </cols>
  <sheetData>
    <row r="6" spans="1:3">
      <c r="A6">
        <v>1</v>
      </c>
      <c r="B6" t="s">
        <v>615</v>
      </c>
      <c r="C6" t="s">
        <v>616</v>
      </c>
    </row>
    <row r="7" spans="1:3">
      <c r="A7">
        <v>2</v>
      </c>
      <c r="B7" t="s">
        <v>617</v>
      </c>
      <c r="C7" t="s">
        <v>618</v>
      </c>
    </row>
    <row r="8" spans="1:3">
      <c r="A8">
        <v>3</v>
      </c>
      <c r="C8" t="s">
        <v>619</v>
      </c>
    </row>
    <row r="13" ht="13.5" customHeight="1"/>
    <row r="25" spans="1:1">
      <c r="A25" t="s">
        <v>620</v>
      </c>
    </row>
    <row r="26" spans="1:6">
      <c r="A26" t="s">
        <v>621</v>
      </c>
      <c r="B26" t="s">
        <v>622</v>
      </c>
      <c r="C26" t="s">
        <v>623</v>
      </c>
      <c r="D26" t="s">
        <v>33</v>
      </c>
      <c r="F26" t="s">
        <v>624</v>
      </c>
    </row>
    <row r="27" spans="1:8">
      <c r="A27">
        <v>1</v>
      </c>
      <c r="B27">
        <v>1</v>
      </c>
      <c r="C27">
        <v>1</v>
      </c>
      <c r="D27">
        <v>1</v>
      </c>
      <c r="E27" t="s">
        <v>625</v>
      </c>
      <c r="F27">
        <v>1</v>
      </c>
      <c r="H27">
        <f t="shared" ref="H27:H90" si="0">F27+D27*100+C27*10000+B27*100000+A27*1000000</f>
        <v>1110101</v>
      </c>
    </row>
    <row r="28" spans="1:8">
      <c r="A28">
        <v>1</v>
      </c>
      <c r="B28">
        <v>1</v>
      </c>
      <c r="C28">
        <v>1</v>
      </c>
      <c r="D28">
        <v>2</v>
      </c>
      <c r="E28" t="s">
        <v>626</v>
      </c>
      <c r="F28">
        <v>1</v>
      </c>
      <c r="H28">
        <f t="shared" si="0"/>
        <v>1110201</v>
      </c>
    </row>
    <row r="29" spans="1:8">
      <c r="A29">
        <v>1</v>
      </c>
      <c r="B29">
        <v>1</v>
      </c>
      <c r="C29">
        <v>1</v>
      </c>
      <c r="D29">
        <v>3</v>
      </c>
      <c r="E29" t="s">
        <v>627</v>
      </c>
      <c r="F29">
        <v>1</v>
      </c>
      <c r="H29">
        <f t="shared" si="0"/>
        <v>1110301</v>
      </c>
    </row>
    <row r="30" spans="1:8">
      <c r="A30">
        <v>1</v>
      </c>
      <c r="B30">
        <v>1</v>
      </c>
      <c r="C30">
        <v>1</v>
      </c>
      <c r="D30">
        <v>4</v>
      </c>
      <c r="E30" t="s">
        <v>628</v>
      </c>
      <c r="F30">
        <v>1</v>
      </c>
      <c r="H30">
        <f t="shared" si="0"/>
        <v>1110401</v>
      </c>
    </row>
    <row r="31" spans="1:8">
      <c r="A31">
        <v>1</v>
      </c>
      <c r="B31">
        <v>1</v>
      </c>
      <c r="C31">
        <v>1</v>
      </c>
      <c r="D31">
        <v>5</v>
      </c>
      <c r="E31" t="s">
        <v>629</v>
      </c>
      <c r="F31">
        <v>1</v>
      </c>
      <c r="H31">
        <f t="shared" si="0"/>
        <v>1110501</v>
      </c>
    </row>
    <row r="32" spans="1:8">
      <c r="A32">
        <v>1</v>
      </c>
      <c r="B32">
        <v>1</v>
      </c>
      <c r="C32">
        <v>2</v>
      </c>
      <c r="D32">
        <v>1</v>
      </c>
      <c r="E32" t="s">
        <v>630</v>
      </c>
      <c r="F32">
        <v>1</v>
      </c>
      <c r="H32">
        <f t="shared" si="0"/>
        <v>1120101</v>
      </c>
    </row>
    <row r="33" spans="1:8">
      <c r="A33">
        <v>1</v>
      </c>
      <c r="B33">
        <v>1</v>
      </c>
      <c r="C33">
        <v>2</v>
      </c>
      <c r="D33">
        <v>2</v>
      </c>
      <c r="E33" t="s">
        <v>631</v>
      </c>
      <c r="F33">
        <v>1</v>
      </c>
      <c r="H33">
        <f t="shared" si="0"/>
        <v>1120201</v>
      </c>
    </row>
    <row r="34" spans="1:8">
      <c r="A34">
        <v>1</v>
      </c>
      <c r="B34">
        <v>1</v>
      </c>
      <c r="C34">
        <v>2</v>
      </c>
      <c r="D34">
        <v>3</v>
      </c>
      <c r="E34" t="s">
        <v>632</v>
      </c>
      <c r="F34">
        <v>1</v>
      </c>
      <c r="H34">
        <f t="shared" si="0"/>
        <v>1120301</v>
      </c>
    </row>
    <row r="35" spans="1:8">
      <c r="A35">
        <v>1</v>
      </c>
      <c r="B35">
        <v>1</v>
      </c>
      <c r="C35">
        <v>2</v>
      </c>
      <c r="D35">
        <v>4</v>
      </c>
      <c r="E35" t="s">
        <v>633</v>
      </c>
      <c r="F35">
        <v>1</v>
      </c>
      <c r="H35">
        <f t="shared" si="0"/>
        <v>1120401</v>
      </c>
    </row>
    <row r="36" spans="1:8">
      <c r="A36">
        <v>1</v>
      </c>
      <c r="B36">
        <v>1</v>
      </c>
      <c r="C36">
        <v>2</v>
      </c>
      <c r="D36">
        <v>5</v>
      </c>
      <c r="E36" t="s">
        <v>634</v>
      </c>
      <c r="F36">
        <v>1</v>
      </c>
      <c r="H36">
        <f t="shared" si="0"/>
        <v>1120501</v>
      </c>
    </row>
    <row r="37" spans="1:8">
      <c r="A37">
        <v>1</v>
      </c>
      <c r="B37">
        <v>1</v>
      </c>
      <c r="C37">
        <v>3</v>
      </c>
      <c r="D37">
        <v>1</v>
      </c>
      <c r="E37" t="s">
        <v>635</v>
      </c>
      <c r="F37">
        <v>1</v>
      </c>
      <c r="H37">
        <f t="shared" si="0"/>
        <v>1130101</v>
      </c>
    </row>
    <row r="38" spans="1:8">
      <c r="A38">
        <v>1</v>
      </c>
      <c r="B38">
        <v>1</v>
      </c>
      <c r="C38">
        <v>3</v>
      </c>
      <c r="D38">
        <v>2</v>
      </c>
      <c r="E38" t="s">
        <v>636</v>
      </c>
      <c r="F38">
        <v>1</v>
      </c>
      <c r="H38">
        <f t="shared" si="0"/>
        <v>1130201</v>
      </c>
    </row>
    <row r="39" spans="1:8">
      <c r="A39">
        <v>1</v>
      </c>
      <c r="B39">
        <v>1</v>
      </c>
      <c r="C39">
        <v>3</v>
      </c>
      <c r="D39">
        <v>3</v>
      </c>
      <c r="E39" t="s">
        <v>637</v>
      </c>
      <c r="F39">
        <v>1</v>
      </c>
      <c r="H39">
        <f t="shared" si="0"/>
        <v>1130301</v>
      </c>
    </row>
    <row r="40" spans="1:8">
      <c r="A40">
        <v>1</v>
      </c>
      <c r="B40">
        <v>1</v>
      </c>
      <c r="C40">
        <v>3</v>
      </c>
      <c r="D40">
        <v>4</v>
      </c>
      <c r="E40" t="s">
        <v>638</v>
      </c>
      <c r="F40">
        <v>1</v>
      </c>
      <c r="H40">
        <f t="shared" si="0"/>
        <v>1130401</v>
      </c>
    </row>
    <row r="41" spans="1:8">
      <c r="A41">
        <v>1</v>
      </c>
      <c r="B41">
        <v>1</v>
      </c>
      <c r="C41">
        <v>3</v>
      </c>
      <c r="D41">
        <v>5</v>
      </c>
      <c r="E41" t="s">
        <v>639</v>
      </c>
      <c r="F41">
        <v>1</v>
      </c>
      <c r="H41">
        <f t="shared" si="0"/>
        <v>1130501</v>
      </c>
    </row>
    <row r="42" spans="1:8">
      <c r="A42">
        <v>1</v>
      </c>
      <c r="B42">
        <v>2</v>
      </c>
      <c r="C42">
        <v>1</v>
      </c>
      <c r="D42">
        <v>1</v>
      </c>
      <c r="E42" t="s">
        <v>640</v>
      </c>
      <c r="F42">
        <v>1</v>
      </c>
      <c r="H42">
        <f t="shared" si="0"/>
        <v>1210101</v>
      </c>
    </row>
    <row r="43" spans="1:8">
      <c r="A43">
        <v>1</v>
      </c>
      <c r="B43">
        <v>2</v>
      </c>
      <c r="C43">
        <v>1</v>
      </c>
      <c r="D43">
        <v>2</v>
      </c>
      <c r="E43" t="s">
        <v>641</v>
      </c>
      <c r="F43">
        <v>1</v>
      </c>
      <c r="H43">
        <f t="shared" si="0"/>
        <v>1210201</v>
      </c>
    </row>
    <row r="44" spans="1:8">
      <c r="A44">
        <v>1</v>
      </c>
      <c r="B44">
        <v>2</v>
      </c>
      <c r="C44">
        <v>1</v>
      </c>
      <c r="D44">
        <v>3</v>
      </c>
      <c r="E44" t="s">
        <v>642</v>
      </c>
      <c r="F44">
        <v>1</v>
      </c>
      <c r="H44">
        <f t="shared" si="0"/>
        <v>1210301</v>
      </c>
    </row>
    <row r="45" spans="1:8">
      <c r="A45">
        <v>1</v>
      </c>
      <c r="B45">
        <v>2</v>
      </c>
      <c r="C45">
        <v>2</v>
      </c>
      <c r="D45">
        <v>1</v>
      </c>
      <c r="E45" t="s">
        <v>643</v>
      </c>
      <c r="F45">
        <v>1</v>
      </c>
      <c r="H45">
        <f t="shared" si="0"/>
        <v>1220101</v>
      </c>
    </row>
    <row r="46" spans="1:8">
      <c r="A46">
        <v>1</v>
      </c>
      <c r="B46">
        <v>2</v>
      </c>
      <c r="C46">
        <v>2</v>
      </c>
      <c r="D46">
        <v>2</v>
      </c>
      <c r="E46" t="s">
        <v>644</v>
      </c>
      <c r="F46">
        <v>1</v>
      </c>
      <c r="H46">
        <f t="shared" si="0"/>
        <v>1220201</v>
      </c>
    </row>
    <row r="47" spans="1:8">
      <c r="A47">
        <v>1</v>
      </c>
      <c r="B47">
        <v>2</v>
      </c>
      <c r="C47">
        <v>2</v>
      </c>
      <c r="D47">
        <v>3</v>
      </c>
      <c r="E47" t="s">
        <v>645</v>
      </c>
      <c r="F47">
        <v>1</v>
      </c>
      <c r="H47">
        <f t="shared" si="0"/>
        <v>1220301</v>
      </c>
    </row>
    <row r="48" spans="1:8">
      <c r="A48">
        <v>1</v>
      </c>
      <c r="B48">
        <v>2</v>
      </c>
      <c r="C48">
        <v>3</v>
      </c>
      <c r="D48">
        <v>1</v>
      </c>
      <c r="E48" t="s">
        <v>646</v>
      </c>
      <c r="F48">
        <v>1</v>
      </c>
      <c r="H48">
        <f t="shared" si="0"/>
        <v>1230101</v>
      </c>
    </row>
    <row r="49" spans="1:8">
      <c r="A49">
        <v>1</v>
      </c>
      <c r="B49">
        <v>2</v>
      </c>
      <c r="C49">
        <v>3</v>
      </c>
      <c r="D49">
        <v>2</v>
      </c>
      <c r="E49" t="s">
        <v>647</v>
      </c>
      <c r="F49">
        <v>1</v>
      </c>
      <c r="H49">
        <f t="shared" si="0"/>
        <v>1230201</v>
      </c>
    </row>
    <row r="50" spans="1:8">
      <c r="A50">
        <v>1</v>
      </c>
      <c r="B50">
        <v>2</v>
      </c>
      <c r="C50">
        <v>3</v>
      </c>
      <c r="D50">
        <v>3</v>
      </c>
      <c r="E50" t="s">
        <v>648</v>
      </c>
      <c r="F50">
        <v>1</v>
      </c>
      <c r="H50">
        <f t="shared" si="0"/>
        <v>1230301</v>
      </c>
    </row>
    <row r="51" spans="1:8">
      <c r="A51">
        <v>1</v>
      </c>
      <c r="B51">
        <v>3</v>
      </c>
      <c r="C51">
        <v>1</v>
      </c>
      <c r="D51">
        <v>1</v>
      </c>
      <c r="E51" t="s">
        <v>649</v>
      </c>
      <c r="F51">
        <v>1</v>
      </c>
      <c r="H51">
        <f t="shared" si="0"/>
        <v>1310101</v>
      </c>
    </row>
    <row r="52" spans="1:8">
      <c r="A52">
        <v>1</v>
      </c>
      <c r="B52">
        <v>3</v>
      </c>
      <c r="C52">
        <v>2</v>
      </c>
      <c r="D52">
        <v>1</v>
      </c>
      <c r="E52" t="s">
        <v>650</v>
      </c>
      <c r="F52">
        <v>1</v>
      </c>
      <c r="H52">
        <f t="shared" si="0"/>
        <v>1320101</v>
      </c>
    </row>
    <row r="53" spans="1:8">
      <c r="A53">
        <v>1</v>
      </c>
      <c r="B53">
        <v>3</v>
      </c>
      <c r="C53">
        <v>3</v>
      </c>
      <c r="D53">
        <v>1</v>
      </c>
      <c r="E53" t="s">
        <v>651</v>
      </c>
      <c r="F53">
        <v>1</v>
      </c>
      <c r="H53">
        <f t="shared" si="0"/>
        <v>1330101</v>
      </c>
    </row>
    <row r="54" spans="1:8">
      <c r="A54">
        <v>2</v>
      </c>
      <c r="B54">
        <v>1</v>
      </c>
      <c r="C54">
        <v>1</v>
      </c>
      <c r="D54">
        <v>1</v>
      </c>
      <c r="E54" t="s">
        <v>652</v>
      </c>
      <c r="F54">
        <v>1</v>
      </c>
      <c r="H54">
        <f t="shared" si="0"/>
        <v>2110101</v>
      </c>
    </row>
    <row r="55" spans="1:8">
      <c r="A55">
        <v>2</v>
      </c>
      <c r="B55">
        <v>1</v>
      </c>
      <c r="C55">
        <v>2</v>
      </c>
      <c r="D55">
        <v>1</v>
      </c>
      <c r="E55" t="s">
        <v>653</v>
      </c>
      <c r="F55">
        <v>1</v>
      </c>
      <c r="H55">
        <f t="shared" si="0"/>
        <v>2120101</v>
      </c>
    </row>
    <row r="56" spans="1:8">
      <c r="A56">
        <v>2</v>
      </c>
      <c r="B56">
        <v>1</v>
      </c>
      <c r="C56">
        <v>3</v>
      </c>
      <c r="D56">
        <v>1</v>
      </c>
      <c r="E56" t="s">
        <v>654</v>
      </c>
      <c r="F56">
        <v>1</v>
      </c>
      <c r="H56">
        <f t="shared" si="0"/>
        <v>2130101</v>
      </c>
    </row>
    <row r="57" spans="1:8">
      <c r="A57">
        <v>2</v>
      </c>
      <c r="B57">
        <v>2</v>
      </c>
      <c r="C57">
        <v>1</v>
      </c>
      <c r="D57">
        <v>1</v>
      </c>
      <c r="E57" t="s">
        <v>655</v>
      </c>
      <c r="F57">
        <v>1</v>
      </c>
      <c r="H57">
        <f t="shared" si="0"/>
        <v>2210101</v>
      </c>
    </row>
    <row r="58" spans="1:8">
      <c r="A58">
        <v>2</v>
      </c>
      <c r="B58">
        <v>2</v>
      </c>
      <c r="C58">
        <v>1</v>
      </c>
      <c r="D58">
        <v>2</v>
      </c>
      <c r="E58" t="s">
        <v>656</v>
      </c>
      <c r="F58">
        <v>1</v>
      </c>
      <c r="H58">
        <f t="shared" si="0"/>
        <v>2210201</v>
      </c>
    </row>
    <row r="59" spans="1:8">
      <c r="A59">
        <v>2</v>
      </c>
      <c r="B59">
        <v>2</v>
      </c>
      <c r="C59">
        <v>2</v>
      </c>
      <c r="D59">
        <v>1</v>
      </c>
      <c r="E59" t="s">
        <v>657</v>
      </c>
      <c r="F59">
        <v>1</v>
      </c>
      <c r="H59">
        <f t="shared" si="0"/>
        <v>2220101</v>
      </c>
    </row>
    <row r="60" spans="1:8">
      <c r="A60">
        <v>2</v>
      </c>
      <c r="B60">
        <v>2</v>
      </c>
      <c r="C60">
        <v>2</v>
      </c>
      <c r="D60">
        <v>2</v>
      </c>
      <c r="E60" t="s">
        <v>658</v>
      </c>
      <c r="F60">
        <v>1</v>
      </c>
      <c r="H60">
        <f t="shared" si="0"/>
        <v>2220201</v>
      </c>
    </row>
    <row r="61" spans="1:8">
      <c r="A61">
        <v>2</v>
      </c>
      <c r="B61">
        <v>2</v>
      </c>
      <c r="C61">
        <v>3</v>
      </c>
      <c r="D61">
        <v>1</v>
      </c>
      <c r="E61" t="s">
        <v>659</v>
      </c>
      <c r="F61">
        <v>1</v>
      </c>
      <c r="H61">
        <f t="shared" si="0"/>
        <v>2230101</v>
      </c>
    </row>
    <row r="62" spans="1:8">
      <c r="A62">
        <v>2</v>
      </c>
      <c r="B62">
        <v>2</v>
      </c>
      <c r="C62">
        <v>3</v>
      </c>
      <c r="D62">
        <v>2</v>
      </c>
      <c r="E62" t="s">
        <v>660</v>
      </c>
      <c r="F62">
        <v>1</v>
      </c>
      <c r="H62">
        <f t="shared" si="0"/>
        <v>2230201</v>
      </c>
    </row>
    <row r="63" spans="1:8">
      <c r="A63">
        <v>2</v>
      </c>
      <c r="B63">
        <v>3</v>
      </c>
      <c r="C63">
        <v>1</v>
      </c>
      <c r="D63">
        <v>1</v>
      </c>
      <c r="E63" t="s">
        <v>661</v>
      </c>
      <c r="F63">
        <v>1</v>
      </c>
      <c r="H63">
        <f t="shared" si="0"/>
        <v>2310101</v>
      </c>
    </row>
    <row r="64" spans="1:8">
      <c r="A64">
        <v>2</v>
      </c>
      <c r="B64">
        <v>3</v>
      </c>
      <c r="C64">
        <v>2</v>
      </c>
      <c r="D64">
        <v>1</v>
      </c>
      <c r="E64" t="s">
        <v>662</v>
      </c>
      <c r="F64">
        <v>1</v>
      </c>
      <c r="H64">
        <f t="shared" si="0"/>
        <v>2320101</v>
      </c>
    </row>
    <row r="65" spans="1:8">
      <c r="A65">
        <v>2</v>
      </c>
      <c r="B65">
        <v>3</v>
      </c>
      <c r="C65">
        <v>3</v>
      </c>
      <c r="D65">
        <v>1</v>
      </c>
      <c r="E65" t="s">
        <v>663</v>
      </c>
      <c r="F65">
        <v>1</v>
      </c>
      <c r="H65">
        <f t="shared" si="0"/>
        <v>2330101</v>
      </c>
    </row>
    <row r="66" ht="12" customHeight="1" spans="1:8">
      <c r="A66">
        <v>1</v>
      </c>
      <c r="B66">
        <v>1</v>
      </c>
      <c r="C66">
        <v>1</v>
      </c>
      <c r="D66">
        <v>1</v>
      </c>
      <c r="E66" t="s">
        <v>625</v>
      </c>
      <c r="F66">
        <f t="shared" ref="F66:F129" si="1">F27+1</f>
        <v>2</v>
      </c>
      <c r="H66">
        <f t="shared" si="0"/>
        <v>1110102</v>
      </c>
    </row>
    <row r="67" spans="1:8">
      <c r="A67">
        <v>1</v>
      </c>
      <c r="B67">
        <v>1</v>
      </c>
      <c r="C67">
        <v>1</v>
      </c>
      <c r="D67">
        <v>2</v>
      </c>
      <c r="E67" t="s">
        <v>626</v>
      </c>
      <c r="F67">
        <f t="shared" si="1"/>
        <v>2</v>
      </c>
      <c r="H67">
        <f t="shared" si="0"/>
        <v>1110202</v>
      </c>
    </row>
    <row r="68" spans="1:8">
      <c r="A68">
        <v>1</v>
      </c>
      <c r="B68">
        <v>1</v>
      </c>
      <c r="C68">
        <v>1</v>
      </c>
      <c r="D68">
        <v>3</v>
      </c>
      <c r="E68" t="s">
        <v>627</v>
      </c>
      <c r="F68">
        <f t="shared" si="1"/>
        <v>2</v>
      </c>
      <c r="H68">
        <f t="shared" si="0"/>
        <v>1110302</v>
      </c>
    </row>
    <row r="69" spans="1:8">
      <c r="A69">
        <v>1</v>
      </c>
      <c r="B69">
        <v>1</v>
      </c>
      <c r="C69">
        <v>1</v>
      </c>
      <c r="D69">
        <v>4</v>
      </c>
      <c r="E69" t="s">
        <v>628</v>
      </c>
      <c r="F69">
        <f t="shared" si="1"/>
        <v>2</v>
      </c>
      <c r="H69">
        <f t="shared" si="0"/>
        <v>1110402</v>
      </c>
    </row>
    <row r="70" spans="1:8">
      <c r="A70">
        <v>1</v>
      </c>
      <c r="B70">
        <v>1</v>
      </c>
      <c r="C70">
        <v>1</v>
      </c>
      <c r="D70">
        <v>5</v>
      </c>
      <c r="E70" t="s">
        <v>629</v>
      </c>
      <c r="F70">
        <f t="shared" si="1"/>
        <v>2</v>
      </c>
      <c r="H70">
        <f t="shared" si="0"/>
        <v>1110502</v>
      </c>
    </row>
    <row r="71" spans="1:8">
      <c r="A71">
        <v>1</v>
      </c>
      <c r="B71">
        <v>1</v>
      </c>
      <c r="C71">
        <v>2</v>
      </c>
      <c r="D71">
        <v>1</v>
      </c>
      <c r="E71" t="s">
        <v>630</v>
      </c>
      <c r="F71">
        <f t="shared" si="1"/>
        <v>2</v>
      </c>
      <c r="H71">
        <f t="shared" si="0"/>
        <v>1120102</v>
      </c>
    </row>
    <row r="72" spans="1:8">
      <c r="A72">
        <v>1</v>
      </c>
      <c r="B72">
        <v>1</v>
      </c>
      <c r="C72">
        <v>2</v>
      </c>
      <c r="D72">
        <v>2</v>
      </c>
      <c r="E72" t="s">
        <v>631</v>
      </c>
      <c r="F72">
        <f t="shared" si="1"/>
        <v>2</v>
      </c>
      <c r="H72">
        <f t="shared" si="0"/>
        <v>1120202</v>
      </c>
    </row>
    <row r="73" spans="1:8">
      <c r="A73">
        <v>1</v>
      </c>
      <c r="B73">
        <v>1</v>
      </c>
      <c r="C73">
        <v>2</v>
      </c>
      <c r="D73">
        <v>3</v>
      </c>
      <c r="E73" t="s">
        <v>632</v>
      </c>
      <c r="F73">
        <f t="shared" si="1"/>
        <v>2</v>
      </c>
      <c r="H73">
        <f t="shared" si="0"/>
        <v>1120302</v>
      </c>
    </row>
    <row r="74" spans="1:8">
      <c r="A74">
        <v>1</v>
      </c>
      <c r="B74">
        <v>1</v>
      </c>
      <c r="C74">
        <v>2</v>
      </c>
      <c r="D74">
        <v>4</v>
      </c>
      <c r="E74" t="s">
        <v>633</v>
      </c>
      <c r="F74">
        <f t="shared" si="1"/>
        <v>2</v>
      </c>
      <c r="H74">
        <f t="shared" si="0"/>
        <v>1120402</v>
      </c>
    </row>
    <row r="75" spans="1:8">
      <c r="A75">
        <v>1</v>
      </c>
      <c r="B75">
        <v>1</v>
      </c>
      <c r="C75">
        <v>2</v>
      </c>
      <c r="D75">
        <v>5</v>
      </c>
      <c r="E75" t="s">
        <v>634</v>
      </c>
      <c r="F75">
        <f t="shared" si="1"/>
        <v>2</v>
      </c>
      <c r="H75">
        <f t="shared" si="0"/>
        <v>1120502</v>
      </c>
    </row>
    <row r="76" spans="1:8">
      <c r="A76">
        <v>1</v>
      </c>
      <c r="B76">
        <v>1</v>
      </c>
      <c r="C76">
        <v>3</v>
      </c>
      <c r="D76">
        <v>1</v>
      </c>
      <c r="E76" t="s">
        <v>635</v>
      </c>
      <c r="F76">
        <f t="shared" si="1"/>
        <v>2</v>
      </c>
      <c r="H76">
        <f t="shared" si="0"/>
        <v>1130102</v>
      </c>
    </row>
    <row r="77" spans="1:8">
      <c r="A77">
        <v>1</v>
      </c>
      <c r="B77">
        <v>1</v>
      </c>
      <c r="C77">
        <v>3</v>
      </c>
      <c r="D77">
        <v>2</v>
      </c>
      <c r="E77" t="s">
        <v>636</v>
      </c>
      <c r="F77">
        <f t="shared" si="1"/>
        <v>2</v>
      </c>
      <c r="H77">
        <f t="shared" si="0"/>
        <v>1130202</v>
      </c>
    </row>
    <row r="78" spans="1:8">
      <c r="A78">
        <v>1</v>
      </c>
      <c r="B78">
        <v>1</v>
      </c>
      <c r="C78">
        <v>3</v>
      </c>
      <c r="D78">
        <v>3</v>
      </c>
      <c r="E78" t="s">
        <v>637</v>
      </c>
      <c r="F78">
        <f t="shared" si="1"/>
        <v>2</v>
      </c>
      <c r="H78">
        <f t="shared" si="0"/>
        <v>1130302</v>
      </c>
    </row>
    <row r="79" spans="1:8">
      <c r="A79">
        <v>1</v>
      </c>
      <c r="B79">
        <v>1</v>
      </c>
      <c r="C79">
        <v>3</v>
      </c>
      <c r="D79">
        <v>4</v>
      </c>
      <c r="E79" t="s">
        <v>638</v>
      </c>
      <c r="F79">
        <f t="shared" si="1"/>
        <v>2</v>
      </c>
      <c r="H79">
        <f t="shared" si="0"/>
        <v>1130402</v>
      </c>
    </row>
    <row r="80" spans="1:8">
      <c r="A80">
        <v>1</v>
      </c>
      <c r="B80">
        <v>1</v>
      </c>
      <c r="C80">
        <v>3</v>
      </c>
      <c r="D80">
        <v>5</v>
      </c>
      <c r="E80" t="s">
        <v>639</v>
      </c>
      <c r="F80">
        <f t="shared" si="1"/>
        <v>2</v>
      </c>
      <c r="H80">
        <f t="shared" si="0"/>
        <v>1130502</v>
      </c>
    </row>
    <row r="81" spans="1:8">
      <c r="A81">
        <v>1</v>
      </c>
      <c r="B81">
        <v>2</v>
      </c>
      <c r="C81">
        <v>1</v>
      </c>
      <c r="D81">
        <v>1</v>
      </c>
      <c r="E81" t="s">
        <v>640</v>
      </c>
      <c r="F81">
        <f t="shared" si="1"/>
        <v>2</v>
      </c>
      <c r="H81">
        <f t="shared" si="0"/>
        <v>1210102</v>
      </c>
    </row>
    <row r="82" spans="1:8">
      <c r="A82">
        <v>1</v>
      </c>
      <c r="B82">
        <v>2</v>
      </c>
      <c r="C82">
        <v>1</v>
      </c>
      <c r="D82">
        <v>2</v>
      </c>
      <c r="E82" t="s">
        <v>641</v>
      </c>
      <c r="F82">
        <f t="shared" si="1"/>
        <v>2</v>
      </c>
      <c r="H82">
        <f t="shared" si="0"/>
        <v>1210202</v>
      </c>
    </row>
    <row r="83" spans="1:8">
      <c r="A83">
        <v>1</v>
      </c>
      <c r="B83">
        <v>2</v>
      </c>
      <c r="C83">
        <v>1</v>
      </c>
      <c r="D83">
        <v>3</v>
      </c>
      <c r="E83" t="s">
        <v>642</v>
      </c>
      <c r="F83">
        <f t="shared" si="1"/>
        <v>2</v>
      </c>
      <c r="H83">
        <f t="shared" si="0"/>
        <v>1210302</v>
      </c>
    </row>
    <row r="84" spans="1:8">
      <c r="A84">
        <v>1</v>
      </c>
      <c r="B84">
        <v>2</v>
      </c>
      <c r="C84">
        <v>2</v>
      </c>
      <c r="D84">
        <v>1</v>
      </c>
      <c r="E84" t="s">
        <v>643</v>
      </c>
      <c r="F84">
        <f t="shared" si="1"/>
        <v>2</v>
      </c>
      <c r="H84">
        <f t="shared" si="0"/>
        <v>1220102</v>
      </c>
    </row>
    <row r="85" spans="1:8">
      <c r="A85">
        <v>1</v>
      </c>
      <c r="B85">
        <v>2</v>
      </c>
      <c r="C85">
        <v>2</v>
      </c>
      <c r="D85">
        <v>2</v>
      </c>
      <c r="E85" t="s">
        <v>644</v>
      </c>
      <c r="F85">
        <f t="shared" si="1"/>
        <v>2</v>
      </c>
      <c r="H85">
        <f t="shared" si="0"/>
        <v>1220202</v>
      </c>
    </row>
    <row r="86" spans="1:8">
      <c r="A86">
        <v>1</v>
      </c>
      <c r="B86">
        <v>2</v>
      </c>
      <c r="C86">
        <v>2</v>
      </c>
      <c r="D86">
        <v>3</v>
      </c>
      <c r="E86" t="s">
        <v>645</v>
      </c>
      <c r="F86">
        <f t="shared" si="1"/>
        <v>2</v>
      </c>
      <c r="H86">
        <f t="shared" si="0"/>
        <v>1220302</v>
      </c>
    </row>
    <row r="87" spans="1:8">
      <c r="A87">
        <v>1</v>
      </c>
      <c r="B87">
        <v>2</v>
      </c>
      <c r="C87">
        <v>3</v>
      </c>
      <c r="D87">
        <v>1</v>
      </c>
      <c r="E87" t="s">
        <v>646</v>
      </c>
      <c r="F87">
        <f t="shared" si="1"/>
        <v>2</v>
      </c>
      <c r="H87">
        <f t="shared" si="0"/>
        <v>1230102</v>
      </c>
    </row>
    <row r="88" spans="1:8">
      <c r="A88">
        <v>1</v>
      </c>
      <c r="B88">
        <v>2</v>
      </c>
      <c r="C88">
        <v>3</v>
      </c>
      <c r="D88">
        <v>2</v>
      </c>
      <c r="E88" t="s">
        <v>647</v>
      </c>
      <c r="F88">
        <f t="shared" si="1"/>
        <v>2</v>
      </c>
      <c r="H88">
        <f t="shared" si="0"/>
        <v>1230202</v>
      </c>
    </row>
    <row r="89" spans="1:8">
      <c r="A89">
        <v>1</v>
      </c>
      <c r="B89">
        <v>2</v>
      </c>
      <c r="C89">
        <v>3</v>
      </c>
      <c r="D89">
        <v>3</v>
      </c>
      <c r="E89" t="s">
        <v>648</v>
      </c>
      <c r="F89">
        <f t="shared" si="1"/>
        <v>2</v>
      </c>
      <c r="H89">
        <f t="shared" si="0"/>
        <v>1230302</v>
      </c>
    </row>
    <row r="90" spans="1:8">
      <c r="A90">
        <v>1</v>
      </c>
      <c r="B90">
        <v>3</v>
      </c>
      <c r="C90">
        <v>1</v>
      </c>
      <c r="D90">
        <v>1</v>
      </c>
      <c r="E90" t="s">
        <v>649</v>
      </c>
      <c r="F90">
        <f t="shared" si="1"/>
        <v>2</v>
      </c>
      <c r="H90">
        <f t="shared" si="0"/>
        <v>1310102</v>
      </c>
    </row>
    <row r="91" spans="1:8">
      <c r="A91">
        <v>1</v>
      </c>
      <c r="B91">
        <v>3</v>
      </c>
      <c r="C91">
        <v>2</v>
      </c>
      <c r="D91">
        <v>1</v>
      </c>
      <c r="E91" t="s">
        <v>650</v>
      </c>
      <c r="F91">
        <f t="shared" si="1"/>
        <v>2</v>
      </c>
      <c r="H91">
        <f t="shared" ref="H91:H154" si="2">F91+D91*100+C91*10000+B91*100000+A91*1000000</f>
        <v>1320102</v>
      </c>
    </row>
    <row r="92" spans="1:8">
      <c r="A92">
        <v>1</v>
      </c>
      <c r="B92">
        <v>3</v>
      </c>
      <c r="C92">
        <v>3</v>
      </c>
      <c r="D92">
        <v>1</v>
      </c>
      <c r="E92" t="s">
        <v>651</v>
      </c>
      <c r="F92">
        <f t="shared" si="1"/>
        <v>2</v>
      </c>
      <c r="H92">
        <f t="shared" si="2"/>
        <v>1330102</v>
      </c>
    </row>
    <row r="93" spans="1:8">
      <c r="A93">
        <v>2</v>
      </c>
      <c r="B93">
        <v>1</v>
      </c>
      <c r="C93">
        <v>1</v>
      </c>
      <c r="D93">
        <v>1</v>
      </c>
      <c r="E93" t="s">
        <v>652</v>
      </c>
      <c r="F93">
        <f t="shared" si="1"/>
        <v>2</v>
      </c>
      <c r="H93">
        <f t="shared" si="2"/>
        <v>2110102</v>
      </c>
    </row>
    <row r="94" spans="1:8">
      <c r="A94">
        <v>2</v>
      </c>
      <c r="B94">
        <v>1</v>
      </c>
      <c r="C94">
        <v>2</v>
      </c>
      <c r="D94">
        <v>1</v>
      </c>
      <c r="E94" t="s">
        <v>653</v>
      </c>
      <c r="F94">
        <f t="shared" si="1"/>
        <v>2</v>
      </c>
      <c r="H94">
        <f t="shared" si="2"/>
        <v>2120102</v>
      </c>
    </row>
    <row r="95" spans="1:8">
      <c r="A95">
        <v>2</v>
      </c>
      <c r="B95">
        <v>1</v>
      </c>
      <c r="C95">
        <v>3</v>
      </c>
      <c r="D95">
        <v>1</v>
      </c>
      <c r="E95" t="s">
        <v>654</v>
      </c>
      <c r="F95">
        <f t="shared" si="1"/>
        <v>2</v>
      </c>
      <c r="H95">
        <f t="shared" si="2"/>
        <v>2130102</v>
      </c>
    </row>
    <row r="96" spans="1:8">
      <c r="A96">
        <v>2</v>
      </c>
      <c r="B96">
        <v>2</v>
      </c>
      <c r="C96">
        <v>1</v>
      </c>
      <c r="D96">
        <v>1</v>
      </c>
      <c r="E96" t="s">
        <v>655</v>
      </c>
      <c r="F96">
        <f t="shared" si="1"/>
        <v>2</v>
      </c>
      <c r="H96">
        <f t="shared" si="2"/>
        <v>2210102</v>
      </c>
    </row>
    <row r="97" spans="1:8">
      <c r="A97">
        <v>2</v>
      </c>
      <c r="B97">
        <v>2</v>
      </c>
      <c r="C97">
        <v>1</v>
      </c>
      <c r="D97">
        <v>2</v>
      </c>
      <c r="E97" t="s">
        <v>656</v>
      </c>
      <c r="F97">
        <f t="shared" si="1"/>
        <v>2</v>
      </c>
      <c r="H97">
        <f t="shared" si="2"/>
        <v>2210202</v>
      </c>
    </row>
    <row r="98" spans="1:8">
      <c r="A98">
        <v>2</v>
      </c>
      <c r="B98">
        <v>2</v>
      </c>
      <c r="C98">
        <v>2</v>
      </c>
      <c r="D98">
        <v>1</v>
      </c>
      <c r="E98" t="s">
        <v>657</v>
      </c>
      <c r="F98">
        <f t="shared" si="1"/>
        <v>2</v>
      </c>
      <c r="H98">
        <f t="shared" si="2"/>
        <v>2220102</v>
      </c>
    </row>
    <row r="99" spans="1:8">
      <c r="A99">
        <v>2</v>
      </c>
      <c r="B99">
        <v>2</v>
      </c>
      <c r="C99">
        <v>2</v>
      </c>
      <c r="D99">
        <v>2</v>
      </c>
      <c r="E99" t="s">
        <v>658</v>
      </c>
      <c r="F99">
        <f t="shared" si="1"/>
        <v>2</v>
      </c>
      <c r="H99">
        <f t="shared" si="2"/>
        <v>2220202</v>
      </c>
    </row>
    <row r="100" spans="1:8">
      <c r="A100">
        <v>2</v>
      </c>
      <c r="B100">
        <v>2</v>
      </c>
      <c r="C100">
        <v>3</v>
      </c>
      <c r="D100">
        <v>1</v>
      </c>
      <c r="E100" t="s">
        <v>659</v>
      </c>
      <c r="F100">
        <f t="shared" si="1"/>
        <v>2</v>
      </c>
      <c r="H100">
        <f t="shared" si="2"/>
        <v>2230102</v>
      </c>
    </row>
    <row r="101" spans="1:8">
      <c r="A101">
        <v>2</v>
      </c>
      <c r="B101">
        <v>2</v>
      </c>
      <c r="C101">
        <v>3</v>
      </c>
      <c r="D101">
        <v>2</v>
      </c>
      <c r="E101" t="s">
        <v>660</v>
      </c>
      <c r="F101">
        <f t="shared" si="1"/>
        <v>2</v>
      </c>
      <c r="H101">
        <f t="shared" si="2"/>
        <v>2230202</v>
      </c>
    </row>
    <row r="102" spans="1:8">
      <c r="A102">
        <v>2</v>
      </c>
      <c r="B102">
        <v>3</v>
      </c>
      <c r="C102">
        <v>1</v>
      </c>
      <c r="D102">
        <v>1</v>
      </c>
      <c r="E102" t="s">
        <v>661</v>
      </c>
      <c r="F102">
        <f t="shared" si="1"/>
        <v>2</v>
      </c>
      <c r="H102">
        <f t="shared" si="2"/>
        <v>2310102</v>
      </c>
    </row>
    <row r="103" spans="1:8">
      <c r="A103">
        <v>2</v>
      </c>
      <c r="B103">
        <v>3</v>
      </c>
      <c r="C103">
        <v>2</v>
      </c>
      <c r="D103">
        <v>1</v>
      </c>
      <c r="E103" t="s">
        <v>662</v>
      </c>
      <c r="F103">
        <f t="shared" si="1"/>
        <v>2</v>
      </c>
      <c r="H103">
        <f t="shared" si="2"/>
        <v>2320102</v>
      </c>
    </row>
    <row r="104" spans="1:8">
      <c r="A104">
        <v>2</v>
      </c>
      <c r="B104">
        <v>3</v>
      </c>
      <c r="C104">
        <v>3</v>
      </c>
      <c r="D104">
        <v>1</v>
      </c>
      <c r="E104" t="s">
        <v>663</v>
      </c>
      <c r="F104">
        <f t="shared" si="1"/>
        <v>2</v>
      </c>
      <c r="H104">
        <f t="shared" si="2"/>
        <v>2330102</v>
      </c>
    </row>
    <row r="105" spans="1:8">
      <c r="A105">
        <v>1</v>
      </c>
      <c r="B105">
        <v>1</v>
      </c>
      <c r="C105">
        <v>1</v>
      </c>
      <c r="D105">
        <v>1</v>
      </c>
      <c r="E105" t="s">
        <v>625</v>
      </c>
      <c r="F105">
        <f t="shared" si="1"/>
        <v>3</v>
      </c>
      <c r="H105">
        <f t="shared" si="2"/>
        <v>1110103</v>
      </c>
    </row>
    <row r="106" spans="1:8">
      <c r="A106">
        <v>1</v>
      </c>
      <c r="B106">
        <v>1</v>
      </c>
      <c r="C106">
        <v>1</v>
      </c>
      <c r="D106">
        <v>2</v>
      </c>
      <c r="E106" t="s">
        <v>626</v>
      </c>
      <c r="F106">
        <f t="shared" si="1"/>
        <v>3</v>
      </c>
      <c r="H106">
        <f t="shared" si="2"/>
        <v>1110203</v>
      </c>
    </row>
    <row r="107" spans="1:8">
      <c r="A107">
        <v>1</v>
      </c>
      <c r="B107">
        <v>1</v>
      </c>
      <c r="C107">
        <v>1</v>
      </c>
      <c r="D107">
        <v>3</v>
      </c>
      <c r="E107" t="s">
        <v>627</v>
      </c>
      <c r="F107">
        <f t="shared" si="1"/>
        <v>3</v>
      </c>
      <c r="H107">
        <f t="shared" si="2"/>
        <v>1110303</v>
      </c>
    </row>
    <row r="108" spans="1:8">
      <c r="A108">
        <v>1</v>
      </c>
      <c r="B108">
        <v>1</v>
      </c>
      <c r="C108">
        <v>1</v>
      </c>
      <c r="D108">
        <v>4</v>
      </c>
      <c r="E108" t="s">
        <v>628</v>
      </c>
      <c r="F108">
        <f t="shared" si="1"/>
        <v>3</v>
      </c>
      <c r="H108">
        <f t="shared" si="2"/>
        <v>1110403</v>
      </c>
    </row>
    <row r="109" spans="1:8">
      <c r="A109">
        <v>1</v>
      </c>
      <c r="B109">
        <v>1</v>
      </c>
      <c r="C109">
        <v>1</v>
      </c>
      <c r="D109">
        <v>5</v>
      </c>
      <c r="E109" t="s">
        <v>629</v>
      </c>
      <c r="F109">
        <f t="shared" si="1"/>
        <v>3</v>
      </c>
      <c r="H109">
        <f t="shared" si="2"/>
        <v>1110503</v>
      </c>
    </row>
    <row r="110" spans="1:8">
      <c r="A110">
        <v>1</v>
      </c>
      <c r="B110">
        <v>1</v>
      </c>
      <c r="C110">
        <v>2</v>
      </c>
      <c r="D110">
        <v>1</v>
      </c>
      <c r="E110" t="s">
        <v>630</v>
      </c>
      <c r="F110">
        <f t="shared" si="1"/>
        <v>3</v>
      </c>
      <c r="H110">
        <f t="shared" si="2"/>
        <v>1120103</v>
      </c>
    </row>
    <row r="111" spans="1:8">
      <c r="A111">
        <v>1</v>
      </c>
      <c r="B111">
        <v>1</v>
      </c>
      <c r="C111">
        <v>2</v>
      </c>
      <c r="D111">
        <v>2</v>
      </c>
      <c r="E111" t="s">
        <v>631</v>
      </c>
      <c r="F111">
        <f t="shared" si="1"/>
        <v>3</v>
      </c>
      <c r="H111">
        <f t="shared" si="2"/>
        <v>1120203</v>
      </c>
    </row>
    <row r="112" spans="1:8">
      <c r="A112">
        <v>1</v>
      </c>
      <c r="B112">
        <v>1</v>
      </c>
      <c r="C112">
        <v>2</v>
      </c>
      <c r="D112">
        <v>3</v>
      </c>
      <c r="E112" t="s">
        <v>632</v>
      </c>
      <c r="F112">
        <f t="shared" si="1"/>
        <v>3</v>
      </c>
      <c r="H112">
        <f t="shared" si="2"/>
        <v>1120303</v>
      </c>
    </row>
    <row r="113" spans="1:8">
      <c r="A113">
        <v>1</v>
      </c>
      <c r="B113">
        <v>1</v>
      </c>
      <c r="C113">
        <v>2</v>
      </c>
      <c r="D113">
        <v>4</v>
      </c>
      <c r="E113" t="s">
        <v>633</v>
      </c>
      <c r="F113">
        <f t="shared" si="1"/>
        <v>3</v>
      </c>
      <c r="H113">
        <f t="shared" si="2"/>
        <v>1120403</v>
      </c>
    </row>
    <row r="114" spans="1:8">
      <c r="A114">
        <v>1</v>
      </c>
      <c r="B114">
        <v>1</v>
      </c>
      <c r="C114">
        <v>2</v>
      </c>
      <c r="D114">
        <v>5</v>
      </c>
      <c r="E114" t="s">
        <v>634</v>
      </c>
      <c r="F114">
        <f t="shared" si="1"/>
        <v>3</v>
      </c>
      <c r="H114">
        <f t="shared" si="2"/>
        <v>1120503</v>
      </c>
    </row>
    <row r="115" spans="1:8">
      <c r="A115">
        <v>1</v>
      </c>
      <c r="B115">
        <v>1</v>
      </c>
      <c r="C115">
        <v>3</v>
      </c>
      <c r="D115">
        <v>1</v>
      </c>
      <c r="E115" t="s">
        <v>635</v>
      </c>
      <c r="F115">
        <f t="shared" si="1"/>
        <v>3</v>
      </c>
      <c r="H115">
        <f t="shared" si="2"/>
        <v>1130103</v>
      </c>
    </row>
    <row r="116" spans="1:8">
      <c r="A116">
        <v>1</v>
      </c>
      <c r="B116">
        <v>1</v>
      </c>
      <c r="C116">
        <v>3</v>
      </c>
      <c r="D116">
        <v>2</v>
      </c>
      <c r="E116" t="s">
        <v>636</v>
      </c>
      <c r="F116">
        <f t="shared" si="1"/>
        <v>3</v>
      </c>
      <c r="H116">
        <f t="shared" si="2"/>
        <v>1130203</v>
      </c>
    </row>
    <row r="117" spans="1:8">
      <c r="A117">
        <v>1</v>
      </c>
      <c r="B117">
        <v>1</v>
      </c>
      <c r="C117">
        <v>3</v>
      </c>
      <c r="D117">
        <v>3</v>
      </c>
      <c r="E117" t="s">
        <v>637</v>
      </c>
      <c r="F117">
        <f t="shared" si="1"/>
        <v>3</v>
      </c>
      <c r="H117">
        <f t="shared" si="2"/>
        <v>1130303</v>
      </c>
    </row>
    <row r="118" spans="1:8">
      <c r="A118">
        <v>1</v>
      </c>
      <c r="B118">
        <v>1</v>
      </c>
      <c r="C118">
        <v>3</v>
      </c>
      <c r="D118">
        <v>4</v>
      </c>
      <c r="E118" t="s">
        <v>638</v>
      </c>
      <c r="F118">
        <f t="shared" si="1"/>
        <v>3</v>
      </c>
      <c r="H118">
        <f t="shared" si="2"/>
        <v>1130403</v>
      </c>
    </row>
    <row r="119" spans="1:8">
      <c r="A119">
        <v>1</v>
      </c>
      <c r="B119">
        <v>1</v>
      </c>
      <c r="C119">
        <v>3</v>
      </c>
      <c r="D119">
        <v>5</v>
      </c>
      <c r="E119" t="s">
        <v>639</v>
      </c>
      <c r="F119">
        <f t="shared" si="1"/>
        <v>3</v>
      </c>
      <c r="H119">
        <f t="shared" si="2"/>
        <v>1130503</v>
      </c>
    </row>
    <row r="120" spans="1:8">
      <c r="A120">
        <v>1</v>
      </c>
      <c r="B120">
        <v>2</v>
      </c>
      <c r="C120">
        <v>1</v>
      </c>
      <c r="D120">
        <v>1</v>
      </c>
      <c r="E120" t="s">
        <v>640</v>
      </c>
      <c r="F120">
        <f t="shared" si="1"/>
        <v>3</v>
      </c>
      <c r="H120">
        <f t="shared" si="2"/>
        <v>1210103</v>
      </c>
    </row>
    <row r="121" spans="1:8">
      <c r="A121">
        <v>1</v>
      </c>
      <c r="B121">
        <v>2</v>
      </c>
      <c r="C121">
        <v>1</v>
      </c>
      <c r="D121">
        <v>2</v>
      </c>
      <c r="E121" t="s">
        <v>641</v>
      </c>
      <c r="F121">
        <f t="shared" si="1"/>
        <v>3</v>
      </c>
      <c r="H121">
        <f t="shared" si="2"/>
        <v>1210203</v>
      </c>
    </row>
    <row r="122" spans="1:8">
      <c r="A122">
        <v>1</v>
      </c>
      <c r="B122">
        <v>2</v>
      </c>
      <c r="C122">
        <v>1</v>
      </c>
      <c r="D122">
        <v>3</v>
      </c>
      <c r="E122" t="s">
        <v>642</v>
      </c>
      <c r="F122">
        <f t="shared" si="1"/>
        <v>3</v>
      </c>
      <c r="H122">
        <f t="shared" si="2"/>
        <v>1210303</v>
      </c>
    </row>
    <row r="123" spans="1:8">
      <c r="A123">
        <v>1</v>
      </c>
      <c r="B123">
        <v>2</v>
      </c>
      <c r="C123">
        <v>2</v>
      </c>
      <c r="D123">
        <v>1</v>
      </c>
      <c r="E123" t="s">
        <v>643</v>
      </c>
      <c r="F123">
        <f t="shared" si="1"/>
        <v>3</v>
      </c>
      <c r="H123">
        <f t="shared" si="2"/>
        <v>1220103</v>
      </c>
    </row>
    <row r="124" spans="1:8">
      <c r="A124">
        <v>1</v>
      </c>
      <c r="B124">
        <v>2</v>
      </c>
      <c r="C124">
        <v>2</v>
      </c>
      <c r="D124">
        <v>2</v>
      </c>
      <c r="E124" t="s">
        <v>644</v>
      </c>
      <c r="F124">
        <f t="shared" si="1"/>
        <v>3</v>
      </c>
      <c r="H124">
        <f t="shared" si="2"/>
        <v>1220203</v>
      </c>
    </row>
    <row r="125" spans="1:8">
      <c r="A125">
        <v>1</v>
      </c>
      <c r="B125">
        <v>2</v>
      </c>
      <c r="C125">
        <v>2</v>
      </c>
      <c r="D125">
        <v>3</v>
      </c>
      <c r="E125" t="s">
        <v>645</v>
      </c>
      <c r="F125">
        <f t="shared" si="1"/>
        <v>3</v>
      </c>
      <c r="H125">
        <f t="shared" si="2"/>
        <v>1220303</v>
      </c>
    </row>
    <row r="126" spans="1:8">
      <c r="A126">
        <v>1</v>
      </c>
      <c r="B126">
        <v>2</v>
      </c>
      <c r="C126">
        <v>3</v>
      </c>
      <c r="D126">
        <v>1</v>
      </c>
      <c r="E126" t="s">
        <v>646</v>
      </c>
      <c r="F126">
        <f t="shared" si="1"/>
        <v>3</v>
      </c>
      <c r="H126">
        <f t="shared" si="2"/>
        <v>1230103</v>
      </c>
    </row>
    <row r="127" spans="1:8">
      <c r="A127">
        <v>1</v>
      </c>
      <c r="B127">
        <v>2</v>
      </c>
      <c r="C127">
        <v>3</v>
      </c>
      <c r="D127">
        <v>2</v>
      </c>
      <c r="E127" t="s">
        <v>647</v>
      </c>
      <c r="F127">
        <f t="shared" si="1"/>
        <v>3</v>
      </c>
      <c r="H127">
        <f t="shared" si="2"/>
        <v>1230203</v>
      </c>
    </row>
    <row r="128" spans="1:8">
      <c r="A128">
        <v>1</v>
      </c>
      <c r="B128">
        <v>2</v>
      </c>
      <c r="C128">
        <v>3</v>
      </c>
      <c r="D128">
        <v>3</v>
      </c>
      <c r="E128" t="s">
        <v>648</v>
      </c>
      <c r="F128">
        <f t="shared" si="1"/>
        <v>3</v>
      </c>
      <c r="H128">
        <f t="shared" si="2"/>
        <v>1230303</v>
      </c>
    </row>
    <row r="129" spans="1:8">
      <c r="A129">
        <v>1</v>
      </c>
      <c r="B129">
        <v>3</v>
      </c>
      <c r="C129">
        <v>1</v>
      </c>
      <c r="D129">
        <v>1</v>
      </c>
      <c r="E129" t="s">
        <v>649</v>
      </c>
      <c r="F129">
        <f t="shared" si="1"/>
        <v>3</v>
      </c>
      <c r="H129">
        <f t="shared" si="2"/>
        <v>1310103</v>
      </c>
    </row>
    <row r="130" spans="1:8">
      <c r="A130">
        <v>1</v>
      </c>
      <c r="B130">
        <v>3</v>
      </c>
      <c r="C130">
        <v>2</v>
      </c>
      <c r="D130">
        <v>1</v>
      </c>
      <c r="E130" t="s">
        <v>650</v>
      </c>
      <c r="F130">
        <f t="shared" ref="F130:F193" si="3">F91+1</f>
        <v>3</v>
      </c>
      <c r="H130">
        <f t="shared" si="2"/>
        <v>1320103</v>
      </c>
    </row>
    <row r="131" spans="1:8">
      <c r="A131">
        <v>1</v>
      </c>
      <c r="B131">
        <v>3</v>
      </c>
      <c r="C131">
        <v>3</v>
      </c>
      <c r="D131">
        <v>1</v>
      </c>
      <c r="E131" t="s">
        <v>651</v>
      </c>
      <c r="F131">
        <f t="shared" si="3"/>
        <v>3</v>
      </c>
      <c r="H131">
        <f t="shared" si="2"/>
        <v>1330103</v>
      </c>
    </row>
    <row r="132" spans="1:8">
      <c r="A132">
        <v>2</v>
      </c>
      <c r="B132">
        <v>1</v>
      </c>
      <c r="C132">
        <v>1</v>
      </c>
      <c r="D132">
        <v>1</v>
      </c>
      <c r="E132" t="s">
        <v>652</v>
      </c>
      <c r="F132">
        <f t="shared" si="3"/>
        <v>3</v>
      </c>
      <c r="H132">
        <f t="shared" si="2"/>
        <v>2110103</v>
      </c>
    </row>
    <row r="133" spans="1:8">
      <c r="A133">
        <v>2</v>
      </c>
      <c r="B133">
        <v>1</v>
      </c>
      <c r="C133">
        <v>2</v>
      </c>
      <c r="D133">
        <v>1</v>
      </c>
      <c r="E133" t="s">
        <v>653</v>
      </c>
      <c r="F133">
        <f t="shared" si="3"/>
        <v>3</v>
      </c>
      <c r="H133">
        <f t="shared" si="2"/>
        <v>2120103</v>
      </c>
    </row>
    <row r="134" spans="1:8">
      <c r="A134">
        <v>2</v>
      </c>
      <c r="B134">
        <v>1</v>
      </c>
      <c r="C134">
        <v>3</v>
      </c>
      <c r="D134">
        <v>1</v>
      </c>
      <c r="E134" t="s">
        <v>654</v>
      </c>
      <c r="F134">
        <f t="shared" si="3"/>
        <v>3</v>
      </c>
      <c r="H134">
        <f t="shared" si="2"/>
        <v>2130103</v>
      </c>
    </row>
    <row r="135" spans="1:8">
      <c r="A135">
        <v>2</v>
      </c>
      <c r="B135">
        <v>2</v>
      </c>
      <c r="C135">
        <v>1</v>
      </c>
      <c r="D135">
        <v>1</v>
      </c>
      <c r="E135" t="s">
        <v>655</v>
      </c>
      <c r="F135">
        <f t="shared" si="3"/>
        <v>3</v>
      </c>
      <c r="H135">
        <f t="shared" si="2"/>
        <v>2210103</v>
      </c>
    </row>
    <row r="136" spans="1:8">
      <c r="A136">
        <v>2</v>
      </c>
      <c r="B136">
        <v>2</v>
      </c>
      <c r="C136">
        <v>1</v>
      </c>
      <c r="D136">
        <v>2</v>
      </c>
      <c r="E136" t="s">
        <v>656</v>
      </c>
      <c r="F136">
        <f t="shared" si="3"/>
        <v>3</v>
      </c>
      <c r="H136">
        <f t="shared" si="2"/>
        <v>2210203</v>
      </c>
    </row>
    <row r="137" spans="1:8">
      <c r="A137">
        <v>2</v>
      </c>
      <c r="B137">
        <v>2</v>
      </c>
      <c r="C137">
        <v>2</v>
      </c>
      <c r="D137">
        <v>1</v>
      </c>
      <c r="E137" t="s">
        <v>657</v>
      </c>
      <c r="F137">
        <f t="shared" si="3"/>
        <v>3</v>
      </c>
      <c r="H137">
        <f t="shared" si="2"/>
        <v>2220103</v>
      </c>
    </row>
    <row r="138" spans="1:8">
      <c r="A138">
        <v>2</v>
      </c>
      <c r="B138">
        <v>2</v>
      </c>
      <c r="C138">
        <v>2</v>
      </c>
      <c r="D138">
        <v>2</v>
      </c>
      <c r="E138" t="s">
        <v>658</v>
      </c>
      <c r="F138">
        <f t="shared" si="3"/>
        <v>3</v>
      </c>
      <c r="H138">
        <f t="shared" si="2"/>
        <v>2220203</v>
      </c>
    </row>
    <row r="139" spans="1:8">
      <c r="A139">
        <v>2</v>
      </c>
      <c r="B139">
        <v>2</v>
      </c>
      <c r="C139">
        <v>3</v>
      </c>
      <c r="D139">
        <v>1</v>
      </c>
      <c r="E139" t="s">
        <v>659</v>
      </c>
      <c r="F139">
        <f t="shared" si="3"/>
        <v>3</v>
      </c>
      <c r="H139">
        <f t="shared" si="2"/>
        <v>2230103</v>
      </c>
    </row>
    <row r="140" spans="1:8">
      <c r="A140">
        <v>2</v>
      </c>
      <c r="B140">
        <v>2</v>
      </c>
      <c r="C140">
        <v>3</v>
      </c>
      <c r="D140">
        <v>2</v>
      </c>
      <c r="E140" t="s">
        <v>660</v>
      </c>
      <c r="F140">
        <f t="shared" si="3"/>
        <v>3</v>
      </c>
      <c r="H140">
        <f t="shared" si="2"/>
        <v>2230203</v>
      </c>
    </row>
    <row r="141" spans="1:8">
      <c r="A141">
        <v>2</v>
      </c>
      <c r="B141">
        <v>3</v>
      </c>
      <c r="C141">
        <v>1</v>
      </c>
      <c r="D141">
        <v>1</v>
      </c>
      <c r="E141" t="s">
        <v>661</v>
      </c>
      <c r="F141">
        <f t="shared" si="3"/>
        <v>3</v>
      </c>
      <c r="H141">
        <f t="shared" si="2"/>
        <v>2310103</v>
      </c>
    </row>
    <row r="142" spans="1:8">
      <c r="A142">
        <v>2</v>
      </c>
      <c r="B142">
        <v>3</v>
      </c>
      <c r="C142">
        <v>2</v>
      </c>
      <c r="D142">
        <v>1</v>
      </c>
      <c r="E142" t="s">
        <v>662</v>
      </c>
      <c r="F142">
        <f t="shared" si="3"/>
        <v>3</v>
      </c>
      <c r="H142">
        <f t="shared" si="2"/>
        <v>2320103</v>
      </c>
    </row>
    <row r="143" spans="1:8">
      <c r="A143">
        <v>2</v>
      </c>
      <c r="B143">
        <v>3</v>
      </c>
      <c r="C143">
        <v>3</v>
      </c>
      <c r="D143">
        <v>1</v>
      </c>
      <c r="E143" t="s">
        <v>663</v>
      </c>
      <c r="F143">
        <f t="shared" si="3"/>
        <v>3</v>
      </c>
      <c r="H143">
        <f t="shared" si="2"/>
        <v>2330103</v>
      </c>
    </row>
    <row r="144" spans="1:8">
      <c r="A144">
        <v>1</v>
      </c>
      <c r="B144">
        <v>1</v>
      </c>
      <c r="C144">
        <v>1</v>
      </c>
      <c r="D144">
        <v>1</v>
      </c>
      <c r="E144" t="s">
        <v>625</v>
      </c>
      <c r="F144">
        <f t="shared" si="3"/>
        <v>4</v>
      </c>
      <c r="H144">
        <f t="shared" si="2"/>
        <v>1110104</v>
      </c>
    </row>
    <row r="145" spans="1:8">
      <c r="A145">
        <v>1</v>
      </c>
      <c r="B145">
        <v>1</v>
      </c>
      <c r="C145">
        <v>1</v>
      </c>
      <c r="D145">
        <v>2</v>
      </c>
      <c r="E145" t="s">
        <v>626</v>
      </c>
      <c r="F145">
        <f t="shared" si="3"/>
        <v>4</v>
      </c>
      <c r="H145">
        <f t="shared" si="2"/>
        <v>1110204</v>
      </c>
    </row>
    <row r="146" spans="1:8">
      <c r="A146">
        <v>1</v>
      </c>
      <c r="B146">
        <v>1</v>
      </c>
      <c r="C146">
        <v>1</v>
      </c>
      <c r="D146">
        <v>3</v>
      </c>
      <c r="E146" t="s">
        <v>627</v>
      </c>
      <c r="F146">
        <f t="shared" si="3"/>
        <v>4</v>
      </c>
      <c r="H146">
        <f t="shared" si="2"/>
        <v>1110304</v>
      </c>
    </row>
    <row r="147" spans="1:8">
      <c r="A147">
        <v>1</v>
      </c>
      <c r="B147">
        <v>1</v>
      </c>
      <c r="C147">
        <v>1</v>
      </c>
      <c r="D147">
        <v>4</v>
      </c>
      <c r="E147" t="s">
        <v>628</v>
      </c>
      <c r="F147">
        <f t="shared" si="3"/>
        <v>4</v>
      </c>
      <c r="H147">
        <f t="shared" si="2"/>
        <v>1110404</v>
      </c>
    </row>
    <row r="148" spans="1:8">
      <c r="A148">
        <v>1</v>
      </c>
      <c r="B148">
        <v>1</v>
      </c>
      <c r="C148">
        <v>1</v>
      </c>
      <c r="D148">
        <v>5</v>
      </c>
      <c r="E148" t="s">
        <v>629</v>
      </c>
      <c r="F148">
        <f t="shared" si="3"/>
        <v>4</v>
      </c>
      <c r="H148">
        <f t="shared" si="2"/>
        <v>1110504</v>
      </c>
    </row>
    <row r="149" spans="1:8">
      <c r="A149">
        <v>1</v>
      </c>
      <c r="B149">
        <v>1</v>
      </c>
      <c r="C149">
        <v>2</v>
      </c>
      <c r="D149">
        <v>1</v>
      </c>
      <c r="E149" t="s">
        <v>630</v>
      </c>
      <c r="F149">
        <f t="shared" si="3"/>
        <v>4</v>
      </c>
      <c r="H149">
        <f t="shared" si="2"/>
        <v>1120104</v>
      </c>
    </row>
    <row r="150" spans="1:8">
      <c r="A150">
        <v>1</v>
      </c>
      <c r="B150">
        <v>1</v>
      </c>
      <c r="C150">
        <v>2</v>
      </c>
      <c r="D150">
        <v>2</v>
      </c>
      <c r="E150" t="s">
        <v>631</v>
      </c>
      <c r="F150">
        <f t="shared" si="3"/>
        <v>4</v>
      </c>
      <c r="H150">
        <f t="shared" si="2"/>
        <v>1120204</v>
      </c>
    </row>
    <row r="151" spans="1:8">
      <c r="A151">
        <v>1</v>
      </c>
      <c r="B151">
        <v>1</v>
      </c>
      <c r="C151">
        <v>2</v>
      </c>
      <c r="D151">
        <v>3</v>
      </c>
      <c r="E151" t="s">
        <v>632</v>
      </c>
      <c r="F151">
        <f t="shared" si="3"/>
        <v>4</v>
      </c>
      <c r="H151">
        <f t="shared" si="2"/>
        <v>1120304</v>
      </c>
    </row>
    <row r="152" spans="1:8">
      <c r="A152">
        <v>1</v>
      </c>
      <c r="B152">
        <v>1</v>
      </c>
      <c r="C152">
        <v>2</v>
      </c>
      <c r="D152">
        <v>4</v>
      </c>
      <c r="E152" t="s">
        <v>633</v>
      </c>
      <c r="F152">
        <f t="shared" si="3"/>
        <v>4</v>
      </c>
      <c r="H152">
        <f t="shared" si="2"/>
        <v>1120404</v>
      </c>
    </row>
    <row r="153" spans="1:8">
      <c r="A153">
        <v>1</v>
      </c>
      <c r="B153">
        <v>1</v>
      </c>
      <c r="C153">
        <v>2</v>
      </c>
      <c r="D153">
        <v>5</v>
      </c>
      <c r="E153" t="s">
        <v>634</v>
      </c>
      <c r="F153">
        <f t="shared" si="3"/>
        <v>4</v>
      </c>
      <c r="H153">
        <f t="shared" si="2"/>
        <v>1120504</v>
      </c>
    </row>
    <row r="154" spans="1:8">
      <c r="A154">
        <v>1</v>
      </c>
      <c r="B154">
        <v>1</v>
      </c>
      <c r="C154">
        <v>3</v>
      </c>
      <c r="D154">
        <v>1</v>
      </c>
      <c r="E154" t="s">
        <v>635</v>
      </c>
      <c r="F154">
        <f t="shared" si="3"/>
        <v>4</v>
      </c>
      <c r="H154">
        <f t="shared" si="2"/>
        <v>1130104</v>
      </c>
    </row>
    <row r="155" spans="1:8">
      <c r="A155">
        <v>1</v>
      </c>
      <c r="B155">
        <v>1</v>
      </c>
      <c r="C155">
        <v>3</v>
      </c>
      <c r="D155">
        <v>2</v>
      </c>
      <c r="E155" t="s">
        <v>636</v>
      </c>
      <c r="F155">
        <f t="shared" si="3"/>
        <v>4</v>
      </c>
      <c r="H155">
        <f t="shared" ref="H155:H218" si="4">F155+D155*100+C155*10000+B155*100000+A155*1000000</f>
        <v>1130204</v>
      </c>
    </row>
    <row r="156" spans="1:8">
      <c r="A156">
        <v>1</v>
      </c>
      <c r="B156">
        <v>1</v>
      </c>
      <c r="C156">
        <v>3</v>
      </c>
      <c r="D156">
        <v>3</v>
      </c>
      <c r="E156" t="s">
        <v>637</v>
      </c>
      <c r="F156">
        <f t="shared" si="3"/>
        <v>4</v>
      </c>
      <c r="H156">
        <f t="shared" si="4"/>
        <v>1130304</v>
      </c>
    </row>
    <row r="157" spans="1:8">
      <c r="A157">
        <v>1</v>
      </c>
      <c r="B157">
        <v>1</v>
      </c>
      <c r="C157">
        <v>3</v>
      </c>
      <c r="D157">
        <v>4</v>
      </c>
      <c r="E157" t="s">
        <v>638</v>
      </c>
      <c r="F157">
        <f t="shared" si="3"/>
        <v>4</v>
      </c>
      <c r="H157">
        <f t="shared" si="4"/>
        <v>1130404</v>
      </c>
    </row>
    <row r="158" spans="1:8">
      <c r="A158">
        <v>1</v>
      </c>
      <c r="B158">
        <v>1</v>
      </c>
      <c r="C158">
        <v>3</v>
      </c>
      <c r="D158">
        <v>5</v>
      </c>
      <c r="E158" t="s">
        <v>639</v>
      </c>
      <c r="F158">
        <f t="shared" si="3"/>
        <v>4</v>
      </c>
      <c r="H158">
        <f t="shared" si="4"/>
        <v>1130504</v>
      </c>
    </row>
    <row r="159" spans="1:8">
      <c r="A159">
        <v>1</v>
      </c>
      <c r="B159">
        <v>2</v>
      </c>
      <c r="C159">
        <v>1</v>
      </c>
      <c r="D159">
        <v>1</v>
      </c>
      <c r="E159" t="s">
        <v>640</v>
      </c>
      <c r="F159">
        <f t="shared" si="3"/>
        <v>4</v>
      </c>
      <c r="H159">
        <f t="shared" si="4"/>
        <v>1210104</v>
      </c>
    </row>
    <row r="160" spans="1:8">
      <c r="A160">
        <v>1</v>
      </c>
      <c r="B160">
        <v>2</v>
      </c>
      <c r="C160">
        <v>1</v>
      </c>
      <c r="D160">
        <v>2</v>
      </c>
      <c r="E160" t="s">
        <v>641</v>
      </c>
      <c r="F160">
        <f t="shared" si="3"/>
        <v>4</v>
      </c>
      <c r="H160">
        <f t="shared" si="4"/>
        <v>1210204</v>
      </c>
    </row>
    <row r="161" spans="1:8">
      <c r="A161">
        <v>1</v>
      </c>
      <c r="B161">
        <v>2</v>
      </c>
      <c r="C161">
        <v>1</v>
      </c>
      <c r="D161">
        <v>3</v>
      </c>
      <c r="E161" t="s">
        <v>642</v>
      </c>
      <c r="F161">
        <f t="shared" si="3"/>
        <v>4</v>
      </c>
      <c r="H161">
        <f t="shared" si="4"/>
        <v>1210304</v>
      </c>
    </row>
    <row r="162" spans="1:8">
      <c r="A162">
        <v>1</v>
      </c>
      <c r="B162">
        <v>2</v>
      </c>
      <c r="C162">
        <v>2</v>
      </c>
      <c r="D162">
        <v>1</v>
      </c>
      <c r="E162" t="s">
        <v>643</v>
      </c>
      <c r="F162">
        <f t="shared" si="3"/>
        <v>4</v>
      </c>
      <c r="H162">
        <f t="shared" si="4"/>
        <v>1220104</v>
      </c>
    </row>
    <row r="163" spans="1:8">
      <c r="A163">
        <v>1</v>
      </c>
      <c r="B163">
        <v>2</v>
      </c>
      <c r="C163">
        <v>2</v>
      </c>
      <c r="D163">
        <v>2</v>
      </c>
      <c r="E163" t="s">
        <v>644</v>
      </c>
      <c r="F163">
        <f t="shared" si="3"/>
        <v>4</v>
      </c>
      <c r="H163">
        <f t="shared" si="4"/>
        <v>1220204</v>
      </c>
    </row>
    <row r="164" spans="1:8">
      <c r="A164">
        <v>1</v>
      </c>
      <c r="B164">
        <v>2</v>
      </c>
      <c r="C164">
        <v>2</v>
      </c>
      <c r="D164">
        <v>3</v>
      </c>
      <c r="E164" t="s">
        <v>645</v>
      </c>
      <c r="F164">
        <f t="shared" si="3"/>
        <v>4</v>
      </c>
      <c r="H164">
        <f t="shared" si="4"/>
        <v>1220304</v>
      </c>
    </row>
    <row r="165" spans="1:8">
      <c r="A165">
        <v>1</v>
      </c>
      <c r="B165">
        <v>2</v>
      </c>
      <c r="C165">
        <v>3</v>
      </c>
      <c r="D165">
        <v>1</v>
      </c>
      <c r="E165" t="s">
        <v>646</v>
      </c>
      <c r="F165">
        <f t="shared" si="3"/>
        <v>4</v>
      </c>
      <c r="H165">
        <f t="shared" si="4"/>
        <v>1230104</v>
      </c>
    </row>
    <row r="166" spans="1:8">
      <c r="A166">
        <v>1</v>
      </c>
      <c r="B166">
        <v>2</v>
      </c>
      <c r="C166">
        <v>3</v>
      </c>
      <c r="D166">
        <v>2</v>
      </c>
      <c r="E166" t="s">
        <v>647</v>
      </c>
      <c r="F166">
        <f t="shared" si="3"/>
        <v>4</v>
      </c>
      <c r="H166">
        <f t="shared" si="4"/>
        <v>1230204</v>
      </c>
    </row>
    <row r="167" spans="1:8">
      <c r="A167">
        <v>1</v>
      </c>
      <c r="B167">
        <v>2</v>
      </c>
      <c r="C167">
        <v>3</v>
      </c>
      <c r="D167">
        <v>3</v>
      </c>
      <c r="E167" t="s">
        <v>648</v>
      </c>
      <c r="F167">
        <f t="shared" si="3"/>
        <v>4</v>
      </c>
      <c r="H167">
        <f t="shared" si="4"/>
        <v>1230304</v>
      </c>
    </row>
    <row r="168" spans="1:8">
      <c r="A168">
        <v>1</v>
      </c>
      <c r="B168">
        <v>3</v>
      </c>
      <c r="C168">
        <v>1</v>
      </c>
      <c r="D168">
        <v>1</v>
      </c>
      <c r="E168" t="s">
        <v>649</v>
      </c>
      <c r="F168">
        <f t="shared" si="3"/>
        <v>4</v>
      </c>
      <c r="H168">
        <f t="shared" si="4"/>
        <v>1310104</v>
      </c>
    </row>
    <row r="169" spans="1:8">
      <c r="A169">
        <v>1</v>
      </c>
      <c r="B169">
        <v>3</v>
      </c>
      <c r="C169">
        <v>2</v>
      </c>
      <c r="D169">
        <v>1</v>
      </c>
      <c r="E169" t="s">
        <v>650</v>
      </c>
      <c r="F169">
        <f t="shared" si="3"/>
        <v>4</v>
      </c>
      <c r="H169">
        <f t="shared" si="4"/>
        <v>1320104</v>
      </c>
    </row>
    <row r="170" spans="1:8">
      <c r="A170">
        <v>1</v>
      </c>
      <c r="B170">
        <v>3</v>
      </c>
      <c r="C170">
        <v>3</v>
      </c>
      <c r="D170">
        <v>1</v>
      </c>
      <c r="E170" t="s">
        <v>651</v>
      </c>
      <c r="F170">
        <f t="shared" si="3"/>
        <v>4</v>
      </c>
      <c r="H170">
        <f t="shared" si="4"/>
        <v>1330104</v>
      </c>
    </row>
    <row r="171" spans="1:8">
      <c r="A171">
        <v>2</v>
      </c>
      <c r="B171">
        <v>1</v>
      </c>
      <c r="C171">
        <v>1</v>
      </c>
      <c r="D171">
        <v>1</v>
      </c>
      <c r="E171" t="s">
        <v>652</v>
      </c>
      <c r="F171">
        <f t="shared" si="3"/>
        <v>4</v>
      </c>
      <c r="H171">
        <f t="shared" si="4"/>
        <v>2110104</v>
      </c>
    </row>
    <row r="172" spans="1:8">
      <c r="A172">
        <v>2</v>
      </c>
      <c r="B172">
        <v>1</v>
      </c>
      <c r="C172">
        <v>2</v>
      </c>
      <c r="D172">
        <v>1</v>
      </c>
      <c r="E172" t="s">
        <v>653</v>
      </c>
      <c r="F172">
        <f t="shared" si="3"/>
        <v>4</v>
      </c>
      <c r="H172">
        <f t="shared" si="4"/>
        <v>2120104</v>
      </c>
    </row>
    <row r="173" spans="1:8">
      <c r="A173">
        <v>2</v>
      </c>
      <c r="B173">
        <v>1</v>
      </c>
      <c r="C173">
        <v>3</v>
      </c>
      <c r="D173">
        <v>1</v>
      </c>
      <c r="E173" t="s">
        <v>654</v>
      </c>
      <c r="F173">
        <f t="shared" si="3"/>
        <v>4</v>
      </c>
      <c r="H173">
        <f t="shared" si="4"/>
        <v>2130104</v>
      </c>
    </row>
    <row r="174" spans="1:8">
      <c r="A174">
        <v>2</v>
      </c>
      <c r="B174">
        <v>2</v>
      </c>
      <c r="C174">
        <v>1</v>
      </c>
      <c r="D174">
        <v>1</v>
      </c>
      <c r="E174" t="s">
        <v>655</v>
      </c>
      <c r="F174">
        <f t="shared" si="3"/>
        <v>4</v>
      </c>
      <c r="H174">
        <f t="shared" si="4"/>
        <v>2210104</v>
      </c>
    </row>
    <row r="175" spans="1:8">
      <c r="A175">
        <v>2</v>
      </c>
      <c r="B175">
        <v>2</v>
      </c>
      <c r="C175">
        <v>1</v>
      </c>
      <c r="D175">
        <v>2</v>
      </c>
      <c r="E175" t="s">
        <v>656</v>
      </c>
      <c r="F175">
        <f t="shared" si="3"/>
        <v>4</v>
      </c>
      <c r="H175">
        <f t="shared" si="4"/>
        <v>2210204</v>
      </c>
    </row>
    <row r="176" spans="1:8">
      <c r="A176">
        <v>2</v>
      </c>
      <c r="B176">
        <v>2</v>
      </c>
      <c r="C176">
        <v>2</v>
      </c>
      <c r="D176">
        <v>1</v>
      </c>
      <c r="E176" t="s">
        <v>657</v>
      </c>
      <c r="F176">
        <f t="shared" si="3"/>
        <v>4</v>
      </c>
      <c r="H176">
        <f t="shared" si="4"/>
        <v>2220104</v>
      </c>
    </row>
    <row r="177" spans="1:8">
      <c r="A177">
        <v>2</v>
      </c>
      <c r="B177">
        <v>2</v>
      </c>
      <c r="C177">
        <v>2</v>
      </c>
      <c r="D177">
        <v>2</v>
      </c>
      <c r="E177" t="s">
        <v>658</v>
      </c>
      <c r="F177">
        <f t="shared" si="3"/>
        <v>4</v>
      </c>
      <c r="H177">
        <f t="shared" si="4"/>
        <v>2220204</v>
      </c>
    </row>
    <row r="178" spans="1:8">
      <c r="A178">
        <v>2</v>
      </c>
      <c r="B178">
        <v>2</v>
      </c>
      <c r="C178">
        <v>3</v>
      </c>
      <c r="D178">
        <v>1</v>
      </c>
      <c r="E178" t="s">
        <v>659</v>
      </c>
      <c r="F178">
        <f t="shared" si="3"/>
        <v>4</v>
      </c>
      <c r="H178">
        <f t="shared" si="4"/>
        <v>2230104</v>
      </c>
    </row>
    <row r="179" spans="1:8">
      <c r="A179">
        <v>2</v>
      </c>
      <c r="B179">
        <v>2</v>
      </c>
      <c r="C179">
        <v>3</v>
      </c>
      <c r="D179">
        <v>2</v>
      </c>
      <c r="E179" t="s">
        <v>660</v>
      </c>
      <c r="F179">
        <f t="shared" si="3"/>
        <v>4</v>
      </c>
      <c r="H179">
        <f t="shared" si="4"/>
        <v>2230204</v>
      </c>
    </row>
    <row r="180" spans="1:8">
      <c r="A180">
        <v>2</v>
      </c>
      <c r="B180">
        <v>3</v>
      </c>
      <c r="C180">
        <v>1</v>
      </c>
      <c r="D180">
        <v>1</v>
      </c>
      <c r="E180" t="s">
        <v>661</v>
      </c>
      <c r="F180">
        <f t="shared" si="3"/>
        <v>4</v>
      </c>
      <c r="H180">
        <f t="shared" si="4"/>
        <v>2310104</v>
      </c>
    </row>
    <row r="181" spans="1:8">
      <c r="A181">
        <v>2</v>
      </c>
      <c r="B181">
        <v>3</v>
      </c>
      <c r="C181">
        <v>2</v>
      </c>
      <c r="D181">
        <v>1</v>
      </c>
      <c r="E181" t="s">
        <v>662</v>
      </c>
      <c r="F181">
        <f t="shared" si="3"/>
        <v>4</v>
      </c>
      <c r="H181">
        <f t="shared" si="4"/>
        <v>2320104</v>
      </c>
    </row>
    <row r="182" spans="1:8">
      <c r="A182">
        <v>2</v>
      </c>
      <c r="B182">
        <v>3</v>
      </c>
      <c r="C182">
        <v>3</v>
      </c>
      <c r="D182">
        <v>1</v>
      </c>
      <c r="E182" t="s">
        <v>663</v>
      </c>
      <c r="F182">
        <f t="shared" si="3"/>
        <v>4</v>
      </c>
      <c r="H182">
        <f t="shared" si="4"/>
        <v>2330104</v>
      </c>
    </row>
    <row r="183" spans="1:8">
      <c r="A183">
        <v>1</v>
      </c>
      <c r="B183">
        <v>1</v>
      </c>
      <c r="C183">
        <v>1</v>
      </c>
      <c r="D183">
        <v>1</v>
      </c>
      <c r="E183" t="s">
        <v>625</v>
      </c>
      <c r="F183">
        <f t="shared" si="3"/>
        <v>5</v>
      </c>
      <c r="H183">
        <f t="shared" si="4"/>
        <v>1110105</v>
      </c>
    </row>
    <row r="184" spans="1:8">
      <c r="A184">
        <v>1</v>
      </c>
      <c r="B184">
        <v>1</v>
      </c>
      <c r="C184">
        <v>1</v>
      </c>
      <c r="D184">
        <v>2</v>
      </c>
      <c r="E184" t="s">
        <v>626</v>
      </c>
      <c r="F184">
        <f t="shared" si="3"/>
        <v>5</v>
      </c>
      <c r="H184">
        <f t="shared" si="4"/>
        <v>1110205</v>
      </c>
    </row>
    <row r="185" spans="1:8">
      <c r="A185">
        <v>1</v>
      </c>
      <c r="B185">
        <v>1</v>
      </c>
      <c r="C185">
        <v>1</v>
      </c>
      <c r="D185">
        <v>3</v>
      </c>
      <c r="E185" t="s">
        <v>627</v>
      </c>
      <c r="F185">
        <f t="shared" si="3"/>
        <v>5</v>
      </c>
      <c r="H185">
        <f t="shared" si="4"/>
        <v>1110305</v>
      </c>
    </row>
    <row r="186" spans="1:8">
      <c r="A186">
        <v>1</v>
      </c>
      <c r="B186">
        <v>1</v>
      </c>
      <c r="C186">
        <v>1</v>
      </c>
      <c r="D186">
        <v>4</v>
      </c>
      <c r="E186" t="s">
        <v>628</v>
      </c>
      <c r="F186">
        <f t="shared" si="3"/>
        <v>5</v>
      </c>
      <c r="H186">
        <f t="shared" si="4"/>
        <v>1110405</v>
      </c>
    </row>
    <row r="187" spans="1:8">
      <c r="A187">
        <v>1</v>
      </c>
      <c r="B187">
        <v>1</v>
      </c>
      <c r="C187">
        <v>1</v>
      </c>
      <c r="D187">
        <v>5</v>
      </c>
      <c r="E187" t="s">
        <v>629</v>
      </c>
      <c r="F187">
        <f t="shared" si="3"/>
        <v>5</v>
      </c>
      <c r="H187">
        <f t="shared" si="4"/>
        <v>1110505</v>
      </c>
    </row>
    <row r="188" spans="1:8">
      <c r="A188">
        <v>1</v>
      </c>
      <c r="B188">
        <v>1</v>
      </c>
      <c r="C188">
        <v>2</v>
      </c>
      <c r="D188">
        <v>1</v>
      </c>
      <c r="E188" t="s">
        <v>630</v>
      </c>
      <c r="F188">
        <f t="shared" si="3"/>
        <v>5</v>
      </c>
      <c r="H188">
        <f t="shared" si="4"/>
        <v>1120105</v>
      </c>
    </row>
    <row r="189" spans="1:8">
      <c r="A189">
        <v>1</v>
      </c>
      <c r="B189">
        <v>1</v>
      </c>
      <c r="C189">
        <v>2</v>
      </c>
      <c r="D189">
        <v>2</v>
      </c>
      <c r="E189" t="s">
        <v>631</v>
      </c>
      <c r="F189">
        <f t="shared" si="3"/>
        <v>5</v>
      </c>
      <c r="H189">
        <f t="shared" si="4"/>
        <v>1120205</v>
      </c>
    </row>
    <row r="190" spans="1:8">
      <c r="A190">
        <v>1</v>
      </c>
      <c r="B190">
        <v>1</v>
      </c>
      <c r="C190">
        <v>2</v>
      </c>
      <c r="D190">
        <v>3</v>
      </c>
      <c r="E190" t="s">
        <v>632</v>
      </c>
      <c r="F190">
        <f t="shared" si="3"/>
        <v>5</v>
      </c>
      <c r="H190">
        <f t="shared" si="4"/>
        <v>1120305</v>
      </c>
    </row>
    <row r="191" spans="1:8">
      <c r="A191">
        <v>1</v>
      </c>
      <c r="B191">
        <v>1</v>
      </c>
      <c r="C191">
        <v>2</v>
      </c>
      <c r="D191">
        <v>4</v>
      </c>
      <c r="E191" t="s">
        <v>633</v>
      </c>
      <c r="F191">
        <f t="shared" si="3"/>
        <v>5</v>
      </c>
      <c r="H191">
        <f t="shared" si="4"/>
        <v>1120405</v>
      </c>
    </row>
    <row r="192" spans="1:8">
      <c r="A192">
        <v>1</v>
      </c>
      <c r="B192">
        <v>1</v>
      </c>
      <c r="C192">
        <v>2</v>
      </c>
      <c r="D192">
        <v>5</v>
      </c>
      <c r="E192" t="s">
        <v>634</v>
      </c>
      <c r="F192">
        <f t="shared" si="3"/>
        <v>5</v>
      </c>
      <c r="H192">
        <f t="shared" si="4"/>
        <v>1120505</v>
      </c>
    </row>
    <row r="193" spans="1:8">
      <c r="A193">
        <v>1</v>
      </c>
      <c r="B193">
        <v>1</v>
      </c>
      <c r="C193">
        <v>3</v>
      </c>
      <c r="D193">
        <v>1</v>
      </c>
      <c r="E193" t="s">
        <v>635</v>
      </c>
      <c r="F193">
        <f t="shared" si="3"/>
        <v>5</v>
      </c>
      <c r="H193">
        <f t="shared" si="4"/>
        <v>1130105</v>
      </c>
    </row>
    <row r="194" spans="1:8">
      <c r="A194">
        <v>1</v>
      </c>
      <c r="B194">
        <v>1</v>
      </c>
      <c r="C194">
        <v>3</v>
      </c>
      <c r="D194">
        <v>2</v>
      </c>
      <c r="E194" t="s">
        <v>636</v>
      </c>
      <c r="F194">
        <f t="shared" ref="F194:F221" si="5">F155+1</f>
        <v>5</v>
      </c>
      <c r="H194">
        <f t="shared" si="4"/>
        <v>1130205</v>
      </c>
    </row>
    <row r="195" spans="1:8">
      <c r="A195">
        <v>1</v>
      </c>
      <c r="B195">
        <v>1</v>
      </c>
      <c r="C195">
        <v>3</v>
      </c>
      <c r="D195">
        <v>3</v>
      </c>
      <c r="E195" t="s">
        <v>637</v>
      </c>
      <c r="F195">
        <f t="shared" si="5"/>
        <v>5</v>
      </c>
      <c r="H195">
        <f t="shared" si="4"/>
        <v>1130305</v>
      </c>
    </row>
    <row r="196" spans="1:8">
      <c r="A196">
        <v>1</v>
      </c>
      <c r="B196">
        <v>1</v>
      </c>
      <c r="C196">
        <v>3</v>
      </c>
      <c r="D196">
        <v>4</v>
      </c>
      <c r="E196" t="s">
        <v>638</v>
      </c>
      <c r="F196">
        <f t="shared" si="5"/>
        <v>5</v>
      </c>
      <c r="H196">
        <f t="shared" si="4"/>
        <v>1130405</v>
      </c>
    </row>
    <row r="197" spans="1:8">
      <c r="A197">
        <v>1</v>
      </c>
      <c r="B197">
        <v>1</v>
      </c>
      <c r="C197">
        <v>3</v>
      </c>
      <c r="D197">
        <v>5</v>
      </c>
      <c r="E197" t="s">
        <v>639</v>
      </c>
      <c r="F197">
        <f t="shared" si="5"/>
        <v>5</v>
      </c>
      <c r="H197">
        <f t="shared" si="4"/>
        <v>1130505</v>
      </c>
    </row>
    <row r="198" spans="1:8">
      <c r="A198">
        <v>1</v>
      </c>
      <c r="B198">
        <v>2</v>
      </c>
      <c r="C198">
        <v>1</v>
      </c>
      <c r="D198">
        <v>1</v>
      </c>
      <c r="E198" t="s">
        <v>640</v>
      </c>
      <c r="F198">
        <f t="shared" si="5"/>
        <v>5</v>
      </c>
      <c r="H198">
        <f t="shared" si="4"/>
        <v>1210105</v>
      </c>
    </row>
    <row r="199" spans="1:8">
      <c r="A199">
        <v>1</v>
      </c>
      <c r="B199">
        <v>2</v>
      </c>
      <c r="C199">
        <v>1</v>
      </c>
      <c r="D199">
        <v>2</v>
      </c>
      <c r="E199" t="s">
        <v>641</v>
      </c>
      <c r="F199">
        <f t="shared" si="5"/>
        <v>5</v>
      </c>
      <c r="H199">
        <f t="shared" si="4"/>
        <v>1210205</v>
      </c>
    </row>
    <row r="200" spans="1:8">
      <c r="A200">
        <v>1</v>
      </c>
      <c r="B200">
        <v>2</v>
      </c>
      <c r="C200">
        <v>1</v>
      </c>
      <c r="D200">
        <v>3</v>
      </c>
      <c r="E200" t="s">
        <v>642</v>
      </c>
      <c r="F200">
        <f t="shared" si="5"/>
        <v>5</v>
      </c>
      <c r="H200">
        <f t="shared" si="4"/>
        <v>1210305</v>
      </c>
    </row>
    <row r="201" spans="1:8">
      <c r="A201">
        <v>1</v>
      </c>
      <c r="B201">
        <v>2</v>
      </c>
      <c r="C201">
        <v>2</v>
      </c>
      <c r="D201">
        <v>1</v>
      </c>
      <c r="E201" t="s">
        <v>643</v>
      </c>
      <c r="F201">
        <f t="shared" si="5"/>
        <v>5</v>
      </c>
      <c r="H201">
        <f t="shared" si="4"/>
        <v>1220105</v>
      </c>
    </row>
    <row r="202" spans="1:8">
      <c r="A202">
        <v>1</v>
      </c>
      <c r="B202">
        <v>2</v>
      </c>
      <c r="C202">
        <v>2</v>
      </c>
      <c r="D202">
        <v>2</v>
      </c>
      <c r="E202" t="s">
        <v>644</v>
      </c>
      <c r="F202">
        <f t="shared" si="5"/>
        <v>5</v>
      </c>
      <c r="H202">
        <f t="shared" si="4"/>
        <v>1220205</v>
      </c>
    </row>
    <row r="203" spans="1:8">
      <c r="A203">
        <v>1</v>
      </c>
      <c r="B203">
        <v>2</v>
      </c>
      <c r="C203">
        <v>2</v>
      </c>
      <c r="D203">
        <v>3</v>
      </c>
      <c r="E203" t="s">
        <v>645</v>
      </c>
      <c r="F203">
        <f t="shared" si="5"/>
        <v>5</v>
      </c>
      <c r="H203">
        <f t="shared" si="4"/>
        <v>1220305</v>
      </c>
    </row>
    <row r="204" spans="1:8">
      <c r="A204">
        <v>1</v>
      </c>
      <c r="B204">
        <v>2</v>
      </c>
      <c r="C204">
        <v>3</v>
      </c>
      <c r="D204">
        <v>1</v>
      </c>
      <c r="E204" t="s">
        <v>646</v>
      </c>
      <c r="F204">
        <f t="shared" si="5"/>
        <v>5</v>
      </c>
      <c r="H204">
        <f t="shared" si="4"/>
        <v>1230105</v>
      </c>
    </row>
    <row r="205" spans="1:8">
      <c r="A205">
        <v>1</v>
      </c>
      <c r="B205">
        <v>2</v>
      </c>
      <c r="C205">
        <v>3</v>
      </c>
      <c r="D205">
        <v>2</v>
      </c>
      <c r="E205" t="s">
        <v>647</v>
      </c>
      <c r="F205">
        <f t="shared" si="5"/>
        <v>5</v>
      </c>
      <c r="H205">
        <f t="shared" si="4"/>
        <v>1230205</v>
      </c>
    </row>
    <row r="206" spans="1:8">
      <c r="A206">
        <v>1</v>
      </c>
      <c r="B206">
        <v>2</v>
      </c>
      <c r="C206">
        <v>3</v>
      </c>
      <c r="D206">
        <v>3</v>
      </c>
      <c r="E206" t="s">
        <v>648</v>
      </c>
      <c r="F206">
        <f t="shared" si="5"/>
        <v>5</v>
      </c>
      <c r="H206">
        <f t="shared" si="4"/>
        <v>1230305</v>
      </c>
    </row>
    <row r="207" spans="1:8">
      <c r="A207">
        <v>1</v>
      </c>
      <c r="B207">
        <v>3</v>
      </c>
      <c r="C207">
        <v>1</v>
      </c>
      <c r="D207">
        <v>1</v>
      </c>
      <c r="E207" t="s">
        <v>649</v>
      </c>
      <c r="F207">
        <f t="shared" si="5"/>
        <v>5</v>
      </c>
      <c r="H207">
        <f t="shared" si="4"/>
        <v>1310105</v>
      </c>
    </row>
    <row r="208" spans="1:8">
      <c r="A208">
        <v>1</v>
      </c>
      <c r="B208">
        <v>3</v>
      </c>
      <c r="C208">
        <v>2</v>
      </c>
      <c r="D208">
        <v>1</v>
      </c>
      <c r="E208" t="s">
        <v>650</v>
      </c>
      <c r="F208">
        <f t="shared" si="5"/>
        <v>5</v>
      </c>
      <c r="H208">
        <f t="shared" si="4"/>
        <v>1320105</v>
      </c>
    </row>
    <row r="209" spans="1:8">
      <c r="A209">
        <v>1</v>
      </c>
      <c r="B209">
        <v>3</v>
      </c>
      <c r="C209">
        <v>3</v>
      </c>
      <c r="D209">
        <v>1</v>
      </c>
      <c r="E209" t="s">
        <v>651</v>
      </c>
      <c r="F209">
        <f t="shared" si="5"/>
        <v>5</v>
      </c>
      <c r="H209">
        <f t="shared" si="4"/>
        <v>1330105</v>
      </c>
    </row>
    <row r="210" spans="1:8">
      <c r="A210">
        <v>2</v>
      </c>
      <c r="B210">
        <v>1</v>
      </c>
      <c r="C210">
        <v>1</v>
      </c>
      <c r="D210">
        <v>1</v>
      </c>
      <c r="E210" t="s">
        <v>652</v>
      </c>
      <c r="F210">
        <f t="shared" si="5"/>
        <v>5</v>
      </c>
      <c r="H210">
        <f t="shared" si="4"/>
        <v>2110105</v>
      </c>
    </row>
    <row r="211" spans="1:8">
      <c r="A211">
        <v>2</v>
      </c>
      <c r="B211">
        <v>1</v>
      </c>
      <c r="C211">
        <v>2</v>
      </c>
      <c r="D211">
        <v>1</v>
      </c>
      <c r="E211" t="s">
        <v>653</v>
      </c>
      <c r="F211">
        <f t="shared" si="5"/>
        <v>5</v>
      </c>
      <c r="H211">
        <f t="shared" si="4"/>
        <v>2120105</v>
      </c>
    </row>
    <row r="212" spans="1:8">
      <c r="A212">
        <v>2</v>
      </c>
      <c r="B212">
        <v>1</v>
      </c>
      <c r="C212">
        <v>3</v>
      </c>
      <c r="D212">
        <v>1</v>
      </c>
      <c r="E212" t="s">
        <v>654</v>
      </c>
      <c r="F212">
        <f t="shared" si="5"/>
        <v>5</v>
      </c>
      <c r="H212">
        <f t="shared" si="4"/>
        <v>2130105</v>
      </c>
    </row>
    <row r="213" spans="1:8">
      <c r="A213">
        <v>2</v>
      </c>
      <c r="B213">
        <v>2</v>
      </c>
      <c r="C213">
        <v>1</v>
      </c>
      <c r="D213">
        <v>1</v>
      </c>
      <c r="E213" t="s">
        <v>655</v>
      </c>
      <c r="F213">
        <f t="shared" si="5"/>
        <v>5</v>
      </c>
      <c r="H213">
        <f t="shared" si="4"/>
        <v>2210105</v>
      </c>
    </row>
    <row r="214" spans="1:8">
      <c r="A214">
        <v>2</v>
      </c>
      <c r="B214">
        <v>2</v>
      </c>
      <c r="C214">
        <v>1</v>
      </c>
      <c r="D214">
        <v>2</v>
      </c>
      <c r="E214" t="s">
        <v>656</v>
      </c>
      <c r="F214">
        <f t="shared" si="5"/>
        <v>5</v>
      </c>
      <c r="H214">
        <f t="shared" si="4"/>
        <v>2210205</v>
      </c>
    </row>
    <row r="215" spans="1:8">
      <c r="A215">
        <v>2</v>
      </c>
      <c r="B215">
        <v>2</v>
      </c>
      <c r="C215">
        <v>2</v>
      </c>
      <c r="D215">
        <v>1</v>
      </c>
      <c r="E215" t="s">
        <v>657</v>
      </c>
      <c r="F215">
        <f t="shared" si="5"/>
        <v>5</v>
      </c>
      <c r="H215">
        <f t="shared" si="4"/>
        <v>2220105</v>
      </c>
    </row>
    <row r="216" spans="1:8">
      <c r="A216">
        <v>2</v>
      </c>
      <c r="B216">
        <v>2</v>
      </c>
      <c r="C216">
        <v>2</v>
      </c>
      <c r="D216">
        <v>2</v>
      </c>
      <c r="E216" t="s">
        <v>658</v>
      </c>
      <c r="F216">
        <f t="shared" si="5"/>
        <v>5</v>
      </c>
      <c r="H216">
        <f t="shared" si="4"/>
        <v>2220205</v>
      </c>
    </row>
    <row r="217" spans="1:8">
      <c r="A217">
        <v>2</v>
      </c>
      <c r="B217">
        <v>2</v>
      </c>
      <c r="C217">
        <v>3</v>
      </c>
      <c r="D217">
        <v>1</v>
      </c>
      <c r="E217" t="s">
        <v>659</v>
      </c>
      <c r="F217">
        <f t="shared" si="5"/>
        <v>5</v>
      </c>
      <c r="H217">
        <f t="shared" si="4"/>
        <v>2230105</v>
      </c>
    </row>
    <row r="218" spans="1:8">
      <c r="A218">
        <v>2</v>
      </c>
      <c r="B218">
        <v>2</v>
      </c>
      <c r="C218">
        <v>3</v>
      </c>
      <c r="D218">
        <v>2</v>
      </c>
      <c r="E218" t="s">
        <v>660</v>
      </c>
      <c r="F218">
        <f t="shared" si="5"/>
        <v>5</v>
      </c>
      <c r="H218">
        <f t="shared" si="4"/>
        <v>2230205</v>
      </c>
    </row>
    <row r="219" spans="1:8">
      <c r="A219">
        <v>2</v>
      </c>
      <c r="B219">
        <v>3</v>
      </c>
      <c r="C219">
        <v>1</v>
      </c>
      <c r="D219">
        <v>1</v>
      </c>
      <c r="E219" t="s">
        <v>661</v>
      </c>
      <c r="F219">
        <f t="shared" si="5"/>
        <v>5</v>
      </c>
      <c r="H219">
        <f>F219+D219*100+C219*10000+B219*100000+A219*1000000</f>
        <v>2310105</v>
      </c>
    </row>
    <row r="220" spans="1:8">
      <c r="A220">
        <v>2</v>
      </c>
      <c r="B220">
        <v>3</v>
      </c>
      <c r="C220">
        <v>2</v>
      </c>
      <c r="D220">
        <v>1</v>
      </c>
      <c r="E220" t="s">
        <v>662</v>
      </c>
      <c r="F220">
        <f t="shared" si="5"/>
        <v>5</v>
      </c>
      <c r="H220">
        <f>F220+D220*100+C220*10000+B220*100000+A220*1000000</f>
        <v>2320105</v>
      </c>
    </row>
    <row r="221" spans="1:8">
      <c r="A221">
        <v>2</v>
      </c>
      <c r="B221">
        <v>3</v>
      </c>
      <c r="C221">
        <v>3</v>
      </c>
      <c r="D221">
        <v>1</v>
      </c>
      <c r="E221" t="s">
        <v>663</v>
      </c>
      <c r="F221">
        <f t="shared" si="5"/>
        <v>5</v>
      </c>
      <c r="H221">
        <f>F221+D221*100+C221*10000+B221*100000+A221*1000000</f>
        <v>2330105</v>
      </c>
    </row>
    <row r="222" spans="8:8">
      <c r="H222">
        <f>F222+D222*100+C222*10000+B222*100000+A222*1000000</f>
        <v>0</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C56"/>
  <sheetViews>
    <sheetView workbookViewId="0">
      <selection activeCell="B30" sqref="B30"/>
    </sheetView>
  </sheetViews>
  <sheetFormatPr defaultColWidth="9" defaultRowHeight="14.25" outlineLevelCol="2"/>
  <cols>
    <col min="2" max="2" width="85.125" customWidth="1"/>
    <col min="3" max="3" width="26" customWidth="1"/>
  </cols>
  <sheetData>
    <row r="1" spans="1:3">
      <c r="A1" s="30">
        <v>101</v>
      </c>
      <c r="B1" t="s">
        <v>664</v>
      </c>
      <c r="C1">
        <v>0</v>
      </c>
    </row>
    <row r="2" spans="1:3">
      <c r="A2" s="30">
        <v>102</v>
      </c>
      <c r="B2" t="s">
        <v>665</v>
      </c>
      <c r="C2">
        <v>0</v>
      </c>
    </row>
    <row r="3" spans="1:3">
      <c r="A3" s="30">
        <v>103</v>
      </c>
      <c r="B3" s="31" t="s">
        <v>666</v>
      </c>
      <c r="C3">
        <v>2</v>
      </c>
    </row>
    <row r="4" spans="1:3">
      <c r="A4" s="30">
        <v>104</v>
      </c>
      <c r="B4" t="s">
        <v>667</v>
      </c>
      <c r="C4">
        <v>9</v>
      </c>
    </row>
    <row r="5" spans="1:3">
      <c r="A5" s="30">
        <v>105</v>
      </c>
      <c r="B5" t="s">
        <v>668</v>
      </c>
      <c r="C5">
        <v>2</v>
      </c>
    </row>
    <row r="6" spans="1:3">
      <c r="A6" s="30">
        <v>106</v>
      </c>
      <c r="B6" t="s">
        <v>669</v>
      </c>
      <c r="C6">
        <v>3</v>
      </c>
    </row>
    <row r="7" spans="1:3">
      <c r="A7" s="30">
        <v>107</v>
      </c>
      <c r="B7" t="s">
        <v>670</v>
      </c>
      <c r="C7">
        <v>2</v>
      </c>
    </row>
    <row r="8" spans="1:3">
      <c r="A8" s="30">
        <v>108</v>
      </c>
      <c r="B8" t="s">
        <v>671</v>
      </c>
      <c r="C8">
        <v>13</v>
      </c>
    </row>
    <row r="9" spans="1:3">
      <c r="A9" s="30">
        <v>109</v>
      </c>
      <c r="B9" t="s">
        <v>672</v>
      </c>
      <c r="C9">
        <v>13</v>
      </c>
    </row>
    <row r="10" spans="1:3">
      <c r="A10" s="30">
        <v>110</v>
      </c>
      <c r="B10" t="s">
        <v>673</v>
      </c>
      <c r="C10">
        <v>0</v>
      </c>
    </row>
    <row r="11" spans="1:3">
      <c r="A11" s="30">
        <v>111</v>
      </c>
      <c r="B11" t="s">
        <v>674</v>
      </c>
      <c r="C11">
        <v>2</v>
      </c>
    </row>
    <row r="12" spans="1:3">
      <c r="A12" s="30">
        <v>112</v>
      </c>
      <c r="B12" t="s">
        <v>675</v>
      </c>
      <c r="C12">
        <v>2</v>
      </c>
    </row>
    <row r="13" spans="1:3">
      <c r="A13" s="30">
        <v>113</v>
      </c>
      <c r="B13" t="s">
        <v>676</v>
      </c>
      <c r="C13">
        <v>2</v>
      </c>
    </row>
    <row r="14" spans="1:3">
      <c r="A14" s="30">
        <v>114</v>
      </c>
      <c r="B14" t="s">
        <v>677</v>
      </c>
      <c r="C14">
        <v>2</v>
      </c>
    </row>
    <row r="15" spans="1:3">
      <c r="A15" s="30">
        <v>115</v>
      </c>
      <c r="B15" t="s">
        <v>678</v>
      </c>
      <c r="C15">
        <v>2</v>
      </c>
    </row>
    <row r="16" spans="1:3">
      <c r="A16" s="30">
        <v>116</v>
      </c>
      <c r="B16" t="s">
        <v>679</v>
      </c>
      <c r="C16">
        <v>2</v>
      </c>
    </row>
    <row r="17" spans="1:3">
      <c r="A17" s="30">
        <v>117</v>
      </c>
      <c r="B17" t="s">
        <v>680</v>
      </c>
      <c r="C17">
        <v>18</v>
      </c>
    </row>
    <row r="18" spans="1:3">
      <c r="A18" s="30">
        <v>118</v>
      </c>
      <c r="B18" t="s">
        <v>681</v>
      </c>
      <c r="C18">
        <v>5</v>
      </c>
    </row>
    <row r="19" spans="1:3">
      <c r="A19" s="30">
        <v>119</v>
      </c>
      <c r="B19" s="31" t="s">
        <v>682</v>
      </c>
      <c r="C19">
        <v>5</v>
      </c>
    </row>
    <row r="20" spans="1:3">
      <c r="A20" s="30">
        <v>120</v>
      </c>
      <c r="B20" t="s">
        <v>683</v>
      </c>
      <c r="C20">
        <v>14</v>
      </c>
    </row>
    <row r="21" spans="1:3">
      <c r="A21" s="30">
        <v>121</v>
      </c>
      <c r="B21" t="s">
        <v>684</v>
      </c>
      <c r="C21">
        <v>5</v>
      </c>
    </row>
    <row r="22" spans="1:3">
      <c r="A22" s="30">
        <v>122</v>
      </c>
      <c r="B22" t="s">
        <v>685</v>
      </c>
      <c r="C22">
        <v>24</v>
      </c>
    </row>
    <row r="23" spans="1:3">
      <c r="A23" s="30">
        <v>123</v>
      </c>
      <c r="B23" t="s">
        <v>686</v>
      </c>
      <c r="C23">
        <v>14</v>
      </c>
    </row>
    <row r="24" spans="1:3">
      <c r="A24" s="30">
        <v>124</v>
      </c>
      <c r="B24" t="s">
        <v>687</v>
      </c>
      <c r="C24">
        <v>1</v>
      </c>
    </row>
    <row r="25" spans="1:3">
      <c r="A25" s="30">
        <v>125</v>
      </c>
      <c r="B25" t="s">
        <v>688</v>
      </c>
      <c r="C25">
        <v>1</v>
      </c>
    </row>
    <row r="26" spans="1:3">
      <c r="A26" s="30">
        <v>126</v>
      </c>
      <c r="B26" t="s">
        <v>689</v>
      </c>
      <c r="C26">
        <v>1</v>
      </c>
    </row>
    <row r="27" spans="1:3">
      <c r="A27" s="30">
        <v>127</v>
      </c>
      <c r="B27" t="s">
        <v>690</v>
      </c>
      <c r="C27">
        <v>5</v>
      </c>
    </row>
    <row r="28" spans="1:3">
      <c r="A28" s="30">
        <v>128</v>
      </c>
      <c r="B28" s="32" t="s">
        <v>691</v>
      </c>
      <c r="C28">
        <v>2</v>
      </c>
    </row>
    <row r="29" spans="1:3">
      <c r="A29" s="30">
        <v>129</v>
      </c>
      <c r="B29" t="s">
        <v>692</v>
      </c>
      <c r="C29">
        <v>7</v>
      </c>
    </row>
    <row r="30" spans="1:3">
      <c r="A30" s="30">
        <v>130</v>
      </c>
      <c r="B30" t="s">
        <v>693</v>
      </c>
      <c r="C30">
        <v>13</v>
      </c>
    </row>
    <row r="31" spans="1:3">
      <c r="A31" s="30">
        <v>131</v>
      </c>
      <c r="B31" t="s">
        <v>694</v>
      </c>
      <c r="C31">
        <v>2</v>
      </c>
    </row>
    <row r="32" spans="1:3">
      <c r="A32" s="30">
        <v>132</v>
      </c>
      <c r="B32" t="s">
        <v>695</v>
      </c>
      <c r="C32">
        <v>2</v>
      </c>
    </row>
    <row r="33" spans="1:3">
      <c r="A33" s="30">
        <v>133</v>
      </c>
      <c r="B33" t="s">
        <v>696</v>
      </c>
      <c r="C33">
        <v>1</v>
      </c>
    </row>
    <row r="34" spans="1:3">
      <c r="A34" s="30">
        <v>134</v>
      </c>
      <c r="B34" t="s">
        <v>697</v>
      </c>
      <c r="C34">
        <v>1</v>
      </c>
    </row>
    <row r="35" spans="1:1">
      <c r="A35" s="30"/>
    </row>
    <row r="36" spans="1:1">
      <c r="A36" s="30" t="s">
        <v>698</v>
      </c>
    </row>
    <row r="37" spans="1:3">
      <c r="A37" s="30">
        <v>201</v>
      </c>
      <c r="B37" t="s">
        <v>699</v>
      </c>
      <c r="C37">
        <v>0</v>
      </c>
    </row>
    <row r="38" spans="1:3">
      <c r="A38" s="30">
        <v>202</v>
      </c>
      <c r="B38" t="s">
        <v>700</v>
      </c>
      <c r="C38">
        <v>0</v>
      </c>
    </row>
    <row r="39" spans="1:3">
      <c r="A39" s="30">
        <v>203</v>
      </c>
      <c r="B39" t="s">
        <v>701</v>
      </c>
      <c r="C39">
        <v>8</v>
      </c>
    </row>
    <row r="40" spans="1:3">
      <c r="A40" s="30">
        <v>204</v>
      </c>
      <c r="B40" t="s">
        <v>702</v>
      </c>
      <c r="C40">
        <v>0</v>
      </c>
    </row>
    <row r="41" spans="1:3">
      <c r="A41" s="33">
        <v>205</v>
      </c>
      <c r="B41" s="34" t="s">
        <v>703</v>
      </c>
      <c r="C41" s="34">
        <v>0</v>
      </c>
    </row>
    <row r="42" spans="1:3">
      <c r="A42" s="33">
        <v>206</v>
      </c>
      <c r="B42" s="34" t="s">
        <v>704</v>
      </c>
      <c r="C42" s="34">
        <v>0</v>
      </c>
    </row>
    <row r="43" spans="1:3">
      <c r="A43" s="30">
        <v>207</v>
      </c>
      <c r="B43" t="s">
        <v>705</v>
      </c>
      <c r="C43">
        <v>12</v>
      </c>
    </row>
    <row r="44" spans="1:3">
      <c r="A44" s="30">
        <v>208</v>
      </c>
      <c r="B44" t="s">
        <v>706</v>
      </c>
      <c r="C44">
        <v>20</v>
      </c>
    </row>
    <row r="45" spans="1:3">
      <c r="A45" s="30">
        <v>209</v>
      </c>
      <c r="B45" t="s">
        <v>707</v>
      </c>
      <c r="C45">
        <v>10</v>
      </c>
    </row>
    <row r="46" spans="1:3">
      <c r="A46" s="30">
        <v>210</v>
      </c>
      <c r="B46" t="s">
        <v>708</v>
      </c>
      <c r="C46">
        <v>15</v>
      </c>
    </row>
    <row r="47" spans="1:3">
      <c r="A47" s="30">
        <v>211</v>
      </c>
      <c r="B47" t="s">
        <v>709</v>
      </c>
      <c r="C47">
        <v>19</v>
      </c>
    </row>
    <row r="48" spans="1:3">
      <c r="A48" s="30">
        <v>212</v>
      </c>
      <c r="B48" t="s">
        <v>710</v>
      </c>
      <c r="C48">
        <v>19</v>
      </c>
    </row>
    <row r="49" spans="1:3">
      <c r="A49" s="30">
        <v>213</v>
      </c>
      <c r="B49" t="s">
        <v>711</v>
      </c>
      <c r="C49">
        <v>16</v>
      </c>
    </row>
    <row r="50" spans="1:3">
      <c r="A50" s="30">
        <v>214</v>
      </c>
      <c r="B50" s="35" t="s">
        <v>712</v>
      </c>
      <c r="C50">
        <v>10</v>
      </c>
    </row>
    <row r="51" spans="1:3">
      <c r="A51" s="30">
        <v>215</v>
      </c>
      <c r="B51" s="35" t="s">
        <v>713</v>
      </c>
      <c r="C51">
        <v>30</v>
      </c>
    </row>
    <row r="52" spans="1:3">
      <c r="A52" s="30">
        <v>216</v>
      </c>
      <c r="B52" t="s">
        <v>714</v>
      </c>
      <c r="C52">
        <v>27</v>
      </c>
    </row>
    <row r="53" spans="1:3">
      <c r="A53" s="30">
        <v>217</v>
      </c>
      <c r="B53" t="s">
        <v>715</v>
      </c>
      <c r="C53">
        <v>27</v>
      </c>
    </row>
    <row r="54" spans="1:3">
      <c r="A54" s="30">
        <v>218</v>
      </c>
      <c r="B54" t="s">
        <v>716</v>
      </c>
      <c r="C54">
        <v>0</v>
      </c>
    </row>
    <row r="55" spans="1:3">
      <c r="A55" s="30">
        <v>219</v>
      </c>
      <c r="B55" t="s">
        <v>717</v>
      </c>
      <c r="C55">
        <v>0</v>
      </c>
    </row>
    <row r="56" spans="1:3">
      <c r="A56" s="30">
        <v>220</v>
      </c>
      <c r="B56" t="s">
        <v>718</v>
      </c>
      <c r="C56">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B76"/>
  <sheetViews>
    <sheetView topLeftCell="A4" workbookViewId="0">
      <selection activeCell="B4" sqref="B4"/>
    </sheetView>
  </sheetViews>
  <sheetFormatPr defaultColWidth="9" defaultRowHeight="14.25" outlineLevelCol="1"/>
  <cols>
    <col min="1" max="1" width="13.5" customWidth="1"/>
    <col min="2" max="2" width="28" customWidth="1"/>
  </cols>
  <sheetData>
    <row r="1" ht="16.5" customHeight="1" spans="1:2">
      <c r="A1">
        <v>1101</v>
      </c>
      <c r="B1" s="27" t="s">
        <v>51</v>
      </c>
    </row>
    <row r="2" ht="16.5" customHeight="1" spans="1:2">
      <c r="A2">
        <v>1102</v>
      </c>
      <c r="B2" s="27" t="s">
        <v>638</v>
      </c>
    </row>
    <row r="3" ht="16.5" customHeight="1" spans="1:2">
      <c r="A3">
        <v>1103</v>
      </c>
      <c r="B3" s="27" t="s">
        <v>639</v>
      </c>
    </row>
    <row r="4" ht="16.5" customHeight="1" spans="1:2">
      <c r="A4">
        <v>1104</v>
      </c>
      <c r="B4" s="27" t="s">
        <v>719</v>
      </c>
    </row>
    <row r="5" ht="16.5" customHeight="1" spans="1:2">
      <c r="A5">
        <v>1105</v>
      </c>
      <c r="B5" s="27" t="s">
        <v>720</v>
      </c>
    </row>
    <row r="6" ht="16.5" customHeight="1" spans="1:2">
      <c r="A6">
        <v>1106</v>
      </c>
      <c r="B6" s="27" t="s">
        <v>721</v>
      </c>
    </row>
    <row r="7" ht="16.5" customHeight="1" spans="1:2">
      <c r="A7">
        <v>1107</v>
      </c>
      <c r="B7" s="27" t="s">
        <v>722</v>
      </c>
    </row>
    <row r="8" ht="16.5" customHeight="1" spans="1:2">
      <c r="A8">
        <v>1108</v>
      </c>
      <c r="B8" s="27" t="s">
        <v>723</v>
      </c>
    </row>
    <row r="9" ht="16.5" customHeight="1" spans="1:2">
      <c r="A9">
        <v>1109</v>
      </c>
      <c r="B9" s="27" t="s">
        <v>70</v>
      </c>
    </row>
    <row r="10" ht="16.5" customHeight="1" spans="1:2">
      <c r="A10">
        <v>1110</v>
      </c>
      <c r="B10" s="27" t="s">
        <v>724</v>
      </c>
    </row>
    <row r="11" ht="16.5" customHeight="1" spans="1:2">
      <c r="A11">
        <v>1111</v>
      </c>
      <c r="B11" s="27" t="s">
        <v>643</v>
      </c>
    </row>
    <row r="12" ht="16.5" customHeight="1" spans="1:2">
      <c r="A12">
        <v>1112</v>
      </c>
      <c r="B12" s="27" t="s">
        <v>725</v>
      </c>
    </row>
    <row r="13" ht="16.5" customHeight="1" spans="1:2">
      <c r="A13">
        <v>1113</v>
      </c>
      <c r="B13" s="27" t="s">
        <v>632</v>
      </c>
    </row>
    <row r="14" ht="16.5" customHeight="1" spans="1:2">
      <c r="A14">
        <v>1114</v>
      </c>
      <c r="B14" s="27" t="s">
        <v>726</v>
      </c>
    </row>
    <row r="15" ht="16.5" customHeight="1" spans="1:2">
      <c r="A15">
        <v>1115</v>
      </c>
      <c r="B15" s="27" t="s">
        <v>727</v>
      </c>
    </row>
    <row r="16" spans="2:2">
      <c r="B16" s="28"/>
    </row>
    <row r="17" ht="16.5" customHeight="1" spans="1:2">
      <c r="A17">
        <v>1201</v>
      </c>
      <c r="B17" s="27" t="s">
        <v>77</v>
      </c>
    </row>
    <row r="18" ht="16.5" customHeight="1" spans="1:2">
      <c r="A18">
        <v>1202</v>
      </c>
      <c r="B18" s="27" t="s">
        <v>728</v>
      </c>
    </row>
    <row r="19" ht="16.5" customHeight="1" spans="1:2">
      <c r="A19">
        <v>1203</v>
      </c>
      <c r="B19" s="27" t="s">
        <v>729</v>
      </c>
    </row>
    <row r="20" ht="16.5" customHeight="1" spans="1:2">
      <c r="A20">
        <v>1204</v>
      </c>
      <c r="B20" s="27" t="s">
        <v>730</v>
      </c>
    </row>
    <row r="21" ht="16.5" customHeight="1" spans="1:2">
      <c r="A21">
        <v>1205</v>
      </c>
      <c r="B21" s="27" t="s">
        <v>731</v>
      </c>
    </row>
    <row r="22" ht="16.5" customHeight="1" spans="1:2">
      <c r="A22">
        <v>1206</v>
      </c>
      <c r="B22" s="27" t="s">
        <v>732</v>
      </c>
    </row>
    <row r="23" ht="16.5" customHeight="1" spans="1:2">
      <c r="A23">
        <v>1207</v>
      </c>
      <c r="B23" s="27" t="s">
        <v>733</v>
      </c>
    </row>
    <row r="24" ht="16.5" customHeight="1" spans="1:2">
      <c r="A24">
        <v>1208</v>
      </c>
      <c r="B24" s="27" t="s">
        <v>734</v>
      </c>
    </row>
    <row r="25" ht="16.5" customHeight="1" spans="1:2">
      <c r="A25">
        <v>1209</v>
      </c>
      <c r="B25" s="27" t="s">
        <v>735</v>
      </c>
    </row>
    <row r="26" ht="16.5" customHeight="1" spans="1:2">
      <c r="A26">
        <v>1210</v>
      </c>
      <c r="B26" s="27" t="s">
        <v>736</v>
      </c>
    </row>
    <row r="28" ht="16.5" customHeight="1" spans="1:2">
      <c r="A28">
        <v>2101</v>
      </c>
      <c r="B28" s="27" t="s">
        <v>737</v>
      </c>
    </row>
    <row r="29" ht="16.5" customHeight="1" spans="1:2">
      <c r="A29">
        <v>2102</v>
      </c>
      <c r="B29" s="27" t="s">
        <v>738</v>
      </c>
    </row>
    <row r="30" ht="16.5" customHeight="1" spans="1:2">
      <c r="A30">
        <v>2103</v>
      </c>
      <c r="B30" s="27" t="s">
        <v>739</v>
      </c>
    </row>
    <row r="31" ht="16.5" customHeight="1" spans="1:2">
      <c r="A31">
        <v>2104</v>
      </c>
      <c r="B31" s="27" t="s">
        <v>740</v>
      </c>
    </row>
    <row r="32" ht="16.5" customHeight="1" spans="1:2">
      <c r="A32">
        <v>2105</v>
      </c>
      <c r="B32" s="27" t="s">
        <v>741</v>
      </c>
    </row>
    <row r="33" ht="16.5" customHeight="1" spans="1:2">
      <c r="A33">
        <v>2106</v>
      </c>
      <c r="B33" s="29" t="s">
        <v>742</v>
      </c>
    </row>
    <row r="35" ht="16.5" customHeight="1" spans="1:2">
      <c r="A35">
        <v>2201</v>
      </c>
      <c r="B35" s="27" t="s">
        <v>743</v>
      </c>
    </row>
    <row r="36" ht="16.5" customHeight="1" spans="1:2">
      <c r="A36">
        <v>2202</v>
      </c>
      <c r="B36" s="27" t="s">
        <v>108</v>
      </c>
    </row>
    <row r="37" ht="16.5" customHeight="1" spans="1:2">
      <c r="A37">
        <v>2203</v>
      </c>
      <c r="B37" s="27" t="s">
        <v>110</v>
      </c>
    </row>
    <row r="38" ht="16.5" customHeight="1" spans="1:2">
      <c r="A38">
        <v>2204</v>
      </c>
      <c r="B38" s="27" t="s">
        <v>112</v>
      </c>
    </row>
    <row r="39" ht="16.5" customHeight="1" spans="1:2">
      <c r="A39">
        <v>2205</v>
      </c>
      <c r="B39" s="27" t="s">
        <v>744</v>
      </c>
    </row>
    <row r="41" spans="1:2">
      <c r="A41">
        <v>110101</v>
      </c>
      <c r="B41" t="s">
        <v>51</v>
      </c>
    </row>
    <row r="42" spans="1:2">
      <c r="A42">
        <v>110201</v>
      </c>
      <c r="B42" t="s">
        <v>638</v>
      </c>
    </row>
    <row r="43" spans="1:2">
      <c r="A43">
        <v>110301</v>
      </c>
      <c r="B43" t="s">
        <v>639</v>
      </c>
    </row>
    <row r="44" spans="1:2">
      <c r="A44">
        <v>110401</v>
      </c>
      <c r="B44" t="s">
        <v>719</v>
      </c>
    </row>
    <row r="45" spans="1:2">
      <c r="A45">
        <v>110501</v>
      </c>
      <c r="B45" t="s">
        <v>720</v>
      </c>
    </row>
    <row r="46" spans="1:2">
      <c r="A46">
        <v>110601</v>
      </c>
      <c r="B46" t="s">
        <v>721</v>
      </c>
    </row>
    <row r="47" spans="1:2">
      <c r="A47">
        <v>110701</v>
      </c>
      <c r="B47" t="s">
        <v>722</v>
      </c>
    </row>
    <row r="48" spans="1:2">
      <c r="A48">
        <v>110801</v>
      </c>
      <c r="B48" t="s">
        <v>723</v>
      </c>
    </row>
    <row r="49" spans="1:2">
      <c r="A49">
        <v>110901</v>
      </c>
      <c r="B49" t="s">
        <v>70</v>
      </c>
    </row>
    <row r="50" spans="1:2">
      <c r="A50">
        <v>111001</v>
      </c>
      <c r="B50" t="s">
        <v>724</v>
      </c>
    </row>
    <row r="51" spans="1:2">
      <c r="A51">
        <v>111101</v>
      </c>
      <c r="B51" t="s">
        <v>643</v>
      </c>
    </row>
    <row r="52" spans="1:2">
      <c r="A52">
        <v>111201</v>
      </c>
      <c r="B52" t="s">
        <v>725</v>
      </c>
    </row>
    <row r="53" spans="1:2">
      <c r="A53">
        <v>111301</v>
      </c>
      <c r="B53" t="s">
        <v>632</v>
      </c>
    </row>
    <row r="54" spans="1:2">
      <c r="A54">
        <v>111401</v>
      </c>
      <c r="B54" t="s">
        <v>726</v>
      </c>
    </row>
    <row r="55" spans="1:2">
      <c r="A55">
        <v>111501</v>
      </c>
      <c r="B55" t="s">
        <v>727</v>
      </c>
    </row>
    <row r="56" spans="1:2">
      <c r="A56">
        <v>120101</v>
      </c>
      <c r="B56" t="s">
        <v>77</v>
      </c>
    </row>
    <row r="57" spans="1:2">
      <c r="A57">
        <v>120201</v>
      </c>
      <c r="B57" t="s">
        <v>728</v>
      </c>
    </row>
    <row r="58" spans="1:2">
      <c r="A58">
        <v>120301</v>
      </c>
      <c r="B58" t="s">
        <v>729</v>
      </c>
    </row>
    <row r="59" spans="1:2">
      <c r="A59">
        <v>120401</v>
      </c>
      <c r="B59" t="s">
        <v>730</v>
      </c>
    </row>
    <row r="60" spans="1:2">
      <c r="A60">
        <v>120501</v>
      </c>
      <c r="B60" t="s">
        <v>731</v>
      </c>
    </row>
    <row r="61" spans="1:2">
      <c r="A61">
        <v>120601</v>
      </c>
      <c r="B61" t="s">
        <v>732</v>
      </c>
    </row>
    <row r="62" spans="1:2">
      <c r="A62">
        <v>120701</v>
      </c>
      <c r="B62" t="s">
        <v>733</v>
      </c>
    </row>
    <row r="63" spans="1:2">
      <c r="A63">
        <v>120801</v>
      </c>
      <c r="B63" t="s">
        <v>734</v>
      </c>
    </row>
    <row r="64" spans="1:2">
      <c r="A64">
        <v>120901</v>
      </c>
      <c r="B64" t="s">
        <v>735</v>
      </c>
    </row>
    <row r="65" spans="1:2">
      <c r="A65">
        <v>121001</v>
      </c>
      <c r="B65" t="s">
        <v>736</v>
      </c>
    </row>
    <row r="66" spans="1:2">
      <c r="A66">
        <v>210101</v>
      </c>
      <c r="B66" t="s">
        <v>737</v>
      </c>
    </row>
    <row r="67" spans="1:2">
      <c r="A67">
        <v>210201</v>
      </c>
      <c r="B67" t="s">
        <v>738</v>
      </c>
    </row>
    <row r="68" spans="1:2">
      <c r="A68">
        <v>210301</v>
      </c>
      <c r="B68" t="s">
        <v>739</v>
      </c>
    </row>
    <row r="69" spans="1:2">
      <c r="A69">
        <v>210401</v>
      </c>
      <c r="B69" t="s">
        <v>740</v>
      </c>
    </row>
    <row r="70" spans="1:2">
      <c r="A70">
        <v>210501</v>
      </c>
      <c r="B70" t="s">
        <v>741</v>
      </c>
    </row>
    <row r="71" spans="1:2">
      <c r="A71">
        <v>210601</v>
      </c>
      <c r="B71" t="s">
        <v>742</v>
      </c>
    </row>
    <row r="72" spans="1:2">
      <c r="A72">
        <v>220101</v>
      </c>
      <c r="B72" t="s">
        <v>743</v>
      </c>
    </row>
    <row r="73" spans="1:2">
      <c r="A73">
        <v>220201</v>
      </c>
      <c r="B73" t="s">
        <v>108</v>
      </c>
    </row>
    <row r="74" spans="1:2">
      <c r="A74">
        <v>220301</v>
      </c>
      <c r="B74" t="s">
        <v>110</v>
      </c>
    </row>
    <row r="75" spans="1:2">
      <c r="A75">
        <v>220401</v>
      </c>
      <c r="B75" t="s">
        <v>112</v>
      </c>
    </row>
    <row r="76" spans="1:2">
      <c r="A76">
        <v>220501</v>
      </c>
      <c r="B76" t="s">
        <v>744</v>
      </c>
    </row>
  </sheetData>
  <conditionalFormatting sqref="A1:A26 A28:A39">
    <cfRule type="duplicateValues" dxfId="0" priority="14"/>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J53"/>
  <sheetViews>
    <sheetView topLeftCell="A16" workbookViewId="0">
      <selection activeCell="A43" sqref="A43"/>
    </sheetView>
  </sheetViews>
  <sheetFormatPr defaultColWidth="9" defaultRowHeight="14.25"/>
  <cols>
    <col min="1" max="1" width="10.875" customWidth="1"/>
    <col min="2" max="2" width="10.375" customWidth="1"/>
    <col min="3" max="3" width="29.125" customWidth="1"/>
    <col min="7" max="7" width="10.875" customWidth="1"/>
    <col min="8" max="8" width="21.375" customWidth="1"/>
    <col min="9" max="10" width="10.375" customWidth="1"/>
  </cols>
  <sheetData>
    <row r="1" spans="1:3">
      <c r="A1" t="s">
        <v>745</v>
      </c>
      <c r="B1" s="25">
        <v>349010001</v>
      </c>
      <c r="C1" s="25" t="s">
        <v>746</v>
      </c>
    </row>
    <row r="2" spans="1:3">
      <c r="A2" t="s">
        <v>82</v>
      </c>
      <c r="B2" s="25">
        <v>349010002</v>
      </c>
      <c r="C2" s="25" t="s">
        <v>747</v>
      </c>
    </row>
    <row r="3" spans="1:3">
      <c r="A3" t="s">
        <v>748</v>
      </c>
      <c r="B3" s="25">
        <v>349010003</v>
      </c>
      <c r="C3" s="25" t="s">
        <v>749</v>
      </c>
    </row>
    <row r="4" spans="1:3">
      <c r="A4" t="s">
        <v>63</v>
      </c>
      <c r="B4" s="25">
        <v>349010004</v>
      </c>
      <c r="C4" s="25" t="s">
        <v>750</v>
      </c>
    </row>
    <row r="5" spans="1:3">
      <c r="A5" t="s">
        <v>74</v>
      </c>
      <c r="B5" s="25">
        <v>349010005</v>
      </c>
      <c r="C5" s="25" t="s">
        <v>751</v>
      </c>
    </row>
    <row r="6" spans="1:3">
      <c r="A6" t="s">
        <v>752</v>
      </c>
      <c r="B6" s="25">
        <v>349010006</v>
      </c>
      <c r="C6" s="25" t="s">
        <v>753</v>
      </c>
    </row>
    <row r="7" spans="1:3">
      <c r="A7" t="s">
        <v>754</v>
      </c>
      <c r="B7" s="25">
        <v>349010007</v>
      </c>
      <c r="C7" s="25" t="s">
        <v>755</v>
      </c>
    </row>
    <row r="8" spans="1:3">
      <c r="A8" t="s">
        <v>373</v>
      </c>
      <c r="B8" s="25">
        <v>349010008</v>
      </c>
      <c r="C8" s="25" t="s">
        <v>756</v>
      </c>
    </row>
    <row r="9" spans="1:3">
      <c r="A9" t="s">
        <v>65</v>
      </c>
      <c r="B9" s="25">
        <v>349010009</v>
      </c>
      <c r="C9" s="25" t="s">
        <v>757</v>
      </c>
    </row>
    <row r="10" spans="1:3">
      <c r="A10" t="s">
        <v>758</v>
      </c>
      <c r="B10" s="25">
        <v>349010010</v>
      </c>
      <c r="C10" s="25" t="s">
        <v>759</v>
      </c>
    </row>
    <row r="11" spans="1:3">
      <c r="A11" t="s">
        <v>57</v>
      </c>
      <c r="B11" s="25">
        <v>349010011</v>
      </c>
      <c r="C11" s="25" t="s">
        <v>760</v>
      </c>
    </row>
    <row r="12" spans="1:3">
      <c r="A12" t="s">
        <v>59</v>
      </c>
      <c r="B12" s="25">
        <v>349010012</v>
      </c>
      <c r="C12" s="25" t="s">
        <v>761</v>
      </c>
    </row>
    <row r="13" spans="1:3">
      <c r="A13" t="s">
        <v>85</v>
      </c>
      <c r="B13" s="25">
        <v>349010013</v>
      </c>
      <c r="C13" s="25" t="s">
        <v>762</v>
      </c>
    </row>
    <row r="14" spans="1:3">
      <c r="A14" t="s">
        <v>763</v>
      </c>
      <c r="B14" s="25">
        <v>349010014</v>
      </c>
      <c r="C14" s="25" t="s">
        <v>764</v>
      </c>
    </row>
    <row r="15" spans="1:3">
      <c r="A15" t="s">
        <v>765</v>
      </c>
      <c r="B15" s="25">
        <v>349010015</v>
      </c>
      <c r="C15" s="25" t="s">
        <v>766</v>
      </c>
    </row>
    <row r="16" spans="1:3">
      <c r="A16" t="s">
        <v>767</v>
      </c>
      <c r="B16" s="25">
        <v>349010016</v>
      </c>
      <c r="C16" s="25" t="s">
        <v>768</v>
      </c>
    </row>
    <row r="17" spans="1:3">
      <c r="A17" t="s">
        <v>769</v>
      </c>
      <c r="B17" s="25">
        <v>349010017</v>
      </c>
      <c r="C17" s="25" t="s">
        <v>770</v>
      </c>
    </row>
    <row r="18" spans="1:3">
      <c r="A18" t="s">
        <v>360</v>
      </c>
      <c r="B18" s="25">
        <v>349010018</v>
      </c>
      <c r="C18" s="25" t="s">
        <v>771</v>
      </c>
    </row>
    <row r="19" spans="1:3">
      <c r="A19" t="s">
        <v>772</v>
      </c>
      <c r="B19" s="25">
        <v>349010019</v>
      </c>
      <c r="C19" s="25" t="s">
        <v>773</v>
      </c>
    </row>
    <row r="20" spans="1:3">
      <c r="A20" t="s">
        <v>774</v>
      </c>
      <c r="B20" s="25">
        <v>349010020</v>
      </c>
      <c r="C20" s="25" t="s">
        <v>775</v>
      </c>
    </row>
    <row r="21" spans="1:3">
      <c r="A21" t="s">
        <v>68</v>
      </c>
      <c r="B21" s="25">
        <v>349010021</v>
      </c>
      <c r="C21" s="25" t="s">
        <v>776</v>
      </c>
    </row>
    <row r="22" spans="1:3">
      <c r="A22" t="s">
        <v>107</v>
      </c>
      <c r="B22" s="25">
        <v>349010022</v>
      </c>
      <c r="C22" s="25" t="s">
        <v>777</v>
      </c>
    </row>
    <row r="23" spans="1:3">
      <c r="A23" t="s">
        <v>61</v>
      </c>
      <c r="B23" s="25">
        <v>349010023</v>
      </c>
      <c r="C23" s="25" t="s">
        <v>778</v>
      </c>
    </row>
    <row r="24" spans="1:3">
      <c r="A24" t="s">
        <v>80</v>
      </c>
      <c r="B24" s="25">
        <v>349010024</v>
      </c>
      <c r="C24" s="25" t="s">
        <v>779</v>
      </c>
    </row>
    <row r="25" spans="1:3">
      <c r="A25" t="s">
        <v>780</v>
      </c>
      <c r="B25" s="25">
        <v>349010025</v>
      </c>
      <c r="C25" s="25" t="s">
        <v>781</v>
      </c>
    </row>
    <row r="26" spans="1:3">
      <c r="A26" t="s">
        <v>782</v>
      </c>
      <c r="B26" s="25">
        <v>349010026</v>
      </c>
      <c r="C26" s="25" t="s">
        <v>783</v>
      </c>
    </row>
    <row r="27" spans="1:3">
      <c r="A27" t="s">
        <v>784</v>
      </c>
      <c r="B27" s="25">
        <v>349010027</v>
      </c>
      <c r="C27" s="25" t="s">
        <v>785</v>
      </c>
    </row>
    <row r="28" spans="1:3">
      <c r="A28" t="s">
        <v>71</v>
      </c>
      <c r="B28" s="25">
        <v>349010028</v>
      </c>
      <c r="C28" s="25" t="s">
        <v>786</v>
      </c>
    </row>
    <row r="29" spans="1:3">
      <c r="A29" t="s">
        <v>787</v>
      </c>
      <c r="B29" s="25">
        <v>349010029</v>
      </c>
      <c r="C29" s="25" t="s">
        <v>788</v>
      </c>
    </row>
    <row r="30" spans="1:3">
      <c r="A30" t="s">
        <v>193</v>
      </c>
      <c r="B30" s="25">
        <v>349010030</v>
      </c>
      <c r="C30" s="25" t="s">
        <v>789</v>
      </c>
    </row>
    <row r="31" spans="1:3">
      <c r="A31" t="s">
        <v>53</v>
      </c>
      <c r="B31" s="25">
        <v>349010031</v>
      </c>
      <c r="C31" s="25" t="s">
        <v>790</v>
      </c>
    </row>
    <row r="32" spans="1:3">
      <c r="A32" t="s">
        <v>791</v>
      </c>
      <c r="B32" s="25">
        <v>349010032</v>
      </c>
      <c r="C32" s="25" t="s">
        <v>792</v>
      </c>
    </row>
    <row r="33" spans="1:3">
      <c r="A33" t="s">
        <v>793</v>
      </c>
      <c r="B33" s="25">
        <v>349010033</v>
      </c>
      <c r="C33" s="25" t="s">
        <v>794</v>
      </c>
    </row>
    <row r="34" spans="1:3">
      <c r="A34" t="s">
        <v>795</v>
      </c>
      <c r="B34" s="25">
        <v>349010034</v>
      </c>
      <c r="C34" s="25" t="s">
        <v>796</v>
      </c>
    </row>
    <row r="35" spans="1:3">
      <c r="A35" t="s">
        <v>79</v>
      </c>
      <c r="B35" s="25">
        <v>349010024</v>
      </c>
      <c r="C35" s="25" t="s">
        <v>779</v>
      </c>
    </row>
    <row r="36" spans="1:3">
      <c r="A36" t="s">
        <v>797</v>
      </c>
      <c r="B36" s="25">
        <v>349010014</v>
      </c>
      <c r="C36" s="25" t="s">
        <v>764</v>
      </c>
    </row>
    <row r="37" spans="1:3">
      <c r="A37" t="s">
        <v>52</v>
      </c>
      <c r="B37" s="25">
        <v>349010024</v>
      </c>
      <c r="C37" s="25" t="s">
        <v>779</v>
      </c>
    </row>
    <row r="38" spans="1:3">
      <c r="A38" t="s">
        <v>56</v>
      </c>
      <c r="B38" s="25">
        <v>349010006</v>
      </c>
      <c r="C38" s="25" t="s">
        <v>753</v>
      </c>
    </row>
    <row r="39" spans="1:3">
      <c r="A39" t="s">
        <v>91</v>
      </c>
      <c r="B39" s="25">
        <v>349010038</v>
      </c>
      <c r="C39" s="25" t="s">
        <v>798</v>
      </c>
    </row>
    <row r="40" spans="1:3">
      <c r="A40" t="s">
        <v>93</v>
      </c>
      <c r="B40" s="25">
        <v>349010039</v>
      </c>
      <c r="C40" s="25" t="s">
        <v>799</v>
      </c>
    </row>
    <row r="41" spans="1:3">
      <c r="A41" t="s">
        <v>95</v>
      </c>
      <c r="B41" s="25">
        <v>349010041</v>
      </c>
      <c r="C41" s="25" t="s">
        <v>800</v>
      </c>
    </row>
    <row r="42" spans="1:3">
      <c r="A42" t="s">
        <v>117</v>
      </c>
      <c r="B42" s="25">
        <v>349010041</v>
      </c>
      <c r="C42" s="26"/>
    </row>
    <row r="44" ht="15.75" customHeight="1" spans="1:10">
      <c r="A44" t="s">
        <v>111</v>
      </c>
      <c r="B44" s="16">
        <v>340510001</v>
      </c>
      <c r="C44" t="s">
        <v>801</v>
      </c>
      <c r="I44" s="16">
        <v>340510001</v>
      </c>
      <c r="J44" t="s">
        <v>801</v>
      </c>
    </row>
    <row r="45" ht="15.75" customHeight="1" spans="1:10">
      <c r="A45" t="s">
        <v>115</v>
      </c>
      <c r="B45" s="16">
        <v>340510002</v>
      </c>
      <c r="C45" t="s">
        <v>802</v>
      </c>
      <c r="I45" s="16">
        <v>340510002</v>
      </c>
      <c r="J45" t="s">
        <v>802</v>
      </c>
    </row>
    <row r="46" ht="15.75" customHeight="1" spans="1:10">
      <c r="A46" t="s">
        <v>109</v>
      </c>
      <c r="B46" s="16">
        <v>340510003</v>
      </c>
      <c r="C46" t="s">
        <v>803</v>
      </c>
      <c r="I46" s="16">
        <v>340510003</v>
      </c>
      <c r="J46" t="s">
        <v>803</v>
      </c>
    </row>
    <row r="47" ht="15.75" customHeight="1" spans="1:10">
      <c r="A47" t="s">
        <v>97</v>
      </c>
      <c r="B47" s="16">
        <v>340510004</v>
      </c>
      <c r="C47" t="s">
        <v>804</v>
      </c>
      <c r="I47" s="16">
        <v>340510004</v>
      </c>
      <c r="J47" t="s">
        <v>804</v>
      </c>
    </row>
    <row r="48" ht="15.75" customHeight="1" spans="1:10">
      <c r="A48" t="s">
        <v>101</v>
      </c>
      <c r="B48" s="16">
        <v>340510005</v>
      </c>
      <c r="C48" t="s">
        <v>805</v>
      </c>
      <c r="I48" s="16">
        <v>340510005</v>
      </c>
      <c r="J48" t="s">
        <v>805</v>
      </c>
    </row>
    <row r="49" ht="15.75" customHeight="1" spans="1:10">
      <c r="A49" t="s">
        <v>103</v>
      </c>
      <c r="B49" s="16">
        <v>340510006</v>
      </c>
      <c r="C49" t="s">
        <v>806</v>
      </c>
      <c r="I49" s="16">
        <v>340510006</v>
      </c>
      <c r="J49" t="s">
        <v>806</v>
      </c>
    </row>
    <row r="50" ht="15.75" customHeight="1" spans="1:10">
      <c r="A50" t="s">
        <v>105</v>
      </c>
      <c r="B50" s="16">
        <v>340510007</v>
      </c>
      <c r="C50" t="s">
        <v>807</v>
      </c>
      <c r="I50" s="16">
        <v>340510007</v>
      </c>
      <c r="J50" t="s">
        <v>807</v>
      </c>
    </row>
    <row r="51" ht="15.75" customHeight="1" spans="1:10">
      <c r="A51" t="s">
        <v>113</v>
      </c>
      <c r="B51" s="16">
        <v>340510008</v>
      </c>
      <c r="C51" t="s">
        <v>808</v>
      </c>
      <c r="I51" s="16">
        <v>340510008</v>
      </c>
      <c r="J51" t="s">
        <v>808</v>
      </c>
    </row>
    <row r="52" ht="15.75" customHeight="1" spans="1:10">
      <c r="A52" t="s">
        <v>107</v>
      </c>
      <c r="B52" s="16">
        <v>340510009</v>
      </c>
      <c r="C52" t="s">
        <v>809</v>
      </c>
      <c r="I52" s="16">
        <v>340510009</v>
      </c>
      <c r="J52" t="s">
        <v>809</v>
      </c>
    </row>
    <row r="53" ht="15.75" customHeight="1" spans="1:10">
      <c r="A53" t="s">
        <v>99</v>
      </c>
      <c r="B53" s="16">
        <v>340510010</v>
      </c>
      <c r="C53" t="s">
        <v>810</v>
      </c>
      <c r="I53" s="16">
        <v>340510010</v>
      </c>
      <c r="J53" t="s">
        <v>810</v>
      </c>
    </row>
  </sheetData>
  <conditionalFormatting sqref="B35">
    <cfRule type="duplicateValues" dxfId="0" priority="35"/>
    <cfRule type="duplicateValues" dxfId="0" priority="36"/>
    <cfRule type="duplicateValues" dxfId="0" priority="37"/>
    <cfRule type="duplicateValues" dxfId="0" priority="38"/>
  </conditionalFormatting>
  <conditionalFormatting sqref="C35">
    <cfRule type="duplicateValues" dxfId="0" priority="39"/>
  </conditionalFormatting>
  <conditionalFormatting sqref="B36">
    <cfRule type="duplicateValues" dxfId="0" priority="30"/>
    <cfRule type="duplicateValues" dxfId="0" priority="31"/>
    <cfRule type="duplicateValues" dxfId="0" priority="32"/>
    <cfRule type="duplicateValues" dxfId="0" priority="33"/>
  </conditionalFormatting>
  <conditionalFormatting sqref="C36">
    <cfRule type="duplicateValues" dxfId="0" priority="34"/>
  </conditionalFormatting>
  <conditionalFormatting sqref="B37">
    <cfRule type="duplicateValues" dxfId="0" priority="25"/>
    <cfRule type="duplicateValues" dxfId="0" priority="26"/>
    <cfRule type="duplicateValues" dxfId="0" priority="27"/>
    <cfRule type="duplicateValues" dxfId="0" priority="28"/>
  </conditionalFormatting>
  <conditionalFormatting sqref="C37">
    <cfRule type="duplicateValues" dxfId="0" priority="29"/>
  </conditionalFormatting>
  <conditionalFormatting sqref="B38">
    <cfRule type="duplicateValues" dxfId="0" priority="23"/>
    <cfRule type="duplicateValues" dxfId="0" priority="22"/>
    <cfRule type="duplicateValues" dxfId="0" priority="21"/>
    <cfRule type="duplicateValues" dxfId="0" priority="20"/>
  </conditionalFormatting>
  <conditionalFormatting sqref="C38">
    <cfRule type="duplicateValues" dxfId="0" priority="24"/>
  </conditionalFormatting>
  <conditionalFormatting sqref="B39">
    <cfRule type="duplicateValues" dxfId="0" priority="18"/>
    <cfRule type="duplicateValues" dxfId="0" priority="17"/>
    <cfRule type="duplicateValues" dxfId="0" priority="16"/>
    <cfRule type="duplicateValues" dxfId="0" priority="15"/>
  </conditionalFormatting>
  <conditionalFormatting sqref="C39">
    <cfRule type="duplicateValues" dxfId="0" priority="19"/>
  </conditionalFormatting>
  <conditionalFormatting sqref="B40">
    <cfRule type="duplicateValues" dxfId="0" priority="10"/>
    <cfRule type="duplicateValues" dxfId="0" priority="11"/>
    <cfRule type="duplicateValues" dxfId="0" priority="12"/>
    <cfRule type="duplicateValues" dxfId="0" priority="13"/>
  </conditionalFormatting>
  <conditionalFormatting sqref="C40">
    <cfRule type="duplicateValues" dxfId="0" priority="14"/>
  </conditionalFormatting>
  <conditionalFormatting sqref="B41">
    <cfRule type="duplicateValues" dxfId="0" priority="5"/>
    <cfRule type="duplicateValues" dxfId="0" priority="6"/>
    <cfRule type="duplicateValues" dxfId="0" priority="7"/>
    <cfRule type="duplicateValues" dxfId="0" priority="8"/>
  </conditionalFormatting>
  <conditionalFormatting sqref="B42">
    <cfRule type="duplicateValues" dxfId="0" priority="4"/>
    <cfRule type="duplicateValues" dxfId="0" priority="3"/>
    <cfRule type="duplicateValues" dxfId="0" priority="2"/>
    <cfRule type="duplicateValues" dxfId="0" priority="1"/>
  </conditionalFormatting>
  <conditionalFormatting sqref="B1:B34">
    <cfRule type="duplicateValues" dxfId="0" priority="40"/>
    <cfRule type="duplicateValues" dxfId="0" priority="41"/>
    <cfRule type="duplicateValues" dxfId="0" priority="42"/>
    <cfRule type="duplicateValues" dxfId="0" priority="43"/>
  </conditionalFormatting>
  <conditionalFormatting sqref="C1:C2">
    <cfRule type="duplicateValues" dxfId="0" priority="44"/>
  </conditionalFormatting>
  <conditionalFormatting sqref="C3:C4">
    <cfRule type="duplicateValues" dxfId="0" priority="45"/>
  </conditionalFormatting>
  <conditionalFormatting sqref="C5:C6">
    <cfRule type="duplicateValues" dxfId="0" priority="46"/>
  </conditionalFormatting>
  <conditionalFormatting sqref="C7:C8">
    <cfRule type="duplicateValues" dxfId="0" priority="47"/>
  </conditionalFormatting>
  <conditionalFormatting sqref="C9:C10">
    <cfRule type="duplicateValues" dxfId="0" priority="48"/>
  </conditionalFormatting>
  <conditionalFormatting sqref="C11:C12">
    <cfRule type="duplicateValues" dxfId="0" priority="49"/>
  </conditionalFormatting>
  <conditionalFormatting sqref="C13:C14">
    <cfRule type="duplicateValues" dxfId="0" priority="50"/>
  </conditionalFormatting>
  <conditionalFormatting sqref="C15:C16">
    <cfRule type="duplicateValues" dxfId="0" priority="51"/>
  </conditionalFormatting>
  <conditionalFormatting sqref="C17:C18">
    <cfRule type="duplicateValues" dxfId="0" priority="52"/>
  </conditionalFormatting>
  <conditionalFormatting sqref="C19:C20">
    <cfRule type="duplicateValues" dxfId="0" priority="53"/>
  </conditionalFormatting>
  <conditionalFormatting sqref="C21:C22">
    <cfRule type="duplicateValues" dxfId="0" priority="54"/>
  </conditionalFormatting>
  <conditionalFormatting sqref="C23:C24">
    <cfRule type="duplicateValues" dxfId="0" priority="55"/>
  </conditionalFormatting>
  <conditionalFormatting sqref="C25:C26">
    <cfRule type="duplicateValues" dxfId="0" priority="56"/>
  </conditionalFormatting>
  <conditionalFormatting sqref="C27:C28">
    <cfRule type="duplicateValues" dxfId="0" priority="57"/>
  </conditionalFormatting>
  <conditionalFormatting sqref="C29:C30">
    <cfRule type="duplicateValues" dxfId="0" priority="58"/>
  </conditionalFormatting>
  <conditionalFormatting sqref="C31:C34">
    <cfRule type="duplicateValues" dxfId="0" priority="59"/>
  </conditionalFormatting>
  <conditionalFormatting sqref="C41:C42">
    <cfRule type="duplicateValues" dxfId="0" priority="9"/>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M20"/>
  <sheetViews>
    <sheetView workbookViewId="0">
      <selection activeCell="M1" sqref="M1:M3"/>
    </sheetView>
  </sheetViews>
  <sheetFormatPr defaultColWidth="9" defaultRowHeight="14.25"/>
  <cols>
    <col min="7" max="7" width="26.5" customWidth="1"/>
  </cols>
  <sheetData>
    <row r="1" ht="15.75" customHeight="1" spans="1:13">
      <c r="A1" s="16">
        <v>1</v>
      </c>
      <c r="B1" t="s">
        <v>51</v>
      </c>
      <c r="G1" t="s">
        <v>51</v>
      </c>
      <c r="M1" s="3" t="s">
        <v>177</v>
      </c>
    </row>
    <row r="2" ht="15.75" customHeight="1" spans="1:13">
      <c r="A2" s="16">
        <v>2</v>
      </c>
      <c r="B2" t="s">
        <v>54</v>
      </c>
      <c r="G2" s="23" t="s">
        <v>638</v>
      </c>
      <c r="M2" s="3" t="s">
        <v>360</v>
      </c>
    </row>
    <row r="3" ht="15.75" customHeight="1" spans="1:13">
      <c r="A3" s="16">
        <v>3</v>
      </c>
      <c r="B3" t="s">
        <v>58</v>
      </c>
      <c r="G3" s="23" t="s">
        <v>639</v>
      </c>
      <c r="M3" s="3" t="s">
        <v>71</v>
      </c>
    </row>
    <row r="4" ht="15.75" customHeight="1" spans="1:7">
      <c r="A4" s="16">
        <v>4</v>
      </c>
      <c r="B4" t="s">
        <v>60</v>
      </c>
      <c r="G4" t="s">
        <v>719</v>
      </c>
    </row>
    <row r="5" ht="15.75" customHeight="1" spans="1:7">
      <c r="A5" s="16">
        <v>5</v>
      </c>
      <c r="B5" t="s">
        <v>62</v>
      </c>
      <c r="G5" t="s">
        <v>720</v>
      </c>
    </row>
    <row r="6" ht="15.75" customHeight="1" spans="1:7">
      <c r="A6" s="16">
        <v>6</v>
      </c>
      <c r="B6" t="s">
        <v>64</v>
      </c>
      <c r="G6" t="s">
        <v>721</v>
      </c>
    </row>
    <row r="7" ht="15.75" customHeight="1" spans="1:8">
      <c r="A7" s="16">
        <v>7</v>
      </c>
      <c r="B7" t="s">
        <v>811</v>
      </c>
      <c r="G7" t="s">
        <v>722</v>
      </c>
      <c r="H7">
        <v>1</v>
      </c>
    </row>
    <row r="8" ht="15.75" customHeight="1" spans="1:8">
      <c r="A8" s="16">
        <v>8</v>
      </c>
      <c r="B8" t="s">
        <v>70</v>
      </c>
      <c r="G8" t="s">
        <v>723</v>
      </c>
      <c r="H8">
        <v>1</v>
      </c>
    </row>
    <row r="9" ht="15.75" customHeight="1" spans="1:7">
      <c r="A9" s="16">
        <v>9</v>
      </c>
      <c r="B9" t="s">
        <v>812</v>
      </c>
      <c r="G9" t="s">
        <v>70</v>
      </c>
    </row>
    <row r="10" ht="15.75" customHeight="1" spans="1:7">
      <c r="A10" s="16">
        <v>10</v>
      </c>
      <c r="B10" t="s">
        <v>75</v>
      </c>
      <c r="G10" s="23" t="s">
        <v>724</v>
      </c>
    </row>
    <row r="11" ht="15.75" customHeight="1" spans="1:8">
      <c r="A11" s="16">
        <v>11</v>
      </c>
      <c r="B11" t="s">
        <v>77</v>
      </c>
      <c r="G11" t="s">
        <v>643</v>
      </c>
      <c r="H11">
        <v>1</v>
      </c>
    </row>
    <row r="12" ht="15.75" customHeight="1" spans="1:7">
      <c r="A12" s="16">
        <v>12</v>
      </c>
      <c r="B12" t="s">
        <v>81</v>
      </c>
      <c r="G12" t="s">
        <v>725</v>
      </c>
    </row>
    <row r="13" spans="7:7">
      <c r="G13" s="23" t="s">
        <v>632</v>
      </c>
    </row>
    <row r="14" spans="7:7">
      <c r="G14" s="23" t="s">
        <v>726</v>
      </c>
    </row>
    <row r="15" spans="7:7">
      <c r="G15" s="23" t="s">
        <v>727</v>
      </c>
    </row>
    <row r="16" spans="7:8">
      <c r="G16" t="s">
        <v>813</v>
      </c>
      <c r="H16">
        <v>60</v>
      </c>
    </row>
    <row r="17" spans="7:7">
      <c r="G17" t="s">
        <v>814</v>
      </c>
    </row>
    <row r="18" spans="7:7">
      <c r="G18" t="s">
        <v>88</v>
      </c>
    </row>
    <row r="19" spans="7:7">
      <c r="G19" s="24" t="s">
        <v>54</v>
      </c>
    </row>
    <row r="20" spans="7:8">
      <c r="G20" s="24" t="s">
        <v>64</v>
      </c>
      <c r="H20">
        <v>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D103"/>
  <sheetViews>
    <sheetView topLeftCell="A2" workbookViewId="0">
      <selection activeCell="N9" sqref="N9:S43"/>
    </sheetView>
  </sheetViews>
  <sheetFormatPr defaultColWidth="9" defaultRowHeight="14.25" outlineLevelCol="3"/>
  <sheetData>
    <row r="1" spans="1:4">
      <c r="A1" t="s">
        <v>1</v>
      </c>
      <c r="B1" t="s">
        <v>815</v>
      </c>
      <c r="C1" t="s">
        <v>816</v>
      </c>
      <c r="D1" t="s">
        <v>817</v>
      </c>
    </row>
    <row r="2" spans="1:4">
      <c r="A2" t="s">
        <v>1</v>
      </c>
      <c r="B2" t="s">
        <v>815</v>
      </c>
      <c r="C2" t="s">
        <v>816</v>
      </c>
      <c r="D2" t="s">
        <v>817</v>
      </c>
    </row>
    <row r="3" spans="1:4">
      <c r="A3" t="s">
        <v>25</v>
      </c>
      <c r="B3" t="s">
        <v>24</v>
      </c>
      <c r="C3" t="s">
        <v>25</v>
      </c>
      <c r="D3" t="s">
        <v>25</v>
      </c>
    </row>
    <row r="4" spans="1:4">
      <c r="A4" t="s">
        <v>27</v>
      </c>
      <c r="B4" t="s">
        <v>818</v>
      </c>
      <c r="C4" t="s">
        <v>819</v>
      </c>
      <c r="D4" t="s">
        <v>820</v>
      </c>
    </row>
    <row r="5" spans="1:4">
      <c r="A5" t="s">
        <v>47</v>
      </c>
      <c r="B5">
        <v>101</v>
      </c>
      <c r="C5" t="s">
        <v>47</v>
      </c>
      <c r="D5" t="s">
        <v>47</v>
      </c>
    </row>
    <row r="6" ht="16.5" spans="1:4">
      <c r="A6" s="21">
        <v>0</v>
      </c>
      <c r="B6" s="22" t="s">
        <v>53</v>
      </c>
      <c r="C6">
        <v>1</v>
      </c>
      <c r="D6">
        <v>0</v>
      </c>
    </row>
    <row r="7" spans="1:4">
      <c r="A7">
        <v>1</v>
      </c>
      <c r="B7" t="s">
        <v>80</v>
      </c>
      <c r="C7">
        <v>1</v>
      </c>
      <c r="D7">
        <v>2</v>
      </c>
    </row>
    <row r="8" spans="1:4">
      <c r="A8">
        <v>2</v>
      </c>
      <c r="B8" t="s">
        <v>63</v>
      </c>
      <c r="C8">
        <v>1</v>
      </c>
      <c r="D8">
        <v>14</v>
      </c>
    </row>
    <row r="9" spans="1:4">
      <c r="A9">
        <v>3</v>
      </c>
      <c r="B9" t="s">
        <v>61</v>
      </c>
      <c r="C9">
        <v>1</v>
      </c>
      <c r="D9">
        <v>21</v>
      </c>
    </row>
    <row r="10" spans="1:4">
      <c r="A10">
        <v>4</v>
      </c>
      <c r="B10" t="s">
        <v>193</v>
      </c>
      <c r="C10">
        <v>4</v>
      </c>
      <c r="D10">
        <v>204060</v>
      </c>
    </row>
    <row r="11" spans="1:4">
      <c r="A11">
        <v>5</v>
      </c>
      <c r="B11" t="s">
        <v>769</v>
      </c>
      <c r="C11">
        <v>1</v>
      </c>
      <c r="D11">
        <v>8</v>
      </c>
    </row>
    <row r="12" spans="1:4">
      <c r="A12">
        <v>6</v>
      </c>
      <c r="B12" t="s">
        <v>821</v>
      </c>
      <c r="C12">
        <v>1</v>
      </c>
      <c r="D12">
        <v>1</v>
      </c>
    </row>
    <row r="13" spans="1:4">
      <c r="A13">
        <v>7</v>
      </c>
      <c r="B13" t="s">
        <v>822</v>
      </c>
      <c r="C13">
        <v>1</v>
      </c>
      <c r="D13">
        <v>16</v>
      </c>
    </row>
    <row r="14" spans="1:4">
      <c r="A14">
        <v>8</v>
      </c>
      <c r="B14" t="s">
        <v>823</v>
      </c>
      <c r="C14">
        <v>1</v>
      </c>
      <c r="D14">
        <v>18</v>
      </c>
    </row>
    <row r="15" spans="1:4">
      <c r="A15">
        <v>9</v>
      </c>
      <c r="B15" t="s">
        <v>824</v>
      </c>
      <c r="C15">
        <v>1</v>
      </c>
      <c r="D15">
        <v>17</v>
      </c>
    </row>
    <row r="16" spans="1:4">
      <c r="A16">
        <v>10</v>
      </c>
      <c r="B16" t="s">
        <v>419</v>
      </c>
      <c r="C16">
        <v>3</v>
      </c>
      <c r="D16">
        <v>2</v>
      </c>
    </row>
    <row r="17" spans="1:4">
      <c r="A17">
        <v>11</v>
      </c>
      <c r="B17" t="s">
        <v>373</v>
      </c>
      <c r="C17">
        <v>1</v>
      </c>
      <c r="D17">
        <v>18</v>
      </c>
    </row>
    <row r="18" spans="1:4">
      <c r="A18">
        <v>12</v>
      </c>
      <c r="B18" t="s">
        <v>59</v>
      </c>
      <c r="C18">
        <v>1</v>
      </c>
      <c r="D18">
        <v>8</v>
      </c>
    </row>
    <row r="19" spans="1:4">
      <c r="A19">
        <v>13</v>
      </c>
      <c r="B19" t="s">
        <v>82</v>
      </c>
      <c r="C19">
        <v>1</v>
      </c>
      <c r="D19">
        <v>25</v>
      </c>
    </row>
    <row r="20" spans="1:4">
      <c r="A20">
        <v>14</v>
      </c>
      <c r="B20" t="s">
        <v>57</v>
      </c>
      <c r="C20">
        <v>1</v>
      </c>
      <c r="D20">
        <v>13</v>
      </c>
    </row>
    <row r="21" spans="1:4">
      <c r="A21">
        <v>15</v>
      </c>
      <c r="B21" t="s">
        <v>74</v>
      </c>
      <c r="C21">
        <v>1</v>
      </c>
      <c r="D21">
        <v>18</v>
      </c>
    </row>
    <row r="22" spans="1:4">
      <c r="A22">
        <v>16</v>
      </c>
      <c r="B22" t="s">
        <v>825</v>
      </c>
      <c r="C22">
        <v>1</v>
      </c>
      <c r="D22">
        <v>19</v>
      </c>
    </row>
    <row r="23" spans="1:4">
      <c r="A23">
        <v>17</v>
      </c>
      <c r="B23" t="s">
        <v>826</v>
      </c>
      <c r="C23">
        <v>1</v>
      </c>
      <c r="D23">
        <v>2</v>
      </c>
    </row>
    <row r="24" spans="1:4">
      <c r="A24">
        <v>18</v>
      </c>
      <c r="B24" t="s">
        <v>69</v>
      </c>
      <c r="C24">
        <v>1</v>
      </c>
      <c r="D24">
        <v>1</v>
      </c>
    </row>
    <row r="25" spans="1:4">
      <c r="A25">
        <v>19</v>
      </c>
      <c r="B25" t="s">
        <v>827</v>
      </c>
      <c r="C25">
        <v>1</v>
      </c>
      <c r="D25">
        <v>10</v>
      </c>
    </row>
    <row r="26" spans="1:4">
      <c r="A26">
        <v>20</v>
      </c>
      <c r="B26" t="s">
        <v>828</v>
      </c>
      <c r="C26">
        <v>1</v>
      </c>
      <c r="D26">
        <v>6</v>
      </c>
    </row>
    <row r="27" spans="1:4">
      <c r="A27">
        <v>21</v>
      </c>
      <c r="B27" t="s">
        <v>767</v>
      </c>
      <c r="C27">
        <v>1</v>
      </c>
      <c r="D27">
        <v>15</v>
      </c>
    </row>
    <row r="28" spans="1:4">
      <c r="A28">
        <v>22</v>
      </c>
      <c r="B28" t="s">
        <v>829</v>
      </c>
      <c r="C28">
        <v>1</v>
      </c>
      <c r="D28">
        <v>1</v>
      </c>
    </row>
    <row r="29" spans="1:4">
      <c r="A29">
        <v>23</v>
      </c>
      <c r="B29" t="s">
        <v>748</v>
      </c>
      <c r="C29">
        <v>1</v>
      </c>
      <c r="D29">
        <v>6</v>
      </c>
    </row>
    <row r="30" spans="1:4">
      <c r="A30">
        <v>24</v>
      </c>
      <c r="B30" t="s">
        <v>791</v>
      </c>
      <c r="C30">
        <v>1</v>
      </c>
      <c r="D30">
        <v>15</v>
      </c>
    </row>
    <row r="31" spans="1:4">
      <c r="A31">
        <v>25</v>
      </c>
      <c r="B31" t="s">
        <v>765</v>
      </c>
      <c r="C31">
        <v>1</v>
      </c>
      <c r="D31">
        <v>17</v>
      </c>
    </row>
    <row r="32" spans="1:4">
      <c r="A32">
        <v>26</v>
      </c>
      <c r="B32" t="s">
        <v>763</v>
      </c>
      <c r="C32">
        <v>1</v>
      </c>
      <c r="D32">
        <v>6</v>
      </c>
    </row>
    <row r="33" spans="1:4">
      <c r="A33">
        <v>27</v>
      </c>
      <c r="B33" t="s">
        <v>745</v>
      </c>
      <c r="C33">
        <v>1</v>
      </c>
      <c r="D33">
        <v>1</v>
      </c>
    </row>
    <row r="34" spans="1:4">
      <c r="A34">
        <v>28</v>
      </c>
      <c r="B34" t="s">
        <v>71</v>
      </c>
      <c r="C34">
        <v>1</v>
      </c>
      <c r="D34">
        <v>29</v>
      </c>
    </row>
    <row r="35" spans="1:4">
      <c r="A35">
        <v>29</v>
      </c>
      <c r="B35" t="s">
        <v>478</v>
      </c>
      <c r="C35">
        <v>1</v>
      </c>
      <c r="D35">
        <v>43</v>
      </c>
    </row>
    <row r="36" spans="1:4">
      <c r="A36">
        <v>30</v>
      </c>
      <c r="B36" t="s">
        <v>795</v>
      </c>
      <c r="C36">
        <v>1</v>
      </c>
      <c r="D36">
        <v>6</v>
      </c>
    </row>
    <row r="37" spans="1:4">
      <c r="A37">
        <v>31</v>
      </c>
      <c r="B37" t="s">
        <v>830</v>
      </c>
      <c r="C37">
        <v>1</v>
      </c>
      <c r="D37">
        <v>42</v>
      </c>
    </row>
    <row r="38" spans="1:4">
      <c r="A38">
        <v>32</v>
      </c>
      <c r="B38" t="s">
        <v>831</v>
      </c>
      <c r="C38">
        <v>1</v>
      </c>
      <c r="D38">
        <v>7</v>
      </c>
    </row>
    <row r="39" spans="1:4">
      <c r="A39">
        <v>33</v>
      </c>
      <c r="B39" t="s">
        <v>752</v>
      </c>
      <c r="C39">
        <v>1</v>
      </c>
      <c r="D39">
        <v>13</v>
      </c>
    </row>
    <row r="40" spans="1:4">
      <c r="A40">
        <v>34</v>
      </c>
      <c r="B40" t="s">
        <v>832</v>
      </c>
      <c r="C40">
        <v>1</v>
      </c>
      <c r="D40">
        <v>7</v>
      </c>
    </row>
    <row r="41" spans="1:4">
      <c r="A41">
        <v>35</v>
      </c>
      <c r="B41" t="s">
        <v>833</v>
      </c>
      <c r="C41">
        <v>1</v>
      </c>
      <c r="D41">
        <v>7</v>
      </c>
    </row>
    <row r="42" spans="1:4">
      <c r="A42">
        <v>36</v>
      </c>
      <c r="B42" t="s">
        <v>782</v>
      </c>
      <c r="C42">
        <v>1</v>
      </c>
      <c r="D42">
        <v>21</v>
      </c>
    </row>
    <row r="43" spans="1:4">
      <c r="A43">
        <v>37</v>
      </c>
      <c r="B43" t="s">
        <v>772</v>
      </c>
      <c r="C43">
        <v>1</v>
      </c>
      <c r="D43">
        <v>19</v>
      </c>
    </row>
    <row r="44" spans="1:4">
      <c r="A44">
        <v>38</v>
      </c>
      <c r="B44" t="s">
        <v>784</v>
      </c>
      <c r="C44">
        <v>1</v>
      </c>
      <c r="D44">
        <v>2</v>
      </c>
    </row>
    <row r="45" spans="1:4">
      <c r="A45">
        <v>39</v>
      </c>
      <c r="B45" t="s">
        <v>407</v>
      </c>
      <c r="C45">
        <v>1</v>
      </c>
      <c r="D45">
        <v>17</v>
      </c>
    </row>
    <row r="46" spans="1:4">
      <c r="A46">
        <v>40</v>
      </c>
      <c r="B46" t="s">
        <v>437</v>
      </c>
      <c r="C46">
        <v>1</v>
      </c>
      <c r="D46">
        <v>17</v>
      </c>
    </row>
    <row r="47" spans="1:4">
      <c r="A47">
        <v>41</v>
      </c>
      <c r="B47" t="s">
        <v>834</v>
      </c>
      <c r="C47">
        <v>1</v>
      </c>
      <c r="D47">
        <v>24</v>
      </c>
    </row>
    <row r="48" spans="1:4">
      <c r="A48">
        <v>42</v>
      </c>
      <c r="B48" t="s">
        <v>780</v>
      </c>
      <c r="C48">
        <v>1</v>
      </c>
      <c r="D48">
        <v>1</v>
      </c>
    </row>
    <row r="49" spans="1:4">
      <c r="A49">
        <v>43</v>
      </c>
      <c r="B49" t="s">
        <v>167</v>
      </c>
      <c r="C49">
        <v>4</v>
      </c>
      <c r="D49">
        <v>203030</v>
      </c>
    </row>
    <row r="50" spans="1:4">
      <c r="A50">
        <v>44</v>
      </c>
      <c r="B50" t="s">
        <v>835</v>
      </c>
      <c r="C50">
        <v>1</v>
      </c>
      <c r="D50">
        <v>18</v>
      </c>
    </row>
    <row r="51" spans="1:4">
      <c r="A51">
        <v>45</v>
      </c>
      <c r="B51" t="s">
        <v>836</v>
      </c>
      <c r="C51">
        <v>1</v>
      </c>
      <c r="D51">
        <v>8</v>
      </c>
    </row>
    <row r="52" spans="1:4">
      <c r="A52">
        <v>46</v>
      </c>
      <c r="B52" t="s">
        <v>837</v>
      </c>
      <c r="C52">
        <v>1</v>
      </c>
      <c r="D52">
        <v>6</v>
      </c>
    </row>
    <row r="53" spans="1:4">
      <c r="A53">
        <v>47</v>
      </c>
      <c r="B53" t="s">
        <v>838</v>
      </c>
      <c r="C53">
        <v>1</v>
      </c>
      <c r="D53">
        <v>10</v>
      </c>
    </row>
    <row r="54" spans="1:4">
      <c r="A54">
        <v>48</v>
      </c>
      <c r="B54" t="s">
        <v>839</v>
      </c>
      <c r="C54">
        <v>1</v>
      </c>
      <c r="D54">
        <v>5</v>
      </c>
    </row>
    <row r="55" spans="1:4">
      <c r="A55">
        <v>49</v>
      </c>
      <c r="B55" t="s">
        <v>107</v>
      </c>
      <c r="C55">
        <v>4</v>
      </c>
      <c r="D55">
        <v>206060</v>
      </c>
    </row>
    <row r="56" spans="1:4">
      <c r="A56">
        <v>50</v>
      </c>
      <c r="B56" t="s">
        <v>840</v>
      </c>
      <c r="C56">
        <v>1</v>
      </c>
      <c r="D56">
        <v>2</v>
      </c>
    </row>
    <row r="57" spans="1:4">
      <c r="A57">
        <v>51</v>
      </c>
      <c r="B57" t="s">
        <v>841</v>
      </c>
      <c r="C57">
        <v>3</v>
      </c>
      <c r="D57">
        <v>1</v>
      </c>
    </row>
    <row r="58" spans="1:4">
      <c r="A58">
        <v>52</v>
      </c>
      <c r="B58" t="s">
        <v>360</v>
      </c>
      <c r="C58">
        <v>1</v>
      </c>
      <c r="D58">
        <v>33</v>
      </c>
    </row>
    <row r="59" spans="1:4">
      <c r="A59">
        <v>53</v>
      </c>
      <c r="B59" t="s">
        <v>842</v>
      </c>
      <c r="C59">
        <v>1</v>
      </c>
      <c r="D59">
        <v>6</v>
      </c>
    </row>
    <row r="60" spans="1:4">
      <c r="A60">
        <v>54</v>
      </c>
      <c r="B60" t="s">
        <v>843</v>
      </c>
      <c r="C60">
        <v>1</v>
      </c>
      <c r="D60">
        <v>25</v>
      </c>
    </row>
    <row r="61" spans="1:4">
      <c r="A61">
        <v>55</v>
      </c>
      <c r="B61" t="s">
        <v>844</v>
      </c>
      <c r="C61">
        <v>1</v>
      </c>
      <c r="D61">
        <v>14</v>
      </c>
    </row>
    <row r="62" spans="1:4">
      <c r="A62">
        <v>56</v>
      </c>
      <c r="B62" t="s">
        <v>845</v>
      </c>
      <c r="C62">
        <v>1</v>
      </c>
      <c r="D62">
        <v>6</v>
      </c>
    </row>
    <row r="63" spans="1:4">
      <c r="A63">
        <v>57</v>
      </c>
      <c r="B63" t="s">
        <v>754</v>
      </c>
      <c r="C63">
        <v>1</v>
      </c>
      <c r="D63">
        <v>22</v>
      </c>
    </row>
    <row r="64" spans="1:4">
      <c r="A64">
        <v>58</v>
      </c>
      <c r="B64" t="s">
        <v>846</v>
      </c>
      <c r="C64">
        <v>1</v>
      </c>
      <c r="D64">
        <v>5</v>
      </c>
    </row>
    <row r="65" spans="1:4">
      <c r="A65">
        <v>59</v>
      </c>
      <c r="B65" t="s">
        <v>847</v>
      </c>
      <c r="C65">
        <v>3</v>
      </c>
      <c r="D65">
        <v>1</v>
      </c>
    </row>
    <row r="66" spans="1:4">
      <c r="A66">
        <v>60</v>
      </c>
      <c r="B66" t="s">
        <v>848</v>
      </c>
      <c r="C66">
        <v>1</v>
      </c>
      <c r="D66">
        <v>14</v>
      </c>
    </row>
    <row r="67" spans="1:4">
      <c r="A67">
        <v>61</v>
      </c>
      <c r="B67" t="s">
        <v>795</v>
      </c>
      <c r="C67">
        <v>1</v>
      </c>
      <c r="D67">
        <v>6</v>
      </c>
    </row>
    <row r="68" spans="1:4">
      <c r="A68">
        <v>62</v>
      </c>
      <c r="B68" t="s">
        <v>85</v>
      </c>
      <c r="C68">
        <v>1</v>
      </c>
      <c r="D68">
        <v>10</v>
      </c>
    </row>
    <row r="69" spans="1:4">
      <c r="A69">
        <v>63</v>
      </c>
      <c r="B69" t="s">
        <v>849</v>
      </c>
      <c r="C69">
        <v>1</v>
      </c>
      <c r="D69">
        <v>13</v>
      </c>
    </row>
    <row r="70" spans="1:4">
      <c r="A70">
        <v>64</v>
      </c>
      <c r="B70" t="s">
        <v>850</v>
      </c>
      <c r="C70">
        <v>1</v>
      </c>
      <c r="D70">
        <v>6</v>
      </c>
    </row>
    <row r="71" spans="1:4">
      <c r="A71">
        <v>65</v>
      </c>
      <c r="B71" t="s">
        <v>851</v>
      </c>
      <c r="C71">
        <v>1</v>
      </c>
      <c r="D71">
        <v>6</v>
      </c>
    </row>
    <row r="72" spans="1:4">
      <c r="A72">
        <v>66</v>
      </c>
      <c r="B72" t="s">
        <v>852</v>
      </c>
      <c r="C72">
        <v>1</v>
      </c>
      <c r="D72">
        <v>17</v>
      </c>
    </row>
    <row r="73" spans="1:4">
      <c r="A73">
        <v>67</v>
      </c>
      <c r="B73" t="s">
        <v>853</v>
      </c>
      <c r="C73">
        <v>1</v>
      </c>
      <c r="D73">
        <v>1</v>
      </c>
    </row>
    <row r="74" spans="1:4">
      <c r="A74">
        <v>68</v>
      </c>
      <c r="B74" t="s">
        <v>854</v>
      </c>
      <c r="C74">
        <v>1</v>
      </c>
      <c r="D74">
        <v>1</v>
      </c>
    </row>
    <row r="75" spans="1:4">
      <c r="A75">
        <v>69</v>
      </c>
      <c r="B75" t="s">
        <v>855</v>
      </c>
      <c r="C75">
        <v>1</v>
      </c>
      <c r="D75">
        <v>1</v>
      </c>
    </row>
    <row r="76" spans="1:4">
      <c r="A76">
        <v>70</v>
      </c>
      <c r="B76" t="s">
        <v>856</v>
      </c>
      <c r="C76">
        <v>1</v>
      </c>
      <c r="D76">
        <v>43</v>
      </c>
    </row>
    <row r="77" spans="1:4">
      <c r="A77">
        <v>71</v>
      </c>
      <c r="B77" t="s">
        <v>857</v>
      </c>
      <c r="C77">
        <v>1</v>
      </c>
      <c r="D77">
        <v>6</v>
      </c>
    </row>
    <row r="78" spans="1:4">
      <c r="A78">
        <v>72</v>
      </c>
      <c r="B78" t="s">
        <v>858</v>
      </c>
      <c r="C78">
        <v>1</v>
      </c>
      <c r="D78">
        <v>6</v>
      </c>
    </row>
    <row r="79" spans="1:4">
      <c r="A79">
        <v>73</v>
      </c>
      <c r="B79" t="s">
        <v>859</v>
      </c>
      <c r="C79">
        <v>1</v>
      </c>
      <c r="D79">
        <v>6</v>
      </c>
    </row>
    <row r="80" spans="1:4">
      <c r="A80">
        <v>74</v>
      </c>
      <c r="B80" t="s">
        <v>860</v>
      </c>
      <c r="C80">
        <v>1</v>
      </c>
      <c r="D80">
        <v>6</v>
      </c>
    </row>
    <row r="81" spans="1:4">
      <c r="A81">
        <v>75</v>
      </c>
      <c r="B81" t="s">
        <v>861</v>
      </c>
      <c r="C81">
        <v>1</v>
      </c>
      <c r="D81">
        <v>6</v>
      </c>
    </row>
    <row r="82" spans="1:4">
      <c r="A82">
        <v>76</v>
      </c>
      <c r="B82" t="s">
        <v>862</v>
      </c>
      <c r="C82">
        <v>1</v>
      </c>
      <c r="D82">
        <v>6</v>
      </c>
    </row>
    <row r="83" spans="1:4">
      <c r="A83">
        <v>77</v>
      </c>
      <c r="B83" t="s">
        <v>863</v>
      </c>
      <c r="C83">
        <v>1</v>
      </c>
      <c r="D83">
        <v>6</v>
      </c>
    </row>
    <row r="84" spans="1:4">
      <c r="A84">
        <v>78</v>
      </c>
      <c r="B84" t="s">
        <v>864</v>
      </c>
      <c r="C84">
        <v>4</v>
      </c>
      <c r="D84">
        <v>206060</v>
      </c>
    </row>
    <row r="85" spans="1:4">
      <c r="A85">
        <v>79</v>
      </c>
      <c r="B85" t="s">
        <v>865</v>
      </c>
      <c r="C85">
        <v>1</v>
      </c>
      <c r="D85">
        <v>6</v>
      </c>
    </row>
    <row r="86" spans="1:4">
      <c r="A86">
        <v>80</v>
      </c>
      <c r="B86" t="s">
        <v>866</v>
      </c>
      <c r="C86">
        <v>1</v>
      </c>
      <c r="D86">
        <v>6</v>
      </c>
    </row>
    <row r="87" spans="1:4">
      <c r="A87">
        <v>81</v>
      </c>
      <c r="B87" t="s">
        <v>867</v>
      </c>
      <c r="C87">
        <v>1</v>
      </c>
      <c r="D87">
        <v>6</v>
      </c>
    </row>
    <row r="88" spans="1:4">
      <c r="A88">
        <v>82</v>
      </c>
      <c r="B88" t="s">
        <v>65</v>
      </c>
      <c r="C88">
        <v>1</v>
      </c>
      <c r="D88">
        <v>36</v>
      </c>
    </row>
    <row r="89" spans="1:4">
      <c r="A89">
        <v>83</v>
      </c>
      <c r="B89" t="s">
        <v>868</v>
      </c>
      <c r="C89">
        <v>1</v>
      </c>
      <c r="D89">
        <v>6</v>
      </c>
    </row>
    <row r="90" spans="1:4">
      <c r="A90">
        <v>84</v>
      </c>
      <c r="B90" t="s">
        <v>373</v>
      </c>
      <c r="C90">
        <v>1</v>
      </c>
      <c r="D90">
        <v>6</v>
      </c>
    </row>
    <row r="91" spans="1:4">
      <c r="A91">
        <v>85</v>
      </c>
      <c r="B91" t="s">
        <v>82</v>
      </c>
      <c r="C91">
        <v>1</v>
      </c>
      <c r="D91">
        <v>6</v>
      </c>
    </row>
    <row r="92" spans="1:4">
      <c r="A92">
        <v>86</v>
      </c>
      <c r="B92" t="s">
        <v>869</v>
      </c>
      <c r="C92">
        <v>3</v>
      </c>
      <c r="D92">
        <v>1</v>
      </c>
    </row>
    <row r="93" spans="1:4">
      <c r="A93">
        <v>87</v>
      </c>
      <c r="B93" t="s">
        <v>870</v>
      </c>
      <c r="C93">
        <v>3</v>
      </c>
      <c r="D93">
        <v>1</v>
      </c>
    </row>
    <row r="94" spans="1:4">
      <c r="A94">
        <v>88</v>
      </c>
      <c r="B94" t="s">
        <v>871</v>
      </c>
      <c r="C94">
        <v>3</v>
      </c>
      <c r="D94">
        <v>1</v>
      </c>
    </row>
    <row r="95" spans="1:4">
      <c r="A95">
        <v>89</v>
      </c>
      <c r="B95" t="s">
        <v>872</v>
      </c>
      <c r="C95">
        <v>1</v>
      </c>
      <c r="D95">
        <v>15</v>
      </c>
    </row>
    <row r="96" spans="1:4">
      <c r="A96">
        <v>90</v>
      </c>
      <c r="B96" t="s">
        <v>873</v>
      </c>
      <c r="C96">
        <v>1</v>
      </c>
      <c r="D96">
        <v>16</v>
      </c>
    </row>
    <row r="97" spans="1:4">
      <c r="A97">
        <v>91</v>
      </c>
      <c r="B97" t="s">
        <v>874</v>
      </c>
      <c r="C97">
        <v>1</v>
      </c>
      <c r="D97">
        <v>6</v>
      </c>
    </row>
    <row r="98" spans="1:4">
      <c r="A98">
        <v>92</v>
      </c>
      <c r="B98" t="s">
        <v>875</v>
      </c>
      <c r="C98">
        <v>1</v>
      </c>
      <c r="D98">
        <v>6</v>
      </c>
    </row>
    <row r="99" spans="1:4">
      <c r="A99">
        <v>93</v>
      </c>
      <c r="B99" t="s">
        <v>876</v>
      </c>
      <c r="C99">
        <v>1</v>
      </c>
      <c r="D99">
        <v>1</v>
      </c>
    </row>
    <row r="100" spans="1:4">
      <c r="A100">
        <v>94</v>
      </c>
      <c r="B100" t="s">
        <v>877</v>
      </c>
      <c r="C100">
        <v>1</v>
      </c>
      <c r="D100">
        <v>6</v>
      </c>
    </row>
    <row r="101" spans="1:4">
      <c r="A101">
        <v>95</v>
      </c>
      <c r="B101" t="s">
        <v>878</v>
      </c>
      <c r="C101">
        <v>1</v>
      </c>
      <c r="D101">
        <v>40</v>
      </c>
    </row>
    <row r="102" spans="1:4">
      <c r="A102">
        <v>96</v>
      </c>
      <c r="B102" t="s">
        <v>879</v>
      </c>
      <c r="C102">
        <v>1</v>
      </c>
      <c r="D102">
        <v>40</v>
      </c>
    </row>
    <row r="103" spans="1:4">
      <c r="A103">
        <v>97</v>
      </c>
      <c r="B103" t="s">
        <v>880</v>
      </c>
      <c r="C103">
        <v>1</v>
      </c>
      <c r="D103">
        <v>40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8"/>
  <sheetViews>
    <sheetView topLeftCell="A25" workbookViewId="0">
      <selection activeCell="B54" sqref="B54"/>
    </sheetView>
  </sheetViews>
  <sheetFormatPr defaultColWidth="9" defaultRowHeight="14.25" outlineLevelCol="7"/>
  <cols>
    <col min="1" max="1" width="14.375" customWidth="1"/>
    <col min="3" max="3" width="10.375"/>
    <col min="4" max="4" width="18.375" customWidth="1"/>
    <col min="5" max="5" width="14.5" customWidth="1"/>
    <col min="6" max="6" width="10.375"/>
    <col min="7" max="7" width="23.125" customWidth="1"/>
  </cols>
  <sheetData>
    <row r="1" spans="1:3">
      <c r="A1" t="s">
        <v>881</v>
      </c>
      <c r="B1" t="s">
        <v>882</v>
      </c>
      <c r="C1" t="s">
        <v>883</v>
      </c>
    </row>
    <row r="2" ht="16.5" spans="1:7">
      <c r="A2" s="3" t="s">
        <v>80</v>
      </c>
      <c r="B2" s="1">
        <v>12</v>
      </c>
      <c r="C2">
        <f>VLOOKUP(A2,$E$2:$F$37,2,FALSE)</f>
        <v>340510220</v>
      </c>
      <c r="E2" t="s">
        <v>220</v>
      </c>
      <c r="F2" s="14">
        <v>340510201</v>
      </c>
      <c r="G2" t="s">
        <v>884</v>
      </c>
    </row>
    <row r="3" ht="16.5" spans="1:7">
      <c r="A3" s="3" t="s">
        <v>138</v>
      </c>
      <c r="B3" s="1">
        <v>2</v>
      </c>
      <c r="C3">
        <f t="shared" ref="C3:C41" si="0">VLOOKUP(A3,$E$2:$F$37,2,FALSE)</f>
        <v>340510222</v>
      </c>
      <c r="E3" t="s">
        <v>257</v>
      </c>
      <c r="F3" s="14">
        <v>340510202</v>
      </c>
      <c r="G3" t="s">
        <v>885</v>
      </c>
    </row>
    <row r="4" ht="16.5" spans="1:7">
      <c r="A4" s="3" t="s">
        <v>148</v>
      </c>
      <c r="B4" s="1">
        <v>12</v>
      </c>
      <c r="C4" s="15">
        <f t="shared" si="0"/>
        <v>340510236</v>
      </c>
      <c r="E4" s="13" t="s">
        <v>285</v>
      </c>
      <c r="F4" s="14">
        <v>340510203</v>
      </c>
      <c r="G4" t="s">
        <v>886</v>
      </c>
    </row>
    <row r="5" ht="16.5" spans="1:7">
      <c r="A5" s="3" t="s">
        <v>153</v>
      </c>
      <c r="B5" s="1">
        <v>7</v>
      </c>
      <c r="C5">
        <f t="shared" si="0"/>
        <v>340510227</v>
      </c>
      <c r="E5" t="s">
        <v>309</v>
      </c>
      <c r="F5" s="14">
        <v>340510204</v>
      </c>
      <c r="G5" t="s">
        <v>887</v>
      </c>
    </row>
    <row r="6" ht="16.5" spans="1:7">
      <c r="A6" s="3" t="s">
        <v>135</v>
      </c>
      <c r="B6" s="1">
        <v>69</v>
      </c>
      <c r="C6" s="16">
        <v>340510237</v>
      </c>
      <c r="E6" t="s">
        <v>59</v>
      </c>
      <c r="F6" s="14">
        <v>340510205</v>
      </c>
      <c r="G6" t="s">
        <v>888</v>
      </c>
    </row>
    <row r="7" ht="16.5" spans="1:7">
      <c r="A7" s="3" t="s">
        <v>160</v>
      </c>
      <c r="B7" s="1">
        <v>62</v>
      </c>
      <c r="C7" s="17">
        <v>340510212</v>
      </c>
      <c r="E7" t="s">
        <v>200</v>
      </c>
      <c r="F7" s="14">
        <v>340510206</v>
      </c>
      <c r="G7" t="s">
        <v>889</v>
      </c>
    </row>
    <row r="8" ht="16.5" spans="1:7">
      <c r="A8" s="3" t="s">
        <v>163</v>
      </c>
      <c r="B8" s="1">
        <v>52</v>
      </c>
      <c r="C8">
        <f t="shared" si="0"/>
        <v>340510207</v>
      </c>
      <c r="E8" s="3" t="s">
        <v>163</v>
      </c>
      <c r="F8" s="14">
        <v>340510207</v>
      </c>
      <c r="G8" t="s">
        <v>890</v>
      </c>
    </row>
    <row r="9" ht="16.5" spans="1:7">
      <c r="A9" s="3" t="s">
        <v>59</v>
      </c>
      <c r="B9" s="1">
        <v>17</v>
      </c>
      <c r="C9">
        <f t="shared" si="0"/>
        <v>340510205</v>
      </c>
      <c r="E9" t="s">
        <v>437</v>
      </c>
      <c r="F9" s="14">
        <v>340510208</v>
      </c>
      <c r="G9" t="s">
        <v>891</v>
      </c>
    </row>
    <row r="10" ht="16.5" spans="1:7">
      <c r="A10" s="3" t="s">
        <v>180</v>
      </c>
      <c r="B10" s="1">
        <v>17</v>
      </c>
      <c r="C10">
        <f t="shared" si="0"/>
        <v>340510214</v>
      </c>
      <c r="E10" t="s">
        <v>278</v>
      </c>
      <c r="F10" s="14">
        <v>340510209</v>
      </c>
      <c r="G10" t="s">
        <v>892</v>
      </c>
    </row>
    <row r="11" ht="16.5" spans="1:7">
      <c r="A11" s="3" t="s">
        <v>189</v>
      </c>
      <c r="B11" s="1">
        <v>8</v>
      </c>
      <c r="C11">
        <f t="shared" si="0"/>
        <v>340510228</v>
      </c>
      <c r="E11" t="s">
        <v>893</v>
      </c>
      <c r="F11" s="14">
        <v>340510210</v>
      </c>
      <c r="G11" t="s">
        <v>894</v>
      </c>
    </row>
    <row r="12" ht="16.5" spans="1:7">
      <c r="A12" s="3" t="s">
        <v>166</v>
      </c>
      <c r="B12" s="1">
        <v>79</v>
      </c>
      <c r="C12">
        <f t="shared" si="0"/>
        <v>340510217</v>
      </c>
      <c r="E12" t="s">
        <v>407</v>
      </c>
      <c r="F12" s="14">
        <v>340510211</v>
      </c>
      <c r="G12" t="s">
        <v>895</v>
      </c>
    </row>
    <row r="13" ht="16.5" spans="1:7">
      <c r="A13" s="3" t="s">
        <v>193</v>
      </c>
      <c r="B13" s="1">
        <v>15</v>
      </c>
      <c r="C13">
        <f t="shared" si="0"/>
        <v>340510226</v>
      </c>
      <c r="E13" t="s">
        <v>419</v>
      </c>
      <c r="F13" s="14">
        <v>340510212</v>
      </c>
      <c r="G13" t="s">
        <v>896</v>
      </c>
    </row>
    <row r="14" ht="16.5" spans="1:7">
      <c r="A14" s="6" t="s">
        <v>257</v>
      </c>
      <c r="B14" s="1">
        <v>21</v>
      </c>
      <c r="C14">
        <f t="shared" si="0"/>
        <v>340510202</v>
      </c>
      <c r="E14" t="s">
        <v>373</v>
      </c>
      <c r="F14" s="14">
        <v>340510213</v>
      </c>
      <c r="G14" t="s">
        <v>897</v>
      </c>
    </row>
    <row r="15" ht="16.5" spans="1:7">
      <c r="A15" s="6" t="s">
        <v>220</v>
      </c>
      <c r="B15" s="1">
        <v>3</v>
      </c>
      <c r="C15">
        <f t="shared" si="0"/>
        <v>340510201</v>
      </c>
      <c r="E15" s="3" t="s">
        <v>180</v>
      </c>
      <c r="F15" s="14">
        <v>340510214</v>
      </c>
      <c r="G15" t="s">
        <v>898</v>
      </c>
    </row>
    <row r="16" ht="16.5" spans="1:7">
      <c r="A16" s="6" t="s">
        <v>226</v>
      </c>
      <c r="B16" s="1">
        <v>8</v>
      </c>
      <c r="C16">
        <f t="shared" si="0"/>
        <v>340510229</v>
      </c>
      <c r="E16" t="s">
        <v>360</v>
      </c>
      <c r="F16" s="14">
        <v>340510215</v>
      </c>
      <c r="G16" t="s">
        <v>899</v>
      </c>
    </row>
    <row r="17" ht="16.5" spans="1:7">
      <c r="A17" s="3" t="s">
        <v>107</v>
      </c>
      <c r="B17" s="1">
        <v>30</v>
      </c>
      <c r="C17">
        <f t="shared" si="0"/>
        <v>340510216</v>
      </c>
      <c r="E17" t="s">
        <v>107</v>
      </c>
      <c r="F17" s="14">
        <v>340510216</v>
      </c>
      <c r="G17" t="s">
        <v>900</v>
      </c>
    </row>
    <row r="18" ht="16.5" spans="1:7">
      <c r="A18" s="6" t="s">
        <v>203</v>
      </c>
      <c r="B18" s="1">
        <v>2</v>
      </c>
      <c r="C18">
        <f t="shared" si="0"/>
        <v>340510221</v>
      </c>
      <c r="E18" s="3" t="s">
        <v>166</v>
      </c>
      <c r="F18" s="14">
        <v>340510217</v>
      </c>
      <c r="G18" t="s">
        <v>901</v>
      </c>
    </row>
    <row r="19" ht="16.5" spans="1:7">
      <c r="A19" s="6" t="s">
        <v>266</v>
      </c>
      <c r="B19" s="1">
        <v>8</v>
      </c>
      <c r="C19">
        <f t="shared" si="0"/>
        <v>340510230</v>
      </c>
      <c r="E19" t="s">
        <v>255</v>
      </c>
      <c r="F19" s="14">
        <v>340510218</v>
      </c>
      <c r="G19" t="s">
        <v>902</v>
      </c>
    </row>
    <row r="20" ht="16.5" spans="1:7">
      <c r="A20" s="6" t="s">
        <v>255</v>
      </c>
      <c r="B20" s="1">
        <v>13</v>
      </c>
      <c r="C20">
        <f t="shared" si="0"/>
        <v>340510218</v>
      </c>
      <c r="E20" t="s">
        <v>903</v>
      </c>
      <c r="F20" s="14">
        <v>340510219</v>
      </c>
      <c r="G20" t="s">
        <v>904</v>
      </c>
    </row>
    <row r="21" ht="16.5" spans="1:7">
      <c r="A21" s="7" t="s">
        <v>61</v>
      </c>
      <c r="B21" s="1">
        <v>18</v>
      </c>
      <c r="C21">
        <f t="shared" si="0"/>
        <v>340510223</v>
      </c>
      <c r="E21" t="s">
        <v>80</v>
      </c>
      <c r="F21" s="14">
        <v>340510220</v>
      </c>
      <c r="G21" t="s">
        <v>905</v>
      </c>
    </row>
    <row r="22" ht="16.5" spans="1:7">
      <c r="A22" s="7" t="s">
        <v>298</v>
      </c>
      <c r="B22" s="1">
        <v>2</v>
      </c>
      <c r="C22" s="14">
        <v>340510219</v>
      </c>
      <c r="E22" t="s">
        <v>203</v>
      </c>
      <c r="F22" s="14">
        <v>340510221</v>
      </c>
      <c r="G22" t="s">
        <v>906</v>
      </c>
    </row>
    <row r="23" ht="16.5" spans="1:7">
      <c r="A23" s="7" t="s">
        <v>309</v>
      </c>
      <c r="B23" s="1">
        <v>2</v>
      </c>
      <c r="C23">
        <f t="shared" si="0"/>
        <v>340510204</v>
      </c>
      <c r="E23" t="s">
        <v>138</v>
      </c>
      <c r="F23" s="14">
        <v>340510222</v>
      </c>
      <c r="G23" t="s">
        <v>907</v>
      </c>
    </row>
    <row r="24" ht="16.5" spans="1:7">
      <c r="A24" s="7" t="s">
        <v>200</v>
      </c>
      <c r="B24" s="18">
        <v>65</v>
      </c>
      <c r="C24">
        <f t="shared" si="0"/>
        <v>340510206</v>
      </c>
      <c r="E24" t="s">
        <v>61</v>
      </c>
      <c r="F24" s="14">
        <v>340510223</v>
      </c>
      <c r="G24" t="s">
        <v>908</v>
      </c>
    </row>
    <row r="25" ht="16.5" spans="1:7">
      <c r="A25" s="6" t="s">
        <v>177</v>
      </c>
      <c r="B25" s="1">
        <v>2</v>
      </c>
      <c r="C25">
        <f t="shared" si="0"/>
        <v>340510224</v>
      </c>
      <c r="E25" t="s">
        <v>177</v>
      </c>
      <c r="F25" s="14">
        <v>340510224</v>
      </c>
      <c r="G25" t="s">
        <v>909</v>
      </c>
    </row>
    <row r="26" ht="16.5" spans="1:7">
      <c r="A26" s="6" t="s">
        <v>278</v>
      </c>
      <c r="B26" s="1">
        <v>44</v>
      </c>
      <c r="C26">
        <f t="shared" si="0"/>
        <v>340510209</v>
      </c>
      <c r="E26" s="4" t="s">
        <v>390</v>
      </c>
      <c r="F26" s="14">
        <v>340510225</v>
      </c>
      <c r="G26" t="s">
        <v>910</v>
      </c>
    </row>
    <row r="27" ht="16.5" spans="1:7">
      <c r="A27" s="13" t="s">
        <v>285</v>
      </c>
      <c r="B27" s="1">
        <v>64</v>
      </c>
      <c r="C27">
        <f t="shared" si="0"/>
        <v>340510203</v>
      </c>
      <c r="E27" t="s">
        <v>193</v>
      </c>
      <c r="F27" s="14">
        <v>340510226</v>
      </c>
      <c r="G27" t="s">
        <v>911</v>
      </c>
    </row>
    <row r="28" ht="16.5" spans="1:7">
      <c r="A28" s="13" t="s">
        <v>290</v>
      </c>
      <c r="B28" s="1">
        <v>8</v>
      </c>
      <c r="C28">
        <f t="shared" si="0"/>
        <v>340510231</v>
      </c>
      <c r="E28" t="s">
        <v>153</v>
      </c>
      <c r="F28" s="14">
        <v>340510227</v>
      </c>
      <c r="G28" t="s">
        <v>912</v>
      </c>
    </row>
    <row r="29" ht="16.5" spans="1:7">
      <c r="A29" s="3" t="s">
        <v>332</v>
      </c>
      <c r="B29" s="1">
        <v>8</v>
      </c>
      <c r="C29">
        <f t="shared" si="0"/>
        <v>340510232</v>
      </c>
      <c r="E29" t="s">
        <v>189</v>
      </c>
      <c r="F29" s="14">
        <v>340510228</v>
      </c>
      <c r="G29" t="s">
        <v>913</v>
      </c>
    </row>
    <row r="30" ht="16.5" spans="1:7">
      <c r="A30" s="3" t="s">
        <v>903</v>
      </c>
      <c r="B30" s="1">
        <v>2</v>
      </c>
      <c r="C30">
        <f t="shared" si="0"/>
        <v>340510219</v>
      </c>
      <c r="E30" t="s">
        <v>226</v>
      </c>
      <c r="F30" s="14">
        <v>340510229</v>
      </c>
      <c r="G30" t="s">
        <v>914</v>
      </c>
    </row>
    <row r="31" ht="16.5" spans="1:7">
      <c r="A31" s="4" t="s">
        <v>71</v>
      </c>
      <c r="B31" s="1">
        <v>10</v>
      </c>
      <c r="C31">
        <f t="shared" si="0"/>
        <v>340510235</v>
      </c>
      <c r="E31" t="s">
        <v>266</v>
      </c>
      <c r="F31" s="14">
        <v>340510230</v>
      </c>
      <c r="G31" t="s">
        <v>915</v>
      </c>
    </row>
    <row r="32" ht="16.5" spans="1:7">
      <c r="A32" s="4" t="s">
        <v>378</v>
      </c>
      <c r="B32" s="1">
        <v>8</v>
      </c>
      <c r="C32">
        <f t="shared" si="0"/>
        <v>340510233</v>
      </c>
      <c r="E32" t="s">
        <v>290</v>
      </c>
      <c r="F32" s="14">
        <v>340510231</v>
      </c>
      <c r="G32" t="s">
        <v>916</v>
      </c>
    </row>
    <row r="33" ht="16.5" spans="1:7">
      <c r="A33" s="4" t="s">
        <v>893</v>
      </c>
      <c r="B33" s="1">
        <v>5</v>
      </c>
      <c r="C33">
        <f t="shared" si="0"/>
        <v>340510210</v>
      </c>
      <c r="E33" t="s">
        <v>332</v>
      </c>
      <c r="F33" s="14">
        <v>340510232</v>
      </c>
      <c r="G33" t="s">
        <v>917</v>
      </c>
    </row>
    <row r="34" ht="16.5" spans="1:7">
      <c r="A34" s="4" t="s">
        <v>373</v>
      </c>
      <c r="B34" s="1">
        <v>19</v>
      </c>
      <c r="C34">
        <f t="shared" si="0"/>
        <v>340510213</v>
      </c>
      <c r="E34" t="s">
        <v>378</v>
      </c>
      <c r="F34" s="14">
        <v>340510233</v>
      </c>
      <c r="G34" t="s">
        <v>918</v>
      </c>
    </row>
    <row r="35" ht="16.5" spans="1:7">
      <c r="A35" s="4" t="s">
        <v>390</v>
      </c>
      <c r="B35" s="1">
        <v>48</v>
      </c>
      <c r="C35">
        <f t="shared" si="0"/>
        <v>340510225</v>
      </c>
      <c r="E35" t="s">
        <v>425</v>
      </c>
      <c r="F35" s="14">
        <v>340510234</v>
      </c>
      <c r="G35" t="s">
        <v>919</v>
      </c>
    </row>
    <row r="36" ht="16.5" spans="1:7">
      <c r="A36" s="4" t="s">
        <v>360</v>
      </c>
      <c r="B36" s="1">
        <v>27</v>
      </c>
      <c r="C36">
        <f t="shared" si="0"/>
        <v>340510215</v>
      </c>
      <c r="E36" t="s">
        <v>71</v>
      </c>
      <c r="F36" s="14">
        <v>340510235</v>
      </c>
      <c r="G36" t="s">
        <v>920</v>
      </c>
    </row>
    <row r="37" ht="16.5" spans="1:7">
      <c r="A37" s="4" t="s">
        <v>407</v>
      </c>
      <c r="B37" s="1">
        <v>5</v>
      </c>
      <c r="C37">
        <f t="shared" si="0"/>
        <v>340510211</v>
      </c>
      <c r="E37" t="s">
        <v>148</v>
      </c>
      <c r="F37" s="14">
        <v>340510236</v>
      </c>
      <c r="G37" t="s">
        <v>921</v>
      </c>
    </row>
    <row r="38" ht="16.5" spans="1:7">
      <c r="A38" s="4" t="s">
        <v>419</v>
      </c>
      <c r="B38" s="1">
        <v>5</v>
      </c>
      <c r="C38">
        <f t="shared" si="0"/>
        <v>340510212</v>
      </c>
      <c r="E38" t="s">
        <v>143</v>
      </c>
      <c r="F38" s="14">
        <v>340510221</v>
      </c>
      <c r="G38" t="s">
        <v>906</v>
      </c>
    </row>
    <row r="39" ht="16.5" spans="1:7">
      <c r="A39" s="4" t="s">
        <v>425</v>
      </c>
      <c r="B39" s="1">
        <v>8</v>
      </c>
      <c r="C39">
        <f t="shared" si="0"/>
        <v>340510234</v>
      </c>
      <c r="E39" t="s">
        <v>95</v>
      </c>
      <c r="F39" s="16">
        <v>340510238</v>
      </c>
      <c r="G39" t="s">
        <v>905</v>
      </c>
    </row>
    <row r="40" ht="16.5" spans="1:7">
      <c r="A40" s="4" t="s">
        <v>437</v>
      </c>
      <c r="B40" s="1">
        <v>31</v>
      </c>
      <c r="C40">
        <f t="shared" si="0"/>
        <v>340510208</v>
      </c>
      <c r="E40" t="s">
        <v>485</v>
      </c>
      <c r="F40" s="16">
        <v>314007905</v>
      </c>
      <c r="G40" t="s">
        <v>922</v>
      </c>
    </row>
    <row r="41" ht="15.75" spans="1:7">
      <c r="A41" t="s">
        <v>146</v>
      </c>
      <c r="B41" s="1">
        <v>2</v>
      </c>
      <c r="C41">
        <v>340510222</v>
      </c>
      <c r="E41" t="s">
        <v>465</v>
      </c>
      <c r="F41" s="16">
        <v>314007906</v>
      </c>
      <c r="G41" t="s">
        <v>923</v>
      </c>
    </row>
    <row r="42" ht="16.5" spans="1:8">
      <c r="A42" s="3" t="s">
        <v>151</v>
      </c>
      <c r="B42" s="1">
        <v>12</v>
      </c>
      <c r="C42">
        <v>340510220</v>
      </c>
      <c r="E42" t="s">
        <v>117</v>
      </c>
      <c r="F42" s="16">
        <v>314007907</v>
      </c>
      <c r="G42" t="s">
        <v>924</v>
      </c>
      <c r="H42" s="18"/>
    </row>
    <row r="43" ht="16.5" spans="1:8">
      <c r="A43" s="3" t="s">
        <v>143</v>
      </c>
      <c r="B43">
        <v>2</v>
      </c>
      <c r="C43" s="14">
        <v>340510221</v>
      </c>
      <c r="E43" t="s">
        <v>478</v>
      </c>
      <c r="F43" s="16">
        <v>314007908</v>
      </c>
      <c r="G43" t="s">
        <v>925</v>
      </c>
      <c r="H43" s="18"/>
    </row>
    <row r="44" ht="16.5" spans="1:8">
      <c r="A44" s="6" t="s">
        <v>206</v>
      </c>
      <c r="B44" s="18">
        <v>41</v>
      </c>
      <c r="C44">
        <v>340510202</v>
      </c>
      <c r="E44" t="s">
        <v>65</v>
      </c>
      <c r="F44" s="16">
        <v>314007909</v>
      </c>
      <c r="G44" t="s">
        <v>926</v>
      </c>
      <c r="H44" s="18"/>
    </row>
    <row r="45" ht="16.5" spans="1:7">
      <c r="A45" s="6" t="s">
        <v>223</v>
      </c>
      <c r="B45" s="18">
        <v>43</v>
      </c>
      <c r="C45">
        <v>340510202</v>
      </c>
      <c r="E45" s="16" t="s">
        <v>177</v>
      </c>
      <c r="F45" s="16">
        <v>314007910</v>
      </c>
      <c r="G45" t="s">
        <v>927</v>
      </c>
    </row>
    <row r="46" ht="16.5" spans="1:7">
      <c r="A46" s="6" t="s">
        <v>244</v>
      </c>
      <c r="B46" s="18">
        <v>42</v>
      </c>
      <c r="C46">
        <v>340510202</v>
      </c>
      <c r="E46" s="16" t="s">
        <v>360</v>
      </c>
      <c r="F46" s="16">
        <v>314007911</v>
      </c>
      <c r="G46" t="s">
        <v>928</v>
      </c>
    </row>
    <row r="47" ht="16.5" spans="1:7">
      <c r="A47" s="3" t="s">
        <v>316</v>
      </c>
      <c r="B47" s="18">
        <v>72</v>
      </c>
      <c r="C47">
        <v>340510219</v>
      </c>
      <c r="E47" s="16" t="s">
        <v>71</v>
      </c>
      <c r="F47" s="16">
        <v>314007912</v>
      </c>
      <c r="G47" t="s">
        <v>929</v>
      </c>
    </row>
    <row r="48" ht="16.5" spans="1:5">
      <c r="A48" s="3" t="s">
        <v>322</v>
      </c>
      <c r="B48" s="18">
        <v>74</v>
      </c>
      <c r="C48">
        <v>340510219</v>
      </c>
      <c r="E48" s="19"/>
    </row>
    <row r="49" ht="16.5" spans="1:6">
      <c r="A49" s="3" t="s">
        <v>319</v>
      </c>
      <c r="B49" s="18">
        <v>73</v>
      </c>
      <c r="C49">
        <v>340510219</v>
      </c>
      <c r="E49" s="19"/>
      <c r="F49" s="18"/>
    </row>
    <row r="50" ht="16.5" spans="1:6">
      <c r="A50" s="3" t="s">
        <v>173</v>
      </c>
      <c r="B50">
        <v>75</v>
      </c>
      <c r="C50">
        <v>340510217</v>
      </c>
      <c r="E50" s="19"/>
      <c r="F50" s="18"/>
    </row>
    <row r="51" spans="1:3">
      <c r="A51" t="s">
        <v>82</v>
      </c>
      <c r="B51">
        <v>16</v>
      </c>
      <c r="C51">
        <v>340510210</v>
      </c>
    </row>
    <row r="52" ht="15.75" spans="1:3">
      <c r="A52" t="s">
        <v>95</v>
      </c>
      <c r="B52">
        <v>97</v>
      </c>
      <c r="C52" s="16">
        <v>340510238</v>
      </c>
    </row>
    <row r="53" spans="1:3">
      <c r="A53" t="s">
        <v>215</v>
      </c>
      <c r="B53">
        <v>144</v>
      </c>
      <c r="C53">
        <v>340510205</v>
      </c>
    </row>
    <row r="54" ht="15.75" spans="1:3">
      <c r="A54" t="s">
        <v>117</v>
      </c>
      <c r="B54">
        <v>136</v>
      </c>
      <c r="C54" s="16">
        <v>340510238</v>
      </c>
    </row>
    <row r="56" ht="16.5" spans="1:3">
      <c r="A56" s="3" t="s">
        <v>460</v>
      </c>
      <c r="B56" s="1">
        <v>2</v>
      </c>
      <c r="C56">
        <v>314007904</v>
      </c>
    </row>
    <row r="57" ht="16.5" spans="1:3">
      <c r="A57" s="3" t="s">
        <v>930</v>
      </c>
      <c r="B57" s="18">
        <v>2</v>
      </c>
      <c r="C57">
        <v>314007001</v>
      </c>
    </row>
    <row r="58" ht="16.5" spans="1:3">
      <c r="A58" s="3" t="s">
        <v>931</v>
      </c>
      <c r="B58" s="18">
        <v>2</v>
      </c>
      <c r="C58">
        <v>314007002</v>
      </c>
    </row>
    <row r="59" ht="16.5" spans="1:3">
      <c r="A59" s="3" t="s">
        <v>550</v>
      </c>
      <c r="B59" s="18">
        <v>2</v>
      </c>
      <c r="C59">
        <v>314007003</v>
      </c>
    </row>
    <row r="60" ht="16.5" spans="1:3">
      <c r="A60" s="3" t="s">
        <v>932</v>
      </c>
      <c r="B60" s="18">
        <v>2</v>
      </c>
      <c r="C60">
        <v>314007004</v>
      </c>
    </row>
    <row r="61" ht="16.5" spans="1:3">
      <c r="A61" s="3" t="s">
        <v>933</v>
      </c>
      <c r="B61" s="18">
        <v>2</v>
      </c>
      <c r="C61">
        <v>314007005</v>
      </c>
    </row>
    <row r="62" ht="16.5" spans="1:3">
      <c r="A62" s="3" t="s">
        <v>587</v>
      </c>
      <c r="B62" s="18">
        <v>2</v>
      </c>
      <c r="C62">
        <v>314007006</v>
      </c>
    </row>
    <row r="63" ht="16.5" spans="1:3">
      <c r="A63" s="3" t="s">
        <v>934</v>
      </c>
      <c r="B63" s="18">
        <v>2</v>
      </c>
      <c r="C63">
        <v>314007007</v>
      </c>
    </row>
    <row r="64" ht="16.5" spans="1:3">
      <c r="A64" s="3" t="s">
        <v>935</v>
      </c>
      <c r="B64" s="18">
        <v>2</v>
      </c>
      <c r="C64">
        <v>314007008</v>
      </c>
    </row>
    <row r="65" ht="16.5" spans="1:3">
      <c r="A65" s="3" t="s">
        <v>936</v>
      </c>
      <c r="B65" s="18">
        <v>2</v>
      </c>
      <c r="C65">
        <v>314007009</v>
      </c>
    </row>
    <row r="66" ht="16.5" spans="1:3">
      <c r="A66" s="3" t="s">
        <v>575</v>
      </c>
      <c r="B66" s="18">
        <v>2</v>
      </c>
      <c r="C66">
        <v>314007010</v>
      </c>
    </row>
    <row r="67" ht="16.5" spans="1:3">
      <c r="A67" s="3" t="s">
        <v>498</v>
      </c>
      <c r="B67" s="18">
        <v>2</v>
      </c>
      <c r="C67">
        <v>314007011</v>
      </c>
    </row>
    <row r="68" ht="16.5" spans="1:3">
      <c r="A68" s="3" t="s">
        <v>476</v>
      </c>
      <c r="B68" s="18">
        <v>2</v>
      </c>
      <c r="C68">
        <v>314007012</v>
      </c>
    </row>
    <row r="69" ht="16.5" spans="1:3">
      <c r="A69" s="3" t="s">
        <v>937</v>
      </c>
      <c r="B69" s="18">
        <v>2</v>
      </c>
      <c r="C69">
        <v>314007013</v>
      </c>
    </row>
    <row r="70" ht="16.5" spans="1:3">
      <c r="A70" s="3" t="s">
        <v>938</v>
      </c>
      <c r="B70" s="18">
        <v>2</v>
      </c>
      <c r="C70">
        <v>314007014</v>
      </c>
    </row>
    <row r="71" ht="16.5" spans="1:3">
      <c r="A71" s="3" t="s">
        <v>939</v>
      </c>
      <c r="B71" s="18">
        <v>2</v>
      </c>
      <c r="C71">
        <v>314007015</v>
      </c>
    </row>
    <row r="72" ht="16.5" spans="1:3">
      <c r="A72" s="3" t="s">
        <v>940</v>
      </c>
      <c r="B72" s="18">
        <v>2</v>
      </c>
      <c r="C72">
        <v>314007016</v>
      </c>
    </row>
    <row r="73" ht="16.5" spans="1:3">
      <c r="A73" s="3" t="s">
        <v>941</v>
      </c>
      <c r="B73" s="18">
        <v>72</v>
      </c>
      <c r="C73">
        <v>314007903</v>
      </c>
    </row>
    <row r="74" ht="16.5" spans="1:3">
      <c r="A74" s="3" t="s">
        <v>942</v>
      </c>
      <c r="B74" s="18">
        <v>73</v>
      </c>
      <c r="C74">
        <v>314007901</v>
      </c>
    </row>
    <row r="75" ht="16.5" spans="1:3">
      <c r="A75" s="3" t="s">
        <v>943</v>
      </c>
      <c r="B75" s="18">
        <v>74</v>
      </c>
      <c r="C75">
        <v>314007902</v>
      </c>
    </row>
    <row r="76" ht="16.5" spans="1:3">
      <c r="A76" s="4" t="s">
        <v>296</v>
      </c>
      <c r="B76" s="1">
        <v>2</v>
      </c>
      <c r="C76">
        <v>314007019</v>
      </c>
    </row>
    <row r="77" ht="16.5" spans="1:3">
      <c r="A77" s="3" t="s">
        <v>467</v>
      </c>
      <c r="B77">
        <v>2</v>
      </c>
      <c r="C77">
        <v>314007018</v>
      </c>
    </row>
    <row r="78" ht="16.5" spans="1:3">
      <c r="A78" s="3" t="s">
        <v>944</v>
      </c>
      <c r="B78">
        <v>2</v>
      </c>
      <c r="C78">
        <v>314007017</v>
      </c>
    </row>
    <row r="79" ht="16.5" spans="1:3">
      <c r="A79" s="20" t="s">
        <v>945</v>
      </c>
      <c r="B79">
        <v>2</v>
      </c>
      <c r="C79">
        <v>314007022</v>
      </c>
    </row>
    <row r="80" ht="16.5" spans="1:3">
      <c r="A80" s="20" t="s">
        <v>946</v>
      </c>
      <c r="B80">
        <v>2</v>
      </c>
      <c r="C80">
        <v>314007021</v>
      </c>
    </row>
    <row r="81" ht="15.75" spans="1:6">
      <c r="A81" s="19" t="s">
        <v>485</v>
      </c>
      <c r="B81" s="19">
        <v>56</v>
      </c>
      <c r="C81" s="16">
        <v>314007905</v>
      </c>
      <c r="F81" s="16"/>
    </row>
    <row r="82" ht="15.75" spans="1:6">
      <c r="A82" s="19" t="s">
        <v>465</v>
      </c>
      <c r="B82" s="19">
        <v>2</v>
      </c>
      <c r="C82" s="16">
        <v>314007906</v>
      </c>
      <c r="F82" s="16"/>
    </row>
    <row r="83" ht="15.75" spans="1:6">
      <c r="A83" s="19" t="s">
        <v>117</v>
      </c>
      <c r="B83" s="19">
        <v>136</v>
      </c>
      <c r="C83" s="16">
        <v>314007907</v>
      </c>
      <c r="F83" s="16"/>
    </row>
    <row r="84" ht="15.75" spans="1:6">
      <c r="A84" s="19" t="s">
        <v>65</v>
      </c>
      <c r="B84" s="19">
        <v>20</v>
      </c>
      <c r="C84" s="16">
        <v>314007909</v>
      </c>
      <c r="F84" s="16"/>
    </row>
    <row r="85" ht="15.75" spans="1:6">
      <c r="A85" s="19" t="s">
        <v>478</v>
      </c>
      <c r="B85" s="19">
        <v>11</v>
      </c>
      <c r="C85" s="16">
        <v>314007908</v>
      </c>
      <c r="F85" s="16"/>
    </row>
    <row r="86" ht="16.5" spans="1:3">
      <c r="A86" s="3" t="s">
        <v>177</v>
      </c>
      <c r="B86" s="1">
        <v>2</v>
      </c>
      <c r="C86" s="16">
        <v>314007910</v>
      </c>
    </row>
    <row r="87" ht="16.5" spans="1:3">
      <c r="A87" s="3" t="s">
        <v>360</v>
      </c>
      <c r="B87">
        <v>27</v>
      </c>
      <c r="C87" s="16">
        <v>314007911</v>
      </c>
    </row>
    <row r="88" ht="16.5" spans="1:3">
      <c r="A88" s="3" t="s">
        <v>71</v>
      </c>
      <c r="B88">
        <v>10</v>
      </c>
      <c r="C88" s="16">
        <v>314007912</v>
      </c>
    </row>
  </sheetData>
  <autoFilter ref="A1:C88">
    <extLst/>
  </autoFilter>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150"/>
  <sheetViews>
    <sheetView workbookViewId="0">
      <selection activeCell="C28" sqref="C28"/>
    </sheetView>
  </sheetViews>
  <sheetFormatPr defaultColWidth="9" defaultRowHeight="14.25"/>
  <cols>
    <col min="1" max="1" width="2.5" customWidth="1"/>
    <col min="2" max="2" width="9" style="1"/>
    <col min="3" max="3" width="66.375" customWidth="1"/>
    <col min="17" max="17" width="10.375" customWidth="1"/>
  </cols>
  <sheetData>
    <row r="2" ht="16.5" customHeight="1" spans="1:20">
      <c r="A2" s="2" t="s">
        <v>50</v>
      </c>
      <c r="B2" s="3">
        <v>27</v>
      </c>
      <c r="C2" s="3" t="s">
        <v>947</v>
      </c>
      <c r="D2">
        <v>1001</v>
      </c>
      <c r="E2" s="2">
        <v>0</v>
      </c>
      <c r="F2" s="4" t="s">
        <v>296</v>
      </c>
      <c r="G2" s="3" t="s">
        <v>948</v>
      </c>
      <c r="H2" s="2">
        <f t="shared" ref="H2:H65" si="0">D2</f>
        <v>1001</v>
      </c>
      <c r="I2" s="2">
        <v>8</v>
      </c>
      <c r="J2">
        <v>1001</v>
      </c>
      <c r="K2" s="2">
        <v>0</v>
      </c>
      <c r="L2">
        <v>6601</v>
      </c>
      <c r="M2">
        <v>6601</v>
      </c>
      <c r="N2" s="9">
        <f>VLOOKUP(F2,跳转!A:B,2,FALSE)</f>
        <v>2</v>
      </c>
      <c r="O2" s="10"/>
      <c r="Q2">
        <f>VLOOKUP(F2,跳转!A:C,3,FALSE)</f>
        <v>314007019</v>
      </c>
      <c r="R2">
        <v>0</v>
      </c>
      <c r="T2">
        <v>27</v>
      </c>
    </row>
    <row r="3" ht="16.5" customHeight="1" spans="1:20">
      <c r="A3" s="2" t="s">
        <v>50</v>
      </c>
      <c r="B3" s="3">
        <v>27</v>
      </c>
      <c r="C3" s="3" t="s">
        <v>949</v>
      </c>
      <c r="D3">
        <v>1002</v>
      </c>
      <c r="E3" s="2">
        <v>0</v>
      </c>
      <c r="F3" s="3" t="s">
        <v>467</v>
      </c>
      <c r="G3" s="3" t="s">
        <v>950</v>
      </c>
      <c r="H3" s="2">
        <f t="shared" si="0"/>
        <v>1002</v>
      </c>
      <c r="I3" s="2">
        <v>8</v>
      </c>
      <c r="J3">
        <v>1002</v>
      </c>
      <c r="K3" s="2">
        <v>0</v>
      </c>
      <c r="L3">
        <v>6602</v>
      </c>
      <c r="M3">
        <v>6602</v>
      </c>
      <c r="N3" s="9">
        <f>VLOOKUP(F3,跳转!A:B,2,FALSE)</f>
        <v>2</v>
      </c>
      <c r="O3" s="10"/>
      <c r="Q3">
        <f>VLOOKUP(F3,跳转!A:C,3,FALSE)</f>
        <v>314007018</v>
      </c>
      <c r="R3">
        <v>0</v>
      </c>
      <c r="T3">
        <v>27</v>
      </c>
    </row>
    <row r="4" ht="16.5" customHeight="1" spans="1:20">
      <c r="A4" s="2" t="s">
        <v>50</v>
      </c>
      <c r="B4" s="3">
        <v>27</v>
      </c>
      <c r="C4" s="3" t="s">
        <v>951</v>
      </c>
      <c r="D4">
        <v>1003</v>
      </c>
      <c r="E4" s="2">
        <v>0</v>
      </c>
      <c r="F4" s="3" t="s">
        <v>498</v>
      </c>
      <c r="G4" s="3" t="s">
        <v>952</v>
      </c>
      <c r="H4" s="2">
        <f t="shared" si="0"/>
        <v>1003</v>
      </c>
      <c r="I4" s="2">
        <v>8</v>
      </c>
      <c r="J4">
        <v>1003</v>
      </c>
      <c r="K4" s="2">
        <v>0</v>
      </c>
      <c r="L4">
        <v>6603</v>
      </c>
      <c r="M4">
        <v>6603</v>
      </c>
      <c r="N4" s="9">
        <f>VLOOKUP(F4,跳转!A:B,2,FALSE)</f>
        <v>2</v>
      </c>
      <c r="O4" s="10"/>
      <c r="Q4">
        <f>VLOOKUP(F4,跳转!A:C,3,FALSE)</f>
        <v>314007011</v>
      </c>
      <c r="R4">
        <v>0</v>
      </c>
      <c r="T4">
        <v>27</v>
      </c>
    </row>
    <row r="5" ht="16.5" customHeight="1" spans="1:20">
      <c r="A5" s="2" t="s">
        <v>50</v>
      </c>
      <c r="B5" s="3">
        <v>27</v>
      </c>
      <c r="C5" s="3" t="s">
        <v>953</v>
      </c>
      <c r="D5">
        <v>1004</v>
      </c>
      <c r="E5" s="2">
        <v>0</v>
      </c>
      <c r="F5" s="3" t="s">
        <v>931</v>
      </c>
      <c r="G5" s="3" t="s">
        <v>954</v>
      </c>
      <c r="H5" s="2">
        <f t="shared" si="0"/>
        <v>1004</v>
      </c>
      <c r="I5" s="2">
        <v>8</v>
      </c>
      <c r="J5">
        <v>1004</v>
      </c>
      <c r="K5" s="2">
        <v>0</v>
      </c>
      <c r="L5">
        <v>6604</v>
      </c>
      <c r="M5">
        <v>6604</v>
      </c>
      <c r="N5" s="9">
        <f>VLOOKUP(F5,跳转!A:B,2,FALSE)</f>
        <v>2</v>
      </c>
      <c r="O5" s="10"/>
      <c r="Q5">
        <f>VLOOKUP(F5,跳转!A:C,3,FALSE)</f>
        <v>314007002</v>
      </c>
      <c r="R5">
        <v>0</v>
      </c>
      <c r="T5">
        <v>27</v>
      </c>
    </row>
    <row r="6" ht="16.5" customHeight="1" spans="1:20">
      <c r="A6" s="2" t="s">
        <v>50</v>
      </c>
      <c r="B6" s="3">
        <v>28</v>
      </c>
      <c r="C6" s="3" t="s">
        <v>955</v>
      </c>
      <c r="D6">
        <v>1005</v>
      </c>
      <c r="E6" s="2">
        <v>0</v>
      </c>
      <c r="F6" s="3" t="s">
        <v>941</v>
      </c>
      <c r="G6" s="3" t="s">
        <v>956</v>
      </c>
      <c r="H6" s="2">
        <f t="shared" si="0"/>
        <v>1005</v>
      </c>
      <c r="I6" s="2">
        <v>8</v>
      </c>
      <c r="J6">
        <v>1005</v>
      </c>
      <c r="K6" s="2">
        <v>0</v>
      </c>
      <c r="L6">
        <v>6605</v>
      </c>
      <c r="M6">
        <v>6605</v>
      </c>
      <c r="N6" s="9">
        <v>2</v>
      </c>
      <c r="O6" s="10"/>
      <c r="Q6">
        <f>VLOOKUP(F6,跳转!A:C,3,FALSE)</f>
        <v>314007903</v>
      </c>
      <c r="R6">
        <v>0</v>
      </c>
      <c r="T6">
        <v>27</v>
      </c>
    </row>
    <row r="7" ht="16.5" customHeight="1" spans="1:20">
      <c r="A7" s="2" t="s">
        <v>50</v>
      </c>
      <c r="B7" s="3">
        <v>28</v>
      </c>
      <c r="C7" s="3" t="s">
        <v>957</v>
      </c>
      <c r="D7">
        <v>1006</v>
      </c>
      <c r="E7" s="2">
        <v>0</v>
      </c>
      <c r="F7" s="3" t="s">
        <v>941</v>
      </c>
      <c r="G7" s="3" t="s">
        <v>958</v>
      </c>
      <c r="H7" s="2">
        <f t="shared" si="0"/>
        <v>1006</v>
      </c>
      <c r="I7" s="2">
        <v>8</v>
      </c>
      <c r="J7">
        <v>1006</v>
      </c>
      <c r="K7" s="2">
        <v>0</v>
      </c>
      <c r="L7">
        <v>6606</v>
      </c>
      <c r="M7">
        <v>6606</v>
      </c>
      <c r="N7" s="9">
        <v>2</v>
      </c>
      <c r="O7" s="10"/>
      <c r="Q7">
        <f>VLOOKUP(F7,跳转!A:C,3,FALSE)</f>
        <v>314007903</v>
      </c>
      <c r="R7">
        <v>0</v>
      </c>
      <c r="T7">
        <v>27</v>
      </c>
    </row>
    <row r="8" ht="16.5" customHeight="1" spans="1:20">
      <c r="A8" s="2" t="s">
        <v>50</v>
      </c>
      <c r="B8" s="3">
        <v>28</v>
      </c>
      <c r="C8" s="3" t="s">
        <v>959</v>
      </c>
      <c r="D8">
        <v>1007</v>
      </c>
      <c r="E8" s="2">
        <v>0</v>
      </c>
      <c r="F8" s="3" t="s">
        <v>943</v>
      </c>
      <c r="G8" s="3" t="s">
        <v>960</v>
      </c>
      <c r="H8" s="2">
        <f t="shared" si="0"/>
        <v>1007</v>
      </c>
      <c r="I8" s="2">
        <v>8</v>
      </c>
      <c r="J8">
        <v>1007</v>
      </c>
      <c r="K8" s="2">
        <v>0</v>
      </c>
      <c r="L8">
        <v>6607</v>
      </c>
      <c r="M8">
        <v>6607</v>
      </c>
      <c r="N8" s="9">
        <v>2</v>
      </c>
      <c r="O8" s="10"/>
      <c r="Q8">
        <f>VLOOKUP(F8,跳转!A:C,3,FALSE)</f>
        <v>314007902</v>
      </c>
      <c r="R8">
        <v>0</v>
      </c>
      <c r="T8">
        <v>27</v>
      </c>
    </row>
    <row r="9" ht="16.5" customHeight="1" spans="1:20">
      <c r="A9" s="2" t="s">
        <v>50</v>
      </c>
      <c r="B9" s="3">
        <v>29</v>
      </c>
      <c r="C9" s="3" t="s">
        <v>961</v>
      </c>
      <c r="D9">
        <v>1008</v>
      </c>
      <c r="E9" s="2">
        <v>0</v>
      </c>
      <c r="F9" s="3" t="s">
        <v>460</v>
      </c>
      <c r="G9" s="3" t="s">
        <v>483</v>
      </c>
      <c r="H9" s="2">
        <f t="shared" si="0"/>
        <v>1008</v>
      </c>
      <c r="I9" s="2">
        <v>8</v>
      </c>
      <c r="J9">
        <v>1008</v>
      </c>
      <c r="K9" s="2">
        <v>0</v>
      </c>
      <c r="L9">
        <v>6608</v>
      </c>
      <c r="M9">
        <v>6608</v>
      </c>
      <c r="N9" s="9">
        <v>2</v>
      </c>
      <c r="O9" s="10"/>
      <c r="Q9">
        <f>VLOOKUP(F9,跳转!A:C,3,FALSE)</f>
        <v>314007904</v>
      </c>
      <c r="R9">
        <v>0</v>
      </c>
      <c r="T9">
        <v>27</v>
      </c>
    </row>
    <row r="10" ht="16.5" customHeight="1" spans="1:20">
      <c r="A10" s="2" t="s">
        <v>50</v>
      </c>
      <c r="B10" s="3">
        <v>29</v>
      </c>
      <c r="C10" s="3" t="s">
        <v>962</v>
      </c>
      <c r="D10">
        <v>1009</v>
      </c>
      <c r="E10" s="2">
        <v>0</v>
      </c>
      <c r="F10" s="3" t="s">
        <v>460</v>
      </c>
      <c r="G10" s="3" t="s">
        <v>460</v>
      </c>
      <c r="H10" s="2">
        <f t="shared" si="0"/>
        <v>1009</v>
      </c>
      <c r="I10" s="2">
        <v>8</v>
      </c>
      <c r="J10">
        <v>1009</v>
      </c>
      <c r="K10" s="2">
        <v>0</v>
      </c>
      <c r="L10">
        <v>6609</v>
      </c>
      <c r="M10">
        <v>6609</v>
      </c>
      <c r="N10" s="9">
        <v>2</v>
      </c>
      <c r="O10" s="10"/>
      <c r="Q10">
        <f>VLOOKUP(F10,跳转!A:C,3,FALSE)</f>
        <v>314007904</v>
      </c>
      <c r="R10">
        <v>0</v>
      </c>
      <c r="T10">
        <v>27</v>
      </c>
    </row>
    <row r="11" ht="16.5" customHeight="1" spans="1:20">
      <c r="A11" s="2" t="s">
        <v>50</v>
      </c>
      <c r="B11" s="3">
        <v>29</v>
      </c>
      <c r="C11" s="3" t="s">
        <v>963</v>
      </c>
      <c r="D11">
        <v>1010</v>
      </c>
      <c r="E11" s="2">
        <v>0</v>
      </c>
      <c r="F11" s="4" t="s">
        <v>296</v>
      </c>
      <c r="G11" s="3" t="s">
        <v>964</v>
      </c>
      <c r="H11" s="2">
        <f t="shared" si="0"/>
        <v>1010</v>
      </c>
      <c r="I11" s="2">
        <v>8</v>
      </c>
      <c r="J11">
        <v>1010</v>
      </c>
      <c r="K11" s="2">
        <v>0</v>
      </c>
      <c r="L11">
        <v>6610</v>
      </c>
      <c r="M11">
        <v>6610</v>
      </c>
      <c r="N11" s="9">
        <v>18</v>
      </c>
      <c r="O11" s="10"/>
      <c r="Q11">
        <f>VLOOKUP(F11,跳转!A:C,3,FALSE)</f>
        <v>314007019</v>
      </c>
      <c r="R11">
        <v>0</v>
      </c>
      <c r="T11">
        <v>27</v>
      </c>
    </row>
    <row r="12" ht="15.75" customHeight="1" spans="1:20">
      <c r="A12" s="2" t="s">
        <v>50</v>
      </c>
      <c r="B12" s="3">
        <v>29</v>
      </c>
      <c r="C12" s="3" t="s">
        <v>965</v>
      </c>
      <c r="D12">
        <v>1011</v>
      </c>
      <c r="E12" s="2">
        <v>0</v>
      </c>
      <c r="F12" s="3" t="s">
        <v>460</v>
      </c>
      <c r="G12" s="3" t="s">
        <v>494</v>
      </c>
      <c r="H12" s="2">
        <f t="shared" si="0"/>
        <v>1011</v>
      </c>
      <c r="I12" s="2">
        <v>8</v>
      </c>
      <c r="J12">
        <v>1011</v>
      </c>
      <c r="K12" s="2">
        <v>0</v>
      </c>
      <c r="L12">
        <v>6611</v>
      </c>
      <c r="M12">
        <v>6611</v>
      </c>
      <c r="N12" s="9">
        <f>VLOOKUP(F12,跳转!A:B,2,FALSE)</f>
        <v>2</v>
      </c>
      <c r="O12" s="10"/>
      <c r="Q12">
        <f>VLOOKUP(F12,跳转!A:C,3,FALSE)</f>
        <v>314007904</v>
      </c>
      <c r="R12">
        <v>0</v>
      </c>
      <c r="T12">
        <v>27</v>
      </c>
    </row>
    <row r="13" ht="16.5" customHeight="1" spans="1:20">
      <c r="A13" s="2" t="s">
        <v>50</v>
      </c>
      <c r="B13" s="3">
        <v>30</v>
      </c>
      <c r="C13" s="3" t="s">
        <v>966</v>
      </c>
      <c r="D13">
        <v>1012</v>
      </c>
      <c r="E13" s="2">
        <v>0</v>
      </c>
      <c r="F13" s="3" t="s">
        <v>941</v>
      </c>
      <c r="G13" s="3" t="s">
        <v>967</v>
      </c>
      <c r="H13" s="2">
        <f t="shared" si="0"/>
        <v>1012</v>
      </c>
      <c r="I13" s="2">
        <v>8</v>
      </c>
      <c r="J13">
        <v>1012</v>
      </c>
      <c r="K13" s="2">
        <v>0</v>
      </c>
      <c r="L13">
        <v>6612</v>
      </c>
      <c r="M13">
        <v>6612</v>
      </c>
      <c r="N13" s="9">
        <v>2</v>
      </c>
      <c r="O13" s="10"/>
      <c r="Q13">
        <f>VLOOKUP(F13,跳转!A:C,3,FALSE)</f>
        <v>314007903</v>
      </c>
      <c r="R13">
        <v>0</v>
      </c>
      <c r="T13">
        <v>27</v>
      </c>
    </row>
    <row r="14" ht="16.5" customHeight="1" spans="1:20">
      <c r="A14" s="2" t="s">
        <v>50</v>
      </c>
      <c r="B14" s="3">
        <v>30</v>
      </c>
      <c r="C14" s="3" t="s">
        <v>968</v>
      </c>
      <c r="D14">
        <v>1013</v>
      </c>
      <c r="E14" s="2">
        <v>0</v>
      </c>
      <c r="F14" s="3" t="s">
        <v>460</v>
      </c>
      <c r="G14" s="3" t="s">
        <v>299</v>
      </c>
      <c r="H14" s="2">
        <f t="shared" si="0"/>
        <v>1013</v>
      </c>
      <c r="I14" s="2">
        <v>8</v>
      </c>
      <c r="J14">
        <v>1013</v>
      </c>
      <c r="K14" s="2">
        <v>0</v>
      </c>
      <c r="L14">
        <v>6613</v>
      </c>
      <c r="M14">
        <v>6613</v>
      </c>
      <c r="N14" s="9">
        <v>2</v>
      </c>
      <c r="O14" s="10"/>
      <c r="Q14">
        <f>VLOOKUP(F14,跳转!A:C,3,FALSE)</f>
        <v>314007904</v>
      </c>
      <c r="R14">
        <v>0</v>
      </c>
      <c r="T14">
        <v>27</v>
      </c>
    </row>
    <row r="15" ht="16.5" customHeight="1" spans="1:20">
      <c r="A15" s="2" t="s">
        <v>50</v>
      </c>
      <c r="B15" s="3">
        <v>30</v>
      </c>
      <c r="C15" s="3" t="s">
        <v>969</v>
      </c>
      <c r="D15">
        <v>1014</v>
      </c>
      <c r="E15" s="2">
        <v>0</v>
      </c>
      <c r="F15" s="4" t="s">
        <v>296</v>
      </c>
      <c r="G15" s="3" t="s">
        <v>970</v>
      </c>
      <c r="H15" s="2">
        <f t="shared" si="0"/>
        <v>1014</v>
      </c>
      <c r="I15" s="2">
        <v>8</v>
      </c>
      <c r="J15">
        <v>1014</v>
      </c>
      <c r="K15" s="2">
        <v>0</v>
      </c>
      <c r="L15">
        <v>6614</v>
      </c>
      <c r="M15">
        <v>6614</v>
      </c>
      <c r="N15" s="9">
        <f>VLOOKUP(F15,跳转!A:B,2,FALSE)</f>
        <v>2</v>
      </c>
      <c r="O15" s="10"/>
      <c r="Q15">
        <f>VLOOKUP(F15,跳转!A:C,3,FALSE)</f>
        <v>314007019</v>
      </c>
      <c r="R15">
        <v>0</v>
      </c>
      <c r="T15">
        <v>27</v>
      </c>
    </row>
    <row r="16" ht="16.5" customHeight="1" spans="1:20">
      <c r="A16" s="2" t="s">
        <v>50</v>
      </c>
      <c r="B16" s="3">
        <v>30</v>
      </c>
      <c r="C16" s="5" t="s">
        <v>971</v>
      </c>
      <c r="D16">
        <v>1015</v>
      </c>
      <c r="E16" s="2">
        <v>0</v>
      </c>
      <c r="F16" s="3" t="s">
        <v>943</v>
      </c>
      <c r="G16" s="3" t="s">
        <v>972</v>
      </c>
      <c r="H16" s="2">
        <f t="shared" si="0"/>
        <v>1015</v>
      </c>
      <c r="I16" s="2">
        <v>8</v>
      </c>
      <c r="J16">
        <v>1015</v>
      </c>
      <c r="K16" s="2">
        <v>0</v>
      </c>
      <c r="L16">
        <v>6615</v>
      </c>
      <c r="M16">
        <v>6615</v>
      </c>
      <c r="N16" s="9">
        <v>2</v>
      </c>
      <c r="O16" s="10"/>
      <c r="Q16">
        <f>VLOOKUP(F16,跳转!A:C,3,FALSE)</f>
        <v>314007902</v>
      </c>
      <c r="R16">
        <v>0</v>
      </c>
      <c r="T16">
        <v>27</v>
      </c>
    </row>
    <row r="17" ht="16.5" customHeight="1" spans="1:20">
      <c r="A17" s="2" t="s">
        <v>50</v>
      </c>
      <c r="B17" s="3">
        <v>31</v>
      </c>
      <c r="C17" s="3" t="s">
        <v>973</v>
      </c>
      <c r="D17">
        <v>1016</v>
      </c>
      <c r="E17" s="2">
        <v>0</v>
      </c>
      <c r="F17" s="3" t="s">
        <v>460</v>
      </c>
      <c r="G17" s="3" t="s">
        <v>358</v>
      </c>
      <c r="H17" s="2">
        <f t="shared" si="0"/>
        <v>1016</v>
      </c>
      <c r="I17" s="2">
        <v>8</v>
      </c>
      <c r="J17">
        <v>1016</v>
      </c>
      <c r="K17" s="2">
        <v>0</v>
      </c>
      <c r="L17">
        <v>6616</v>
      </c>
      <c r="M17">
        <v>6616</v>
      </c>
      <c r="N17" s="9">
        <v>2</v>
      </c>
      <c r="O17" s="10"/>
      <c r="Q17">
        <f>VLOOKUP(F17,跳转!A:C,3,FALSE)</f>
        <v>314007904</v>
      </c>
      <c r="R17">
        <v>0</v>
      </c>
      <c r="T17">
        <v>27</v>
      </c>
    </row>
    <row r="18" ht="16.5" customHeight="1" spans="1:20">
      <c r="A18" s="2" t="s">
        <v>50</v>
      </c>
      <c r="B18" s="3">
        <v>31</v>
      </c>
      <c r="C18" s="3" t="s">
        <v>974</v>
      </c>
      <c r="D18">
        <v>1017</v>
      </c>
      <c r="E18" s="2">
        <v>0</v>
      </c>
      <c r="F18" s="3" t="s">
        <v>460</v>
      </c>
      <c r="G18" s="3" t="s">
        <v>510</v>
      </c>
      <c r="H18" s="2">
        <f t="shared" si="0"/>
        <v>1017</v>
      </c>
      <c r="I18" s="2">
        <v>8</v>
      </c>
      <c r="J18">
        <v>1017</v>
      </c>
      <c r="K18" s="2">
        <v>0</v>
      </c>
      <c r="L18">
        <v>6617</v>
      </c>
      <c r="M18">
        <v>6617</v>
      </c>
      <c r="N18" s="9">
        <f>VLOOKUP(F18,跳转!A:B,2,FALSE)</f>
        <v>2</v>
      </c>
      <c r="O18" s="10"/>
      <c r="Q18">
        <f>VLOOKUP(F18,跳转!A:C,3,FALSE)</f>
        <v>314007904</v>
      </c>
      <c r="R18">
        <v>0</v>
      </c>
      <c r="T18">
        <v>27</v>
      </c>
    </row>
    <row r="19" ht="16.5" customHeight="1" spans="1:20">
      <c r="A19" s="2" t="s">
        <v>50</v>
      </c>
      <c r="B19" s="3">
        <v>31</v>
      </c>
      <c r="C19" s="3" t="s">
        <v>975</v>
      </c>
      <c r="D19">
        <v>1018</v>
      </c>
      <c r="E19" s="2">
        <v>0</v>
      </c>
      <c r="F19" s="3" t="s">
        <v>460</v>
      </c>
      <c r="G19" s="3" t="s">
        <v>976</v>
      </c>
      <c r="H19" s="2">
        <f t="shared" si="0"/>
        <v>1018</v>
      </c>
      <c r="I19" s="2">
        <v>8</v>
      </c>
      <c r="J19">
        <v>1018</v>
      </c>
      <c r="K19" s="2">
        <v>0</v>
      </c>
      <c r="L19">
        <v>6618</v>
      </c>
      <c r="M19">
        <v>6618</v>
      </c>
      <c r="N19" s="9">
        <v>2</v>
      </c>
      <c r="O19" s="10"/>
      <c r="Q19">
        <f>VLOOKUP(F19,跳转!A:C,3,FALSE)</f>
        <v>314007904</v>
      </c>
      <c r="R19">
        <v>0</v>
      </c>
      <c r="T19">
        <v>27</v>
      </c>
    </row>
    <row r="20" ht="16.5" customHeight="1" spans="1:20">
      <c r="A20" s="2" t="s">
        <v>50</v>
      </c>
      <c r="B20" s="3">
        <v>32</v>
      </c>
      <c r="C20" s="3" t="s">
        <v>977</v>
      </c>
      <c r="D20">
        <v>1019</v>
      </c>
      <c r="E20" s="2">
        <v>0</v>
      </c>
      <c r="F20" s="6" t="s">
        <v>467</v>
      </c>
      <c r="G20" s="6" t="s">
        <v>978</v>
      </c>
      <c r="H20" s="2">
        <f t="shared" si="0"/>
        <v>1019</v>
      </c>
      <c r="I20" s="2">
        <v>8</v>
      </c>
      <c r="J20">
        <v>1019</v>
      </c>
      <c r="K20" s="2">
        <v>0</v>
      </c>
      <c r="L20">
        <v>6619</v>
      </c>
      <c r="M20">
        <v>6619</v>
      </c>
      <c r="N20" s="9">
        <f>VLOOKUP(F20,跳转!A:B,2,FALSE)</f>
        <v>2</v>
      </c>
      <c r="O20" s="11"/>
      <c r="Q20">
        <f>VLOOKUP(F20,跳转!A:C,3,FALSE)</f>
        <v>314007018</v>
      </c>
      <c r="R20">
        <v>0</v>
      </c>
      <c r="T20">
        <v>27</v>
      </c>
    </row>
    <row r="21" ht="16.5" customHeight="1" spans="1:20">
      <c r="A21" s="2" t="s">
        <v>50</v>
      </c>
      <c r="B21" s="3">
        <v>32</v>
      </c>
      <c r="C21" s="3" t="s">
        <v>979</v>
      </c>
      <c r="D21">
        <v>1020</v>
      </c>
      <c r="E21" s="2">
        <v>0</v>
      </c>
      <c r="F21" s="4" t="s">
        <v>296</v>
      </c>
      <c r="G21" s="3" t="s">
        <v>460</v>
      </c>
      <c r="H21" s="2">
        <f t="shared" si="0"/>
        <v>1020</v>
      </c>
      <c r="I21" s="2">
        <v>8</v>
      </c>
      <c r="J21">
        <v>1020</v>
      </c>
      <c r="K21" s="2">
        <v>0</v>
      </c>
      <c r="L21">
        <v>6620</v>
      </c>
      <c r="M21">
        <v>6620</v>
      </c>
      <c r="N21" s="9">
        <v>2</v>
      </c>
      <c r="O21" s="10"/>
      <c r="Q21">
        <f>VLOOKUP(F21,跳转!A:C,3,FALSE)</f>
        <v>314007019</v>
      </c>
      <c r="R21">
        <v>0</v>
      </c>
      <c r="T21">
        <v>27</v>
      </c>
    </row>
    <row r="22" ht="16.5" customHeight="1" spans="1:20">
      <c r="A22" s="2" t="s">
        <v>50</v>
      </c>
      <c r="B22" s="3">
        <v>32</v>
      </c>
      <c r="C22" s="3" t="s">
        <v>980</v>
      </c>
      <c r="D22">
        <v>1021</v>
      </c>
      <c r="E22" s="2">
        <v>0</v>
      </c>
      <c r="F22" s="3" t="s">
        <v>941</v>
      </c>
      <c r="G22" s="3" t="s">
        <v>981</v>
      </c>
      <c r="H22" s="2">
        <f t="shared" si="0"/>
        <v>1021</v>
      </c>
      <c r="I22" s="2">
        <v>8</v>
      </c>
      <c r="J22">
        <v>1021</v>
      </c>
      <c r="K22" s="2">
        <v>0</v>
      </c>
      <c r="L22">
        <v>6621</v>
      </c>
      <c r="M22">
        <v>6621</v>
      </c>
      <c r="N22" s="9">
        <f>VLOOKUP(F22,跳转!A:B,2,FALSE)</f>
        <v>72</v>
      </c>
      <c r="O22" s="11"/>
      <c r="Q22">
        <f>VLOOKUP(F22,跳转!A:C,3,FALSE)</f>
        <v>314007903</v>
      </c>
      <c r="R22">
        <v>0</v>
      </c>
      <c r="T22">
        <v>27</v>
      </c>
    </row>
    <row r="23" ht="16.5" customHeight="1" spans="1:20">
      <c r="A23" s="2" t="s">
        <v>50</v>
      </c>
      <c r="B23" s="3">
        <v>32</v>
      </c>
      <c r="C23" s="3" t="s">
        <v>982</v>
      </c>
      <c r="D23">
        <v>1022</v>
      </c>
      <c r="E23" s="2">
        <v>0</v>
      </c>
      <c r="F23" s="3" t="s">
        <v>943</v>
      </c>
      <c r="G23" s="3" t="s">
        <v>983</v>
      </c>
      <c r="H23" s="2">
        <f t="shared" si="0"/>
        <v>1022</v>
      </c>
      <c r="I23" s="2">
        <v>8</v>
      </c>
      <c r="J23">
        <v>1022</v>
      </c>
      <c r="K23" s="2">
        <v>0</v>
      </c>
      <c r="L23">
        <v>6622</v>
      </c>
      <c r="M23">
        <v>6622</v>
      </c>
      <c r="N23" s="9">
        <f>VLOOKUP(F23,跳转!A:B,2,FALSE)</f>
        <v>74</v>
      </c>
      <c r="O23" s="10"/>
      <c r="Q23">
        <f>VLOOKUP(F23,跳转!A:C,3,FALSE)</f>
        <v>314007902</v>
      </c>
      <c r="R23">
        <v>0</v>
      </c>
      <c r="T23">
        <v>27</v>
      </c>
    </row>
    <row r="24" ht="16.5" customHeight="1" spans="1:20">
      <c r="A24" s="2" t="s">
        <v>50</v>
      </c>
      <c r="B24" s="3">
        <v>34</v>
      </c>
      <c r="C24" s="3" t="s">
        <v>984</v>
      </c>
      <c r="D24">
        <v>1023</v>
      </c>
      <c r="E24" s="2">
        <v>0</v>
      </c>
      <c r="F24" s="3" t="s">
        <v>941</v>
      </c>
      <c r="G24" s="3" t="s">
        <v>985</v>
      </c>
      <c r="H24" s="2">
        <f t="shared" si="0"/>
        <v>1023</v>
      </c>
      <c r="I24" s="2">
        <v>8</v>
      </c>
      <c r="J24">
        <v>1023</v>
      </c>
      <c r="K24" s="2">
        <v>0</v>
      </c>
      <c r="L24">
        <v>6623</v>
      </c>
      <c r="M24">
        <v>6623</v>
      </c>
      <c r="N24" s="9">
        <f>VLOOKUP(F24,跳转!A:B,2,FALSE)</f>
        <v>72</v>
      </c>
      <c r="O24" s="11"/>
      <c r="Q24">
        <f>VLOOKUP(F24,跳转!A:C,3,FALSE)</f>
        <v>314007903</v>
      </c>
      <c r="R24">
        <v>0</v>
      </c>
      <c r="T24">
        <v>27</v>
      </c>
    </row>
    <row r="25" ht="16.5" customHeight="1" spans="1:20">
      <c r="A25" s="2" t="s">
        <v>50</v>
      </c>
      <c r="B25" s="3">
        <v>34</v>
      </c>
      <c r="C25" s="5" t="s">
        <v>986</v>
      </c>
      <c r="D25">
        <v>1024</v>
      </c>
      <c r="E25" s="2">
        <v>0</v>
      </c>
      <c r="F25" s="3" t="s">
        <v>941</v>
      </c>
      <c r="G25" s="3" t="s">
        <v>987</v>
      </c>
      <c r="H25" s="2">
        <f t="shared" si="0"/>
        <v>1024</v>
      </c>
      <c r="I25" s="2">
        <v>8</v>
      </c>
      <c r="J25">
        <v>1024</v>
      </c>
      <c r="K25" s="2">
        <v>0</v>
      </c>
      <c r="L25">
        <v>6624</v>
      </c>
      <c r="M25">
        <v>6624</v>
      </c>
      <c r="N25" s="9">
        <f>VLOOKUP(F25,跳转!A:B,2,FALSE)</f>
        <v>72</v>
      </c>
      <c r="O25" s="10"/>
      <c r="Q25">
        <f>VLOOKUP(F25,跳转!A:C,3,FALSE)</f>
        <v>314007903</v>
      </c>
      <c r="R25">
        <v>0</v>
      </c>
      <c r="T25">
        <v>27</v>
      </c>
    </row>
    <row r="26" ht="16.5" customHeight="1" spans="1:20">
      <c r="A26" s="2" t="s">
        <v>50</v>
      </c>
      <c r="B26" s="3">
        <v>34</v>
      </c>
      <c r="C26" s="5" t="s">
        <v>357</v>
      </c>
      <c r="D26">
        <v>1025</v>
      </c>
      <c r="E26" s="2">
        <v>0</v>
      </c>
      <c r="F26" s="4" t="s">
        <v>296</v>
      </c>
      <c r="G26" s="3" t="s">
        <v>988</v>
      </c>
      <c r="H26" s="2">
        <f t="shared" si="0"/>
        <v>1025</v>
      </c>
      <c r="I26" s="2">
        <v>8</v>
      </c>
      <c r="J26">
        <v>1025</v>
      </c>
      <c r="K26" s="2">
        <v>0</v>
      </c>
      <c r="L26">
        <v>6625</v>
      </c>
      <c r="M26">
        <v>6625</v>
      </c>
      <c r="N26" s="9">
        <f>VLOOKUP(F26,跳转!A:B,2,FALSE)</f>
        <v>2</v>
      </c>
      <c r="O26" s="11"/>
      <c r="Q26">
        <f>VLOOKUP(F26,跳转!A:C,3,FALSE)</f>
        <v>314007019</v>
      </c>
      <c r="R26">
        <v>0</v>
      </c>
      <c r="T26">
        <v>27</v>
      </c>
    </row>
    <row r="27" ht="16.5" customHeight="1" spans="1:20">
      <c r="A27" s="2" t="s">
        <v>50</v>
      </c>
      <c r="B27" s="3">
        <v>34</v>
      </c>
      <c r="C27" s="5" t="s">
        <v>989</v>
      </c>
      <c r="D27">
        <v>1026</v>
      </c>
      <c r="E27" s="2">
        <v>0</v>
      </c>
      <c r="F27" s="3" t="s">
        <v>460</v>
      </c>
      <c r="G27" s="3" t="s">
        <v>460</v>
      </c>
      <c r="H27" s="2">
        <f t="shared" si="0"/>
        <v>1026</v>
      </c>
      <c r="I27" s="2">
        <v>8</v>
      </c>
      <c r="J27">
        <v>1026</v>
      </c>
      <c r="K27" s="2">
        <v>0</v>
      </c>
      <c r="L27">
        <v>6626</v>
      </c>
      <c r="M27">
        <v>6626</v>
      </c>
      <c r="N27" s="9">
        <f>VLOOKUP(F27,跳转!A:B,2,FALSE)</f>
        <v>2</v>
      </c>
      <c r="O27" s="11"/>
      <c r="Q27">
        <f>VLOOKUP(F27,跳转!A:C,3,FALSE)</f>
        <v>314007904</v>
      </c>
      <c r="R27">
        <v>0</v>
      </c>
      <c r="T27">
        <v>27</v>
      </c>
    </row>
    <row r="28" ht="16.5" customHeight="1" spans="1:20">
      <c r="A28" s="2" t="s">
        <v>50</v>
      </c>
      <c r="B28" s="3">
        <v>35</v>
      </c>
      <c r="C28" s="5" t="s">
        <v>990</v>
      </c>
      <c r="D28">
        <v>1027</v>
      </c>
      <c r="E28" s="2">
        <v>0</v>
      </c>
      <c r="F28" s="3" t="s">
        <v>467</v>
      </c>
      <c r="G28" s="3" t="s">
        <v>991</v>
      </c>
      <c r="H28" s="2">
        <f t="shared" si="0"/>
        <v>1027</v>
      </c>
      <c r="I28" s="2">
        <v>8</v>
      </c>
      <c r="J28">
        <v>1027</v>
      </c>
      <c r="K28" s="2">
        <v>0</v>
      </c>
      <c r="L28">
        <v>6627</v>
      </c>
      <c r="M28">
        <v>6627</v>
      </c>
      <c r="N28" s="9">
        <f>VLOOKUP(F28,跳转!A:B,2,FALSE)</f>
        <v>2</v>
      </c>
      <c r="O28" s="11"/>
      <c r="Q28">
        <f>VLOOKUP(F28,跳转!A:C,3,FALSE)</f>
        <v>314007018</v>
      </c>
      <c r="R28">
        <v>0</v>
      </c>
      <c r="T28">
        <v>27</v>
      </c>
    </row>
    <row r="29" ht="16.5" customHeight="1" spans="1:20">
      <c r="A29" s="2" t="s">
        <v>50</v>
      </c>
      <c r="B29" s="3">
        <v>35</v>
      </c>
      <c r="C29" s="5" t="s">
        <v>992</v>
      </c>
      <c r="D29">
        <v>1028</v>
      </c>
      <c r="E29" s="2">
        <v>0</v>
      </c>
      <c r="F29" s="7" t="s">
        <v>931</v>
      </c>
      <c r="G29" s="7" t="s">
        <v>993</v>
      </c>
      <c r="H29" s="2">
        <f t="shared" si="0"/>
        <v>1028</v>
      </c>
      <c r="I29" s="2">
        <v>8</v>
      </c>
      <c r="J29">
        <v>1028</v>
      </c>
      <c r="K29" s="2">
        <v>0</v>
      </c>
      <c r="L29">
        <v>6628</v>
      </c>
      <c r="M29">
        <v>6628</v>
      </c>
      <c r="N29" s="9">
        <f>VLOOKUP(F29,跳转!A:B,2,FALSE)</f>
        <v>2</v>
      </c>
      <c r="O29" s="11"/>
      <c r="Q29">
        <f>VLOOKUP(F29,跳转!A:C,3,FALSE)</f>
        <v>314007002</v>
      </c>
      <c r="R29">
        <v>0</v>
      </c>
      <c r="T29">
        <v>27</v>
      </c>
    </row>
    <row r="30" ht="16.5" customHeight="1" spans="1:20">
      <c r="A30" s="2" t="s">
        <v>50</v>
      </c>
      <c r="B30" s="3">
        <v>35</v>
      </c>
      <c r="C30" s="5" t="s">
        <v>994</v>
      </c>
      <c r="D30">
        <v>1029</v>
      </c>
      <c r="E30" s="2">
        <v>0</v>
      </c>
      <c r="F30" s="3" t="s">
        <v>498</v>
      </c>
      <c r="G30" s="3" t="s">
        <v>995</v>
      </c>
      <c r="H30" s="2">
        <f t="shared" si="0"/>
        <v>1029</v>
      </c>
      <c r="I30" s="2">
        <v>8</v>
      </c>
      <c r="J30">
        <v>1029</v>
      </c>
      <c r="K30" s="2">
        <v>0</v>
      </c>
      <c r="L30">
        <v>6629</v>
      </c>
      <c r="M30">
        <v>6629</v>
      </c>
      <c r="N30" s="9">
        <f>VLOOKUP(F30,跳转!A:B,2,FALSE)</f>
        <v>2</v>
      </c>
      <c r="O30" s="11"/>
      <c r="Q30">
        <f>VLOOKUP(F30,跳转!A:C,3,FALSE)</f>
        <v>314007011</v>
      </c>
      <c r="R30">
        <v>0</v>
      </c>
      <c r="T30">
        <v>27</v>
      </c>
    </row>
    <row r="31" ht="16.5" customHeight="1" spans="1:20">
      <c r="A31" s="2" t="s">
        <v>50</v>
      </c>
      <c r="B31" s="3">
        <v>36</v>
      </c>
      <c r="C31" s="3" t="s">
        <v>996</v>
      </c>
      <c r="D31">
        <v>1030</v>
      </c>
      <c r="E31" s="2">
        <v>0</v>
      </c>
      <c r="F31" s="6" t="s">
        <v>945</v>
      </c>
      <c r="G31" s="6" t="s">
        <v>997</v>
      </c>
      <c r="H31" s="2">
        <f t="shared" si="0"/>
        <v>1030</v>
      </c>
      <c r="I31" s="2">
        <v>8</v>
      </c>
      <c r="J31">
        <v>1030</v>
      </c>
      <c r="K31" s="2">
        <v>0</v>
      </c>
      <c r="L31">
        <v>6630</v>
      </c>
      <c r="M31">
        <v>6630</v>
      </c>
      <c r="N31" s="9">
        <f>VLOOKUP(F31,跳转!A:B,2,FALSE)</f>
        <v>2</v>
      </c>
      <c r="O31" s="11"/>
      <c r="Q31">
        <f>VLOOKUP(F31,跳转!A:C,3,FALSE)</f>
        <v>314007022</v>
      </c>
      <c r="R31">
        <v>0</v>
      </c>
      <c r="T31">
        <v>27</v>
      </c>
    </row>
    <row r="32" ht="16.5" customHeight="1" spans="1:20">
      <c r="A32" s="2" t="s">
        <v>50</v>
      </c>
      <c r="B32" s="3">
        <v>36</v>
      </c>
      <c r="C32" s="3" t="s">
        <v>998</v>
      </c>
      <c r="D32">
        <v>1031</v>
      </c>
      <c r="E32" s="2">
        <v>0</v>
      </c>
      <c r="F32" s="3" t="s">
        <v>550</v>
      </c>
      <c r="G32" s="3" t="s">
        <v>999</v>
      </c>
      <c r="H32" s="2">
        <f t="shared" si="0"/>
        <v>1031</v>
      </c>
      <c r="I32" s="2">
        <v>8</v>
      </c>
      <c r="J32">
        <v>1031</v>
      </c>
      <c r="K32" s="2">
        <v>0</v>
      </c>
      <c r="L32">
        <v>6631</v>
      </c>
      <c r="M32">
        <v>6631</v>
      </c>
      <c r="N32" s="9">
        <f>VLOOKUP(F32,跳转!A:B,2,FALSE)</f>
        <v>2</v>
      </c>
      <c r="O32" s="11"/>
      <c r="Q32">
        <f>VLOOKUP(F32,跳转!A:C,3,FALSE)</f>
        <v>314007003</v>
      </c>
      <c r="R32">
        <v>0</v>
      </c>
      <c r="T32">
        <v>27</v>
      </c>
    </row>
    <row r="33" ht="16.5" customHeight="1" spans="1:20">
      <c r="A33" s="2" t="s">
        <v>50</v>
      </c>
      <c r="B33" s="3">
        <v>36</v>
      </c>
      <c r="C33" s="3" t="s">
        <v>1000</v>
      </c>
      <c r="D33">
        <v>1032</v>
      </c>
      <c r="E33" s="2">
        <v>0</v>
      </c>
      <c r="F33" s="3" t="s">
        <v>946</v>
      </c>
      <c r="G33" s="3" t="s">
        <v>1001</v>
      </c>
      <c r="H33" s="2">
        <f t="shared" si="0"/>
        <v>1032</v>
      </c>
      <c r="I33" s="2">
        <v>8</v>
      </c>
      <c r="J33">
        <v>1032</v>
      </c>
      <c r="K33" s="2">
        <v>0</v>
      </c>
      <c r="L33">
        <v>6632</v>
      </c>
      <c r="M33">
        <v>6632</v>
      </c>
      <c r="N33" s="9">
        <f>VLOOKUP(F33,跳转!A:B,2,FALSE)</f>
        <v>2</v>
      </c>
      <c r="O33" s="11"/>
      <c r="Q33">
        <f>VLOOKUP(F33,跳转!A:C,3,FALSE)</f>
        <v>314007021</v>
      </c>
      <c r="R33">
        <v>0</v>
      </c>
      <c r="T33">
        <v>27</v>
      </c>
    </row>
    <row r="34" ht="16.5" customHeight="1" spans="1:20">
      <c r="A34" s="2" t="s">
        <v>50</v>
      </c>
      <c r="B34" s="3">
        <v>38</v>
      </c>
      <c r="C34" s="3" t="s">
        <v>1002</v>
      </c>
      <c r="D34">
        <v>1033</v>
      </c>
      <c r="E34" s="2">
        <v>0</v>
      </c>
      <c r="F34" s="3" t="s">
        <v>575</v>
      </c>
      <c r="G34" s="3" t="s">
        <v>575</v>
      </c>
      <c r="H34" s="2">
        <f t="shared" si="0"/>
        <v>1033</v>
      </c>
      <c r="I34" s="2">
        <v>8</v>
      </c>
      <c r="J34">
        <v>1033</v>
      </c>
      <c r="K34" s="2">
        <v>0</v>
      </c>
      <c r="L34">
        <v>6633</v>
      </c>
      <c r="M34">
        <v>6633</v>
      </c>
      <c r="N34" s="9">
        <f>VLOOKUP(F34,跳转!A:B,2,FALSE)</f>
        <v>2</v>
      </c>
      <c r="O34" s="11"/>
      <c r="Q34">
        <f>VLOOKUP(F34,跳转!A:C,3,FALSE)</f>
        <v>314007010</v>
      </c>
      <c r="R34">
        <v>0</v>
      </c>
      <c r="T34">
        <v>27</v>
      </c>
    </row>
    <row r="35" ht="16.5" customHeight="1" spans="1:20">
      <c r="A35" s="2" t="s">
        <v>50</v>
      </c>
      <c r="B35" s="3">
        <v>38</v>
      </c>
      <c r="C35" s="3" t="s">
        <v>1003</v>
      </c>
      <c r="D35">
        <v>1034</v>
      </c>
      <c r="E35" s="2">
        <v>0</v>
      </c>
      <c r="F35" s="3" t="s">
        <v>460</v>
      </c>
      <c r="G35" s="6" t="s">
        <v>460</v>
      </c>
      <c r="H35" s="2">
        <f t="shared" si="0"/>
        <v>1034</v>
      </c>
      <c r="I35" s="2">
        <v>8</v>
      </c>
      <c r="J35">
        <v>1034</v>
      </c>
      <c r="K35" s="2">
        <v>0</v>
      </c>
      <c r="L35">
        <v>6634</v>
      </c>
      <c r="M35">
        <v>6634</v>
      </c>
      <c r="N35" s="9">
        <v>2</v>
      </c>
      <c r="O35" s="11"/>
      <c r="Q35">
        <f>VLOOKUP(F35,跳转!A:C,3,FALSE)</f>
        <v>314007904</v>
      </c>
      <c r="R35">
        <v>0</v>
      </c>
      <c r="T35">
        <v>27</v>
      </c>
    </row>
    <row r="36" ht="16.5" customHeight="1" spans="1:20">
      <c r="A36" s="2" t="s">
        <v>50</v>
      </c>
      <c r="B36" s="3">
        <v>38</v>
      </c>
      <c r="C36" s="3" t="s">
        <v>1004</v>
      </c>
      <c r="D36">
        <v>1035</v>
      </c>
      <c r="E36" s="2">
        <v>0</v>
      </c>
      <c r="F36" s="3" t="s">
        <v>460</v>
      </c>
      <c r="G36" s="6" t="s">
        <v>1005</v>
      </c>
      <c r="H36" s="2">
        <f t="shared" si="0"/>
        <v>1035</v>
      </c>
      <c r="I36" s="2">
        <v>8</v>
      </c>
      <c r="J36">
        <v>1035</v>
      </c>
      <c r="K36" s="2">
        <v>0</v>
      </c>
      <c r="L36">
        <v>6635</v>
      </c>
      <c r="M36">
        <v>6635</v>
      </c>
      <c r="N36" s="9">
        <v>2</v>
      </c>
      <c r="O36" s="11"/>
      <c r="Q36">
        <f>VLOOKUP(F36,跳转!A:C,3,FALSE)</f>
        <v>314007904</v>
      </c>
      <c r="R36">
        <v>0</v>
      </c>
      <c r="T36">
        <v>27</v>
      </c>
    </row>
    <row r="37" ht="16.5" customHeight="1" spans="1:20">
      <c r="A37" s="2" t="s">
        <v>50</v>
      </c>
      <c r="B37" s="3">
        <v>38</v>
      </c>
      <c r="C37" s="3" t="s">
        <v>1006</v>
      </c>
      <c r="D37">
        <v>1036</v>
      </c>
      <c r="E37" s="2">
        <v>0</v>
      </c>
      <c r="F37" s="3" t="s">
        <v>460</v>
      </c>
      <c r="G37" s="6" t="s">
        <v>1007</v>
      </c>
      <c r="H37" s="2">
        <f t="shared" si="0"/>
        <v>1036</v>
      </c>
      <c r="I37" s="2">
        <v>8</v>
      </c>
      <c r="J37">
        <v>1036</v>
      </c>
      <c r="K37" s="2">
        <v>0</v>
      </c>
      <c r="L37">
        <v>6636</v>
      </c>
      <c r="M37">
        <v>6636</v>
      </c>
      <c r="N37" s="9">
        <v>2</v>
      </c>
      <c r="O37" s="11"/>
      <c r="Q37">
        <f>VLOOKUP(F37,跳转!A:C,3,FALSE)</f>
        <v>314007904</v>
      </c>
      <c r="R37">
        <v>0</v>
      </c>
      <c r="T37">
        <v>27</v>
      </c>
    </row>
    <row r="38" ht="16.5" customHeight="1" spans="1:20">
      <c r="A38" s="2" t="s">
        <v>50</v>
      </c>
      <c r="B38" s="3">
        <v>39</v>
      </c>
      <c r="C38" s="3" t="s">
        <v>1008</v>
      </c>
      <c r="D38">
        <v>1037</v>
      </c>
      <c r="E38" s="2">
        <v>0</v>
      </c>
      <c r="F38" s="3" t="s">
        <v>460</v>
      </c>
      <c r="G38" s="3" t="s">
        <v>1009</v>
      </c>
      <c r="H38" s="2">
        <f t="shared" si="0"/>
        <v>1037</v>
      </c>
      <c r="I38" s="2">
        <v>8</v>
      </c>
      <c r="J38">
        <v>1037</v>
      </c>
      <c r="K38" s="2">
        <v>0</v>
      </c>
      <c r="L38">
        <v>6637</v>
      </c>
      <c r="M38">
        <v>6637</v>
      </c>
      <c r="N38" s="9">
        <v>2</v>
      </c>
      <c r="O38" s="11"/>
      <c r="Q38">
        <f>VLOOKUP(F38,跳转!A:C,3,FALSE)</f>
        <v>314007904</v>
      </c>
      <c r="R38">
        <v>0</v>
      </c>
      <c r="T38">
        <v>27</v>
      </c>
    </row>
    <row r="39" ht="16.5" customHeight="1" spans="1:20">
      <c r="A39" s="2" t="s">
        <v>50</v>
      </c>
      <c r="B39" s="3">
        <v>39</v>
      </c>
      <c r="C39" s="3" t="s">
        <v>1010</v>
      </c>
      <c r="D39">
        <v>1038</v>
      </c>
      <c r="E39" s="2">
        <v>0</v>
      </c>
      <c r="F39" s="3" t="s">
        <v>460</v>
      </c>
      <c r="G39" s="6" t="s">
        <v>1011</v>
      </c>
      <c r="H39" s="2">
        <f t="shared" si="0"/>
        <v>1038</v>
      </c>
      <c r="I39" s="2">
        <v>8</v>
      </c>
      <c r="J39">
        <v>1038</v>
      </c>
      <c r="K39" s="2">
        <v>0</v>
      </c>
      <c r="L39">
        <v>6638</v>
      </c>
      <c r="M39">
        <v>6638</v>
      </c>
      <c r="N39" s="9">
        <v>2</v>
      </c>
      <c r="O39" s="11"/>
      <c r="Q39">
        <f>VLOOKUP(F39,跳转!A:C,3,FALSE)</f>
        <v>314007904</v>
      </c>
      <c r="R39">
        <v>0</v>
      </c>
      <c r="T39">
        <v>27</v>
      </c>
    </row>
    <row r="40" ht="16.5" customHeight="1" spans="1:20">
      <c r="A40" s="2" t="s">
        <v>50</v>
      </c>
      <c r="B40" s="3">
        <v>39</v>
      </c>
      <c r="C40" s="3" t="s">
        <v>1012</v>
      </c>
      <c r="D40">
        <v>1039</v>
      </c>
      <c r="E40" s="2">
        <v>0</v>
      </c>
      <c r="F40" s="3" t="s">
        <v>460</v>
      </c>
      <c r="G40" s="3" t="s">
        <v>460</v>
      </c>
      <c r="H40" s="2">
        <f t="shared" si="0"/>
        <v>1039</v>
      </c>
      <c r="I40" s="2">
        <v>8</v>
      </c>
      <c r="J40">
        <v>1039</v>
      </c>
      <c r="K40" s="2">
        <v>0</v>
      </c>
      <c r="L40">
        <v>6639</v>
      </c>
      <c r="M40">
        <v>6639</v>
      </c>
      <c r="N40" s="9">
        <v>2</v>
      </c>
      <c r="O40" s="11"/>
      <c r="Q40">
        <f>VLOOKUP(F40,跳转!A:C,3,FALSE)</f>
        <v>314007904</v>
      </c>
      <c r="R40">
        <v>0</v>
      </c>
      <c r="T40">
        <v>27</v>
      </c>
    </row>
    <row r="41" ht="16.5" customHeight="1" spans="1:20">
      <c r="A41" s="2" t="s">
        <v>50</v>
      </c>
      <c r="B41" s="3">
        <v>39</v>
      </c>
      <c r="C41" s="3" t="s">
        <v>1013</v>
      </c>
      <c r="D41">
        <v>1040</v>
      </c>
      <c r="E41" s="2">
        <v>0</v>
      </c>
      <c r="F41" s="3" t="s">
        <v>460</v>
      </c>
      <c r="G41" s="8" t="s">
        <v>401</v>
      </c>
      <c r="H41" s="2">
        <f t="shared" si="0"/>
        <v>1040</v>
      </c>
      <c r="I41" s="2">
        <v>8</v>
      </c>
      <c r="J41">
        <v>1040</v>
      </c>
      <c r="K41" s="2">
        <v>0</v>
      </c>
      <c r="L41">
        <v>6640</v>
      </c>
      <c r="M41">
        <v>6640</v>
      </c>
      <c r="N41" s="9">
        <v>2</v>
      </c>
      <c r="O41" s="11"/>
      <c r="Q41">
        <f>VLOOKUP(F41,跳转!A:C,3,FALSE)</f>
        <v>314007904</v>
      </c>
      <c r="R41">
        <v>0</v>
      </c>
      <c r="T41">
        <v>27</v>
      </c>
    </row>
    <row r="42" ht="16.5" customHeight="1" spans="1:20">
      <c r="A42" s="2" t="s">
        <v>50</v>
      </c>
      <c r="B42" s="3">
        <v>40</v>
      </c>
      <c r="C42" s="3" t="s">
        <v>1014</v>
      </c>
      <c r="D42">
        <v>1041</v>
      </c>
      <c r="E42" s="2">
        <v>0</v>
      </c>
      <c r="F42" s="3" t="s">
        <v>460</v>
      </c>
      <c r="G42" s="3" t="s">
        <v>1015</v>
      </c>
      <c r="H42" s="2">
        <f t="shared" si="0"/>
        <v>1041</v>
      </c>
      <c r="I42" s="2">
        <v>8</v>
      </c>
      <c r="J42">
        <v>1041</v>
      </c>
      <c r="K42" s="2">
        <v>0</v>
      </c>
      <c r="L42">
        <v>6641</v>
      </c>
      <c r="M42">
        <v>6641</v>
      </c>
      <c r="N42" s="9">
        <v>2</v>
      </c>
      <c r="O42" s="11"/>
      <c r="Q42">
        <f>VLOOKUP(F42,跳转!A:C,3,FALSE)</f>
        <v>314007904</v>
      </c>
      <c r="R42">
        <v>0</v>
      </c>
      <c r="T42">
        <v>27</v>
      </c>
    </row>
    <row r="43" ht="16.5" customHeight="1" spans="1:20">
      <c r="A43" s="2" t="s">
        <v>50</v>
      </c>
      <c r="B43" s="3">
        <v>40</v>
      </c>
      <c r="C43" s="3" t="s">
        <v>1016</v>
      </c>
      <c r="D43">
        <v>1042</v>
      </c>
      <c r="E43" s="2">
        <v>0</v>
      </c>
      <c r="F43" s="6" t="s">
        <v>941</v>
      </c>
      <c r="G43" s="6" t="s">
        <v>1017</v>
      </c>
      <c r="H43" s="2">
        <f t="shared" si="0"/>
        <v>1042</v>
      </c>
      <c r="I43" s="2">
        <v>8</v>
      </c>
      <c r="J43">
        <v>1042</v>
      </c>
      <c r="K43" s="2">
        <v>0</v>
      </c>
      <c r="L43">
        <v>6642</v>
      </c>
      <c r="M43">
        <v>6642</v>
      </c>
      <c r="N43" s="9">
        <v>2</v>
      </c>
      <c r="O43" s="11"/>
      <c r="Q43">
        <f>VLOOKUP(F43,跳转!A:C,3,FALSE)</f>
        <v>314007903</v>
      </c>
      <c r="R43">
        <v>0</v>
      </c>
      <c r="T43">
        <v>27</v>
      </c>
    </row>
    <row r="44" ht="16.5" customHeight="1" spans="1:20">
      <c r="A44" s="2" t="s">
        <v>50</v>
      </c>
      <c r="B44" s="3">
        <v>40</v>
      </c>
      <c r="C44" s="3" t="s">
        <v>1018</v>
      </c>
      <c r="D44">
        <v>1043</v>
      </c>
      <c r="E44" s="2">
        <v>0</v>
      </c>
      <c r="F44" s="6" t="s">
        <v>467</v>
      </c>
      <c r="G44" s="6" t="s">
        <v>1019</v>
      </c>
      <c r="H44" s="2">
        <f t="shared" si="0"/>
        <v>1043</v>
      </c>
      <c r="I44" s="2">
        <v>8</v>
      </c>
      <c r="J44">
        <v>1043</v>
      </c>
      <c r="K44" s="2">
        <v>0</v>
      </c>
      <c r="L44">
        <v>6643</v>
      </c>
      <c r="M44">
        <v>6643</v>
      </c>
      <c r="N44" s="9">
        <f>VLOOKUP(F44,跳转!A:B,2,FALSE)</f>
        <v>2</v>
      </c>
      <c r="O44" s="11"/>
      <c r="Q44">
        <f>VLOOKUP(F44,跳转!A:C,3,FALSE)</f>
        <v>314007018</v>
      </c>
      <c r="R44">
        <v>0</v>
      </c>
      <c r="T44">
        <v>27</v>
      </c>
    </row>
    <row r="45" ht="16.5" customHeight="1" spans="1:20">
      <c r="A45" s="2" t="s">
        <v>50</v>
      </c>
      <c r="B45" s="3">
        <v>41</v>
      </c>
      <c r="C45" s="3" t="s">
        <v>1020</v>
      </c>
      <c r="D45">
        <v>1044</v>
      </c>
      <c r="E45" s="2">
        <v>0</v>
      </c>
      <c r="F45" s="3" t="s">
        <v>460</v>
      </c>
      <c r="G45" s="3" t="s">
        <v>515</v>
      </c>
      <c r="H45" s="2">
        <f t="shared" si="0"/>
        <v>1044</v>
      </c>
      <c r="I45" s="2">
        <v>8</v>
      </c>
      <c r="J45">
        <v>1044</v>
      </c>
      <c r="K45" s="2">
        <v>0</v>
      </c>
      <c r="L45">
        <v>6644</v>
      </c>
      <c r="M45">
        <v>6644</v>
      </c>
      <c r="N45" s="9">
        <v>2</v>
      </c>
      <c r="O45" s="11"/>
      <c r="Q45">
        <f>VLOOKUP(F45,跳转!A:C,3,FALSE)</f>
        <v>314007904</v>
      </c>
      <c r="R45">
        <v>0</v>
      </c>
      <c r="T45">
        <v>27</v>
      </c>
    </row>
    <row r="46" ht="16.5" customHeight="1" spans="1:20">
      <c r="A46" s="2" t="s">
        <v>50</v>
      </c>
      <c r="B46" s="3">
        <v>41</v>
      </c>
      <c r="C46" s="5" t="s">
        <v>1021</v>
      </c>
      <c r="D46">
        <v>1045</v>
      </c>
      <c r="E46" s="2">
        <v>0</v>
      </c>
      <c r="F46" s="3" t="s">
        <v>941</v>
      </c>
      <c r="G46" s="3" t="s">
        <v>1022</v>
      </c>
      <c r="H46" s="2">
        <f t="shared" si="0"/>
        <v>1045</v>
      </c>
      <c r="I46" s="2">
        <v>8</v>
      </c>
      <c r="J46">
        <v>1045</v>
      </c>
      <c r="K46" s="2">
        <v>0</v>
      </c>
      <c r="L46">
        <v>6645</v>
      </c>
      <c r="M46">
        <v>6645</v>
      </c>
      <c r="N46" s="9">
        <v>2</v>
      </c>
      <c r="O46" s="11"/>
      <c r="Q46">
        <f>VLOOKUP(F46,跳转!A:C,3,FALSE)</f>
        <v>314007903</v>
      </c>
      <c r="R46">
        <v>0</v>
      </c>
      <c r="T46">
        <v>27</v>
      </c>
    </row>
    <row r="47" ht="16.5" customHeight="1" spans="1:20">
      <c r="A47" s="2" t="s">
        <v>50</v>
      </c>
      <c r="B47" s="3">
        <v>41</v>
      </c>
      <c r="C47" s="5" t="s">
        <v>1023</v>
      </c>
      <c r="D47">
        <v>1046</v>
      </c>
      <c r="E47" s="2">
        <v>0</v>
      </c>
      <c r="F47" s="3" t="s">
        <v>476</v>
      </c>
      <c r="G47" s="3" t="s">
        <v>476</v>
      </c>
      <c r="H47" s="2">
        <f t="shared" si="0"/>
        <v>1046</v>
      </c>
      <c r="I47" s="2">
        <v>8</v>
      </c>
      <c r="J47">
        <v>1046</v>
      </c>
      <c r="K47" s="2">
        <v>0</v>
      </c>
      <c r="L47">
        <v>6646</v>
      </c>
      <c r="M47">
        <v>6646</v>
      </c>
      <c r="N47" s="9">
        <f>VLOOKUP(F47,跳转!A:B,2,FALSE)</f>
        <v>2</v>
      </c>
      <c r="O47" s="11"/>
      <c r="Q47">
        <f>VLOOKUP(F47,跳转!A:C,3,FALSE)</f>
        <v>314007012</v>
      </c>
      <c r="R47">
        <v>0</v>
      </c>
      <c r="T47">
        <v>27</v>
      </c>
    </row>
    <row r="48" ht="16.5" customHeight="1" spans="1:20">
      <c r="A48" s="2" t="s">
        <v>50</v>
      </c>
      <c r="B48" s="3">
        <v>42</v>
      </c>
      <c r="C48" s="5" t="s">
        <v>1024</v>
      </c>
      <c r="D48">
        <v>1047</v>
      </c>
      <c r="E48" s="2">
        <v>0</v>
      </c>
      <c r="F48" s="4" t="s">
        <v>296</v>
      </c>
      <c r="G48" s="3" t="s">
        <v>454</v>
      </c>
      <c r="H48" s="2">
        <f t="shared" si="0"/>
        <v>1047</v>
      </c>
      <c r="I48" s="2">
        <v>8</v>
      </c>
      <c r="J48">
        <v>1047</v>
      </c>
      <c r="K48" s="2">
        <v>0</v>
      </c>
      <c r="L48">
        <v>6647</v>
      </c>
      <c r="M48">
        <v>6647</v>
      </c>
      <c r="N48" s="9">
        <v>2</v>
      </c>
      <c r="O48" s="11"/>
      <c r="Q48">
        <f>VLOOKUP(F48,跳转!A:C,3,FALSE)</f>
        <v>314007019</v>
      </c>
      <c r="R48">
        <v>0</v>
      </c>
      <c r="T48">
        <v>27</v>
      </c>
    </row>
    <row r="49" ht="16.5" customHeight="1" spans="1:20">
      <c r="A49" s="2" t="s">
        <v>50</v>
      </c>
      <c r="B49" s="3">
        <v>42</v>
      </c>
      <c r="C49" s="5" t="s">
        <v>1025</v>
      </c>
      <c r="D49">
        <v>1048</v>
      </c>
      <c r="E49" s="2">
        <v>0</v>
      </c>
      <c r="F49" s="3" t="s">
        <v>498</v>
      </c>
      <c r="G49" s="3" t="s">
        <v>1026</v>
      </c>
      <c r="H49" s="2">
        <f t="shared" si="0"/>
        <v>1048</v>
      </c>
      <c r="I49" s="2">
        <v>8</v>
      </c>
      <c r="J49">
        <v>1048</v>
      </c>
      <c r="K49" s="2">
        <v>0</v>
      </c>
      <c r="L49">
        <v>6648</v>
      </c>
      <c r="M49">
        <v>6648</v>
      </c>
      <c r="N49" s="9">
        <f>VLOOKUP(F49,跳转!A:B,2,FALSE)</f>
        <v>2</v>
      </c>
      <c r="O49" s="11"/>
      <c r="Q49">
        <f>VLOOKUP(F49,跳转!A:C,3,FALSE)</f>
        <v>314007011</v>
      </c>
      <c r="R49">
        <v>0</v>
      </c>
      <c r="T49">
        <v>27</v>
      </c>
    </row>
    <row r="50" ht="16.5" customHeight="1" spans="1:20">
      <c r="A50" s="2" t="s">
        <v>50</v>
      </c>
      <c r="B50" s="3">
        <v>42</v>
      </c>
      <c r="C50" s="5" t="s">
        <v>1027</v>
      </c>
      <c r="D50">
        <v>1049</v>
      </c>
      <c r="E50" s="2">
        <v>0</v>
      </c>
      <c r="F50" s="7" t="s">
        <v>460</v>
      </c>
      <c r="G50" s="7" t="s">
        <v>1028</v>
      </c>
      <c r="H50" s="2">
        <f t="shared" si="0"/>
        <v>1049</v>
      </c>
      <c r="I50" s="2">
        <v>8</v>
      </c>
      <c r="J50">
        <v>1049</v>
      </c>
      <c r="K50" s="2">
        <v>0</v>
      </c>
      <c r="L50">
        <v>6649</v>
      </c>
      <c r="M50">
        <v>6649</v>
      </c>
      <c r="N50" s="9">
        <v>2</v>
      </c>
      <c r="O50" s="11"/>
      <c r="Q50">
        <f>VLOOKUP(F50,跳转!A:C,3,FALSE)</f>
        <v>314007904</v>
      </c>
      <c r="R50">
        <v>0</v>
      </c>
      <c r="T50">
        <v>27</v>
      </c>
    </row>
    <row r="51" ht="16.5" customHeight="1" spans="1:20">
      <c r="A51" s="2" t="s">
        <v>50</v>
      </c>
      <c r="B51" s="3">
        <v>42</v>
      </c>
      <c r="C51" s="5" t="s">
        <v>1029</v>
      </c>
      <c r="D51">
        <v>1050</v>
      </c>
      <c r="E51" s="2">
        <v>0</v>
      </c>
      <c r="F51" s="3" t="s">
        <v>460</v>
      </c>
      <c r="G51" s="3" t="s">
        <v>460</v>
      </c>
      <c r="H51" s="2">
        <f t="shared" si="0"/>
        <v>1050</v>
      </c>
      <c r="I51" s="2">
        <v>8</v>
      </c>
      <c r="J51">
        <v>1050</v>
      </c>
      <c r="K51" s="2">
        <v>0</v>
      </c>
      <c r="L51">
        <v>6650</v>
      </c>
      <c r="M51">
        <v>6650</v>
      </c>
      <c r="N51" s="9">
        <v>2</v>
      </c>
      <c r="O51" s="11"/>
      <c r="Q51">
        <f>VLOOKUP(F51,跳转!A:C,3,FALSE)</f>
        <v>314007904</v>
      </c>
      <c r="R51">
        <v>0</v>
      </c>
      <c r="T51">
        <v>27</v>
      </c>
    </row>
    <row r="52" ht="16.5" customHeight="1" spans="1:20">
      <c r="A52" s="2" t="s">
        <v>50</v>
      </c>
      <c r="B52" s="3">
        <v>43</v>
      </c>
      <c r="C52" s="3" t="s">
        <v>1030</v>
      </c>
      <c r="D52">
        <v>1051</v>
      </c>
      <c r="E52" s="2">
        <v>0</v>
      </c>
      <c r="F52" s="7" t="s">
        <v>467</v>
      </c>
      <c r="G52" s="3" t="s">
        <v>1031</v>
      </c>
      <c r="H52" s="2">
        <f t="shared" si="0"/>
        <v>1051</v>
      </c>
      <c r="I52" s="2">
        <v>8</v>
      </c>
      <c r="J52">
        <v>1051</v>
      </c>
      <c r="K52" s="2">
        <v>0</v>
      </c>
      <c r="L52">
        <v>6651</v>
      </c>
      <c r="M52">
        <v>6651</v>
      </c>
      <c r="N52" s="9">
        <f>VLOOKUP(F52,跳转!A:B,2,FALSE)</f>
        <v>2</v>
      </c>
      <c r="O52" s="11"/>
      <c r="Q52">
        <f>VLOOKUP(F52,跳转!A:C,3,FALSE)</f>
        <v>314007018</v>
      </c>
      <c r="R52">
        <v>0</v>
      </c>
      <c r="T52">
        <v>27</v>
      </c>
    </row>
    <row r="53" ht="16.5" customHeight="1" spans="1:20">
      <c r="A53" s="2" t="s">
        <v>50</v>
      </c>
      <c r="B53" s="3">
        <v>43</v>
      </c>
      <c r="C53" s="3" t="s">
        <v>1032</v>
      </c>
      <c r="D53">
        <v>1052</v>
      </c>
      <c r="E53" s="2">
        <v>0</v>
      </c>
      <c r="F53" s="7" t="s">
        <v>931</v>
      </c>
      <c r="G53" s="6" t="s">
        <v>1033</v>
      </c>
      <c r="H53" s="2">
        <f t="shared" si="0"/>
        <v>1052</v>
      </c>
      <c r="I53" s="2">
        <v>8</v>
      </c>
      <c r="J53">
        <v>1052</v>
      </c>
      <c r="K53" s="2">
        <v>0</v>
      </c>
      <c r="L53">
        <v>6652</v>
      </c>
      <c r="M53">
        <v>6652</v>
      </c>
      <c r="N53" s="9">
        <f>VLOOKUP(F53,跳转!A:B,2,FALSE)</f>
        <v>2</v>
      </c>
      <c r="O53" s="11"/>
      <c r="Q53">
        <f>VLOOKUP(F53,跳转!A:C,3,FALSE)</f>
        <v>314007002</v>
      </c>
      <c r="R53">
        <v>0</v>
      </c>
      <c r="T53">
        <v>27</v>
      </c>
    </row>
    <row r="54" ht="16.5" customHeight="1" spans="1:20">
      <c r="A54" s="2" t="s">
        <v>50</v>
      </c>
      <c r="B54" s="3">
        <v>43</v>
      </c>
      <c r="C54" s="3" t="s">
        <v>1034</v>
      </c>
      <c r="D54">
        <v>1053</v>
      </c>
      <c r="E54" s="2">
        <v>0</v>
      </c>
      <c r="F54" s="7" t="s">
        <v>498</v>
      </c>
      <c r="G54" s="6" t="s">
        <v>1035</v>
      </c>
      <c r="H54" s="2">
        <f t="shared" si="0"/>
        <v>1053</v>
      </c>
      <c r="I54" s="2">
        <v>8</v>
      </c>
      <c r="J54">
        <v>1053</v>
      </c>
      <c r="K54" s="2">
        <v>0</v>
      </c>
      <c r="L54">
        <v>6653</v>
      </c>
      <c r="M54">
        <v>6653</v>
      </c>
      <c r="N54" s="9">
        <f>VLOOKUP(F54,跳转!A:B,2,FALSE)</f>
        <v>2</v>
      </c>
      <c r="O54" s="11"/>
      <c r="Q54">
        <f>VLOOKUP(F54,跳转!A:C,3,FALSE)</f>
        <v>314007011</v>
      </c>
      <c r="R54">
        <v>0</v>
      </c>
      <c r="T54">
        <v>27</v>
      </c>
    </row>
    <row r="55" ht="16.5" customHeight="1" spans="1:20">
      <c r="A55" s="2" t="s">
        <v>50</v>
      </c>
      <c r="B55" s="3">
        <v>44</v>
      </c>
      <c r="C55" s="3" t="s">
        <v>1036</v>
      </c>
      <c r="D55">
        <v>1054</v>
      </c>
      <c r="E55" s="2">
        <v>0</v>
      </c>
      <c r="F55" s="7" t="s">
        <v>945</v>
      </c>
      <c r="G55" s="6" t="s">
        <v>1037</v>
      </c>
      <c r="H55" s="2">
        <f t="shared" si="0"/>
        <v>1054</v>
      </c>
      <c r="I55" s="2">
        <v>8</v>
      </c>
      <c r="J55">
        <v>1054</v>
      </c>
      <c r="K55" s="2">
        <v>0</v>
      </c>
      <c r="L55">
        <v>6654</v>
      </c>
      <c r="M55">
        <v>6654</v>
      </c>
      <c r="N55" s="9">
        <f>VLOOKUP(F55,跳转!A:B,2,FALSE)</f>
        <v>2</v>
      </c>
      <c r="O55" s="11"/>
      <c r="Q55">
        <f>VLOOKUP(F55,跳转!A:C,3,FALSE)</f>
        <v>314007022</v>
      </c>
      <c r="R55">
        <v>0</v>
      </c>
      <c r="T55">
        <v>27</v>
      </c>
    </row>
    <row r="56" ht="16.5" customHeight="1" spans="1:20">
      <c r="A56" s="2" t="s">
        <v>50</v>
      </c>
      <c r="B56" s="3">
        <v>44</v>
      </c>
      <c r="C56" s="3" t="s">
        <v>1038</v>
      </c>
      <c r="D56">
        <v>1055</v>
      </c>
      <c r="E56" s="2">
        <v>0</v>
      </c>
      <c r="F56" s="7" t="s">
        <v>550</v>
      </c>
      <c r="G56" s="6" t="s">
        <v>1039</v>
      </c>
      <c r="H56" s="2">
        <f t="shared" si="0"/>
        <v>1055</v>
      </c>
      <c r="I56" s="2">
        <v>8</v>
      </c>
      <c r="J56">
        <v>1055</v>
      </c>
      <c r="K56" s="2">
        <v>0</v>
      </c>
      <c r="L56">
        <v>6655</v>
      </c>
      <c r="M56">
        <v>6655</v>
      </c>
      <c r="N56" s="9">
        <f>VLOOKUP(F56,跳转!A:B,2,FALSE)</f>
        <v>2</v>
      </c>
      <c r="O56" s="11"/>
      <c r="Q56">
        <f>VLOOKUP(F56,跳转!A:C,3,FALSE)</f>
        <v>314007003</v>
      </c>
      <c r="R56">
        <v>0</v>
      </c>
      <c r="T56">
        <v>27</v>
      </c>
    </row>
    <row r="57" ht="16.5" customHeight="1" spans="1:20">
      <c r="A57" s="2" t="s">
        <v>50</v>
      </c>
      <c r="B57" s="3">
        <v>44</v>
      </c>
      <c r="C57" s="3" t="s">
        <v>1040</v>
      </c>
      <c r="D57">
        <v>1056</v>
      </c>
      <c r="E57" s="2">
        <v>0</v>
      </c>
      <c r="F57" s="7" t="s">
        <v>946</v>
      </c>
      <c r="G57" s="3" t="s">
        <v>1041</v>
      </c>
      <c r="H57" s="2">
        <f t="shared" si="0"/>
        <v>1056</v>
      </c>
      <c r="I57" s="2">
        <v>8</v>
      </c>
      <c r="J57">
        <v>1056</v>
      </c>
      <c r="K57" s="2">
        <v>0</v>
      </c>
      <c r="L57">
        <v>6656</v>
      </c>
      <c r="M57">
        <v>6656</v>
      </c>
      <c r="N57" s="9">
        <f>VLOOKUP(F57,跳转!A:B,2,FALSE)</f>
        <v>2</v>
      </c>
      <c r="O57" s="11"/>
      <c r="Q57">
        <f>VLOOKUP(F57,跳转!A:C,3,FALSE)</f>
        <v>314007021</v>
      </c>
      <c r="R57">
        <v>0</v>
      </c>
      <c r="T57">
        <v>27</v>
      </c>
    </row>
    <row r="58" ht="16.5" customHeight="1" spans="1:20">
      <c r="A58" s="2" t="s">
        <v>50</v>
      </c>
      <c r="B58" s="3">
        <v>45</v>
      </c>
      <c r="C58" s="3" t="s">
        <v>1042</v>
      </c>
      <c r="D58">
        <v>1057</v>
      </c>
      <c r="E58" s="2">
        <v>0</v>
      </c>
      <c r="F58" s="7" t="s">
        <v>460</v>
      </c>
      <c r="G58" s="3" t="s">
        <v>1043</v>
      </c>
      <c r="H58" s="2">
        <f t="shared" si="0"/>
        <v>1057</v>
      </c>
      <c r="I58" s="2">
        <v>8</v>
      </c>
      <c r="J58">
        <v>1057</v>
      </c>
      <c r="K58" s="2">
        <v>0</v>
      </c>
      <c r="L58">
        <v>6657</v>
      </c>
      <c r="M58">
        <v>6657</v>
      </c>
      <c r="N58" s="9">
        <v>2</v>
      </c>
      <c r="O58" s="11"/>
      <c r="Q58">
        <f>VLOOKUP(F58,跳转!A:C,3,FALSE)</f>
        <v>314007904</v>
      </c>
      <c r="R58">
        <v>0</v>
      </c>
      <c r="T58">
        <v>27</v>
      </c>
    </row>
    <row r="59" ht="16.5" customHeight="1" spans="1:20">
      <c r="A59" s="2" t="s">
        <v>50</v>
      </c>
      <c r="B59" s="3">
        <v>45</v>
      </c>
      <c r="C59" s="3" t="s">
        <v>1044</v>
      </c>
      <c r="D59">
        <v>1058</v>
      </c>
      <c r="E59" s="2">
        <v>0</v>
      </c>
      <c r="F59" s="7" t="s">
        <v>460</v>
      </c>
      <c r="G59" s="7" t="s">
        <v>460</v>
      </c>
      <c r="H59" s="2">
        <f t="shared" si="0"/>
        <v>1058</v>
      </c>
      <c r="I59" s="2">
        <v>8</v>
      </c>
      <c r="J59">
        <v>1058</v>
      </c>
      <c r="K59" s="2">
        <v>0</v>
      </c>
      <c r="L59">
        <v>6658</v>
      </c>
      <c r="M59">
        <v>6658</v>
      </c>
      <c r="N59" s="9">
        <v>2</v>
      </c>
      <c r="O59" s="11"/>
      <c r="Q59">
        <f>VLOOKUP(F59,跳转!A:C,3,FALSE)</f>
        <v>314007904</v>
      </c>
      <c r="R59">
        <v>0</v>
      </c>
      <c r="T59">
        <v>27</v>
      </c>
    </row>
    <row r="60" ht="16.5" customHeight="1" spans="1:20">
      <c r="A60" s="2" t="s">
        <v>50</v>
      </c>
      <c r="B60" s="3">
        <v>45</v>
      </c>
      <c r="C60" s="3" t="s">
        <v>1045</v>
      </c>
      <c r="D60">
        <v>1059</v>
      </c>
      <c r="E60" s="2">
        <v>0</v>
      </c>
      <c r="F60" s="4" t="s">
        <v>296</v>
      </c>
      <c r="G60" s="7" t="s">
        <v>1046</v>
      </c>
      <c r="H60" s="2">
        <f t="shared" si="0"/>
        <v>1059</v>
      </c>
      <c r="I60" s="2">
        <v>8</v>
      </c>
      <c r="J60">
        <v>1059</v>
      </c>
      <c r="K60" s="2">
        <v>0</v>
      </c>
      <c r="L60">
        <v>6659</v>
      </c>
      <c r="M60">
        <v>6659</v>
      </c>
      <c r="N60" s="9">
        <f>VLOOKUP(F60,跳转!A:B,2,FALSE)</f>
        <v>2</v>
      </c>
      <c r="O60" s="11"/>
      <c r="Q60">
        <f>VLOOKUP(F60,跳转!A:C,3,FALSE)</f>
        <v>314007019</v>
      </c>
      <c r="R60">
        <v>0</v>
      </c>
      <c r="T60">
        <v>27</v>
      </c>
    </row>
    <row r="61" ht="16.5" customHeight="1" spans="1:20">
      <c r="A61" s="2" t="s">
        <v>50</v>
      </c>
      <c r="B61" s="3">
        <v>45</v>
      </c>
      <c r="C61" s="3" t="s">
        <v>1047</v>
      </c>
      <c r="D61">
        <v>1060</v>
      </c>
      <c r="E61" s="2">
        <v>0</v>
      </c>
      <c r="F61" s="7" t="s">
        <v>460</v>
      </c>
      <c r="G61" s="7" t="s">
        <v>520</v>
      </c>
      <c r="H61" s="2">
        <f t="shared" si="0"/>
        <v>1060</v>
      </c>
      <c r="I61" s="2">
        <v>8</v>
      </c>
      <c r="J61">
        <v>1060</v>
      </c>
      <c r="K61" s="2">
        <v>0</v>
      </c>
      <c r="L61">
        <v>6660</v>
      </c>
      <c r="M61">
        <v>6660</v>
      </c>
      <c r="N61" s="9">
        <v>2</v>
      </c>
      <c r="O61" s="11"/>
      <c r="Q61">
        <f>VLOOKUP(F61,跳转!A:C,3,FALSE)</f>
        <v>314007904</v>
      </c>
      <c r="R61">
        <v>0</v>
      </c>
      <c r="T61">
        <v>27</v>
      </c>
    </row>
    <row r="62" ht="16.5" customHeight="1" spans="1:20">
      <c r="A62" s="2" t="s">
        <v>50</v>
      </c>
      <c r="B62" s="3">
        <v>46</v>
      </c>
      <c r="C62" s="3" t="s">
        <v>1048</v>
      </c>
      <c r="D62">
        <v>1061</v>
      </c>
      <c r="E62" s="2">
        <v>0</v>
      </c>
      <c r="F62" s="7" t="s">
        <v>460</v>
      </c>
      <c r="G62" s="6" t="s">
        <v>1049</v>
      </c>
      <c r="H62" s="2">
        <f t="shared" si="0"/>
        <v>1061</v>
      </c>
      <c r="I62" s="2">
        <v>8</v>
      </c>
      <c r="J62">
        <v>1061</v>
      </c>
      <c r="K62" s="2">
        <v>0</v>
      </c>
      <c r="L62">
        <v>6661</v>
      </c>
      <c r="M62">
        <v>6661</v>
      </c>
      <c r="N62" s="9">
        <v>2</v>
      </c>
      <c r="O62" s="11"/>
      <c r="Q62">
        <f>VLOOKUP(F62,跳转!A:C,3,FALSE)</f>
        <v>314007904</v>
      </c>
      <c r="R62">
        <v>0</v>
      </c>
      <c r="T62">
        <v>27</v>
      </c>
    </row>
    <row r="63" ht="16.5" customHeight="1" spans="1:20">
      <c r="A63" s="2" t="s">
        <v>50</v>
      </c>
      <c r="B63" s="3">
        <v>46</v>
      </c>
      <c r="C63" s="3" t="s">
        <v>1050</v>
      </c>
      <c r="D63">
        <v>1062</v>
      </c>
      <c r="E63" s="2">
        <v>0</v>
      </c>
      <c r="F63" s="7" t="s">
        <v>460</v>
      </c>
      <c r="G63" s="7" t="s">
        <v>1051</v>
      </c>
      <c r="H63" s="2">
        <f t="shared" si="0"/>
        <v>1062</v>
      </c>
      <c r="I63" s="2">
        <v>8</v>
      </c>
      <c r="J63">
        <v>1062</v>
      </c>
      <c r="K63" s="2">
        <v>0</v>
      </c>
      <c r="L63">
        <v>6662</v>
      </c>
      <c r="M63">
        <v>6662</v>
      </c>
      <c r="N63" s="9">
        <v>2</v>
      </c>
      <c r="O63" s="11"/>
      <c r="Q63">
        <f>VLOOKUP(F63,跳转!A:C,3,FALSE)</f>
        <v>314007904</v>
      </c>
      <c r="R63">
        <v>0</v>
      </c>
      <c r="T63">
        <v>27</v>
      </c>
    </row>
    <row r="64" ht="16.5" customHeight="1" spans="1:20">
      <c r="A64" s="2" t="s">
        <v>50</v>
      </c>
      <c r="B64" s="3">
        <v>46</v>
      </c>
      <c r="C64" s="3" t="s">
        <v>1052</v>
      </c>
      <c r="D64">
        <v>1063</v>
      </c>
      <c r="E64" s="2">
        <v>0</v>
      </c>
      <c r="F64" s="7" t="s">
        <v>460</v>
      </c>
      <c r="G64" s="7" t="s">
        <v>1053</v>
      </c>
      <c r="H64" s="2">
        <f t="shared" si="0"/>
        <v>1063</v>
      </c>
      <c r="I64" s="2">
        <v>8</v>
      </c>
      <c r="J64">
        <v>1063</v>
      </c>
      <c r="K64" s="2">
        <v>0</v>
      </c>
      <c r="L64">
        <v>6663</v>
      </c>
      <c r="M64">
        <v>6663</v>
      </c>
      <c r="N64" s="9">
        <v>2</v>
      </c>
      <c r="O64" s="11"/>
      <c r="Q64">
        <f>VLOOKUP(F64,跳转!A:C,3,FALSE)</f>
        <v>314007904</v>
      </c>
      <c r="R64">
        <v>0</v>
      </c>
      <c r="T64">
        <v>27</v>
      </c>
    </row>
    <row r="65" ht="16.5" customHeight="1" spans="1:20">
      <c r="A65" s="2" t="s">
        <v>50</v>
      </c>
      <c r="B65" s="3">
        <v>47</v>
      </c>
      <c r="C65" s="3" t="s">
        <v>1044</v>
      </c>
      <c r="D65">
        <v>1064</v>
      </c>
      <c r="E65" s="2">
        <v>0</v>
      </c>
      <c r="F65" s="6" t="s">
        <v>460</v>
      </c>
      <c r="G65" s="12" t="s">
        <v>1054</v>
      </c>
      <c r="H65" s="2">
        <f t="shared" si="0"/>
        <v>1064</v>
      </c>
      <c r="I65" s="2">
        <v>8</v>
      </c>
      <c r="J65">
        <v>1064</v>
      </c>
      <c r="K65" s="2">
        <v>0</v>
      </c>
      <c r="L65">
        <v>6664</v>
      </c>
      <c r="M65">
        <v>6664</v>
      </c>
      <c r="N65" s="9">
        <v>2</v>
      </c>
      <c r="O65" s="11"/>
      <c r="Q65">
        <f>VLOOKUP(F65,跳转!A:C,3,FALSE)</f>
        <v>314007904</v>
      </c>
      <c r="R65">
        <v>0</v>
      </c>
      <c r="T65">
        <v>27</v>
      </c>
    </row>
    <row r="66" ht="16.5" customHeight="1" spans="1:20">
      <c r="A66" s="2" t="s">
        <v>50</v>
      </c>
      <c r="B66" s="3">
        <v>47</v>
      </c>
      <c r="C66" s="3" t="s">
        <v>1055</v>
      </c>
      <c r="D66">
        <v>1065</v>
      </c>
      <c r="E66" s="2">
        <v>0</v>
      </c>
      <c r="F66" s="4" t="s">
        <v>296</v>
      </c>
      <c r="G66" s="3" t="s">
        <v>1056</v>
      </c>
      <c r="H66" s="2">
        <f t="shared" ref="H66:H89" si="1">D66</f>
        <v>1065</v>
      </c>
      <c r="I66" s="2">
        <v>8</v>
      </c>
      <c r="J66">
        <v>1065</v>
      </c>
      <c r="K66" s="2">
        <v>0</v>
      </c>
      <c r="L66">
        <v>6665</v>
      </c>
      <c r="M66">
        <v>6665</v>
      </c>
      <c r="N66" s="9">
        <v>2</v>
      </c>
      <c r="O66" s="11"/>
      <c r="Q66">
        <f>VLOOKUP(F66,跳转!A:C,3,FALSE)</f>
        <v>314007019</v>
      </c>
      <c r="R66">
        <v>0</v>
      </c>
      <c r="T66">
        <v>27</v>
      </c>
    </row>
    <row r="67" ht="16.5" customHeight="1" spans="1:20">
      <c r="A67" s="2" t="s">
        <v>50</v>
      </c>
      <c r="B67" s="3">
        <v>47</v>
      </c>
      <c r="C67" s="3" t="s">
        <v>1057</v>
      </c>
      <c r="D67">
        <v>1066</v>
      </c>
      <c r="E67" s="2">
        <v>0</v>
      </c>
      <c r="F67" s="6" t="s">
        <v>460</v>
      </c>
      <c r="G67" s="6" t="s">
        <v>532</v>
      </c>
      <c r="H67" s="2">
        <f t="shared" si="1"/>
        <v>1066</v>
      </c>
      <c r="I67" s="2">
        <v>8</v>
      </c>
      <c r="J67">
        <v>1066</v>
      </c>
      <c r="K67" s="2">
        <v>0</v>
      </c>
      <c r="L67">
        <v>6666</v>
      </c>
      <c r="M67">
        <v>6666</v>
      </c>
      <c r="N67" s="9">
        <v>2</v>
      </c>
      <c r="O67" s="11"/>
      <c r="Q67">
        <f>VLOOKUP(F67,跳转!A:C,3,FALSE)</f>
        <v>314007904</v>
      </c>
      <c r="R67">
        <v>0</v>
      </c>
      <c r="T67">
        <v>27</v>
      </c>
    </row>
    <row r="68" ht="16.5" customHeight="1" spans="1:20">
      <c r="A68" s="2" t="s">
        <v>50</v>
      </c>
      <c r="B68" s="3">
        <v>48</v>
      </c>
      <c r="C68" s="5" t="s">
        <v>1058</v>
      </c>
      <c r="D68">
        <v>1067</v>
      </c>
      <c r="E68" s="2">
        <v>0</v>
      </c>
      <c r="F68" s="3" t="s">
        <v>460</v>
      </c>
      <c r="G68" s="3" t="s">
        <v>1059</v>
      </c>
      <c r="H68" s="2">
        <f t="shared" si="1"/>
        <v>1067</v>
      </c>
      <c r="I68" s="2">
        <v>8</v>
      </c>
      <c r="J68">
        <v>1067</v>
      </c>
      <c r="K68" s="2">
        <v>0</v>
      </c>
      <c r="L68">
        <v>6667</v>
      </c>
      <c r="M68">
        <v>6667</v>
      </c>
      <c r="N68" s="9">
        <v>2</v>
      </c>
      <c r="O68" s="11"/>
      <c r="Q68">
        <f>VLOOKUP(F68,跳转!A:C,3,FALSE)</f>
        <v>314007904</v>
      </c>
      <c r="R68">
        <v>0</v>
      </c>
      <c r="T68">
        <v>27</v>
      </c>
    </row>
    <row r="69" ht="16.5" customHeight="1" spans="1:20">
      <c r="A69" s="2" t="s">
        <v>50</v>
      </c>
      <c r="B69" s="3">
        <v>48</v>
      </c>
      <c r="C69" s="5" t="s">
        <v>1060</v>
      </c>
      <c r="D69">
        <v>1068</v>
      </c>
      <c r="E69" s="2">
        <v>0</v>
      </c>
      <c r="F69" s="3" t="s">
        <v>460</v>
      </c>
      <c r="G69" s="3" t="s">
        <v>544</v>
      </c>
      <c r="H69" s="2">
        <f t="shared" si="1"/>
        <v>1068</v>
      </c>
      <c r="I69" s="2">
        <v>8</v>
      </c>
      <c r="J69">
        <v>1068</v>
      </c>
      <c r="K69" s="2">
        <v>0</v>
      </c>
      <c r="L69">
        <v>6668</v>
      </c>
      <c r="M69">
        <v>6668</v>
      </c>
      <c r="N69" s="9">
        <v>2</v>
      </c>
      <c r="O69" s="11"/>
      <c r="Q69">
        <f>VLOOKUP(F69,跳转!A:C,3,FALSE)</f>
        <v>314007904</v>
      </c>
      <c r="R69">
        <v>0</v>
      </c>
      <c r="T69">
        <v>27</v>
      </c>
    </row>
    <row r="70" ht="16.5" customHeight="1" spans="1:20">
      <c r="A70" s="2" t="s">
        <v>50</v>
      </c>
      <c r="B70" s="3">
        <v>48</v>
      </c>
      <c r="C70" s="5" t="s">
        <v>1061</v>
      </c>
      <c r="D70">
        <v>1069</v>
      </c>
      <c r="E70" s="2">
        <v>0</v>
      </c>
      <c r="F70" s="3" t="s">
        <v>460</v>
      </c>
      <c r="G70" s="3" t="s">
        <v>460</v>
      </c>
      <c r="H70" s="2">
        <f t="shared" si="1"/>
        <v>1069</v>
      </c>
      <c r="I70" s="2">
        <v>8</v>
      </c>
      <c r="J70">
        <v>1069</v>
      </c>
      <c r="K70" s="2">
        <v>0</v>
      </c>
      <c r="L70">
        <v>6669</v>
      </c>
      <c r="M70">
        <v>6669</v>
      </c>
      <c r="N70" s="9">
        <f>VLOOKUP(F70,跳转!A:B,2,FALSE)</f>
        <v>2</v>
      </c>
      <c r="O70" s="11"/>
      <c r="Q70">
        <f>VLOOKUP(F70,跳转!A:C,3,FALSE)</f>
        <v>314007904</v>
      </c>
      <c r="R70">
        <v>0</v>
      </c>
      <c r="T70">
        <v>27</v>
      </c>
    </row>
    <row r="71" ht="16.5" customHeight="1" spans="1:20">
      <c r="A71" s="2" t="s">
        <v>50</v>
      </c>
      <c r="B71" s="3">
        <v>49</v>
      </c>
      <c r="C71" s="5" t="s">
        <v>1062</v>
      </c>
      <c r="D71">
        <v>1070</v>
      </c>
      <c r="E71" s="2">
        <v>0</v>
      </c>
      <c r="F71" s="3" t="s">
        <v>941</v>
      </c>
      <c r="G71" s="3" t="s">
        <v>1063</v>
      </c>
      <c r="H71" s="2">
        <f t="shared" si="1"/>
        <v>1070</v>
      </c>
      <c r="I71" s="2">
        <v>8</v>
      </c>
      <c r="J71">
        <v>1070</v>
      </c>
      <c r="K71" s="2">
        <v>0</v>
      </c>
      <c r="L71">
        <v>6670</v>
      </c>
      <c r="M71">
        <v>6670</v>
      </c>
      <c r="N71" s="9">
        <v>2</v>
      </c>
      <c r="O71" s="11"/>
      <c r="Q71">
        <f>VLOOKUP(F71,跳转!A:C,3,FALSE)</f>
        <v>314007903</v>
      </c>
      <c r="R71">
        <v>0</v>
      </c>
      <c r="T71">
        <v>27</v>
      </c>
    </row>
    <row r="72" ht="16.5" customHeight="1" spans="1:20">
      <c r="A72" s="2" t="s">
        <v>50</v>
      </c>
      <c r="B72" s="3">
        <v>49</v>
      </c>
      <c r="C72" s="5" t="s">
        <v>982</v>
      </c>
      <c r="D72">
        <v>1071</v>
      </c>
      <c r="E72" s="2">
        <v>0</v>
      </c>
      <c r="F72" s="7" t="s">
        <v>943</v>
      </c>
      <c r="G72" s="7" t="s">
        <v>1064</v>
      </c>
      <c r="H72" s="2">
        <f t="shared" si="1"/>
        <v>1071</v>
      </c>
      <c r="I72" s="2">
        <v>8</v>
      </c>
      <c r="J72">
        <v>1071</v>
      </c>
      <c r="K72" s="2">
        <v>0</v>
      </c>
      <c r="L72">
        <v>6671</v>
      </c>
      <c r="M72">
        <v>6671</v>
      </c>
      <c r="N72" s="9">
        <v>2</v>
      </c>
      <c r="O72" s="11"/>
      <c r="Q72">
        <f>VLOOKUP(F72,跳转!A:C,3,FALSE)</f>
        <v>314007902</v>
      </c>
      <c r="R72">
        <v>0</v>
      </c>
      <c r="T72">
        <v>27</v>
      </c>
    </row>
    <row r="73" ht="16.5" customHeight="1" spans="1:20">
      <c r="A73" s="2" t="s">
        <v>50</v>
      </c>
      <c r="B73" s="3">
        <v>49</v>
      </c>
      <c r="C73" s="5" t="s">
        <v>1065</v>
      </c>
      <c r="D73">
        <v>1072</v>
      </c>
      <c r="E73" s="2">
        <v>0</v>
      </c>
      <c r="F73" s="3" t="s">
        <v>941</v>
      </c>
      <c r="G73" s="3" t="s">
        <v>1066</v>
      </c>
      <c r="H73" s="2">
        <f t="shared" si="1"/>
        <v>1072</v>
      </c>
      <c r="I73" s="2">
        <v>8</v>
      </c>
      <c r="J73">
        <v>1072</v>
      </c>
      <c r="K73" s="2">
        <v>0</v>
      </c>
      <c r="L73">
        <v>6672</v>
      </c>
      <c r="M73">
        <v>6672</v>
      </c>
      <c r="N73" s="9">
        <v>2</v>
      </c>
      <c r="O73" s="11"/>
      <c r="Q73">
        <f>VLOOKUP(F73,跳转!A:C,3,FALSE)</f>
        <v>314007903</v>
      </c>
      <c r="R73">
        <v>0</v>
      </c>
      <c r="T73">
        <v>27</v>
      </c>
    </row>
    <row r="74" ht="16.5" customHeight="1" spans="1:20">
      <c r="A74" s="2" t="s">
        <v>50</v>
      </c>
      <c r="B74" s="3">
        <v>50</v>
      </c>
      <c r="C74" s="3" t="s">
        <v>1067</v>
      </c>
      <c r="D74">
        <v>1073</v>
      </c>
      <c r="E74" s="2">
        <v>0</v>
      </c>
      <c r="F74" s="7" t="s">
        <v>942</v>
      </c>
      <c r="G74" s="13" t="s">
        <v>1068</v>
      </c>
      <c r="H74" s="2">
        <f t="shared" si="1"/>
        <v>1073</v>
      </c>
      <c r="I74" s="2">
        <v>8</v>
      </c>
      <c r="J74">
        <v>1073</v>
      </c>
      <c r="K74" s="2">
        <v>0</v>
      </c>
      <c r="L74">
        <v>6673</v>
      </c>
      <c r="M74">
        <v>6673</v>
      </c>
      <c r="N74" s="9">
        <v>2</v>
      </c>
      <c r="O74" s="11"/>
      <c r="Q74">
        <f>VLOOKUP(F74,跳转!A:C,3,FALSE)</f>
        <v>314007901</v>
      </c>
      <c r="R74">
        <v>0</v>
      </c>
      <c r="T74">
        <v>27</v>
      </c>
    </row>
    <row r="75" ht="16.5" customHeight="1" spans="1:20">
      <c r="A75" s="2" t="s">
        <v>50</v>
      </c>
      <c r="B75" s="3">
        <v>50</v>
      </c>
      <c r="C75" s="3" t="s">
        <v>1069</v>
      </c>
      <c r="D75">
        <v>1074</v>
      </c>
      <c r="E75" s="2">
        <v>0</v>
      </c>
      <c r="F75" s="7" t="s">
        <v>460</v>
      </c>
      <c r="G75" s="3" t="s">
        <v>1070</v>
      </c>
      <c r="H75" s="2">
        <f t="shared" si="1"/>
        <v>1074</v>
      </c>
      <c r="I75" s="2">
        <v>8</v>
      </c>
      <c r="J75">
        <v>1074</v>
      </c>
      <c r="K75" s="2">
        <v>0</v>
      </c>
      <c r="L75">
        <v>6674</v>
      </c>
      <c r="M75">
        <v>6674</v>
      </c>
      <c r="N75" s="9">
        <v>2</v>
      </c>
      <c r="O75" s="11"/>
      <c r="Q75">
        <f>VLOOKUP(F75,跳转!A:C,3,FALSE)</f>
        <v>314007904</v>
      </c>
      <c r="R75">
        <v>0</v>
      </c>
      <c r="T75">
        <v>27</v>
      </c>
    </row>
    <row r="76" ht="16.5" customHeight="1" spans="1:20">
      <c r="A76" s="2" t="s">
        <v>50</v>
      </c>
      <c r="B76" s="3">
        <v>50</v>
      </c>
      <c r="C76" s="3" t="s">
        <v>1071</v>
      </c>
      <c r="D76">
        <v>1075</v>
      </c>
      <c r="E76" s="2">
        <v>0</v>
      </c>
      <c r="F76" s="7" t="s">
        <v>938</v>
      </c>
      <c r="G76" s="7" t="s">
        <v>938</v>
      </c>
      <c r="H76" s="2">
        <f t="shared" si="1"/>
        <v>1075</v>
      </c>
      <c r="I76" s="2">
        <v>8</v>
      </c>
      <c r="J76">
        <v>1075</v>
      </c>
      <c r="K76" s="2">
        <v>0</v>
      </c>
      <c r="L76">
        <v>6675</v>
      </c>
      <c r="M76">
        <v>6675</v>
      </c>
      <c r="N76" s="9">
        <f>VLOOKUP(F76,跳转!A:B,2,FALSE)</f>
        <v>2</v>
      </c>
      <c r="O76" s="11"/>
      <c r="Q76">
        <f>VLOOKUP(F76,跳转!A:C,3,FALSE)</f>
        <v>314007014</v>
      </c>
      <c r="R76">
        <v>0</v>
      </c>
      <c r="T76">
        <v>27</v>
      </c>
    </row>
    <row r="77" ht="16.5" customHeight="1" spans="1:20">
      <c r="A77" s="2" t="s">
        <v>50</v>
      </c>
      <c r="B77" s="3">
        <v>50</v>
      </c>
      <c r="C77" s="3" t="s">
        <v>1072</v>
      </c>
      <c r="D77">
        <v>1076</v>
      </c>
      <c r="E77" s="2">
        <v>0</v>
      </c>
      <c r="F77" s="7" t="s">
        <v>467</v>
      </c>
      <c r="G77" s="3" t="s">
        <v>1073</v>
      </c>
      <c r="H77" s="2">
        <f t="shared" si="1"/>
        <v>1076</v>
      </c>
      <c r="I77" s="2">
        <v>8</v>
      </c>
      <c r="J77">
        <v>1076</v>
      </c>
      <c r="K77" s="2">
        <v>0</v>
      </c>
      <c r="L77">
        <v>6676</v>
      </c>
      <c r="M77">
        <v>6676</v>
      </c>
      <c r="N77" s="9">
        <f>VLOOKUP(F77,跳转!A:B,2,FALSE)</f>
        <v>2</v>
      </c>
      <c r="O77" s="11"/>
      <c r="Q77">
        <f>VLOOKUP(F77,跳转!A:C,3,FALSE)</f>
        <v>314007018</v>
      </c>
      <c r="R77">
        <v>0</v>
      </c>
      <c r="T77">
        <v>27</v>
      </c>
    </row>
    <row r="78" ht="16.5" customHeight="1" spans="1:20">
      <c r="A78" s="2" t="s">
        <v>50</v>
      </c>
      <c r="B78" s="3">
        <v>51</v>
      </c>
      <c r="C78" s="3" t="s">
        <v>1074</v>
      </c>
      <c r="D78">
        <v>1077</v>
      </c>
      <c r="E78" s="2">
        <v>0</v>
      </c>
      <c r="F78" s="7" t="s">
        <v>931</v>
      </c>
      <c r="G78" s="8" t="s">
        <v>1075</v>
      </c>
      <c r="H78" s="2">
        <f t="shared" si="1"/>
        <v>1077</v>
      </c>
      <c r="I78" s="2">
        <v>8</v>
      </c>
      <c r="J78">
        <v>1077</v>
      </c>
      <c r="K78" s="2">
        <v>0</v>
      </c>
      <c r="L78">
        <v>6677</v>
      </c>
      <c r="M78">
        <v>6677</v>
      </c>
      <c r="N78" s="9">
        <f>VLOOKUP(F78,跳转!A:B,2,FALSE)</f>
        <v>2</v>
      </c>
      <c r="O78" s="11"/>
      <c r="Q78">
        <f>VLOOKUP(F78,跳转!A:C,3,FALSE)</f>
        <v>314007002</v>
      </c>
      <c r="R78">
        <v>0</v>
      </c>
      <c r="T78">
        <v>27</v>
      </c>
    </row>
    <row r="79" ht="16.5" spans="1:20">
      <c r="A79" s="2" t="s">
        <v>50</v>
      </c>
      <c r="B79" s="3">
        <v>51</v>
      </c>
      <c r="C79" s="3" t="s">
        <v>1076</v>
      </c>
      <c r="D79">
        <v>1078</v>
      </c>
      <c r="E79" s="2">
        <v>0</v>
      </c>
      <c r="F79" s="7" t="s">
        <v>498</v>
      </c>
      <c r="G79" s="3" t="s">
        <v>1077</v>
      </c>
      <c r="H79" s="2">
        <f t="shared" si="1"/>
        <v>1078</v>
      </c>
      <c r="I79" s="2">
        <v>8</v>
      </c>
      <c r="J79">
        <v>1078</v>
      </c>
      <c r="K79" s="2">
        <v>0</v>
      </c>
      <c r="L79">
        <v>6678</v>
      </c>
      <c r="M79">
        <v>6678</v>
      </c>
      <c r="N79" s="9">
        <f>VLOOKUP(F79,跳转!A:B,2,FALSE)</f>
        <v>2</v>
      </c>
      <c r="Q79">
        <f>VLOOKUP(F79,跳转!A:C,3,FALSE)</f>
        <v>314007011</v>
      </c>
      <c r="R79">
        <v>0</v>
      </c>
      <c r="T79">
        <v>27</v>
      </c>
    </row>
    <row r="80" ht="16.5" spans="1:20">
      <c r="A80" s="2" t="s">
        <v>50</v>
      </c>
      <c r="B80" s="3">
        <v>51</v>
      </c>
      <c r="C80" t="s">
        <v>1078</v>
      </c>
      <c r="D80">
        <v>1079</v>
      </c>
      <c r="E80" s="2">
        <v>0</v>
      </c>
      <c r="F80" t="s">
        <v>945</v>
      </c>
      <c r="G80" t="s">
        <v>1079</v>
      </c>
      <c r="H80" s="2">
        <f t="shared" si="1"/>
        <v>1079</v>
      </c>
      <c r="I80" s="2">
        <v>8</v>
      </c>
      <c r="J80">
        <v>1079</v>
      </c>
      <c r="K80" s="2">
        <v>1</v>
      </c>
      <c r="L80">
        <v>6679</v>
      </c>
      <c r="M80">
        <v>6679</v>
      </c>
      <c r="N80" s="9">
        <f>VLOOKUP(F80,跳转!A:B,2,FALSE)</f>
        <v>2</v>
      </c>
      <c r="Q80">
        <f>VLOOKUP(F80,跳转!A:C,3,FALSE)</f>
        <v>314007022</v>
      </c>
      <c r="R80">
        <v>0</v>
      </c>
      <c r="T80">
        <v>27</v>
      </c>
    </row>
    <row r="81" ht="16.5" spans="1:20">
      <c r="A81" s="2" t="s">
        <v>50</v>
      </c>
      <c r="B81" s="3">
        <v>52</v>
      </c>
      <c r="C81" t="s">
        <v>1080</v>
      </c>
      <c r="D81">
        <v>1080</v>
      </c>
      <c r="E81" s="2">
        <v>0</v>
      </c>
      <c r="F81" t="s">
        <v>550</v>
      </c>
      <c r="G81" t="s">
        <v>1081</v>
      </c>
      <c r="H81" s="2">
        <f t="shared" si="1"/>
        <v>1080</v>
      </c>
      <c r="I81" s="2">
        <v>8</v>
      </c>
      <c r="J81">
        <v>1080</v>
      </c>
      <c r="K81" s="2">
        <v>2</v>
      </c>
      <c r="L81">
        <v>6680</v>
      </c>
      <c r="M81">
        <v>6680</v>
      </c>
      <c r="N81" s="9">
        <f>VLOOKUP(F81,跳转!A:B,2,FALSE)</f>
        <v>2</v>
      </c>
      <c r="Q81">
        <f>VLOOKUP(F81,跳转!A:C,3,FALSE)</f>
        <v>314007003</v>
      </c>
      <c r="R81">
        <v>0</v>
      </c>
      <c r="T81">
        <v>27</v>
      </c>
    </row>
    <row r="82" ht="16.5" spans="1:20">
      <c r="A82" s="2" t="s">
        <v>50</v>
      </c>
      <c r="B82" s="3">
        <v>52</v>
      </c>
      <c r="C82" t="s">
        <v>1082</v>
      </c>
      <c r="D82">
        <v>1081</v>
      </c>
      <c r="E82" s="2">
        <v>0</v>
      </c>
      <c r="F82" t="s">
        <v>946</v>
      </c>
      <c r="G82" t="s">
        <v>1083</v>
      </c>
      <c r="H82" s="2">
        <f t="shared" si="1"/>
        <v>1081</v>
      </c>
      <c r="I82" s="2">
        <v>8</v>
      </c>
      <c r="J82">
        <v>1081</v>
      </c>
      <c r="K82" s="2">
        <v>3</v>
      </c>
      <c r="L82">
        <v>6681</v>
      </c>
      <c r="M82">
        <v>6681</v>
      </c>
      <c r="N82" s="9">
        <f>VLOOKUP(F82,跳转!A:B,2,FALSE)</f>
        <v>2</v>
      </c>
      <c r="Q82">
        <f>VLOOKUP(F82,跳转!A:C,3,FALSE)</f>
        <v>314007021</v>
      </c>
      <c r="R82">
        <v>0</v>
      </c>
      <c r="T82">
        <v>27</v>
      </c>
    </row>
    <row r="83" ht="16.5" spans="1:20">
      <c r="A83" s="2" t="s">
        <v>50</v>
      </c>
      <c r="B83" s="3">
        <v>52</v>
      </c>
      <c r="C83" t="s">
        <v>1084</v>
      </c>
      <c r="D83">
        <v>1082</v>
      </c>
      <c r="E83" s="2">
        <v>0</v>
      </c>
      <c r="F83" t="s">
        <v>460</v>
      </c>
      <c r="G83" t="s">
        <v>569</v>
      </c>
      <c r="H83" s="2">
        <f t="shared" si="1"/>
        <v>1082</v>
      </c>
      <c r="I83" s="2">
        <v>8</v>
      </c>
      <c r="J83">
        <v>1082</v>
      </c>
      <c r="K83" s="2">
        <v>4</v>
      </c>
      <c r="L83">
        <v>6682</v>
      </c>
      <c r="M83">
        <v>6682</v>
      </c>
      <c r="N83" s="9">
        <v>18</v>
      </c>
      <c r="Q83">
        <f>VLOOKUP(F83,跳转!A:C,3,FALSE)</f>
        <v>314007904</v>
      </c>
      <c r="R83">
        <v>0</v>
      </c>
      <c r="T83">
        <v>27</v>
      </c>
    </row>
    <row r="84" ht="16.5" spans="1:20">
      <c r="A84" s="2" t="s">
        <v>50</v>
      </c>
      <c r="B84" s="3">
        <v>52</v>
      </c>
      <c r="C84" t="s">
        <v>1085</v>
      </c>
      <c r="D84">
        <v>1083</v>
      </c>
      <c r="E84" s="2">
        <v>0</v>
      </c>
      <c r="F84" t="s">
        <v>460</v>
      </c>
      <c r="G84" t="s">
        <v>460</v>
      </c>
      <c r="H84" s="2">
        <f t="shared" si="1"/>
        <v>1083</v>
      </c>
      <c r="I84" s="2">
        <v>8</v>
      </c>
      <c r="J84">
        <v>1083</v>
      </c>
      <c r="K84" s="2">
        <v>5</v>
      </c>
      <c r="L84">
        <v>6683</v>
      </c>
      <c r="M84">
        <v>6683</v>
      </c>
      <c r="N84" s="9">
        <v>2</v>
      </c>
      <c r="Q84">
        <f>VLOOKUP(F84,跳转!A:C,3,FALSE)</f>
        <v>314007904</v>
      </c>
      <c r="R84">
        <v>0</v>
      </c>
      <c r="T84">
        <v>27</v>
      </c>
    </row>
    <row r="85" ht="16.5" spans="1:20">
      <c r="A85" s="2" t="s">
        <v>50</v>
      </c>
      <c r="B85" s="3">
        <v>53</v>
      </c>
      <c r="C85" t="s">
        <v>1086</v>
      </c>
      <c r="D85">
        <v>1084</v>
      </c>
      <c r="E85" s="2">
        <v>0</v>
      </c>
      <c r="F85" t="s">
        <v>460</v>
      </c>
      <c r="G85" t="s">
        <v>1087</v>
      </c>
      <c r="H85" s="2">
        <f t="shared" si="1"/>
        <v>1084</v>
      </c>
      <c r="I85" s="2">
        <v>8</v>
      </c>
      <c r="J85">
        <v>1084</v>
      </c>
      <c r="K85" s="2">
        <v>6</v>
      </c>
      <c r="L85">
        <v>6684</v>
      </c>
      <c r="M85">
        <v>6684</v>
      </c>
      <c r="N85" s="9">
        <v>2</v>
      </c>
      <c r="Q85">
        <f>VLOOKUP(F85,跳转!A:C,3,FALSE)</f>
        <v>314007904</v>
      </c>
      <c r="R85">
        <v>0</v>
      </c>
      <c r="T85">
        <v>27</v>
      </c>
    </row>
    <row r="86" ht="16.5" spans="1:20">
      <c r="A86" s="2" t="s">
        <v>50</v>
      </c>
      <c r="B86" s="3">
        <v>53</v>
      </c>
      <c r="C86" t="s">
        <v>1088</v>
      </c>
      <c r="D86">
        <v>1085</v>
      </c>
      <c r="E86" s="2">
        <v>0</v>
      </c>
      <c r="F86" t="s">
        <v>460</v>
      </c>
      <c r="G86" t="s">
        <v>1089</v>
      </c>
      <c r="H86" s="2">
        <f t="shared" si="1"/>
        <v>1085</v>
      </c>
      <c r="I86" s="2">
        <v>8</v>
      </c>
      <c r="J86">
        <v>1085</v>
      </c>
      <c r="K86" s="2">
        <v>7</v>
      </c>
      <c r="L86">
        <v>6685</v>
      </c>
      <c r="M86">
        <v>6685</v>
      </c>
      <c r="N86" s="9">
        <v>2</v>
      </c>
      <c r="Q86">
        <f>VLOOKUP(F86,跳转!A:C,3,FALSE)</f>
        <v>314007904</v>
      </c>
      <c r="R86">
        <v>0</v>
      </c>
      <c r="T86">
        <v>27</v>
      </c>
    </row>
    <row r="87" ht="16.5" spans="1:20">
      <c r="A87" s="2" t="s">
        <v>50</v>
      </c>
      <c r="B87" s="3">
        <v>53</v>
      </c>
      <c r="C87" t="s">
        <v>1090</v>
      </c>
      <c r="D87">
        <v>1086</v>
      </c>
      <c r="E87" s="2">
        <v>0</v>
      </c>
      <c r="F87" t="s">
        <v>460</v>
      </c>
      <c r="G87" t="s">
        <v>1091</v>
      </c>
      <c r="H87" s="2">
        <f t="shared" si="1"/>
        <v>1086</v>
      </c>
      <c r="I87" s="2">
        <v>8</v>
      </c>
      <c r="J87">
        <v>1086</v>
      </c>
      <c r="K87" s="2">
        <v>8</v>
      </c>
      <c r="L87">
        <v>6686</v>
      </c>
      <c r="M87">
        <v>6686</v>
      </c>
      <c r="N87" s="9">
        <v>2</v>
      </c>
      <c r="Q87">
        <f>VLOOKUP(F87,跳转!A:C,3,FALSE)</f>
        <v>314007904</v>
      </c>
      <c r="R87">
        <v>0</v>
      </c>
      <c r="T87">
        <v>27</v>
      </c>
    </row>
    <row r="88" ht="16.5" spans="1:20">
      <c r="A88" s="2" t="s">
        <v>50</v>
      </c>
      <c r="B88" s="3">
        <v>54</v>
      </c>
      <c r="C88" t="s">
        <v>1092</v>
      </c>
      <c r="D88">
        <v>1087</v>
      </c>
      <c r="E88" s="2">
        <v>0</v>
      </c>
      <c r="F88" t="s">
        <v>460</v>
      </c>
      <c r="G88" t="s">
        <v>1093</v>
      </c>
      <c r="H88" s="2">
        <f t="shared" si="1"/>
        <v>1087</v>
      </c>
      <c r="I88" s="2">
        <v>8</v>
      </c>
      <c r="J88">
        <v>1087</v>
      </c>
      <c r="K88" s="2">
        <v>9</v>
      </c>
      <c r="L88">
        <v>6687</v>
      </c>
      <c r="M88">
        <v>6687</v>
      </c>
      <c r="N88" s="9">
        <v>2</v>
      </c>
      <c r="Q88">
        <f>VLOOKUP(F88,跳转!A:C,3,FALSE)</f>
        <v>314007904</v>
      </c>
      <c r="R88">
        <v>0</v>
      </c>
      <c r="T88">
        <v>27</v>
      </c>
    </row>
    <row r="89" ht="16.5" spans="1:20">
      <c r="A89" s="2" t="s">
        <v>50</v>
      </c>
      <c r="B89" s="3">
        <v>54</v>
      </c>
      <c r="C89" t="s">
        <v>1094</v>
      </c>
      <c r="D89">
        <v>1088</v>
      </c>
      <c r="E89" s="2">
        <v>0</v>
      </c>
      <c r="F89" t="s">
        <v>460</v>
      </c>
      <c r="G89" t="s">
        <v>1095</v>
      </c>
      <c r="H89" s="2">
        <f t="shared" si="1"/>
        <v>1088</v>
      </c>
      <c r="I89" s="2">
        <v>8</v>
      </c>
      <c r="J89">
        <v>1088</v>
      </c>
      <c r="K89" s="2">
        <v>10</v>
      </c>
      <c r="L89">
        <v>6688</v>
      </c>
      <c r="M89">
        <v>6688</v>
      </c>
      <c r="N89" s="9">
        <v>2</v>
      </c>
      <c r="Q89">
        <f>VLOOKUP(F89,跳转!A:C,3,FALSE)</f>
        <v>314007904</v>
      </c>
      <c r="R89">
        <v>0</v>
      </c>
      <c r="T89">
        <v>27</v>
      </c>
    </row>
    <row r="90" ht="16.5" spans="6:6">
      <c r="F90" s="4"/>
    </row>
    <row r="91" ht="16.5" spans="2:2">
      <c r="B91" s="3"/>
    </row>
    <row r="92" ht="16.5" spans="2:2">
      <c r="B92" s="3"/>
    </row>
    <row r="93" ht="16.5" spans="2:2">
      <c r="B93" s="3"/>
    </row>
    <row r="94" ht="16.5" spans="2:2">
      <c r="B94" s="3"/>
    </row>
    <row r="95" ht="16.5" spans="2:2">
      <c r="B95" s="3"/>
    </row>
    <row r="96" ht="16.5" spans="2:2">
      <c r="B96" s="3"/>
    </row>
    <row r="97" ht="16.5" spans="2:2">
      <c r="B97" s="3"/>
    </row>
    <row r="98" ht="16.5" spans="2:2">
      <c r="B98" s="3"/>
    </row>
    <row r="99" ht="16.5" spans="2:2">
      <c r="B99" s="3"/>
    </row>
    <row r="100" ht="16.5" spans="2:2">
      <c r="B100" s="3"/>
    </row>
    <row r="101" ht="16.5" spans="2:2">
      <c r="B101" s="3"/>
    </row>
    <row r="102" ht="16.5" spans="2:2">
      <c r="B102" s="3"/>
    </row>
    <row r="103" ht="16.5" spans="2:2">
      <c r="B103" s="3"/>
    </row>
    <row r="104" ht="16.5" spans="2:2">
      <c r="B104" s="3"/>
    </row>
    <row r="105" ht="16.5" spans="2:2">
      <c r="B105" s="3"/>
    </row>
    <row r="106" ht="16.5" spans="2:2">
      <c r="B106" s="3"/>
    </row>
    <row r="107" ht="16.5" spans="2:2">
      <c r="B107" s="3"/>
    </row>
    <row r="108" ht="16.5" spans="2:2">
      <c r="B108" s="3"/>
    </row>
    <row r="109" ht="16.5" spans="2:2">
      <c r="B109" s="3"/>
    </row>
    <row r="110" ht="16.5" spans="2:2">
      <c r="B110" s="3"/>
    </row>
    <row r="111" ht="16.5" spans="2:2">
      <c r="B111" s="3"/>
    </row>
    <row r="112" ht="16.5" spans="2:2">
      <c r="B112" s="3"/>
    </row>
    <row r="113" ht="16.5" spans="2:2">
      <c r="B113" s="3"/>
    </row>
    <row r="114" ht="16.5" spans="2:2">
      <c r="B114" s="3"/>
    </row>
    <row r="115" ht="16.5" spans="2:2">
      <c r="B115" s="3"/>
    </row>
    <row r="116" ht="16.5" spans="2:2">
      <c r="B116" s="3"/>
    </row>
    <row r="117" ht="16.5" spans="2:2">
      <c r="B117" s="3"/>
    </row>
    <row r="118" ht="16.5" spans="2:2">
      <c r="B118" s="3"/>
    </row>
    <row r="119" ht="16.5" spans="2:2">
      <c r="B119" s="3"/>
    </row>
    <row r="120" ht="16.5" spans="2:2">
      <c r="B120" s="3"/>
    </row>
    <row r="121" ht="16.5" spans="2:2">
      <c r="B121" s="3"/>
    </row>
    <row r="122" ht="16.5" spans="2:2">
      <c r="B122" s="3"/>
    </row>
    <row r="123" ht="16.5" spans="2:2">
      <c r="B123" s="3"/>
    </row>
    <row r="124" ht="16.5" spans="2:2">
      <c r="B124" s="3"/>
    </row>
    <row r="125" ht="16.5" spans="2:2">
      <c r="B125" s="3"/>
    </row>
    <row r="126" ht="16.5" spans="2:2">
      <c r="B126" s="3"/>
    </row>
    <row r="127" ht="16.5" spans="2:2">
      <c r="B127" s="3"/>
    </row>
    <row r="128" ht="16.5" spans="2:2">
      <c r="B128" s="3"/>
    </row>
    <row r="129" ht="16.5" spans="2:2">
      <c r="B129" s="3"/>
    </row>
    <row r="130" ht="16.5" spans="2:2">
      <c r="B130" s="3"/>
    </row>
    <row r="131" ht="16.5" spans="2:2">
      <c r="B131" s="3"/>
    </row>
    <row r="132" ht="16.5" spans="2:2">
      <c r="B132" s="3"/>
    </row>
    <row r="133" ht="16.5" spans="2:2">
      <c r="B133" s="3"/>
    </row>
    <row r="134" ht="16.5" spans="2:2">
      <c r="B134" s="3"/>
    </row>
    <row r="135" ht="16.5" spans="2:2">
      <c r="B135" s="3"/>
    </row>
    <row r="136" ht="16.5" spans="2:2">
      <c r="B136" s="3"/>
    </row>
    <row r="137" ht="16.5" spans="2:2">
      <c r="B137" s="3"/>
    </row>
    <row r="138" ht="16.5" spans="2:2">
      <c r="B138" s="3"/>
    </row>
    <row r="139" ht="16.5" spans="2:2">
      <c r="B139" s="3"/>
    </row>
    <row r="140" ht="16.5" spans="2:2">
      <c r="B140" s="3"/>
    </row>
    <row r="141" ht="16.5" spans="2:2">
      <c r="B141" s="3"/>
    </row>
    <row r="142" ht="16.5" spans="2:2">
      <c r="B142" s="3"/>
    </row>
    <row r="143" ht="16.5" spans="2:2">
      <c r="B143" s="3"/>
    </row>
    <row r="144" ht="16.5" spans="2:2">
      <c r="B144" s="3"/>
    </row>
    <row r="145" ht="16.5" spans="2:2">
      <c r="B145" s="3"/>
    </row>
    <row r="146" ht="16.5" spans="2:2">
      <c r="B146" s="3"/>
    </row>
    <row r="147" ht="16.5" spans="2:2">
      <c r="B147" s="3"/>
    </row>
    <row r="148" ht="16.5" spans="2:2">
      <c r="B148" s="3"/>
    </row>
    <row r="149" ht="16.5" spans="2:2">
      <c r="B149" s="3"/>
    </row>
    <row r="150" ht="16.5" spans="2:2">
      <c r="B150" s="3"/>
    </row>
  </sheetData>
  <conditionalFormatting sqref="D2:D89">
    <cfRule type="duplicateValues" dxfId="0" priority="3"/>
  </conditionalFormatting>
  <conditionalFormatting sqref="J2:J89">
    <cfRule type="duplicateValues" dxfId="0" priority="4"/>
  </conditionalFormatting>
  <conditionalFormatting sqref="H2:H78 H80:H83 H85:H88">
    <cfRule type="duplicateValues" dxfId="0" priority="2"/>
  </conditionalFormatting>
  <conditionalFormatting sqref="H79 H84 H89">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Sheet1</vt:lpstr>
      <vt:lpstr>fuzhu</vt:lpstr>
      <vt:lpstr>Sheet6</vt:lpstr>
      <vt:lpstr>Sheet2</vt:lpstr>
      <vt:lpstr>Sheet3</vt:lpstr>
      <vt:lpstr>Sheet4</vt:lpstr>
      <vt:lpstr>Sheet5</vt:lpstr>
      <vt:lpstr>跳转</vt:lpstr>
      <vt:lpstr>源核任务备份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꧁狐狸꧂</cp:lastModifiedBy>
  <dcterms:created xsi:type="dcterms:W3CDTF">2015-06-05T18:19:00Z</dcterms:created>
  <dcterms:modified xsi:type="dcterms:W3CDTF">2022-10-26T12:21:15Z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92FA0435C6B849749FCD3E180B814AF9</vt:lpwstr>
  </property>
  <property fmtid="{D5CDD505-2E9C-101B-9397-08002B2CF9AE}" pid="3" name="KSOProductBuildVer">
    <vt:lpwstr>2052-11.1.0.12598</vt:lpwstr>
  </property>
  <property fmtid="{D5CDD505-2E9C-101B-9397-08002B2CF9AE}" pid="4" name="KSOReadingLayout">
    <vt:bool>true</vt:bool>
  </property>
</Properties>
</file>