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2" i="2"/>
  <c r="W3" i="2" l="1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2" i="2"/>
  <c r="Q3" i="2" l="1"/>
  <c r="T3" i="2" s="1"/>
  <c r="Q4" i="2"/>
  <c r="T4" i="2" s="1"/>
  <c r="Q5" i="2"/>
  <c r="T5" i="2" s="1"/>
  <c r="Q6" i="2"/>
  <c r="T6" i="2" s="1"/>
  <c r="Q7" i="2"/>
  <c r="T7" i="2" s="1"/>
  <c r="Q8" i="2"/>
  <c r="T8" i="2" s="1"/>
  <c r="Q9" i="2"/>
  <c r="T9" i="2" s="1"/>
  <c r="Q10" i="2"/>
  <c r="T10" i="2" s="1"/>
  <c r="Q11" i="2"/>
  <c r="T11" i="2" s="1"/>
  <c r="Q12" i="2"/>
  <c r="T12" i="2" s="1"/>
  <c r="Q13" i="2"/>
  <c r="T13" i="2" s="1"/>
  <c r="Q14" i="2"/>
  <c r="T14" i="2" s="1"/>
  <c r="Q15" i="2"/>
  <c r="T15" i="2" s="1"/>
  <c r="Q16" i="2"/>
  <c r="T16" i="2" s="1"/>
  <c r="Q17" i="2"/>
  <c r="T17" i="2" s="1"/>
  <c r="Q18" i="2"/>
  <c r="T18" i="2" s="1"/>
  <c r="Q19" i="2"/>
  <c r="T19" i="2" s="1"/>
  <c r="Q20" i="2"/>
  <c r="T20" i="2" s="1"/>
  <c r="Q21" i="2"/>
  <c r="T21" i="2" s="1"/>
  <c r="Q22" i="2"/>
  <c r="T22" i="2" s="1"/>
  <c r="Q23" i="2"/>
  <c r="T23" i="2" s="1"/>
  <c r="Q24" i="2"/>
  <c r="T24" i="2" s="1"/>
  <c r="Q25" i="2"/>
  <c r="T25" i="2" s="1"/>
  <c r="Q26" i="2"/>
  <c r="T26" i="2" s="1"/>
  <c r="Q27" i="2"/>
  <c r="T27" i="2" s="1"/>
  <c r="Q28" i="2"/>
  <c r="T28" i="2" s="1"/>
  <c r="Q29" i="2"/>
  <c r="T29" i="2" s="1"/>
  <c r="Q30" i="2"/>
  <c r="T30" i="2" s="1"/>
  <c r="Q31" i="2"/>
  <c r="T31" i="2" s="1"/>
  <c r="Q32" i="2"/>
  <c r="T32" i="2" s="1"/>
  <c r="Q33" i="2"/>
  <c r="T33" i="2" s="1"/>
  <c r="Q34" i="2"/>
  <c r="T34" i="2" s="1"/>
  <c r="Q35" i="2"/>
  <c r="T35" i="2" s="1"/>
  <c r="Q36" i="2"/>
  <c r="T36" i="2" s="1"/>
  <c r="Q37" i="2"/>
  <c r="T37" i="2" s="1"/>
  <c r="Q38" i="2"/>
  <c r="T38" i="2" s="1"/>
  <c r="Q39" i="2"/>
  <c r="T39" i="2" s="1"/>
  <c r="Q40" i="2"/>
  <c r="T40" i="2" s="1"/>
  <c r="Q41" i="2"/>
  <c r="T41" i="2" s="1"/>
  <c r="Q42" i="2"/>
  <c r="T42" i="2" s="1"/>
  <c r="Q43" i="2"/>
  <c r="T43" i="2" s="1"/>
  <c r="Q44" i="2"/>
  <c r="T44" i="2" s="1"/>
  <c r="Q45" i="2"/>
  <c r="T45" i="2" s="1"/>
  <c r="Q46" i="2"/>
  <c r="T46" i="2" s="1"/>
  <c r="Q47" i="2"/>
  <c r="T47" i="2" s="1"/>
  <c r="Q48" i="2"/>
  <c r="T48" i="2" s="1"/>
  <c r="Q49" i="2"/>
  <c r="T49" i="2" s="1"/>
  <c r="Q50" i="2"/>
  <c r="T50" i="2" s="1"/>
  <c r="Q51" i="2"/>
  <c r="T51" i="2" s="1"/>
  <c r="Q52" i="2"/>
  <c r="T52" i="2" s="1"/>
  <c r="Q53" i="2"/>
  <c r="T53" i="2" s="1"/>
  <c r="Q54" i="2"/>
  <c r="T54" i="2" s="1"/>
  <c r="Q55" i="2"/>
  <c r="T55" i="2" s="1"/>
  <c r="Q56" i="2"/>
  <c r="T56" i="2" s="1"/>
  <c r="Q57" i="2"/>
  <c r="T57" i="2" s="1"/>
  <c r="Q58" i="2"/>
  <c r="T58" i="2" s="1"/>
  <c r="Q59" i="2"/>
  <c r="T59" i="2" s="1"/>
  <c r="Q60" i="2"/>
  <c r="T60" i="2" s="1"/>
  <c r="Q61" i="2"/>
  <c r="T61" i="2" s="1"/>
  <c r="Q62" i="2"/>
  <c r="T62" i="2" s="1"/>
  <c r="Q63" i="2"/>
  <c r="T63" i="2" s="1"/>
  <c r="Q64" i="2"/>
  <c r="T64" i="2" s="1"/>
  <c r="Q65" i="2"/>
  <c r="T65" i="2" s="1"/>
  <c r="Q66" i="2"/>
  <c r="T66" i="2" s="1"/>
  <c r="Q67" i="2"/>
  <c r="T67" i="2" s="1"/>
  <c r="Q68" i="2"/>
  <c r="T68" i="2" s="1"/>
  <c r="Q69" i="2"/>
  <c r="T69" i="2" s="1"/>
  <c r="Q70" i="2"/>
  <c r="T70" i="2" s="1"/>
  <c r="Q71" i="2"/>
  <c r="T71" i="2" s="1"/>
  <c r="Q72" i="2"/>
  <c r="T72" i="2" s="1"/>
  <c r="Q73" i="2"/>
  <c r="T73" i="2" s="1"/>
  <c r="Q74" i="2"/>
  <c r="T74" i="2" s="1"/>
  <c r="Q75" i="2"/>
  <c r="T75" i="2" s="1"/>
  <c r="Q76" i="2"/>
  <c r="T76" i="2" s="1"/>
  <c r="Q77" i="2"/>
  <c r="T77" i="2" s="1"/>
  <c r="Q78" i="2"/>
  <c r="T78" i="2" s="1"/>
  <c r="Q79" i="2"/>
  <c r="T79" i="2" s="1"/>
  <c r="Q80" i="2"/>
  <c r="T80" i="2" s="1"/>
  <c r="Q81" i="2"/>
  <c r="T81" i="2" s="1"/>
  <c r="Q2" i="2"/>
  <c r="T2" i="2" s="1"/>
  <c r="R57" i="2" l="1"/>
  <c r="R59" i="2" s="1"/>
  <c r="R61" i="2" s="1"/>
  <c r="R63" i="2" s="1"/>
  <c r="R65" i="2" s="1"/>
  <c r="R67" i="2" s="1"/>
  <c r="R69" i="2" s="1"/>
  <c r="R71" i="2" s="1"/>
  <c r="R73" i="2" s="1"/>
  <c r="R75" i="2" s="1"/>
  <c r="R77" i="2" s="1"/>
  <c r="R79" i="2" s="1"/>
  <c r="R81" i="2" s="1"/>
  <c r="R58" i="2"/>
  <c r="R60" i="2" s="1"/>
  <c r="R62" i="2" s="1"/>
  <c r="R64" i="2" s="1"/>
  <c r="R66" i="2" s="1"/>
  <c r="R68" i="2" s="1"/>
  <c r="R70" i="2" s="1"/>
  <c r="R72" i="2" s="1"/>
  <c r="R74" i="2" s="1"/>
  <c r="R76" i="2" s="1"/>
  <c r="R78" i="2" s="1"/>
  <c r="R80" i="2" s="1"/>
  <c r="R48" i="2"/>
  <c r="R49" i="2"/>
  <c r="R50" i="2"/>
  <c r="R52" i="2" s="1"/>
  <c r="R54" i="2" s="1"/>
  <c r="R56" i="2" s="1"/>
  <c r="R51" i="2"/>
  <c r="R53" i="2" s="1"/>
  <c r="R55" i="2" s="1"/>
  <c r="R47" i="2"/>
  <c r="AC1" i="2"/>
  <c r="M20" i="2" s="1"/>
  <c r="O20" i="2" s="1"/>
  <c r="AE2" i="2"/>
  <c r="AC2" i="2" s="1"/>
  <c r="M3" i="2"/>
  <c r="O3" i="2" s="1"/>
  <c r="M4" i="2"/>
  <c r="O4" i="2" s="1"/>
  <c r="M5" i="2"/>
  <c r="O5" i="2" s="1"/>
  <c r="M6" i="2"/>
  <c r="O6" i="2" s="1"/>
  <c r="M7" i="2"/>
  <c r="O7" i="2" s="1"/>
  <c r="M8" i="2"/>
  <c r="O8" i="2" s="1"/>
  <c r="M9" i="2"/>
  <c r="O9" i="2" s="1"/>
  <c r="M10" i="2"/>
  <c r="O10" i="2" s="1"/>
  <c r="M11" i="2"/>
  <c r="O11" i="2" s="1"/>
  <c r="M12" i="2"/>
  <c r="O12" i="2" s="1"/>
  <c r="M13" i="2"/>
  <c r="O13" i="2" s="1"/>
  <c r="M14" i="2"/>
  <c r="O14" i="2" s="1"/>
  <c r="M15" i="2"/>
  <c r="O15" i="2" s="1"/>
  <c r="M16" i="2"/>
  <c r="O16" i="2" s="1"/>
  <c r="M17" i="2"/>
  <c r="O17" i="2" s="1"/>
  <c r="M18" i="2"/>
  <c r="O18" i="2" s="1"/>
  <c r="M19" i="2"/>
  <c r="O19" i="2" s="1"/>
  <c r="M21" i="2"/>
  <c r="O21" i="2" s="1"/>
  <c r="M22" i="2"/>
  <c r="O22" i="2" s="1"/>
  <c r="M23" i="2"/>
  <c r="O23" i="2" s="1"/>
  <c r="M25" i="2"/>
  <c r="O25" i="2" s="1"/>
  <c r="M26" i="2"/>
  <c r="O26" i="2" s="1"/>
  <c r="M27" i="2"/>
  <c r="O27" i="2" s="1"/>
  <c r="M29" i="2"/>
  <c r="O29" i="2" s="1"/>
  <c r="M30" i="2"/>
  <c r="O30" i="2" s="1"/>
  <c r="M31" i="2"/>
  <c r="O31" i="2" s="1"/>
  <c r="M33" i="2"/>
  <c r="O33" i="2" s="1"/>
  <c r="M34" i="2"/>
  <c r="O34" i="2" s="1"/>
  <c r="M35" i="2"/>
  <c r="O35" i="2" s="1"/>
  <c r="M37" i="2"/>
  <c r="O37" i="2" s="1"/>
  <c r="M38" i="2"/>
  <c r="O38" i="2" s="1"/>
  <c r="M39" i="2"/>
  <c r="O39" i="2" s="1"/>
  <c r="M2" i="2"/>
  <c r="O2" i="2" s="1"/>
  <c r="AA35" i="2"/>
  <c r="AC35" i="2" s="1"/>
  <c r="AD35" i="2" s="1"/>
  <c r="AE35" i="2" s="1"/>
  <c r="AA34" i="2"/>
  <c r="AC34" i="2" s="1"/>
  <c r="AD34" i="2" s="1"/>
  <c r="AE34" i="2" s="1"/>
  <c r="Z35" i="2"/>
  <c r="M42" i="2" l="1"/>
  <c r="O42" i="2" s="1"/>
  <c r="M45" i="2"/>
  <c r="O45" i="2" s="1"/>
  <c r="M41" i="2"/>
  <c r="O41" i="2" s="1"/>
  <c r="M43" i="2"/>
  <c r="O43" i="2" s="1"/>
  <c r="M44" i="2"/>
  <c r="O44" i="2" s="1"/>
  <c r="AE3" i="2"/>
  <c r="M40" i="2"/>
  <c r="O40" i="2" s="1"/>
  <c r="M36" i="2"/>
  <c r="O36" i="2" s="1"/>
  <c r="M32" i="2"/>
  <c r="O32" i="2" s="1"/>
  <c r="M28" i="2"/>
  <c r="O28" i="2" s="1"/>
  <c r="M24" i="2"/>
  <c r="O24" i="2" s="1"/>
  <c r="AC3" i="2" l="1"/>
  <c r="AE4" i="2"/>
  <c r="AC4" i="2" l="1"/>
  <c r="AE5" i="2"/>
  <c r="AC5" i="2" s="1"/>
  <c r="M48" i="2"/>
  <c r="O48" i="2" s="1"/>
  <c r="M49" i="2"/>
  <c r="O49" i="2" s="1"/>
  <c r="M53" i="2"/>
  <c r="O53" i="2" s="1"/>
  <c r="M47" i="2"/>
  <c r="O47" i="2" s="1"/>
  <c r="M50" i="2"/>
  <c r="O50" i="2" s="1"/>
  <c r="M46" i="2"/>
  <c r="O46" i="2" s="1"/>
  <c r="M55" i="2"/>
  <c r="O55" i="2" s="1"/>
  <c r="M52" i="2"/>
  <c r="O52" i="2" s="1"/>
  <c r="M51" i="2"/>
  <c r="O51" i="2" s="1"/>
  <c r="M54" i="2"/>
  <c r="O54" i="2" s="1"/>
  <c r="M70" i="2" l="1"/>
  <c r="M69" i="2"/>
  <c r="M75" i="2"/>
  <c r="M80" i="2"/>
  <c r="M77" i="2"/>
  <c r="M71" i="2"/>
  <c r="M76" i="2"/>
  <c r="M81" i="2"/>
  <c r="M72" i="2"/>
  <c r="M73" i="2"/>
  <c r="M67" i="2"/>
  <c r="O67" i="2" s="1"/>
  <c r="O68" i="2" s="1"/>
  <c r="O69" i="2" s="1"/>
  <c r="O70" i="2" s="1"/>
  <c r="O71" i="2" s="1"/>
  <c r="O72" i="2" s="1"/>
  <c r="O73" i="2" s="1"/>
  <c r="O74" i="2" s="1"/>
  <c r="O75" i="2" s="1"/>
  <c r="O76" i="2" s="1"/>
  <c r="O77" i="2" s="1"/>
  <c r="O78" i="2" s="1"/>
  <c r="O79" i="2" s="1"/>
  <c r="O80" i="2" s="1"/>
  <c r="O81" i="2" s="1"/>
  <c r="M68" i="2"/>
  <c r="M79" i="2"/>
  <c r="M78" i="2"/>
  <c r="M74" i="2"/>
  <c r="M57" i="2"/>
  <c r="O57" i="2" s="1"/>
  <c r="M61" i="2"/>
  <c r="O61" i="2" s="1"/>
  <c r="M65" i="2"/>
  <c r="O65" i="2" s="1"/>
  <c r="M59" i="2"/>
  <c r="O59" i="2" s="1"/>
  <c r="M58" i="2"/>
  <c r="O58" i="2" s="1"/>
  <c r="M62" i="2"/>
  <c r="O62" i="2" s="1"/>
  <c r="M66" i="2"/>
  <c r="O66" i="2" s="1"/>
  <c r="M63" i="2"/>
  <c r="O63" i="2" s="1"/>
  <c r="M56" i="2"/>
  <c r="O56" i="2" s="1"/>
  <c r="M64" i="2"/>
  <c r="O64" i="2" s="1"/>
  <c r="M60" i="2"/>
  <c r="O60" i="2" s="1"/>
  <c r="AA33" i="2" l="1"/>
  <c r="AC33" i="2" s="1"/>
  <c r="AD33" i="2" s="1"/>
  <c r="AE33" i="2" s="1"/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2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3" i="2"/>
  <c r="G4" i="2"/>
  <c r="G5" i="2"/>
  <c r="G6" i="2"/>
  <c r="G7" i="2"/>
  <c r="G8" i="2"/>
  <c r="G2" i="2"/>
</calcChain>
</file>

<file path=xl/sharedStrings.xml><?xml version="1.0" encoding="utf-8"?>
<sst xmlns="http://schemas.openxmlformats.org/spreadsheetml/2006/main" count="301" uniqueCount="120">
  <si>
    <t>_flag</t>
  </si>
  <si>
    <t>STRING</t>
  </si>
  <si>
    <t>INT</t>
  </si>
  <si>
    <t>转表标记</t>
  </si>
  <si>
    <t>0</t>
  </si>
  <si>
    <t>100</t>
  </si>
  <si>
    <t>账号等级</t>
    <phoneticPr fontId="3" type="noConversion"/>
  </si>
  <si>
    <t>#</t>
  </si>
  <si>
    <t>角色等级目标</t>
    <phoneticPr fontId="3" type="noConversion"/>
  </si>
  <si>
    <t>突破目标</t>
    <phoneticPr fontId="3" type="noConversion"/>
  </si>
  <si>
    <t>进阶目标</t>
    <phoneticPr fontId="3" type="noConversion"/>
  </si>
  <si>
    <t>觉醒目标</t>
    <phoneticPr fontId="3" type="noConversion"/>
  </si>
  <si>
    <t>源核目标</t>
    <phoneticPr fontId="3" type="noConversion"/>
  </si>
  <si>
    <t>表彰目标</t>
    <phoneticPr fontId="3" type="noConversion"/>
  </si>
  <si>
    <t>level</t>
    <phoneticPr fontId="3" type="noConversion"/>
  </si>
  <si>
    <t>角色等级系数</t>
  </si>
  <si>
    <t>突破系数</t>
  </si>
  <si>
    <t>进阶系数</t>
  </si>
  <si>
    <t>觉醒系数</t>
  </si>
  <si>
    <t>源核系数</t>
  </si>
  <si>
    <t>表彰系数</t>
  </si>
  <si>
    <t>breakTarget</t>
    <phoneticPr fontId="3" type="noConversion"/>
  </si>
  <si>
    <t>heroLevelTarget</t>
    <phoneticPr fontId="3" type="noConversion"/>
  </si>
  <si>
    <t>advanceTarget</t>
    <phoneticPr fontId="3" type="noConversion"/>
  </si>
  <si>
    <t>advanceTarget</t>
    <phoneticPr fontId="3" type="noConversion"/>
  </si>
  <si>
    <t>awakenTarget</t>
    <phoneticPr fontId="3" type="noConversion"/>
  </si>
  <si>
    <t>awakenTarget</t>
    <phoneticPr fontId="3" type="noConversion"/>
  </si>
  <si>
    <t>suitTarget</t>
    <phoneticPr fontId="3" type="noConversion"/>
  </si>
  <si>
    <t>supportTarget</t>
    <phoneticPr fontId="3" type="noConversion"/>
  </si>
  <si>
    <t>heroLevelCoefficient</t>
  </si>
  <si>
    <t>breakCoefficient</t>
  </si>
  <si>
    <t>advanceCoefficient</t>
  </si>
  <si>
    <t>awakenCoefficient</t>
  </si>
  <si>
    <t>suitCoefficient</t>
  </si>
  <si>
    <t>supportCoefficient</t>
  </si>
  <si>
    <t>FLOAT</t>
    <phoneticPr fontId="3" type="noConversion"/>
  </si>
  <si>
    <t>玩家等级</t>
    <phoneticPr fontId="3" type="noConversion"/>
  </si>
  <si>
    <t>英雄等级</t>
    <phoneticPr fontId="3" type="noConversion"/>
  </si>
  <si>
    <t>觉醒</t>
    <phoneticPr fontId="3" type="noConversion"/>
  </si>
  <si>
    <t>进阶</t>
    <phoneticPr fontId="3" type="noConversion"/>
  </si>
  <si>
    <t>源核</t>
    <phoneticPr fontId="3" type="noConversion"/>
  </si>
  <si>
    <t>表彰</t>
    <phoneticPr fontId="3" type="noConversion"/>
  </si>
  <si>
    <t>白1</t>
  </si>
  <si>
    <t>绿1</t>
  </si>
  <si>
    <t>绿3</t>
  </si>
  <si>
    <t>蓝1</t>
  </si>
  <si>
    <t>蓝3</t>
  </si>
  <si>
    <t>蓝6</t>
  </si>
  <si>
    <t>蓝9</t>
  </si>
  <si>
    <t>紫6</t>
  </si>
  <si>
    <t>紫9</t>
  </si>
  <si>
    <t>紫12</t>
  </si>
  <si>
    <t>橙9</t>
  </si>
  <si>
    <t>橙12</t>
  </si>
  <si>
    <t>橙15</t>
  </si>
  <si>
    <t>品质</t>
  </si>
  <si>
    <t>等级1评分</t>
  </si>
  <si>
    <t>等级2评分</t>
  </si>
  <si>
    <t>等级3评分</t>
  </si>
  <si>
    <t>等级4评分</t>
  </si>
  <si>
    <t>等级5评分</t>
  </si>
  <si>
    <t>等级6评分</t>
  </si>
  <si>
    <t>等级7评分</t>
  </si>
  <si>
    <t>等级8评分</t>
  </si>
  <si>
    <t>等级9评分</t>
  </si>
  <si>
    <t>等级10评分</t>
  </si>
  <si>
    <t>等级11评分</t>
  </si>
  <si>
    <t>等级12评分</t>
  </si>
  <si>
    <t>等级13评分</t>
  </si>
  <si>
    <t>等级14评分</t>
  </si>
  <si>
    <t>等级15评分</t>
  </si>
  <si>
    <t>英雄数量</t>
    <phoneticPr fontId="3" type="noConversion"/>
  </si>
  <si>
    <t>星级分</t>
    <phoneticPr fontId="3" type="noConversion"/>
  </si>
  <si>
    <t>星级权重</t>
    <phoneticPr fontId="3" type="noConversion"/>
  </si>
  <si>
    <t>等级分</t>
    <phoneticPr fontId="3" type="noConversion"/>
  </si>
  <si>
    <t>星级进度</t>
    <phoneticPr fontId="3" type="noConversion"/>
  </si>
  <si>
    <t>觉醒人数</t>
    <phoneticPr fontId="3" type="noConversion"/>
  </si>
  <si>
    <t>觉醒消耗</t>
    <phoneticPr fontId="3" type="noConversion"/>
  </si>
  <si>
    <t>觉醒分</t>
    <phoneticPr fontId="3" type="noConversion"/>
  </si>
  <si>
    <t>进阶分</t>
    <phoneticPr fontId="3" type="noConversion"/>
  </si>
  <si>
    <t>进阶英雄</t>
    <phoneticPr fontId="3" type="noConversion"/>
  </si>
  <si>
    <t>进阶权重</t>
    <phoneticPr fontId="3" type="noConversion"/>
  </si>
  <si>
    <t>源核分</t>
    <phoneticPr fontId="3" type="noConversion"/>
  </si>
  <si>
    <t>携带人数</t>
    <phoneticPr fontId="3" type="noConversion"/>
  </si>
  <si>
    <t>可带源核</t>
    <phoneticPr fontId="3" type="noConversion"/>
  </si>
  <si>
    <t>评分</t>
    <phoneticPr fontId="3" type="noConversion"/>
  </si>
  <si>
    <t>白2</t>
  </si>
  <si>
    <t>白3</t>
  </si>
  <si>
    <t>绿2</t>
  </si>
  <si>
    <t>绿4</t>
  </si>
  <si>
    <t>绿5</t>
  </si>
  <si>
    <t>绿6</t>
  </si>
  <si>
    <t>蓝2</t>
  </si>
  <si>
    <t>蓝4</t>
  </si>
  <si>
    <t>蓝5</t>
  </si>
  <si>
    <t>蓝7</t>
  </si>
  <si>
    <t>蓝8</t>
  </si>
  <si>
    <t>紫1</t>
  </si>
  <si>
    <t>紫2</t>
  </si>
  <si>
    <t>紫3</t>
  </si>
  <si>
    <t>紫4</t>
  </si>
  <si>
    <t>紫5</t>
  </si>
  <si>
    <t>紫7</t>
  </si>
  <si>
    <t>紫8</t>
  </si>
  <si>
    <t>紫10</t>
  </si>
  <si>
    <t>紫11</t>
  </si>
  <si>
    <t>橙1</t>
  </si>
  <si>
    <t>橙2</t>
  </si>
  <si>
    <t>橙3</t>
  </si>
  <si>
    <t>橙4</t>
  </si>
  <si>
    <t>橙5</t>
  </si>
  <si>
    <t>橙6</t>
  </si>
  <si>
    <t>橙7</t>
  </si>
  <si>
    <t>橙8</t>
  </si>
  <si>
    <t>橙10</t>
  </si>
  <si>
    <t>橙11</t>
  </si>
  <si>
    <t>橙13</t>
  </si>
  <si>
    <t>橙14</t>
  </si>
  <si>
    <t>英雄覆盖</t>
    <phoneticPr fontId="3" type="noConversion"/>
  </si>
  <si>
    <t>表彰分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</si>
</sst>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Microsoft YaHei Light"/>
      <family val="1"/>
    </font>
    <font>
      <sz val="9"/>
      <name val="等线"/>
      <family val="3"/>
      <charset val="134"/>
      <scheme val="minor"/>
    </font>
    <font>
      <sz val="10"/>
      <color theme="1"/>
      <name val="Microsoft YaHei Light"/>
      <family val="2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4">
    <xf numFmtId="0" fontId="0" fillId="0" borderId="0"/>
    <xf numFmtId="0" fontId="1" fillId="0" borderId="0"/>
    <xf numFmtId="0" fontId="6" fillId="0" borderId="0"/>
    <xf numFmtId="0" fontId="6" fillId="0" borderId="0"/>
  </cellStyleXfs>
  <cellXfs count="11">
    <xf numFmtId="0" fontId="0" fillId="0" borderId="0" xfId="0"/>
    <xf numFmtId="49" fontId="2" fillId="0" borderId="1" xfId="1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2" xfId="1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5" fillId="3" borderId="0" xfId="0" applyFont="1" applyFill="1"/>
    <xf numFmtId="0" fontId="5" fillId="0" borderId="0" xfId="0" applyFont="1" applyFill="1"/>
  </cellXfs>
  <cellStyles count="4">
    <cellStyle name="常规" xfId="0" builtinId="0"/>
    <cellStyle name="常规 2" xfId="2"/>
    <cellStyle name="常规 2 6" xfId="3"/>
    <cellStyle name="常规 3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"/>
  <sheetViews>
    <sheetView tabSelected="1" workbookViewId="0">
      <selection activeCell="I14" sqref="I14"/>
    </sheetView>
  </sheetViews>
  <sheetFormatPr defaultRowHeight="14.25"/>
  <cols>
    <col min="2" max="2" width="10" customWidth="1"/>
    <col min="3" max="3" width="13.75" bestFit="1" customWidth="1"/>
    <col min="4" max="4" width="16.625" customWidth="1"/>
    <col min="5" max="5" width="13.625" customWidth="1"/>
    <col min="6" max="6" width="12.25" customWidth="1"/>
    <col min="7" max="7" width="12.5" customWidth="1"/>
    <col min="8" max="8" width="13.375" customWidth="1"/>
    <col min="9" max="9" width="17.25" bestFit="1" customWidth="1"/>
    <col min="10" max="10" width="13.875" bestFit="1" customWidth="1"/>
    <col min="11" max="11" width="16.125" bestFit="1" customWidth="1"/>
    <col min="12" max="12" width="15.5" bestFit="1" customWidth="1"/>
    <col min="13" max="13" width="12.125" bestFit="1" customWidth="1"/>
    <col min="14" max="14" width="15.625" bestFit="1" customWidth="1"/>
  </cols>
  <sheetData>
    <row r="1" spans="1:14" ht="16.5">
      <c r="A1" s="1" t="s">
        <v>0</v>
      </c>
      <c r="B1" s="2" t="s">
        <v>14</v>
      </c>
      <c r="C1" s="2" t="s">
        <v>22</v>
      </c>
      <c r="D1" s="2" t="s">
        <v>21</v>
      </c>
      <c r="E1" s="2" t="s">
        <v>23</v>
      </c>
      <c r="F1" s="2" t="s">
        <v>25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</row>
    <row r="2" spans="1:14" ht="16.5">
      <c r="A2" s="1" t="s">
        <v>0</v>
      </c>
      <c r="B2" s="2" t="s">
        <v>14</v>
      </c>
      <c r="C2" s="2" t="s">
        <v>22</v>
      </c>
      <c r="D2" s="2" t="s">
        <v>21</v>
      </c>
      <c r="E2" s="2" t="s">
        <v>24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</row>
    <row r="3" spans="1:14" ht="16.5">
      <c r="A3" s="1" t="s">
        <v>1</v>
      </c>
      <c r="B3" s="3" t="s">
        <v>2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35</v>
      </c>
      <c r="J3" s="3" t="s">
        <v>35</v>
      </c>
      <c r="K3" s="3" t="s">
        <v>35</v>
      </c>
      <c r="L3" s="3" t="s">
        <v>35</v>
      </c>
      <c r="M3" s="3" t="s">
        <v>35</v>
      </c>
      <c r="N3" s="3" t="s">
        <v>35</v>
      </c>
    </row>
    <row r="4" spans="1:14" ht="16.5">
      <c r="A4" s="1" t="s">
        <v>3</v>
      </c>
      <c r="B4" s="3" t="s">
        <v>6</v>
      </c>
      <c r="C4" s="3" t="s">
        <v>8</v>
      </c>
      <c r="D4" s="3" t="s">
        <v>9</v>
      </c>
      <c r="E4" s="6" t="s">
        <v>10</v>
      </c>
      <c r="F4" s="6" t="s">
        <v>11</v>
      </c>
      <c r="G4" s="6" t="s">
        <v>12</v>
      </c>
      <c r="H4" s="6" t="s">
        <v>13</v>
      </c>
      <c r="I4" s="3" t="s">
        <v>15</v>
      </c>
      <c r="J4" s="3" t="s">
        <v>16</v>
      </c>
      <c r="K4" s="6" t="s">
        <v>17</v>
      </c>
      <c r="L4" s="6" t="s">
        <v>18</v>
      </c>
      <c r="M4" s="6" t="s">
        <v>19</v>
      </c>
      <c r="N4" s="6" t="s">
        <v>20</v>
      </c>
    </row>
    <row r="5" spans="1:14" ht="16.5">
      <c r="A5" s="4" t="s">
        <v>4</v>
      </c>
      <c r="B5" s="3">
        <v>110</v>
      </c>
      <c r="C5" s="3" t="s">
        <v>5</v>
      </c>
      <c r="D5" s="3" t="s">
        <v>5</v>
      </c>
      <c r="E5" s="3" t="s">
        <v>5</v>
      </c>
      <c r="F5" s="3" t="s">
        <v>5</v>
      </c>
      <c r="G5" s="3" t="s">
        <v>5</v>
      </c>
      <c r="H5" s="3" t="s">
        <v>5</v>
      </c>
      <c r="I5" s="3">
        <v>110</v>
      </c>
      <c r="J5" s="3">
        <v>110</v>
      </c>
      <c r="K5" s="3">
        <v>110</v>
      </c>
      <c r="L5" s="3">
        <v>110</v>
      </c>
      <c r="M5" s="3">
        <v>110</v>
      </c>
      <c r="N5" s="3">
        <v>110</v>
      </c>
    </row>
    <row r="6" spans="1:14" ht="16.5">
      <c r="A6" s="5" t="s">
        <v>7</v>
      </c>
      <c r="B6">
        <v>1</v>
      </c>
      <c r="C6">
        <v>14</v>
      </c>
      <c r="D6">
        <v>1</v>
      </c>
      <c r="E6">
        <v>1</v>
      </c>
      <c r="F6">
        <v>17</v>
      </c>
      <c r="G6">
        <v>0</v>
      </c>
      <c r="H6">
        <v>0</v>
      </c>
      <c r="I6">
        <v>1</v>
      </c>
      <c r="J6">
        <v>10</v>
      </c>
      <c r="K6">
        <v>1</v>
      </c>
      <c r="L6">
        <v>1</v>
      </c>
      <c r="M6">
        <v>0.1</v>
      </c>
      <c r="N6">
        <v>1</v>
      </c>
    </row>
    <row r="7" spans="1:14" ht="16.5">
      <c r="A7" s="5" t="s">
        <v>7</v>
      </c>
      <c r="B7">
        <v>2</v>
      </c>
      <c r="C7">
        <v>21</v>
      </c>
      <c r="D7">
        <v>1</v>
      </c>
      <c r="E7">
        <v>1</v>
      </c>
      <c r="F7">
        <v>17</v>
      </c>
      <c r="G7">
        <v>0</v>
      </c>
      <c r="H7">
        <v>0</v>
      </c>
      <c r="I7">
        <v>1</v>
      </c>
      <c r="J7">
        <v>10</v>
      </c>
      <c r="K7">
        <v>1</v>
      </c>
      <c r="L7">
        <v>1</v>
      </c>
      <c r="M7">
        <v>0.1</v>
      </c>
      <c r="N7">
        <v>1</v>
      </c>
    </row>
    <row r="8" spans="1:14" ht="16.5">
      <c r="A8" s="5" t="s">
        <v>7</v>
      </c>
      <c r="B8">
        <v>3</v>
      </c>
      <c r="C8">
        <v>28</v>
      </c>
      <c r="D8">
        <v>1</v>
      </c>
      <c r="E8">
        <v>1</v>
      </c>
      <c r="F8">
        <v>17</v>
      </c>
      <c r="G8">
        <v>0</v>
      </c>
      <c r="H8">
        <v>0</v>
      </c>
      <c r="I8">
        <v>1</v>
      </c>
      <c r="J8">
        <v>10</v>
      </c>
      <c r="K8">
        <v>1</v>
      </c>
      <c r="L8">
        <v>1</v>
      </c>
      <c r="M8">
        <v>0.1</v>
      </c>
      <c r="N8">
        <v>1</v>
      </c>
    </row>
    <row r="9" spans="1:14" ht="16.5">
      <c r="A9" s="5" t="s">
        <v>7</v>
      </c>
      <c r="B9">
        <v>4</v>
      </c>
      <c r="C9">
        <v>36</v>
      </c>
      <c r="D9">
        <v>1</v>
      </c>
      <c r="E9">
        <v>1</v>
      </c>
      <c r="F9">
        <v>17</v>
      </c>
      <c r="G9">
        <v>0</v>
      </c>
      <c r="H9">
        <v>0</v>
      </c>
      <c r="I9">
        <v>1</v>
      </c>
      <c r="J9">
        <v>10</v>
      </c>
      <c r="K9">
        <v>1</v>
      </c>
      <c r="L9">
        <v>1</v>
      </c>
      <c r="M9">
        <v>0.1</v>
      </c>
      <c r="N9">
        <v>1</v>
      </c>
    </row>
    <row r="10" spans="1:14" ht="16.5">
      <c r="A10" s="5" t="s">
        <v>7</v>
      </c>
      <c r="B10">
        <v>5</v>
      </c>
      <c r="C10">
        <v>43</v>
      </c>
      <c r="D10">
        <v>1</v>
      </c>
      <c r="E10">
        <v>1</v>
      </c>
      <c r="F10">
        <v>17</v>
      </c>
      <c r="G10">
        <v>0</v>
      </c>
      <c r="H10">
        <v>0</v>
      </c>
      <c r="I10">
        <v>1</v>
      </c>
      <c r="J10">
        <v>10</v>
      </c>
      <c r="K10">
        <v>1</v>
      </c>
      <c r="L10">
        <v>1</v>
      </c>
      <c r="M10">
        <v>0.1</v>
      </c>
      <c r="N10">
        <v>1</v>
      </c>
    </row>
    <row r="11" spans="1:14" ht="16.5">
      <c r="A11" s="5" t="s">
        <v>7</v>
      </c>
      <c r="B11">
        <v>6</v>
      </c>
      <c r="C11">
        <v>50</v>
      </c>
      <c r="D11">
        <v>1</v>
      </c>
      <c r="E11">
        <v>1</v>
      </c>
      <c r="F11">
        <v>17</v>
      </c>
      <c r="G11">
        <v>0</v>
      </c>
      <c r="H11">
        <v>0</v>
      </c>
      <c r="I11">
        <v>1</v>
      </c>
      <c r="J11">
        <v>10</v>
      </c>
      <c r="K11">
        <v>1</v>
      </c>
      <c r="L11">
        <v>1</v>
      </c>
      <c r="M11">
        <v>0.1</v>
      </c>
      <c r="N11">
        <v>1</v>
      </c>
    </row>
    <row r="12" spans="1:14" ht="16.5">
      <c r="A12" s="5" t="s">
        <v>7</v>
      </c>
      <c r="B12">
        <v>7</v>
      </c>
      <c r="C12">
        <v>57</v>
      </c>
      <c r="D12">
        <v>1</v>
      </c>
      <c r="E12">
        <v>1</v>
      </c>
      <c r="F12">
        <v>17</v>
      </c>
      <c r="G12">
        <v>0</v>
      </c>
      <c r="H12">
        <v>0</v>
      </c>
      <c r="I12">
        <v>1</v>
      </c>
      <c r="J12">
        <v>10</v>
      </c>
      <c r="K12">
        <v>1</v>
      </c>
      <c r="L12">
        <v>1</v>
      </c>
      <c r="M12">
        <v>0.1</v>
      </c>
      <c r="N12">
        <v>1</v>
      </c>
    </row>
    <row r="13" spans="1:14" ht="16.5">
      <c r="A13" s="5" t="s">
        <v>7</v>
      </c>
      <c r="B13">
        <v>8</v>
      </c>
      <c r="C13">
        <v>64</v>
      </c>
      <c r="D13">
        <v>24</v>
      </c>
      <c r="E13">
        <v>1</v>
      </c>
      <c r="F13">
        <v>17</v>
      </c>
      <c r="G13">
        <v>0</v>
      </c>
      <c r="H13">
        <v>0</v>
      </c>
      <c r="I13">
        <v>1</v>
      </c>
      <c r="J13">
        <v>10</v>
      </c>
      <c r="K13">
        <v>1</v>
      </c>
      <c r="L13">
        <v>1</v>
      </c>
      <c r="M13">
        <v>0.1</v>
      </c>
      <c r="N13">
        <v>1</v>
      </c>
    </row>
    <row r="14" spans="1:14" ht="16.5">
      <c r="A14" s="5" t="s">
        <v>7</v>
      </c>
      <c r="B14">
        <v>9</v>
      </c>
      <c r="C14">
        <v>72</v>
      </c>
      <c r="D14">
        <v>24</v>
      </c>
      <c r="E14">
        <v>1</v>
      </c>
      <c r="F14">
        <v>17</v>
      </c>
      <c r="G14">
        <v>0</v>
      </c>
      <c r="H14">
        <v>0</v>
      </c>
      <c r="I14">
        <v>1</v>
      </c>
      <c r="J14">
        <v>10</v>
      </c>
      <c r="K14">
        <v>1</v>
      </c>
      <c r="L14">
        <v>1</v>
      </c>
      <c r="M14">
        <v>0.1</v>
      </c>
      <c r="N14">
        <v>1</v>
      </c>
    </row>
    <row r="15" spans="1:14" ht="16.5">
      <c r="A15" s="5" t="s">
        <v>7</v>
      </c>
      <c r="B15">
        <v>10</v>
      </c>
      <c r="C15">
        <v>79</v>
      </c>
      <c r="D15">
        <v>48</v>
      </c>
      <c r="E15">
        <v>1</v>
      </c>
      <c r="F15">
        <v>17</v>
      </c>
      <c r="G15">
        <v>0</v>
      </c>
      <c r="H15">
        <v>0</v>
      </c>
      <c r="I15">
        <v>1</v>
      </c>
      <c r="J15">
        <v>10</v>
      </c>
      <c r="K15">
        <v>1</v>
      </c>
      <c r="L15">
        <v>1</v>
      </c>
      <c r="M15">
        <v>0.1</v>
      </c>
      <c r="N15">
        <v>1</v>
      </c>
    </row>
    <row r="16" spans="1:14" ht="16.5">
      <c r="A16" s="5" t="s">
        <v>7</v>
      </c>
      <c r="B16">
        <v>11</v>
      </c>
      <c r="C16">
        <v>86</v>
      </c>
      <c r="D16">
        <v>72</v>
      </c>
      <c r="E16">
        <v>1</v>
      </c>
      <c r="F16">
        <v>17</v>
      </c>
      <c r="G16">
        <v>0</v>
      </c>
      <c r="H16">
        <v>0</v>
      </c>
      <c r="I16">
        <v>1</v>
      </c>
      <c r="J16">
        <v>10</v>
      </c>
      <c r="K16">
        <v>1</v>
      </c>
      <c r="L16">
        <v>1</v>
      </c>
      <c r="M16">
        <v>0.1</v>
      </c>
      <c r="N16">
        <v>1</v>
      </c>
    </row>
    <row r="17" spans="1:14" ht="16.5">
      <c r="A17" s="5" t="s">
        <v>7</v>
      </c>
      <c r="B17">
        <v>12</v>
      </c>
      <c r="C17">
        <v>93</v>
      </c>
      <c r="D17">
        <v>72</v>
      </c>
      <c r="E17">
        <v>1</v>
      </c>
      <c r="F17">
        <v>17</v>
      </c>
      <c r="G17">
        <v>0</v>
      </c>
      <c r="H17">
        <v>0</v>
      </c>
      <c r="I17">
        <v>1</v>
      </c>
      <c r="J17">
        <v>10</v>
      </c>
      <c r="K17">
        <v>1</v>
      </c>
      <c r="L17">
        <v>1</v>
      </c>
      <c r="M17">
        <v>0.1</v>
      </c>
      <c r="N17">
        <v>1</v>
      </c>
    </row>
    <row r="18" spans="1:14" ht="16.5">
      <c r="A18" s="5" t="s">
        <v>7</v>
      </c>
      <c r="B18">
        <v>13</v>
      </c>
      <c r="C18">
        <v>100</v>
      </c>
      <c r="D18">
        <v>96</v>
      </c>
      <c r="E18">
        <v>1</v>
      </c>
      <c r="F18">
        <v>17</v>
      </c>
      <c r="G18">
        <v>0</v>
      </c>
      <c r="H18">
        <v>0</v>
      </c>
      <c r="I18">
        <v>1</v>
      </c>
      <c r="J18">
        <v>10</v>
      </c>
      <c r="K18">
        <v>1</v>
      </c>
      <c r="L18">
        <v>1</v>
      </c>
      <c r="M18">
        <v>0.1</v>
      </c>
      <c r="N18">
        <v>1</v>
      </c>
    </row>
    <row r="19" spans="1:14" ht="16.5">
      <c r="A19" s="5" t="s">
        <v>7</v>
      </c>
      <c r="B19">
        <v>14</v>
      </c>
      <c r="C19">
        <v>108</v>
      </c>
      <c r="D19">
        <v>96</v>
      </c>
      <c r="E19">
        <v>1</v>
      </c>
      <c r="F19">
        <v>17</v>
      </c>
      <c r="G19">
        <v>0</v>
      </c>
      <c r="H19">
        <v>0</v>
      </c>
      <c r="I19">
        <v>1</v>
      </c>
      <c r="J19">
        <v>10</v>
      </c>
      <c r="K19">
        <v>1</v>
      </c>
      <c r="L19">
        <v>1</v>
      </c>
      <c r="M19">
        <v>0.1</v>
      </c>
      <c r="N19">
        <v>1</v>
      </c>
    </row>
    <row r="20" spans="1:14" ht="16.5">
      <c r="A20" s="5" t="s">
        <v>7</v>
      </c>
      <c r="B20">
        <v>15</v>
      </c>
      <c r="C20">
        <v>115</v>
      </c>
      <c r="D20">
        <v>120</v>
      </c>
      <c r="E20">
        <v>1</v>
      </c>
      <c r="F20">
        <v>17</v>
      </c>
      <c r="G20">
        <v>0</v>
      </c>
      <c r="H20">
        <v>0</v>
      </c>
      <c r="I20">
        <v>1</v>
      </c>
      <c r="J20">
        <v>10</v>
      </c>
      <c r="K20">
        <v>1</v>
      </c>
      <c r="L20">
        <v>1</v>
      </c>
      <c r="M20">
        <v>0.1</v>
      </c>
      <c r="N20">
        <v>1</v>
      </c>
    </row>
    <row r="21" spans="1:14" ht="16.5">
      <c r="A21" s="5" t="s">
        <v>7</v>
      </c>
      <c r="B21">
        <v>16</v>
      </c>
      <c r="C21">
        <v>129</v>
      </c>
      <c r="D21">
        <v>120</v>
      </c>
      <c r="E21">
        <v>1</v>
      </c>
      <c r="F21">
        <v>17</v>
      </c>
      <c r="G21">
        <v>0</v>
      </c>
      <c r="H21">
        <v>0</v>
      </c>
      <c r="I21">
        <v>1</v>
      </c>
      <c r="J21">
        <v>10</v>
      </c>
      <c r="K21">
        <v>1</v>
      </c>
      <c r="L21">
        <v>1</v>
      </c>
      <c r="M21">
        <v>0.1</v>
      </c>
      <c r="N21">
        <v>1</v>
      </c>
    </row>
    <row r="22" spans="1:14" ht="16.5">
      <c r="A22" s="5" t="s">
        <v>7</v>
      </c>
      <c r="B22">
        <v>17</v>
      </c>
      <c r="C22">
        <v>144</v>
      </c>
      <c r="D22">
        <v>144</v>
      </c>
      <c r="E22">
        <v>1</v>
      </c>
      <c r="F22">
        <v>17</v>
      </c>
      <c r="G22">
        <v>0</v>
      </c>
      <c r="H22">
        <v>0</v>
      </c>
      <c r="I22">
        <v>1</v>
      </c>
      <c r="J22">
        <v>10</v>
      </c>
      <c r="K22">
        <v>1</v>
      </c>
      <c r="L22">
        <v>1</v>
      </c>
      <c r="M22">
        <v>0.1</v>
      </c>
      <c r="N22">
        <v>1</v>
      </c>
    </row>
    <row r="23" spans="1:14" ht="16.5">
      <c r="A23" s="5" t="s">
        <v>7</v>
      </c>
      <c r="B23">
        <v>18</v>
      </c>
      <c r="C23">
        <v>158</v>
      </c>
      <c r="D23">
        <v>168</v>
      </c>
      <c r="E23">
        <v>1</v>
      </c>
      <c r="F23">
        <v>17</v>
      </c>
      <c r="G23">
        <v>0</v>
      </c>
      <c r="H23">
        <v>0</v>
      </c>
      <c r="I23">
        <v>1</v>
      </c>
      <c r="J23">
        <v>10</v>
      </c>
      <c r="K23">
        <v>1</v>
      </c>
      <c r="L23">
        <v>1</v>
      </c>
      <c r="M23">
        <v>0.1</v>
      </c>
      <c r="N23">
        <v>1</v>
      </c>
    </row>
    <row r="24" spans="1:14" ht="16.5">
      <c r="A24" s="5" t="s">
        <v>7</v>
      </c>
      <c r="B24">
        <v>19</v>
      </c>
      <c r="C24">
        <v>172</v>
      </c>
      <c r="D24">
        <v>180</v>
      </c>
      <c r="E24">
        <v>266</v>
      </c>
      <c r="F24">
        <v>35</v>
      </c>
      <c r="G24">
        <v>0</v>
      </c>
      <c r="H24">
        <v>0</v>
      </c>
      <c r="I24">
        <v>1</v>
      </c>
      <c r="J24">
        <v>10</v>
      </c>
      <c r="K24">
        <v>1</v>
      </c>
      <c r="L24">
        <v>1</v>
      </c>
      <c r="M24">
        <v>0.1</v>
      </c>
      <c r="N24">
        <v>1</v>
      </c>
    </row>
    <row r="25" spans="1:14" ht="16.5">
      <c r="A25" s="5" t="s">
        <v>7</v>
      </c>
      <c r="B25">
        <v>20</v>
      </c>
      <c r="C25">
        <v>180</v>
      </c>
      <c r="D25">
        <v>192</v>
      </c>
      <c r="E25">
        <v>266</v>
      </c>
      <c r="F25">
        <v>71</v>
      </c>
      <c r="G25">
        <v>0</v>
      </c>
      <c r="H25">
        <v>0</v>
      </c>
      <c r="I25">
        <v>1</v>
      </c>
      <c r="J25">
        <v>10</v>
      </c>
      <c r="K25">
        <v>1</v>
      </c>
      <c r="L25">
        <v>1</v>
      </c>
      <c r="M25">
        <v>0.1</v>
      </c>
      <c r="N25">
        <v>1</v>
      </c>
    </row>
    <row r="26" spans="1:14" ht="16.5">
      <c r="A26" s="5" t="s">
        <v>7</v>
      </c>
      <c r="B26">
        <v>21</v>
      </c>
      <c r="C26">
        <v>187</v>
      </c>
      <c r="D26">
        <v>204</v>
      </c>
      <c r="E26">
        <v>266</v>
      </c>
      <c r="F26">
        <v>71</v>
      </c>
      <c r="G26">
        <v>0</v>
      </c>
      <c r="H26">
        <v>0</v>
      </c>
      <c r="I26">
        <v>1</v>
      </c>
      <c r="J26">
        <v>10</v>
      </c>
      <c r="K26">
        <v>1</v>
      </c>
      <c r="L26">
        <v>1</v>
      </c>
      <c r="M26">
        <v>0.1</v>
      </c>
      <c r="N26">
        <v>1</v>
      </c>
    </row>
    <row r="27" spans="1:14" ht="16.5">
      <c r="A27" s="5" t="s">
        <v>7</v>
      </c>
      <c r="B27">
        <v>22</v>
      </c>
      <c r="C27">
        <v>201</v>
      </c>
      <c r="D27">
        <v>216</v>
      </c>
      <c r="E27">
        <v>266</v>
      </c>
      <c r="F27">
        <v>71</v>
      </c>
      <c r="G27">
        <v>0</v>
      </c>
      <c r="H27">
        <v>0</v>
      </c>
      <c r="I27">
        <v>1</v>
      </c>
      <c r="J27">
        <v>10</v>
      </c>
      <c r="K27">
        <v>1</v>
      </c>
      <c r="L27">
        <v>1</v>
      </c>
      <c r="M27">
        <v>0.1</v>
      </c>
      <c r="N27">
        <v>1</v>
      </c>
    </row>
    <row r="28" spans="1:14" ht="16.5">
      <c r="A28" s="5" t="s">
        <v>7</v>
      </c>
      <c r="B28">
        <v>23</v>
      </c>
      <c r="C28">
        <v>216</v>
      </c>
      <c r="D28">
        <v>228</v>
      </c>
      <c r="E28">
        <v>266</v>
      </c>
      <c r="F28">
        <v>89</v>
      </c>
      <c r="G28">
        <v>0</v>
      </c>
      <c r="H28">
        <v>0</v>
      </c>
      <c r="I28">
        <v>1</v>
      </c>
      <c r="J28">
        <v>10</v>
      </c>
      <c r="K28">
        <v>1</v>
      </c>
      <c r="L28">
        <v>1</v>
      </c>
      <c r="M28">
        <v>0.1</v>
      </c>
      <c r="N28">
        <v>1</v>
      </c>
    </row>
    <row r="29" spans="1:14" ht="16.5">
      <c r="A29" s="5" t="s">
        <v>7</v>
      </c>
      <c r="B29">
        <v>24</v>
      </c>
      <c r="C29">
        <v>223</v>
      </c>
      <c r="D29">
        <v>240</v>
      </c>
      <c r="E29">
        <v>266</v>
      </c>
      <c r="F29">
        <v>89</v>
      </c>
      <c r="G29">
        <v>0</v>
      </c>
      <c r="H29">
        <v>0</v>
      </c>
      <c r="I29">
        <v>1</v>
      </c>
      <c r="J29">
        <v>10</v>
      </c>
      <c r="K29">
        <v>1</v>
      </c>
      <c r="L29">
        <v>1</v>
      </c>
      <c r="M29">
        <v>0.1</v>
      </c>
      <c r="N29">
        <v>1</v>
      </c>
    </row>
    <row r="30" spans="1:14" ht="16.5">
      <c r="A30" s="5" t="s">
        <v>7</v>
      </c>
      <c r="B30">
        <v>25</v>
      </c>
      <c r="C30">
        <v>230</v>
      </c>
      <c r="D30">
        <v>264</v>
      </c>
      <c r="E30">
        <v>266</v>
      </c>
      <c r="F30">
        <v>89</v>
      </c>
      <c r="G30">
        <v>0</v>
      </c>
      <c r="H30">
        <v>0</v>
      </c>
      <c r="I30">
        <v>1</v>
      </c>
      <c r="J30">
        <v>10</v>
      </c>
      <c r="K30">
        <v>1</v>
      </c>
      <c r="L30">
        <v>1</v>
      </c>
      <c r="M30">
        <v>0.1</v>
      </c>
      <c r="N30">
        <v>1</v>
      </c>
    </row>
    <row r="31" spans="1:14" ht="16.5">
      <c r="A31" s="5" t="s">
        <v>7</v>
      </c>
      <c r="B31">
        <v>26</v>
      </c>
      <c r="C31">
        <v>237</v>
      </c>
      <c r="D31">
        <v>288</v>
      </c>
      <c r="E31">
        <v>266</v>
      </c>
      <c r="F31">
        <v>89</v>
      </c>
      <c r="G31">
        <v>0</v>
      </c>
      <c r="H31">
        <v>0</v>
      </c>
      <c r="I31">
        <v>1</v>
      </c>
      <c r="J31">
        <v>10</v>
      </c>
      <c r="K31">
        <v>1</v>
      </c>
      <c r="L31">
        <v>1</v>
      </c>
      <c r="M31">
        <v>0.1</v>
      </c>
      <c r="N31">
        <v>1</v>
      </c>
    </row>
    <row r="32" spans="1:14" ht="16.5">
      <c r="A32" s="5" t="s">
        <v>7</v>
      </c>
      <c r="B32">
        <v>27</v>
      </c>
      <c r="C32">
        <v>244</v>
      </c>
      <c r="D32">
        <v>312</v>
      </c>
      <c r="E32">
        <v>266</v>
      </c>
      <c r="F32">
        <v>89</v>
      </c>
      <c r="G32">
        <v>14</v>
      </c>
      <c r="H32">
        <v>0</v>
      </c>
      <c r="I32">
        <v>1</v>
      </c>
      <c r="J32">
        <v>10</v>
      </c>
      <c r="K32">
        <v>1</v>
      </c>
      <c r="L32">
        <v>1</v>
      </c>
      <c r="M32">
        <v>0.1</v>
      </c>
      <c r="N32">
        <v>1</v>
      </c>
    </row>
    <row r="33" spans="1:14" ht="16.5">
      <c r="A33" s="5" t="s">
        <v>7</v>
      </c>
      <c r="B33">
        <v>28</v>
      </c>
      <c r="C33">
        <v>252</v>
      </c>
      <c r="D33">
        <v>324</v>
      </c>
      <c r="E33">
        <v>266</v>
      </c>
      <c r="F33">
        <v>89</v>
      </c>
      <c r="G33">
        <v>14</v>
      </c>
      <c r="H33">
        <v>0</v>
      </c>
      <c r="I33">
        <v>1</v>
      </c>
      <c r="J33">
        <v>10</v>
      </c>
      <c r="K33">
        <v>1</v>
      </c>
      <c r="L33">
        <v>1</v>
      </c>
      <c r="M33">
        <v>0.1</v>
      </c>
      <c r="N33">
        <v>1</v>
      </c>
    </row>
    <row r="34" spans="1:14" ht="16.5">
      <c r="A34" s="5" t="s">
        <v>7</v>
      </c>
      <c r="B34">
        <v>29</v>
      </c>
      <c r="C34">
        <v>259</v>
      </c>
      <c r="D34">
        <v>336</v>
      </c>
      <c r="E34">
        <v>266</v>
      </c>
      <c r="F34">
        <v>89</v>
      </c>
      <c r="G34">
        <v>15</v>
      </c>
      <c r="H34">
        <v>0</v>
      </c>
      <c r="I34">
        <v>1</v>
      </c>
      <c r="J34">
        <v>10</v>
      </c>
      <c r="K34">
        <v>1</v>
      </c>
      <c r="L34">
        <v>1</v>
      </c>
      <c r="M34">
        <v>0.1</v>
      </c>
      <c r="N34">
        <v>1</v>
      </c>
    </row>
    <row r="35" spans="1:14" ht="16.5">
      <c r="A35" s="5" t="s">
        <v>7</v>
      </c>
      <c r="B35">
        <v>30</v>
      </c>
      <c r="C35">
        <v>266</v>
      </c>
      <c r="D35">
        <v>348</v>
      </c>
      <c r="E35">
        <v>266</v>
      </c>
      <c r="F35">
        <v>107</v>
      </c>
      <c r="G35">
        <v>15</v>
      </c>
      <c r="H35">
        <v>0</v>
      </c>
      <c r="I35">
        <v>1</v>
      </c>
      <c r="J35">
        <v>10</v>
      </c>
      <c r="K35">
        <v>1</v>
      </c>
      <c r="L35">
        <v>1</v>
      </c>
      <c r="M35">
        <v>0.1</v>
      </c>
      <c r="N35">
        <v>1</v>
      </c>
    </row>
    <row r="36" spans="1:14" ht="16.5">
      <c r="A36" s="5" t="s">
        <v>7</v>
      </c>
      <c r="B36">
        <v>31</v>
      </c>
      <c r="C36">
        <v>273</v>
      </c>
      <c r="D36">
        <v>360</v>
      </c>
      <c r="E36">
        <v>266</v>
      </c>
      <c r="F36">
        <v>107</v>
      </c>
      <c r="G36">
        <v>15</v>
      </c>
      <c r="H36">
        <v>0</v>
      </c>
      <c r="I36">
        <v>1</v>
      </c>
      <c r="J36">
        <v>10</v>
      </c>
      <c r="K36">
        <v>1</v>
      </c>
      <c r="L36">
        <v>1</v>
      </c>
      <c r="M36">
        <v>0.1</v>
      </c>
      <c r="N36">
        <v>1</v>
      </c>
    </row>
    <row r="37" spans="1:14" ht="16.5">
      <c r="A37" s="5" t="s">
        <v>7</v>
      </c>
      <c r="B37">
        <v>32</v>
      </c>
      <c r="C37">
        <v>288</v>
      </c>
      <c r="D37">
        <v>384</v>
      </c>
      <c r="E37">
        <v>266</v>
      </c>
      <c r="F37">
        <v>107</v>
      </c>
      <c r="G37">
        <v>32</v>
      </c>
      <c r="H37">
        <v>0</v>
      </c>
      <c r="I37">
        <v>1</v>
      </c>
      <c r="J37">
        <v>10</v>
      </c>
      <c r="K37">
        <v>1</v>
      </c>
      <c r="L37">
        <v>1</v>
      </c>
      <c r="M37">
        <v>0.1</v>
      </c>
      <c r="N37">
        <v>1</v>
      </c>
    </row>
    <row r="38" spans="1:14" ht="16.5">
      <c r="A38" s="5" t="s">
        <v>7</v>
      </c>
      <c r="B38">
        <v>33</v>
      </c>
      <c r="C38">
        <v>302</v>
      </c>
      <c r="D38">
        <v>408</v>
      </c>
      <c r="E38">
        <v>266</v>
      </c>
      <c r="F38">
        <v>107</v>
      </c>
      <c r="G38">
        <v>32</v>
      </c>
      <c r="H38">
        <v>0</v>
      </c>
      <c r="I38">
        <v>1</v>
      </c>
      <c r="J38">
        <v>10</v>
      </c>
      <c r="K38">
        <v>1</v>
      </c>
      <c r="L38">
        <v>1</v>
      </c>
      <c r="M38">
        <v>0.1</v>
      </c>
      <c r="N38">
        <v>1</v>
      </c>
    </row>
    <row r="39" spans="1:14" ht="16.5">
      <c r="A39" s="5" t="s">
        <v>7</v>
      </c>
      <c r="B39">
        <v>34</v>
      </c>
      <c r="C39">
        <v>316</v>
      </c>
      <c r="D39">
        <v>432</v>
      </c>
      <c r="E39">
        <v>266</v>
      </c>
      <c r="F39">
        <v>107</v>
      </c>
      <c r="G39">
        <v>66</v>
      </c>
      <c r="H39">
        <v>0</v>
      </c>
      <c r="I39">
        <v>1</v>
      </c>
      <c r="J39">
        <v>10</v>
      </c>
      <c r="K39">
        <v>1</v>
      </c>
      <c r="L39">
        <v>1</v>
      </c>
      <c r="M39">
        <v>0.1</v>
      </c>
      <c r="N39">
        <v>1</v>
      </c>
    </row>
    <row r="40" spans="1:14" ht="16.5">
      <c r="A40" s="5" t="s">
        <v>7</v>
      </c>
      <c r="B40">
        <v>35</v>
      </c>
      <c r="C40">
        <v>331</v>
      </c>
      <c r="D40">
        <v>456</v>
      </c>
      <c r="E40">
        <v>266</v>
      </c>
      <c r="F40">
        <v>107</v>
      </c>
      <c r="G40">
        <v>33</v>
      </c>
      <c r="H40">
        <v>0</v>
      </c>
      <c r="I40">
        <v>1</v>
      </c>
      <c r="J40">
        <v>10</v>
      </c>
      <c r="K40">
        <v>1</v>
      </c>
      <c r="L40">
        <v>1</v>
      </c>
      <c r="M40">
        <v>0.1</v>
      </c>
      <c r="N40">
        <v>1</v>
      </c>
    </row>
    <row r="41" spans="1:14" ht="16.5">
      <c r="A41" s="5" t="s">
        <v>7</v>
      </c>
      <c r="B41">
        <v>36</v>
      </c>
      <c r="C41">
        <v>345</v>
      </c>
      <c r="D41">
        <v>480</v>
      </c>
      <c r="E41">
        <v>266</v>
      </c>
      <c r="F41">
        <v>107</v>
      </c>
      <c r="G41">
        <v>33</v>
      </c>
      <c r="H41">
        <v>0</v>
      </c>
      <c r="I41">
        <v>1</v>
      </c>
      <c r="J41">
        <v>10</v>
      </c>
      <c r="K41">
        <v>1</v>
      </c>
      <c r="L41">
        <v>1</v>
      </c>
      <c r="M41">
        <v>0.1</v>
      </c>
      <c r="N41">
        <v>1</v>
      </c>
    </row>
    <row r="42" spans="1:14" ht="16.5">
      <c r="A42" s="5" t="s">
        <v>7</v>
      </c>
      <c r="B42">
        <v>37</v>
      </c>
      <c r="C42">
        <v>360</v>
      </c>
      <c r="D42">
        <v>504</v>
      </c>
      <c r="E42">
        <v>266</v>
      </c>
      <c r="F42">
        <v>107</v>
      </c>
      <c r="G42">
        <v>91</v>
      </c>
      <c r="H42">
        <v>0</v>
      </c>
      <c r="I42">
        <v>1</v>
      </c>
      <c r="J42">
        <v>10</v>
      </c>
      <c r="K42">
        <v>1</v>
      </c>
      <c r="L42">
        <v>1</v>
      </c>
      <c r="M42">
        <v>0.1</v>
      </c>
      <c r="N42">
        <v>1</v>
      </c>
    </row>
    <row r="43" spans="1:14" ht="16.5">
      <c r="A43" s="5" t="s">
        <v>7</v>
      </c>
      <c r="B43">
        <v>38</v>
      </c>
      <c r="C43">
        <v>374</v>
      </c>
      <c r="D43">
        <v>540</v>
      </c>
      <c r="E43">
        <v>266</v>
      </c>
      <c r="F43">
        <v>143</v>
      </c>
      <c r="G43">
        <v>91</v>
      </c>
      <c r="H43">
        <v>0</v>
      </c>
      <c r="I43">
        <v>1</v>
      </c>
      <c r="J43">
        <v>10</v>
      </c>
      <c r="K43">
        <v>1</v>
      </c>
      <c r="L43">
        <v>1</v>
      </c>
      <c r="M43">
        <v>0.1</v>
      </c>
      <c r="N43">
        <v>1</v>
      </c>
    </row>
    <row r="44" spans="1:14" ht="16.5">
      <c r="A44" s="5" t="s">
        <v>7</v>
      </c>
      <c r="B44">
        <v>39</v>
      </c>
      <c r="C44">
        <v>388</v>
      </c>
      <c r="D44">
        <v>576</v>
      </c>
      <c r="E44">
        <v>266</v>
      </c>
      <c r="F44">
        <v>143</v>
      </c>
      <c r="G44">
        <v>267</v>
      </c>
      <c r="H44">
        <v>0</v>
      </c>
      <c r="I44">
        <v>1</v>
      </c>
      <c r="J44">
        <v>10</v>
      </c>
      <c r="K44">
        <v>1</v>
      </c>
      <c r="L44">
        <v>1</v>
      </c>
      <c r="M44">
        <v>0.1</v>
      </c>
      <c r="N44">
        <v>1</v>
      </c>
    </row>
    <row r="45" spans="1:14" ht="16.5">
      <c r="A45" s="5" t="s">
        <v>7</v>
      </c>
      <c r="B45">
        <v>40</v>
      </c>
      <c r="C45">
        <v>403</v>
      </c>
      <c r="D45">
        <v>600</v>
      </c>
      <c r="E45">
        <v>532</v>
      </c>
      <c r="F45">
        <v>143</v>
      </c>
      <c r="G45">
        <v>312</v>
      </c>
      <c r="H45">
        <v>0</v>
      </c>
      <c r="I45">
        <v>1</v>
      </c>
      <c r="J45">
        <v>10</v>
      </c>
      <c r="K45">
        <v>1</v>
      </c>
      <c r="L45">
        <v>1</v>
      </c>
      <c r="M45">
        <v>0.1</v>
      </c>
      <c r="N45">
        <v>1</v>
      </c>
    </row>
    <row r="46" spans="1:14" ht="16.5">
      <c r="A46" s="5" t="s">
        <v>7</v>
      </c>
      <c r="B46">
        <v>41</v>
      </c>
      <c r="C46">
        <v>417</v>
      </c>
      <c r="D46">
        <v>624</v>
      </c>
      <c r="E46">
        <v>532</v>
      </c>
      <c r="F46">
        <v>164</v>
      </c>
      <c r="G46">
        <v>463</v>
      </c>
      <c r="H46">
        <v>0</v>
      </c>
      <c r="I46">
        <v>1</v>
      </c>
      <c r="J46">
        <v>10</v>
      </c>
      <c r="K46">
        <v>1</v>
      </c>
      <c r="L46">
        <v>1</v>
      </c>
      <c r="M46">
        <v>0.1</v>
      </c>
      <c r="N46">
        <v>1</v>
      </c>
    </row>
    <row r="47" spans="1:14" ht="16.5">
      <c r="A47" s="5" t="s">
        <v>7</v>
      </c>
      <c r="B47">
        <v>42</v>
      </c>
      <c r="C47">
        <v>432</v>
      </c>
      <c r="D47">
        <v>648</v>
      </c>
      <c r="E47">
        <v>532</v>
      </c>
      <c r="F47">
        <v>227</v>
      </c>
      <c r="G47">
        <v>529</v>
      </c>
      <c r="H47">
        <v>43</v>
      </c>
      <c r="I47">
        <v>1</v>
      </c>
      <c r="J47">
        <v>10</v>
      </c>
      <c r="K47">
        <v>1</v>
      </c>
      <c r="L47">
        <v>1</v>
      </c>
      <c r="M47">
        <v>0.1</v>
      </c>
      <c r="N47">
        <v>1</v>
      </c>
    </row>
    <row r="48" spans="1:14" ht="16.5">
      <c r="A48" s="5" t="s">
        <v>7</v>
      </c>
      <c r="B48">
        <v>43</v>
      </c>
      <c r="C48">
        <v>446</v>
      </c>
      <c r="D48">
        <v>684</v>
      </c>
      <c r="E48">
        <v>532</v>
      </c>
      <c r="F48">
        <v>305</v>
      </c>
      <c r="G48">
        <v>570</v>
      </c>
      <c r="H48">
        <v>87</v>
      </c>
      <c r="I48">
        <v>1</v>
      </c>
      <c r="J48">
        <v>10</v>
      </c>
      <c r="K48">
        <v>1</v>
      </c>
      <c r="L48">
        <v>1</v>
      </c>
      <c r="M48">
        <v>0.1</v>
      </c>
      <c r="N48">
        <v>1</v>
      </c>
    </row>
    <row r="49" spans="1:14" ht="16.5">
      <c r="A49" s="5" t="s">
        <v>7</v>
      </c>
      <c r="B49">
        <v>44</v>
      </c>
      <c r="C49">
        <v>460</v>
      </c>
      <c r="D49">
        <v>720</v>
      </c>
      <c r="E49">
        <v>532</v>
      </c>
      <c r="F49">
        <v>368</v>
      </c>
      <c r="G49">
        <v>739</v>
      </c>
      <c r="H49">
        <v>118</v>
      </c>
      <c r="I49">
        <v>1</v>
      </c>
      <c r="J49">
        <v>10</v>
      </c>
      <c r="K49">
        <v>1</v>
      </c>
      <c r="L49">
        <v>1</v>
      </c>
      <c r="M49">
        <v>0.1</v>
      </c>
      <c r="N49">
        <v>1</v>
      </c>
    </row>
    <row r="50" spans="1:14" ht="16.5">
      <c r="A50" s="5" t="s">
        <v>7</v>
      </c>
      <c r="B50">
        <v>45</v>
      </c>
      <c r="C50">
        <v>475</v>
      </c>
      <c r="D50">
        <v>744</v>
      </c>
      <c r="E50">
        <v>1065</v>
      </c>
      <c r="F50">
        <v>437</v>
      </c>
      <c r="G50">
        <v>739</v>
      </c>
      <c r="H50">
        <v>153</v>
      </c>
      <c r="I50">
        <v>1</v>
      </c>
      <c r="J50">
        <v>10</v>
      </c>
      <c r="K50">
        <v>1</v>
      </c>
      <c r="L50">
        <v>1</v>
      </c>
      <c r="M50">
        <v>0.1</v>
      </c>
      <c r="N50">
        <v>1</v>
      </c>
    </row>
    <row r="51" spans="1:14" ht="16.5">
      <c r="A51" s="5" t="s">
        <v>7</v>
      </c>
      <c r="B51">
        <v>46</v>
      </c>
      <c r="C51">
        <v>489</v>
      </c>
      <c r="D51">
        <v>768</v>
      </c>
      <c r="E51">
        <v>1065</v>
      </c>
      <c r="F51">
        <v>479</v>
      </c>
      <c r="G51">
        <v>1228</v>
      </c>
      <c r="H51">
        <v>195</v>
      </c>
      <c r="I51">
        <v>1</v>
      </c>
      <c r="J51">
        <v>10</v>
      </c>
      <c r="K51">
        <v>1</v>
      </c>
      <c r="L51">
        <v>1</v>
      </c>
      <c r="M51">
        <v>0.1</v>
      </c>
      <c r="N51">
        <v>1</v>
      </c>
    </row>
    <row r="52" spans="1:14" ht="16.5">
      <c r="A52" s="5" t="s">
        <v>7</v>
      </c>
      <c r="B52">
        <v>47</v>
      </c>
      <c r="C52">
        <v>504</v>
      </c>
      <c r="D52">
        <v>792</v>
      </c>
      <c r="E52">
        <v>1065</v>
      </c>
      <c r="F52">
        <v>557</v>
      </c>
      <c r="G52">
        <v>1228</v>
      </c>
      <c r="H52">
        <v>240</v>
      </c>
      <c r="I52">
        <v>1</v>
      </c>
      <c r="J52">
        <v>10</v>
      </c>
      <c r="K52">
        <v>1</v>
      </c>
      <c r="L52">
        <v>1</v>
      </c>
      <c r="M52">
        <v>0.1</v>
      </c>
      <c r="N52">
        <v>1</v>
      </c>
    </row>
    <row r="53" spans="1:14" ht="16.5">
      <c r="A53" s="5" t="s">
        <v>7</v>
      </c>
      <c r="B53">
        <v>48</v>
      </c>
      <c r="C53">
        <v>518</v>
      </c>
      <c r="D53">
        <v>828</v>
      </c>
      <c r="E53">
        <v>1065</v>
      </c>
      <c r="F53">
        <v>641</v>
      </c>
      <c r="G53">
        <v>1340</v>
      </c>
      <c r="H53">
        <v>292</v>
      </c>
      <c r="I53">
        <v>1</v>
      </c>
      <c r="J53">
        <v>10</v>
      </c>
      <c r="K53">
        <v>1</v>
      </c>
      <c r="L53">
        <v>1</v>
      </c>
      <c r="M53">
        <v>0.1</v>
      </c>
      <c r="N53">
        <v>1</v>
      </c>
    </row>
    <row r="54" spans="1:14" ht="16.5">
      <c r="A54" s="5" t="s">
        <v>7</v>
      </c>
      <c r="B54">
        <v>49</v>
      </c>
      <c r="C54">
        <v>532</v>
      </c>
      <c r="D54">
        <v>864</v>
      </c>
      <c r="E54">
        <v>1065</v>
      </c>
      <c r="F54">
        <v>731</v>
      </c>
      <c r="G54">
        <v>1794</v>
      </c>
      <c r="H54">
        <v>352</v>
      </c>
      <c r="I54">
        <v>1</v>
      </c>
      <c r="J54">
        <v>10</v>
      </c>
      <c r="K54">
        <v>1</v>
      </c>
      <c r="L54">
        <v>1</v>
      </c>
      <c r="M54">
        <v>0.1</v>
      </c>
      <c r="N54">
        <v>1</v>
      </c>
    </row>
    <row r="55" spans="1:14" ht="16.5">
      <c r="A55" s="5" t="s">
        <v>7</v>
      </c>
      <c r="B55">
        <v>50</v>
      </c>
      <c r="C55">
        <v>547</v>
      </c>
      <c r="D55">
        <v>888</v>
      </c>
      <c r="E55">
        <v>1065</v>
      </c>
      <c r="F55">
        <v>782</v>
      </c>
      <c r="G55">
        <v>2773</v>
      </c>
      <c r="H55">
        <v>420</v>
      </c>
      <c r="I55">
        <v>1</v>
      </c>
      <c r="J55">
        <v>10</v>
      </c>
      <c r="K55">
        <v>1</v>
      </c>
      <c r="L55">
        <v>1</v>
      </c>
      <c r="M55">
        <v>0.1</v>
      </c>
      <c r="N55">
        <v>1</v>
      </c>
    </row>
    <row r="56" spans="1:14" ht="16.5">
      <c r="A56" s="5" t="s">
        <v>7</v>
      </c>
      <c r="B56">
        <v>51</v>
      </c>
      <c r="C56">
        <v>561</v>
      </c>
      <c r="D56">
        <v>912</v>
      </c>
      <c r="E56">
        <v>1065</v>
      </c>
      <c r="F56">
        <v>929</v>
      </c>
      <c r="G56">
        <v>2773</v>
      </c>
      <c r="H56">
        <v>489</v>
      </c>
      <c r="I56">
        <v>1</v>
      </c>
      <c r="J56">
        <v>10</v>
      </c>
      <c r="K56">
        <v>1</v>
      </c>
      <c r="L56">
        <v>1</v>
      </c>
      <c r="M56">
        <v>0.1</v>
      </c>
      <c r="N56">
        <v>1</v>
      </c>
    </row>
    <row r="57" spans="1:14" ht="16.5">
      <c r="A57" s="5" t="s">
        <v>7</v>
      </c>
      <c r="B57">
        <v>52</v>
      </c>
      <c r="C57">
        <v>576</v>
      </c>
      <c r="D57">
        <v>936</v>
      </c>
      <c r="E57">
        <v>1065</v>
      </c>
      <c r="F57">
        <v>986</v>
      </c>
      <c r="G57">
        <v>2986</v>
      </c>
      <c r="H57">
        <v>572</v>
      </c>
      <c r="I57">
        <v>1</v>
      </c>
      <c r="J57">
        <v>10</v>
      </c>
      <c r="K57">
        <v>1</v>
      </c>
      <c r="L57">
        <v>1</v>
      </c>
      <c r="M57">
        <v>0.1</v>
      </c>
      <c r="N57">
        <v>1</v>
      </c>
    </row>
    <row r="58" spans="1:14" ht="16.5">
      <c r="A58" s="5" t="s">
        <v>7</v>
      </c>
      <c r="B58">
        <v>53</v>
      </c>
      <c r="C58">
        <v>590</v>
      </c>
      <c r="D58">
        <v>972</v>
      </c>
      <c r="E58">
        <v>1065</v>
      </c>
      <c r="F58">
        <v>1097</v>
      </c>
      <c r="G58">
        <v>2986</v>
      </c>
      <c r="H58">
        <v>684</v>
      </c>
      <c r="I58">
        <v>1</v>
      </c>
      <c r="J58">
        <v>10</v>
      </c>
      <c r="K58">
        <v>1</v>
      </c>
      <c r="L58">
        <v>1</v>
      </c>
      <c r="M58">
        <v>0.1</v>
      </c>
      <c r="N58">
        <v>1</v>
      </c>
    </row>
    <row r="59" spans="1:14" ht="16.5">
      <c r="A59" s="5" t="s">
        <v>7</v>
      </c>
      <c r="B59">
        <v>54</v>
      </c>
      <c r="C59">
        <v>612</v>
      </c>
      <c r="D59">
        <v>1008</v>
      </c>
      <c r="E59">
        <v>1065</v>
      </c>
      <c r="F59">
        <v>1157</v>
      </c>
      <c r="G59">
        <v>4334</v>
      </c>
      <c r="H59">
        <v>806</v>
      </c>
      <c r="I59">
        <v>1</v>
      </c>
      <c r="J59">
        <v>10</v>
      </c>
      <c r="K59">
        <v>1</v>
      </c>
      <c r="L59">
        <v>1</v>
      </c>
      <c r="M59">
        <v>0.1</v>
      </c>
      <c r="N59">
        <v>1</v>
      </c>
    </row>
    <row r="60" spans="1:14" ht="16.5">
      <c r="A60" s="5" t="s">
        <v>7</v>
      </c>
      <c r="B60">
        <v>55</v>
      </c>
      <c r="C60">
        <v>626</v>
      </c>
      <c r="D60">
        <v>1032</v>
      </c>
      <c r="E60">
        <v>1598</v>
      </c>
      <c r="F60">
        <v>1277</v>
      </c>
      <c r="G60">
        <v>4334</v>
      </c>
      <c r="H60">
        <v>938</v>
      </c>
      <c r="I60">
        <v>1</v>
      </c>
      <c r="J60">
        <v>10</v>
      </c>
      <c r="K60">
        <v>1</v>
      </c>
      <c r="L60">
        <v>1</v>
      </c>
      <c r="M60">
        <v>0.1</v>
      </c>
      <c r="N60">
        <v>1</v>
      </c>
    </row>
    <row r="61" spans="1:14" ht="16.5">
      <c r="A61" s="5" t="s">
        <v>7</v>
      </c>
      <c r="B61">
        <v>56</v>
      </c>
      <c r="C61">
        <v>648</v>
      </c>
      <c r="D61">
        <v>1068</v>
      </c>
      <c r="E61">
        <v>1598</v>
      </c>
      <c r="F61">
        <v>1340</v>
      </c>
      <c r="G61">
        <v>4622</v>
      </c>
      <c r="H61">
        <v>1084</v>
      </c>
      <c r="I61">
        <v>1</v>
      </c>
      <c r="J61">
        <v>10</v>
      </c>
      <c r="K61">
        <v>1</v>
      </c>
      <c r="L61">
        <v>1</v>
      </c>
      <c r="M61">
        <v>0.1</v>
      </c>
      <c r="N61">
        <v>1</v>
      </c>
    </row>
    <row r="62" spans="1:14" ht="16.5">
      <c r="A62" s="5" t="s">
        <v>7</v>
      </c>
      <c r="B62">
        <v>57</v>
      </c>
      <c r="C62">
        <v>655</v>
      </c>
      <c r="D62">
        <v>1104</v>
      </c>
      <c r="E62">
        <v>1598</v>
      </c>
      <c r="F62">
        <v>1469</v>
      </c>
      <c r="G62">
        <v>4622</v>
      </c>
      <c r="H62">
        <v>1246</v>
      </c>
      <c r="I62">
        <v>1</v>
      </c>
      <c r="J62">
        <v>10</v>
      </c>
      <c r="K62">
        <v>1</v>
      </c>
      <c r="L62">
        <v>1</v>
      </c>
      <c r="M62">
        <v>0.1</v>
      </c>
      <c r="N62">
        <v>1</v>
      </c>
    </row>
    <row r="63" spans="1:14" ht="16.5">
      <c r="A63" s="5" t="s">
        <v>7</v>
      </c>
      <c r="B63">
        <v>58</v>
      </c>
      <c r="C63">
        <v>669</v>
      </c>
      <c r="D63">
        <v>1152</v>
      </c>
      <c r="E63">
        <v>1598</v>
      </c>
      <c r="F63">
        <v>1535</v>
      </c>
      <c r="G63">
        <v>6196</v>
      </c>
      <c r="H63">
        <v>1420</v>
      </c>
      <c r="I63">
        <v>1</v>
      </c>
      <c r="J63">
        <v>10</v>
      </c>
      <c r="K63">
        <v>1</v>
      </c>
      <c r="L63">
        <v>1</v>
      </c>
      <c r="M63">
        <v>0.1</v>
      </c>
      <c r="N63">
        <v>1</v>
      </c>
    </row>
    <row r="64" spans="1:14" ht="16.5">
      <c r="A64" s="5" t="s">
        <v>7</v>
      </c>
      <c r="B64">
        <v>59</v>
      </c>
      <c r="C64">
        <v>684</v>
      </c>
      <c r="D64">
        <v>1152</v>
      </c>
      <c r="E64">
        <v>1598</v>
      </c>
      <c r="F64">
        <v>1673</v>
      </c>
      <c r="G64">
        <v>6196</v>
      </c>
      <c r="H64">
        <v>1606</v>
      </c>
      <c r="I64">
        <v>1</v>
      </c>
      <c r="J64">
        <v>10</v>
      </c>
      <c r="K64">
        <v>1</v>
      </c>
      <c r="L64">
        <v>1</v>
      </c>
      <c r="M64">
        <v>0.1</v>
      </c>
      <c r="N64">
        <v>1</v>
      </c>
    </row>
    <row r="65" spans="1:14" ht="16.5">
      <c r="A65" s="5" t="s">
        <v>7</v>
      </c>
      <c r="B65">
        <v>60</v>
      </c>
      <c r="C65">
        <v>698</v>
      </c>
      <c r="D65">
        <v>1152</v>
      </c>
      <c r="E65">
        <v>1598</v>
      </c>
      <c r="F65">
        <v>1742</v>
      </c>
      <c r="G65">
        <v>6561</v>
      </c>
      <c r="H65">
        <v>1809</v>
      </c>
      <c r="I65">
        <v>1</v>
      </c>
      <c r="J65">
        <v>10</v>
      </c>
      <c r="K65">
        <v>1</v>
      </c>
      <c r="L65">
        <v>1</v>
      </c>
      <c r="M65">
        <v>0.1</v>
      </c>
      <c r="N65">
        <v>1</v>
      </c>
    </row>
    <row r="66" spans="1:14" ht="16.5">
      <c r="A66" s="5" t="s">
        <v>7</v>
      </c>
      <c r="B66">
        <v>61</v>
      </c>
      <c r="C66">
        <v>712</v>
      </c>
      <c r="D66">
        <v>1152</v>
      </c>
      <c r="E66">
        <v>1598</v>
      </c>
      <c r="F66">
        <v>1889</v>
      </c>
      <c r="G66">
        <v>6561</v>
      </c>
      <c r="H66">
        <v>2062</v>
      </c>
      <c r="I66">
        <v>1</v>
      </c>
      <c r="J66">
        <v>10</v>
      </c>
      <c r="K66">
        <v>1</v>
      </c>
      <c r="L66">
        <v>1</v>
      </c>
      <c r="M66">
        <v>0.1</v>
      </c>
      <c r="N66">
        <v>1</v>
      </c>
    </row>
    <row r="67" spans="1:14" ht="16.5">
      <c r="A67" s="5" t="s">
        <v>7</v>
      </c>
      <c r="B67">
        <v>62</v>
      </c>
      <c r="C67">
        <v>720</v>
      </c>
      <c r="D67">
        <v>1152</v>
      </c>
      <c r="E67">
        <v>1598</v>
      </c>
      <c r="F67">
        <v>1961</v>
      </c>
      <c r="G67">
        <v>6926</v>
      </c>
      <c r="H67">
        <v>2342</v>
      </c>
      <c r="I67">
        <v>1</v>
      </c>
      <c r="J67">
        <v>10</v>
      </c>
      <c r="K67">
        <v>1</v>
      </c>
      <c r="L67">
        <v>1</v>
      </c>
      <c r="M67">
        <v>0.1</v>
      </c>
      <c r="N67">
        <v>1</v>
      </c>
    </row>
    <row r="68" spans="1:14" ht="16.5">
      <c r="A68" s="5" t="s">
        <v>7</v>
      </c>
      <c r="B68">
        <v>63</v>
      </c>
      <c r="C68">
        <v>720</v>
      </c>
      <c r="D68">
        <v>1152</v>
      </c>
      <c r="E68">
        <v>1598</v>
      </c>
      <c r="F68">
        <v>2033</v>
      </c>
      <c r="G68">
        <v>6926</v>
      </c>
      <c r="H68">
        <v>2572</v>
      </c>
      <c r="I68">
        <v>1</v>
      </c>
      <c r="J68">
        <v>10</v>
      </c>
      <c r="K68">
        <v>1</v>
      </c>
      <c r="L68">
        <v>1</v>
      </c>
      <c r="M68">
        <v>0.1</v>
      </c>
      <c r="N68">
        <v>1</v>
      </c>
    </row>
    <row r="69" spans="1:14" ht="16.5">
      <c r="A69" s="5" t="s">
        <v>7</v>
      </c>
      <c r="B69">
        <v>64</v>
      </c>
      <c r="C69">
        <v>840</v>
      </c>
      <c r="D69">
        <v>1176</v>
      </c>
      <c r="E69">
        <v>1598</v>
      </c>
      <c r="F69">
        <v>2192</v>
      </c>
      <c r="G69">
        <v>7291</v>
      </c>
      <c r="H69">
        <v>2812</v>
      </c>
      <c r="I69">
        <v>1</v>
      </c>
      <c r="J69">
        <v>10</v>
      </c>
      <c r="K69">
        <v>1</v>
      </c>
      <c r="L69">
        <v>1</v>
      </c>
      <c r="M69">
        <v>0.1</v>
      </c>
      <c r="N69">
        <v>1</v>
      </c>
    </row>
    <row r="70" spans="1:14" ht="16.5">
      <c r="A70" s="5" t="s">
        <v>7</v>
      </c>
      <c r="B70">
        <v>65</v>
      </c>
      <c r="C70">
        <v>960</v>
      </c>
      <c r="D70">
        <v>1200</v>
      </c>
      <c r="E70">
        <v>1598</v>
      </c>
      <c r="F70">
        <v>2267</v>
      </c>
      <c r="G70">
        <v>7291</v>
      </c>
      <c r="H70">
        <v>3062</v>
      </c>
      <c r="I70">
        <v>1</v>
      </c>
      <c r="J70">
        <v>10</v>
      </c>
      <c r="K70">
        <v>1</v>
      </c>
      <c r="L70">
        <v>1</v>
      </c>
      <c r="M70">
        <v>0.1</v>
      </c>
      <c r="N70">
        <v>1</v>
      </c>
    </row>
    <row r="71" spans="1:14" ht="16.5">
      <c r="A71" s="5" t="s">
        <v>7</v>
      </c>
      <c r="B71">
        <v>66</v>
      </c>
      <c r="C71">
        <v>1080</v>
      </c>
      <c r="D71">
        <v>1224</v>
      </c>
      <c r="E71">
        <v>2397</v>
      </c>
      <c r="F71">
        <v>2435</v>
      </c>
      <c r="G71">
        <v>7654</v>
      </c>
      <c r="H71">
        <v>3326</v>
      </c>
      <c r="I71">
        <v>1</v>
      </c>
      <c r="J71">
        <v>10</v>
      </c>
      <c r="K71">
        <v>1</v>
      </c>
      <c r="L71">
        <v>1</v>
      </c>
      <c r="M71">
        <v>0.1</v>
      </c>
      <c r="N71">
        <v>1</v>
      </c>
    </row>
    <row r="72" spans="1:14" ht="16.5">
      <c r="A72" s="5" t="s">
        <v>7</v>
      </c>
      <c r="B72">
        <v>67</v>
      </c>
      <c r="C72">
        <v>1200</v>
      </c>
      <c r="D72">
        <v>1248</v>
      </c>
      <c r="E72">
        <v>2462</v>
      </c>
      <c r="F72">
        <v>2513</v>
      </c>
      <c r="G72">
        <v>7654</v>
      </c>
      <c r="H72">
        <v>3552</v>
      </c>
      <c r="I72">
        <v>1</v>
      </c>
      <c r="J72">
        <v>10</v>
      </c>
      <c r="K72">
        <v>1</v>
      </c>
      <c r="L72">
        <v>1</v>
      </c>
      <c r="M72">
        <v>0.1</v>
      </c>
      <c r="N72">
        <v>1</v>
      </c>
    </row>
    <row r="73" spans="1:14" ht="16.5">
      <c r="A73" s="5" t="s">
        <v>7</v>
      </c>
      <c r="B73">
        <v>68</v>
      </c>
      <c r="C73">
        <v>1320</v>
      </c>
      <c r="D73">
        <v>1272</v>
      </c>
      <c r="E73">
        <v>2527</v>
      </c>
      <c r="F73">
        <v>2690</v>
      </c>
      <c r="G73">
        <v>8019</v>
      </c>
      <c r="H73">
        <v>3648</v>
      </c>
      <c r="I73">
        <v>1</v>
      </c>
      <c r="J73">
        <v>10</v>
      </c>
      <c r="K73">
        <v>1</v>
      </c>
      <c r="L73">
        <v>1</v>
      </c>
      <c r="M73">
        <v>0.1</v>
      </c>
      <c r="N73">
        <v>1</v>
      </c>
    </row>
    <row r="74" spans="1:14" ht="16.5">
      <c r="A74" s="5" t="s">
        <v>7</v>
      </c>
      <c r="B74">
        <v>69</v>
      </c>
      <c r="C74">
        <v>1440</v>
      </c>
      <c r="D74">
        <v>1296</v>
      </c>
      <c r="E74">
        <v>2592</v>
      </c>
      <c r="F74">
        <v>2771</v>
      </c>
      <c r="G74">
        <v>8019</v>
      </c>
      <c r="H74">
        <v>3744</v>
      </c>
      <c r="I74">
        <v>1</v>
      </c>
      <c r="J74">
        <v>10</v>
      </c>
      <c r="K74">
        <v>1</v>
      </c>
      <c r="L74">
        <v>1</v>
      </c>
      <c r="M74">
        <v>0.1</v>
      </c>
      <c r="N74">
        <v>1</v>
      </c>
    </row>
    <row r="75" spans="1:14" ht="16.5">
      <c r="A75" s="5" t="s">
        <v>7</v>
      </c>
      <c r="B75">
        <v>70</v>
      </c>
      <c r="C75">
        <v>1440</v>
      </c>
      <c r="D75">
        <v>1296</v>
      </c>
      <c r="E75">
        <v>2656</v>
      </c>
      <c r="F75">
        <v>2957</v>
      </c>
      <c r="G75">
        <v>8384</v>
      </c>
      <c r="H75">
        <v>3840</v>
      </c>
      <c r="I75">
        <v>1</v>
      </c>
      <c r="J75">
        <v>10</v>
      </c>
      <c r="K75">
        <v>1</v>
      </c>
      <c r="L75">
        <v>1</v>
      </c>
      <c r="M75">
        <v>0.1</v>
      </c>
      <c r="N75">
        <v>1</v>
      </c>
    </row>
    <row r="76" spans="1:14" ht="16.5">
      <c r="A76" s="5" t="s">
        <v>7</v>
      </c>
      <c r="B76">
        <v>71</v>
      </c>
      <c r="C76">
        <v>1440</v>
      </c>
      <c r="D76">
        <v>1296</v>
      </c>
      <c r="E76">
        <v>2721</v>
      </c>
      <c r="F76">
        <v>3041</v>
      </c>
      <c r="G76">
        <v>8384</v>
      </c>
      <c r="H76">
        <v>3936</v>
      </c>
      <c r="I76">
        <v>1</v>
      </c>
      <c r="J76">
        <v>10</v>
      </c>
      <c r="K76">
        <v>1</v>
      </c>
      <c r="L76">
        <v>1</v>
      </c>
      <c r="M76">
        <v>0.1</v>
      </c>
      <c r="N76">
        <v>1</v>
      </c>
    </row>
    <row r="77" spans="1:14" ht="16.5">
      <c r="A77" s="5" t="s">
        <v>7</v>
      </c>
      <c r="B77">
        <v>72</v>
      </c>
      <c r="C77">
        <v>1440</v>
      </c>
      <c r="D77">
        <v>1296</v>
      </c>
      <c r="E77">
        <v>2786</v>
      </c>
      <c r="F77">
        <v>3125</v>
      </c>
      <c r="G77">
        <v>8749</v>
      </c>
      <c r="H77">
        <v>4032</v>
      </c>
      <c r="I77">
        <v>1</v>
      </c>
      <c r="J77">
        <v>10</v>
      </c>
      <c r="K77">
        <v>1</v>
      </c>
      <c r="L77">
        <v>1</v>
      </c>
      <c r="M77">
        <v>0.1</v>
      </c>
      <c r="N77">
        <v>1</v>
      </c>
    </row>
    <row r="78" spans="1:14" ht="16.5">
      <c r="A78" s="5" t="s">
        <v>7</v>
      </c>
      <c r="B78">
        <v>73</v>
      </c>
      <c r="C78">
        <v>1440</v>
      </c>
      <c r="D78">
        <v>1296</v>
      </c>
      <c r="E78">
        <v>2851</v>
      </c>
      <c r="F78">
        <v>3209</v>
      </c>
      <c r="G78">
        <v>8749</v>
      </c>
      <c r="H78">
        <v>4128</v>
      </c>
      <c r="I78">
        <v>1</v>
      </c>
      <c r="J78">
        <v>10</v>
      </c>
      <c r="K78">
        <v>1</v>
      </c>
      <c r="L78">
        <v>1</v>
      </c>
      <c r="M78">
        <v>0.1</v>
      </c>
      <c r="N78">
        <v>1</v>
      </c>
    </row>
    <row r="79" spans="1:14" ht="16.5">
      <c r="A79" s="5" t="s">
        <v>7</v>
      </c>
      <c r="B79">
        <v>74</v>
      </c>
      <c r="C79">
        <v>1440</v>
      </c>
      <c r="D79">
        <v>1296</v>
      </c>
      <c r="E79">
        <v>2916</v>
      </c>
      <c r="F79">
        <v>3293</v>
      </c>
      <c r="G79">
        <v>9114</v>
      </c>
      <c r="H79">
        <v>4224</v>
      </c>
      <c r="I79">
        <v>1</v>
      </c>
      <c r="J79">
        <v>10</v>
      </c>
      <c r="K79">
        <v>1</v>
      </c>
      <c r="L79">
        <v>1</v>
      </c>
      <c r="M79">
        <v>0.1</v>
      </c>
      <c r="N79">
        <v>1</v>
      </c>
    </row>
    <row r="80" spans="1:14" ht="16.5">
      <c r="A80" s="5" t="s">
        <v>7</v>
      </c>
      <c r="B80">
        <v>75</v>
      </c>
      <c r="C80">
        <v>1440</v>
      </c>
      <c r="D80">
        <v>1296</v>
      </c>
      <c r="E80">
        <v>2980</v>
      </c>
      <c r="F80">
        <v>3377</v>
      </c>
      <c r="G80">
        <v>9114</v>
      </c>
      <c r="H80">
        <v>4320</v>
      </c>
      <c r="I80">
        <v>1</v>
      </c>
      <c r="J80">
        <v>10</v>
      </c>
      <c r="K80">
        <v>1</v>
      </c>
      <c r="L80">
        <v>1</v>
      </c>
      <c r="M80">
        <v>0.1</v>
      </c>
      <c r="N80">
        <v>1</v>
      </c>
    </row>
    <row r="81" spans="1:14" ht="16.5">
      <c r="A81" s="5" t="s">
        <v>7</v>
      </c>
      <c r="B81">
        <v>76</v>
      </c>
      <c r="C81">
        <v>1440</v>
      </c>
      <c r="D81">
        <v>1296</v>
      </c>
      <c r="E81">
        <v>3045</v>
      </c>
      <c r="F81">
        <v>3461</v>
      </c>
      <c r="G81">
        <v>9477</v>
      </c>
      <c r="H81">
        <v>4416</v>
      </c>
      <c r="I81">
        <v>1</v>
      </c>
      <c r="J81">
        <v>10</v>
      </c>
      <c r="K81">
        <v>1</v>
      </c>
      <c r="L81">
        <v>1</v>
      </c>
      <c r="M81">
        <v>0.1</v>
      </c>
      <c r="N81">
        <v>1</v>
      </c>
    </row>
    <row r="82" spans="1:14" ht="16.5">
      <c r="A82" s="5" t="s">
        <v>7</v>
      </c>
      <c r="B82">
        <v>77</v>
      </c>
      <c r="C82">
        <v>1440</v>
      </c>
      <c r="D82">
        <v>1296</v>
      </c>
      <c r="E82">
        <v>3110</v>
      </c>
      <c r="F82">
        <v>3545</v>
      </c>
      <c r="G82">
        <v>9477</v>
      </c>
      <c r="H82">
        <v>4512</v>
      </c>
      <c r="I82">
        <v>1</v>
      </c>
      <c r="J82">
        <v>10</v>
      </c>
      <c r="K82">
        <v>1</v>
      </c>
      <c r="L82">
        <v>1</v>
      </c>
      <c r="M82">
        <v>0.1</v>
      </c>
      <c r="N82">
        <v>1</v>
      </c>
    </row>
    <row r="83" spans="1:14" ht="16.5">
      <c r="A83" s="5" t="s">
        <v>7</v>
      </c>
      <c r="B83">
        <v>78</v>
      </c>
      <c r="C83">
        <v>1440</v>
      </c>
      <c r="D83">
        <v>1296</v>
      </c>
      <c r="E83">
        <v>3175</v>
      </c>
      <c r="F83">
        <v>3629</v>
      </c>
      <c r="G83">
        <v>9842</v>
      </c>
      <c r="H83">
        <v>4608</v>
      </c>
      <c r="I83">
        <v>1</v>
      </c>
      <c r="J83">
        <v>10</v>
      </c>
      <c r="K83">
        <v>1</v>
      </c>
      <c r="L83">
        <v>1</v>
      </c>
      <c r="M83">
        <v>0.1</v>
      </c>
      <c r="N83">
        <v>1</v>
      </c>
    </row>
    <row r="84" spans="1:14" ht="16.5">
      <c r="A84" s="5" t="s">
        <v>7</v>
      </c>
      <c r="B84">
        <v>79</v>
      </c>
      <c r="C84">
        <v>1440</v>
      </c>
      <c r="D84">
        <v>1296</v>
      </c>
      <c r="E84">
        <v>3240</v>
      </c>
      <c r="F84">
        <v>3713</v>
      </c>
      <c r="G84">
        <v>9842</v>
      </c>
      <c r="H84">
        <v>4704</v>
      </c>
      <c r="I84">
        <v>1</v>
      </c>
      <c r="J84">
        <v>10</v>
      </c>
      <c r="K84">
        <v>1</v>
      </c>
      <c r="L84">
        <v>1</v>
      </c>
      <c r="M84">
        <v>0.1</v>
      </c>
      <c r="N84">
        <v>1</v>
      </c>
    </row>
    <row r="85" spans="1:14" ht="16.5">
      <c r="A85" s="5" t="s">
        <v>7</v>
      </c>
      <c r="B85">
        <v>80</v>
      </c>
      <c r="C85">
        <v>1440</v>
      </c>
      <c r="D85">
        <v>1296</v>
      </c>
      <c r="E85">
        <v>3304</v>
      </c>
      <c r="F85">
        <v>3797</v>
      </c>
      <c r="G85">
        <v>10207</v>
      </c>
      <c r="H85">
        <v>4800</v>
      </c>
      <c r="I85">
        <v>1</v>
      </c>
      <c r="J85">
        <v>10</v>
      </c>
      <c r="K85">
        <v>1</v>
      </c>
      <c r="L85">
        <v>1</v>
      </c>
      <c r="M85">
        <v>0.1</v>
      </c>
      <c r="N85">
        <v>1</v>
      </c>
    </row>
    <row r="86" spans="1:14" ht="16.5">
      <c r="A86" s="5" t="s">
        <v>7</v>
      </c>
      <c r="B86">
        <v>81</v>
      </c>
      <c r="C86">
        <v>1440</v>
      </c>
      <c r="D86">
        <v>1296</v>
      </c>
      <c r="E86">
        <v>3304</v>
      </c>
      <c r="F86">
        <v>3797</v>
      </c>
      <c r="G86">
        <v>10207</v>
      </c>
      <c r="H86">
        <v>4800</v>
      </c>
      <c r="I86">
        <v>1</v>
      </c>
      <c r="J86">
        <v>10</v>
      </c>
      <c r="K86">
        <v>1</v>
      </c>
      <c r="L86">
        <v>1</v>
      </c>
      <c r="M86">
        <v>0.1</v>
      </c>
      <c r="N86">
        <v>1</v>
      </c>
    </row>
    <row r="87" spans="1:14" ht="16.5">
      <c r="A87" s="5" t="s">
        <v>7</v>
      </c>
      <c r="B87">
        <v>82</v>
      </c>
      <c r="C87">
        <v>1440</v>
      </c>
      <c r="D87">
        <v>1296</v>
      </c>
      <c r="E87">
        <v>3304</v>
      </c>
      <c r="F87">
        <v>3797</v>
      </c>
      <c r="G87">
        <v>10207</v>
      </c>
      <c r="H87">
        <v>4800</v>
      </c>
      <c r="I87">
        <v>1</v>
      </c>
      <c r="J87">
        <v>10</v>
      </c>
      <c r="K87">
        <v>1</v>
      </c>
      <c r="L87">
        <v>1</v>
      </c>
      <c r="M87">
        <v>0.1</v>
      </c>
      <c r="N87">
        <v>1</v>
      </c>
    </row>
    <row r="88" spans="1:14" ht="16.5">
      <c r="A88" s="5" t="s">
        <v>7</v>
      </c>
      <c r="B88">
        <v>83</v>
      </c>
      <c r="C88">
        <v>1440</v>
      </c>
      <c r="D88">
        <v>1296</v>
      </c>
      <c r="E88">
        <v>3304</v>
      </c>
      <c r="F88">
        <v>3797</v>
      </c>
      <c r="G88">
        <v>10207</v>
      </c>
      <c r="H88">
        <v>4800</v>
      </c>
      <c r="I88">
        <v>1</v>
      </c>
      <c r="J88">
        <v>10</v>
      </c>
      <c r="K88">
        <v>1</v>
      </c>
      <c r="L88">
        <v>1</v>
      </c>
      <c r="M88">
        <v>0.1</v>
      </c>
      <c r="N88">
        <v>1</v>
      </c>
    </row>
    <row r="89" spans="1:14" ht="16.5">
      <c r="A89" s="5" t="s">
        <v>7</v>
      </c>
      <c r="B89">
        <v>84</v>
      </c>
      <c r="C89">
        <v>1440</v>
      </c>
      <c r="D89">
        <v>1296</v>
      </c>
      <c r="E89">
        <v>3304</v>
      </c>
      <c r="F89">
        <v>3797</v>
      </c>
      <c r="G89">
        <v>10207</v>
      </c>
      <c r="H89">
        <v>4800</v>
      </c>
      <c r="I89">
        <v>1</v>
      </c>
      <c r="J89">
        <v>10</v>
      </c>
      <c r="K89">
        <v>1</v>
      </c>
      <c r="L89">
        <v>1</v>
      </c>
      <c r="M89">
        <v>0.1</v>
      </c>
      <c r="N89">
        <v>1</v>
      </c>
    </row>
    <row r="90" spans="1:14" ht="16.5">
      <c r="A90" s="5" t="s">
        <v>7</v>
      </c>
      <c r="B90">
        <v>85</v>
      </c>
      <c r="C90">
        <v>1440</v>
      </c>
      <c r="D90">
        <v>1296</v>
      </c>
      <c r="E90">
        <v>3304</v>
      </c>
      <c r="F90">
        <v>3797</v>
      </c>
      <c r="G90">
        <v>10207</v>
      </c>
      <c r="H90">
        <v>4800</v>
      </c>
      <c r="I90">
        <v>1</v>
      </c>
      <c r="J90">
        <v>10</v>
      </c>
      <c r="K90">
        <v>1</v>
      </c>
      <c r="L90">
        <v>1</v>
      </c>
      <c r="M90">
        <v>0.1</v>
      </c>
      <c r="N90">
        <v>1</v>
      </c>
    </row>
    <row r="91" spans="1:14" ht="16.5">
      <c r="A91" s="5" t="s">
        <v>7</v>
      </c>
      <c r="B91">
        <v>86</v>
      </c>
      <c r="C91">
        <v>1440</v>
      </c>
      <c r="D91">
        <v>1296</v>
      </c>
      <c r="E91">
        <v>3304</v>
      </c>
      <c r="F91">
        <v>3797</v>
      </c>
      <c r="G91">
        <v>10207</v>
      </c>
      <c r="H91">
        <v>4800</v>
      </c>
      <c r="I91">
        <v>1</v>
      </c>
      <c r="J91">
        <v>10</v>
      </c>
      <c r="K91">
        <v>1</v>
      </c>
      <c r="L91">
        <v>1</v>
      </c>
      <c r="M91">
        <v>0.1</v>
      </c>
      <c r="N91">
        <v>1</v>
      </c>
    </row>
    <row r="92" spans="1:14" ht="16.5">
      <c r="A92" s="5" t="s">
        <v>7</v>
      </c>
      <c r="B92">
        <v>87</v>
      </c>
      <c r="C92">
        <v>1440</v>
      </c>
      <c r="D92">
        <v>1296</v>
      </c>
      <c r="E92">
        <v>3304</v>
      </c>
      <c r="F92">
        <v>3797</v>
      </c>
      <c r="G92">
        <v>10207</v>
      </c>
      <c r="H92">
        <v>4800</v>
      </c>
      <c r="I92">
        <v>1</v>
      </c>
      <c r="J92">
        <v>10</v>
      </c>
      <c r="K92">
        <v>1</v>
      </c>
      <c r="L92">
        <v>1</v>
      </c>
      <c r="M92">
        <v>0.1</v>
      </c>
      <c r="N92">
        <v>1</v>
      </c>
    </row>
    <row r="93" spans="1:14" ht="16.5">
      <c r="A93" s="5" t="s">
        <v>7</v>
      </c>
      <c r="B93">
        <v>88</v>
      </c>
      <c r="C93">
        <v>1440</v>
      </c>
      <c r="D93">
        <v>1296</v>
      </c>
      <c r="E93">
        <v>3304</v>
      </c>
      <c r="F93">
        <v>3797</v>
      </c>
      <c r="G93">
        <v>10207</v>
      </c>
      <c r="H93">
        <v>4800</v>
      </c>
      <c r="I93">
        <v>1</v>
      </c>
      <c r="J93">
        <v>10</v>
      </c>
      <c r="K93">
        <v>1</v>
      </c>
      <c r="L93">
        <v>1</v>
      </c>
      <c r="M93">
        <v>0.1</v>
      </c>
      <c r="N93">
        <v>1</v>
      </c>
    </row>
    <row r="94" spans="1:14" ht="16.5">
      <c r="A94" s="5" t="s">
        <v>7</v>
      </c>
      <c r="B94">
        <v>89</v>
      </c>
      <c r="C94">
        <v>1440</v>
      </c>
      <c r="D94">
        <v>1296</v>
      </c>
      <c r="E94">
        <v>3304</v>
      </c>
      <c r="F94">
        <v>3797</v>
      </c>
      <c r="G94">
        <v>10207</v>
      </c>
      <c r="H94">
        <v>4800</v>
      </c>
      <c r="I94">
        <v>1</v>
      </c>
      <c r="J94">
        <v>10</v>
      </c>
      <c r="K94">
        <v>1</v>
      </c>
      <c r="L94">
        <v>1</v>
      </c>
      <c r="M94">
        <v>0.1</v>
      </c>
      <c r="N94">
        <v>1</v>
      </c>
    </row>
    <row r="95" spans="1:14" ht="16.5">
      <c r="A95" s="5" t="s">
        <v>7</v>
      </c>
      <c r="B95">
        <v>90</v>
      </c>
      <c r="C95">
        <v>1440</v>
      </c>
      <c r="D95">
        <v>1296</v>
      </c>
      <c r="E95">
        <v>3304</v>
      </c>
      <c r="F95">
        <v>3797</v>
      </c>
      <c r="G95">
        <v>10207</v>
      </c>
      <c r="H95">
        <v>4800</v>
      </c>
      <c r="I95">
        <v>1</v>
      </c>
      <c r="J95">
        <v>10</v>
      </c>
      <c r="K95">
        <v>1</v>
      </c>
      <c r="L95">
        <v>1</v>
      </c>
      <c r="M95">
        <v>0.1</v>
      </c>
      <c r="N95">
        <v>1</v>
      </c>
    </row>
    <row r="96" spans="1:14" ht="16.5">
      <c r="A96" s="5" t="s">
        <v>7</v>
      </c>
      <c r="B96">
        <v>91</v>
      </c>
      <c r="C96">
        <v>1440</v>
      </c>
      <c r="D96">
        <v>1296</v>
      </c>
      <c r="E96">
        <v>3304</v>
      </c>
      <c r="F96">
        <v>3797</v>
      </c>
      <c r="G96">
        <v>10207</v>
      </c>
      <c r="H96">
        <v>4800</v>
      </c>
      <c r="I96">
        <v>1</v>
      </c>
      <c r="J96">
        <v>10</v>
      </c>
      <c r="K96">
        <v>1</v>
      </c>
      <c r="L96">
        <v>1</v>
      </c>
      <c r="M96">
        <v>0.1</v>
      </c>
      <c r="N96">
        <v>1</v>
      </c>
    </row>
    <row r="97" spans="1:14" ht="16.5">
      <c r="A97" s="5" t="s">
        <v>7</v>
      </c>
      <c r="B97">
        <v>92</v>
      </c>
      <c r="C97">
        <v>1440</v>
      </c>
      <c r="D97">
        <v>1296</v>
      </c>
      <c r="E97">
        <v>3304</v>
      </c>
      <c r="F97">
        <v>3797</v>
      </c>
      <c r="G97">
        <v>10207</v>
      </c>
      <c r="H97">
        <v>4800</v>
      </c>
      <c r="I97">
        <v>1</v>
      </c>
      <c r="J97">
        <v>10</v>
      </c>
      <c r="K97">
        <v>1</v>
      </c>
      <c r="L97">
        <v>1</v>
      </c>
      <c r="M97">
        <v>0.1</v>
      </c>
      <c r="N97">
        <v>1</v>
      </c>
    </row>
    <row r="98" spans="1:14" ht="16.5">
      <c r="A98" s="5" t="s">
        <v>7</v>
      </c>
      <c r="B98">
        <v>93</v>
      </c>
      <c r="C98">
        <v>1440</v>
      </c>
      <c r="D98">
        <v>1296</v>
      </c>
      <c r="E98">
        <v>3304</v>
      </c>
      <c r="F98">
        <v>3797</v>
      </c>
      <c r="G98">
        <v>10207</v>
      </c>
      <c r="H98">
        <v>4800</v>
      </c>
      <c r="I98">
        <v>1</v>
      </c>
      <c r="J98">
        <v>10</v>
      </c>
      <c r="K98">
        <v>1</v>
      </c>
      <c r="L98">
        <v>1</v>
      </c>
      <c r="M98">
        <v>0.1</v>
      </c>
      <c r="N98">
        <v>1</v>
      </c>
    </row>
    <row r="99" spans="1:14" ht="16.5">
      <c r="A99" s="5" t="s">
        <v>7</v>
      </c>
      <c r="B99">
        <v>94</v>
      </c>
      <c r="C99">
        <v>1440</v>
      </c>
      <c r="D99">
        <v>1296</v>
      </c>
      <c r="E99">
        <v>3304</v>
      </c>
      <c r="F99">
        <v>3797</v>
      </c>
      <c r="G99">
        <v>10207</v>
      </c>
      <c r="H99">
        <v>4800</v>
      </c>
      <c r="I99">
        <v>1</v>
      </c>
      <c r="J99">
        <v>10</v>
      </c>
      <c r="K99">
        <v>1</v>
      </c>
      <c r="L99">
        <v>1</v>
      </c>
      <c r="M99">
        <v>0.1</v>
      </c>
      <c r="N99">
        <v>1</v>
      </c>
    </row>
    <row r="100" spans="1:14" ht="16.5">
      <c r="A100" s="5" t="s">
        <v>7</v>
      </c>
      <c r="B100">
        <v>95</v>
      </c>
      <c r="C100">
        <v>1440</v>
      </c>
      <c r="D100">
        <v>1296</v>
      </c>
      <c r="E100">
        <v>3304</v>
      </c>
      <c r="F100">
        <v>3797</v>
      </c>
      <c r="G100">
        <v>10207</v>
      </c>
      <c r="H100">
        <v>4800</v>
      </c>
      <c r="I100">
        <v>1</v>
      </c>
      <c r="J100">
        <v>10</v>
      </c>
      <c r="K100">
        <v>1</v>
      </c>
      <c r="L100">
        <v>1</v>
      </c>
      <c r="M100">
        <v>0.1</v>
      </c>
      <c r="N100">
        <v>1</v>
      </c>
    </row>
    <row r="101" spans="1:14" ht="16.5">
      <c r="A101" s="5" t="s">
        <v>7</v>
      </c>
      <c r="B101">
        <v>96</v>
      </c>
      <c r="C101">
        <v>1440</v>
      </c>
      <c r="D101">
        <v>1296</v>
      </c>
      <c r="E101">
        <v>3304</v>
      </c>
      <c r="F101">
        <v>3797</v>
      </c>
      <c r="G101">
        <v>10207</v>
      </c>
      <c r="H101">
        <v>4800</v>
      </c>
      <c r="I101">
        <v>1</v>
      </c>
      <c r="J101">
        <v>10</v>
      </c>
      <c r="K101">
        <v>1</v>
      </c>
      <c r="L101">
        <v>1</v>
      </c>
      <c r="M101">
        <v>0.1</v>
      </c>
      <c r="N101">
        <v>1</v>
      </c>
    </row>
    <row r="102" spans="1:14" ht="16.5">
      <c r="A102" s="5" t="s">
        <v>7</v>
      </c>
      <c r="B102">
        <v>97</v>
      </c>
      <c r="C102">
        <v>1440</v>
      </c>
      <c r="D102">
        <v>1296</v>
      </c>
      <c r="E102">
        <v>3304</v>
      </c>
      <c r="F102">
        <v>3797</v>
      </c>
      <c r="G102">
        <v>10207</v>
      </c>
      <c r="H102">
        <v>4800</v>
      </c>
      <c r="I102">
        <v>1</v>
      </c>
      <c r="J102">
        <v>10</v>
      </c>
      <c r="K102">
        <v>1</v>
      </c>
      <c r="L102">
        <v>1</v>
      </c>
      <c r="M102">
        <v>0.1</v>
      </c>
      <c r="N102">
        <v>1</v>
      </c>
    </row>
    <row r="103" spans="1:14" ht="16.5">
      <c r="A103" s="5" t="s">
        <v>7</v>
      </c>
      <c r="B103">
        <v>98</v>
      </c>
      <c r="C103">
        <v>1440</v>
      </c>
      <c r="D103">
        <v>1296</v>
      </c>
      <c r="E103">
        <v>3304</v>
      </c>
      <c r="F103">
        <v>3797</v>
      </c>
      <c r="G103">
        <v>10207</v>
      </c>
      <c r="H103">
        <v>4800</v>
      </c>
      <c r="I103">
        <v>1</v>
      </c>
      <c r="J103">
        <v>10</v>
      </c>
      <c r="K103">
        <v>1</v>
      </c>
      <c r="L103">
        <v>1</v>
      </c>
      <c r="M103">
        <v>0.1</v>
      </c>
      <c r="N103">
        <v>1</v>
      </c>
    </row>
    <row r="104" spans="1:14" ht="16.5">
      <c r="A104" s="5" t="s">
        <v>7</v>
      </c>
      <c r="B104">
        <v>99</v>
      </c>
      <c r="C104">
        <v>1440</v>
      </c>
      <c r="D104">
        <v>1296</v>
      </c>
      <c r="E104">
        <v>3304</v>
      </c>
      <c r="F104">
        <v>3797</v>
      </c>
      <c r="G104">
        <v>10207</v>
      </c>
      <c r="H104">
        <v>4800</v>
      </c>
      <c r="I104">
        <v>1</v>
      </c>
      <c r="J104">
        <v>10</v>
      </c>
      <c r="K104">
        <v>1</v>
      </c>
      <c r="L104">
        <v>1</v>
      </c>
      <c r="M104">
        <v>0.1</v>
      </c>
      <c r="N104">
        <v>1</v>
      </c>
    </row>
    <row r="105" spans="1:14" ht="16.5">
      <c r="A105" s="5" t="s">
        <v>7</v>
      </c>
      <c r="B105">
        <v>100</v>
      </c>
      <c r="C105">
        <v>1440</v>
      </c>
      <c r="D105">
        <v>1296</v>
      </c>
      <c r="E105">
        <v>3304</v>
      </c>
      <c r="F105">
        <v>3797</v>
      </c>
      <c r="G105">
        <v>10207</v>
      </c>
      <c r="H105">
        <v>4800</v>
      </c>
      <c r="I105">
        <v>1</v>
      </c>
      <c r="J105">
        <v>10</v>
      </c>
      <c r="K105">
        <v>1</v>
      </c>
      <c r="L105">
        <v>1</v>
      </c>
      <c r="M105">
        <v>0.1</v>
      </c>
      <c r="N105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1"/>
  <sheetViews>
    <sheetView topLeftCell="A47" workbookViewId="0">
      <selection activeCell="I2" sqref="I2:I81"/>
    </sheetView>
  </sheetViews>
  <sheetFormatPr defaultRowHeight="13.5"/>
  <cols>
    <col min="1" max="2" width="10" style="10" customWidth="1"/>
    <col min="3" max="27" width="9" style="10"/>
    <col min="28" max="28" width="8.125" style="10" customWidth="1"/>
    <col min="29" max="16384" width="9" style="10"/>
  </cols>
  <sheetData>
    <row r="1" spans="1:31">
      <c r="A1" s="10" t="s">
        <v>36</v>
      </c>
      <c r="B1" s="10" t="s">
        <v>71</v>
      </c>
      <c r="C1" s="10" t="s">
        <v>37</v>
      </c>
      <c r="D1" s="10" t="s">
        <v>74</v>
      </c>
      <c r="E1" s="10" t="s">
        <v>73</v>
      </c>
      <c r="F1" s="10" t="s">
        <v>75</v>
      </c>
      <c r="G1" s="10" t="s">
        <v>72</v>
      </c>
      <c r="H1" s="10" t="s">
        <v>38</v>
      </c>
      <c r="I1" s="10" t="s">
        <v>76</v>
      </c>
      <c r="J1" s="10" t="s">
        <v>77</v>
      </c>
      <c r="K1" s="10" t="s">
        <v>78</v>
      </c>
      <c r="L1" s="10" t="s">
        <v>39</v>
      </c>
      <c r="M1" s="10" t="s">
        <v>81</v>
      </c>
      <c r="N1" s="10" t="s">
        <v>80</v>
      </c>
      <c r="O1" s="10" t="s">
        <v>79</v>
      </c>
      <c r="P1" s="10" t="s">
        <v>40</v>
      </c>
      <c r="Q1" s="10" t="s">
        <v>85</v>
      </c>
      <c r="R1" s="10" t="s">
        <v>83</v>
      </c>
      <c r="S1" s="10" t="s">
        <v>84</v>
      </c>
      <c r="T1" s="10" t="s">
        <v>82</v>
      </c>
      <c r="U1" s="10" t="s">
        <v>41</v>
      </c>
      <c r="V1" s="10" t="s">
        <v>118</v>
      </c>
      <c r="W1" s="10" t="s">
        <v>119</v>
      </c>
      <c r="Z1" s="10">
        <v>1</v>
      </c>
      <c r="AA1" s="10">
        <v>2.5</v>
      </c>
      <c r="AB1" s="10">
        <v>1</v>
      </c>
      <c r="AC1" s="10">
        <f>AE1*100</f>
        <v>100</v>
      </c>
      <c r="AD1" s="10">
        <v>1</v>
      </c>
      <c r="AE1" s="10">
        <v>1</v>
      </c>
    </row>
    <row r="2" spans="1:31">
      <c r="A2" s="10">
        <v>1</v>
      </c>
      <c r="B2" s="10">
        <v>6</v>
      </c>
      <c r="C2" s="10">
        <v>2</v>
      </c>
      <c r="D2" s="10">
        <f>C2*B2</f>
        <v>12</v>
      </c>
      <c r="E2" s="10">
        <v>2</v>
      </c>
      <c r="F2" s="10">
        <v>0</v>
      </c>
      <c r="G2" s="10">
        <f>E2*F2+(E2-2)*(6-F2)</f>
        <v>0</v>
      </c>
      <c r="H2" s="10">
        <v>0</v>
      </c>
      <c r="I2" s="10">
        <v>0</v>
      </c>
      <c r="J2" s="10">
        <f>IFERROR(INDEX($AA$1:$AA$28,MATCH(H2,$Z$1:$Z$28,0)),0)</f>
        <v>0</v>
      </c>
      <c r="K2" s="10">
        <f>I2*J2+14</f>
        <v>14</v>
      </c>
      <c r="L2" s="10">
        <v>0</v>
      </c>
      <c r="M2" s="10">
        <f t="shared" ref="M2:M33" si="0">IFERROR(INDEX($AC$1:$AC$5,MATCH(L2,$AB$1:$AB$5,0)),0)</f>
        <v>0</v>
      </c>
      <c r="N2" s="10">
        <v>6</v>
      </c>
      <c r="O2" s="10">
        <f>N2/3*(M2+M2/10+M2/100)</f>
        <v>0</v>
      </c>
      <c r="P2" s="10">
        <v>0</v>
      </c>
      <c r="Q2" s="10">
        <f>IFERROR(VLOOKUP(P2,Sheet4!$A$9:$B$53,2,FALSE),0)</f>
        <v>0</v>
      </c>
      <c r="R2" s="10">
        <v>6</v>
      </c>
      <c r="S2" s="10">
        <v>0</v>
      </c>
      <c r="T2" s="10">
        <f>Q2*R2*S2</f>
        <v>0</v>
      </c>
      <c r="U2" s="10">
        <v>0</v>
      </c>
      <c r="V2" s="10">
        <v>2</v>
      </c>
      <c r="W2" s="10">
        <f>INT(U2*V2)</f>
        <v>0</v>
      </c>
      <c r="Z2" s="10">
        <v>2</v>
      </c>
      <c r="AA2" s="10">
        <v>5</v>
      </c>
      <c r="AB2" s="10">
        <v>2</v>
      </c>
      <c r="AC2" s="10">
        <f t="shared" ref="AC2:AC5" si="1">AE2*100</f>
        <v>200</v>
      </c>
      <c r="AD2" s="10">
        <v>1</v>
      </c>
      <c r="AE2" s="10">
        <f>AD2+AE1</f>
        <v>2</v>
      </c>
    </row>
    <row r="3" spans="1:31">
      <c r="A3" s="10">
        <v>2</v>
      </c>
      <c r="B3" s="10">
        <v>6</v>
      </c>
      <c r="C3" s="10">
        <v>3</v>
      </c>
      <c r="D3" s="10">
        <f t="shared" ref="D3:D66" si="2">C3*B3</f>
        <v>18</v>
      </c>
      <c r="E3" s="10">
        <v>2</v>
      </c>
      <c r="F3" s="10">
        <v>0</v>
      </c>
      <c r="G3" s="10">
        <f t="shared" ref="G3:G66" si="3">E3*F3+(E3-2)*(6-F3)</f>
        <v>0</v>
      </c>
      <c r="H3" s="10">
        <v>0</v>
      </c>
      <c r="I3" s="10">
        <v>0</v>
      </c>
      <c r="J3" s="10">
        <f t="shared" ref="J3:J66" si="4">IFERROR(INDEX($AA$1:$AA$28,MATCH(H3,$Z$1:$Z$28,0)),0)</f>
        <v>0</v>
      </c>
      <c r="K3" s="10">
        <f t="shared" ref="K3:K66" si="5">I3*J3+14</f>
        <v>14</v>
      </c>
      <c r="L3" s="10">
        <v>0</v>
      </c>
      <c r="M3" s="10">
        <f t="shared" si="0"/>
        <v>0</v>
      </c>
      <c r="N3" s="10">
        <v>6</v>
      </c>
      <c r="O3" s="10">
        <f t="shared" ref="O3:O66" si="6">N3/3*(M3+M3/10+M3/100)</f>
        <v>0</v>
      </c>
      <c r="P3" s="10">
        <v>0</v>
      </c>
      <c r="Q3" s="10">
        <f>IFERROR(VLOOKUP(P3,Sheet4!$A$9:$B$53,2,FALSE),0)</f>
        <v>0</v>
      </c>
      <c r="R3" s="10">
        <v>6</v>
      </c>
      <c r="S3" s="10">
        <v>0</v>
      </c>
      <c r="T3" s="10">
        <f t="shared" ref="T3:T66" si="7">Q3*R3*S3</f>
        <v>0</v>
      </c>
      <c r="U3" s="10">
        <v>0</v>
      </c>
      <c r="V3" s="10">
        <v>2</v>
      </c>
      <c r="W3" s="10">
        <f t="shared" ref="W3:W66" si="8">INT(U3*V3)</f>
        <v>0</v>
      </c>
      <c r="Z3" s="10">
        <v>3</v>
      </c>
      <c r="AA3" s="10">
        <v>7.5</v>
      </c>
      <c r="AB3" s="10">
        <v>3</v>
      </c>
      <c r="AC3" s="10">
        <f t="shared" si="1"/>
        <v>400</v>
      </c>
      <c r="AD3" s="10">
        <v>2</v>
      </c>
      <c r="AE3" s="10">
        <f t="shared" ref="AE3:AE5" si="9">AD3+AE2</f>
        <v>4</v>
      </c>
    </row>
    <row r="4" spans="1:31">
      <c r="A4" s="10">
        <v>3</v>
      </c>
      <c r="B4" s="10">
        <v>6</v>
      </c>
      <c r="C4" s="10">
        <v>4</v>
      </c>
      <c r="D4" s="10">
        <f t="shared" si="2"/>
        <v>24</v>
      </c>
      <c r="E4" s="10">
        <v>2</v>
      </c>
      <c r="F4" s="10">
        <v>0</v>
      </c>
      <c r="G4" s="10">
        <f t="shared" si="3"/>
        <v>0</v>
      </c>
      <c r="H4" s="10">
        <v>0</v>
      </c>
      <c r="I4" s="10">
        <v>0</v>
      </c>
      <c r="J4" s="10">
        <f t="shared" si="4"/>
        <v>0</v>
      </c>
      <c r="K4" s="10">
        <f t="shared" si="5"/>
        <v>14</v>
      </c>
      <c r="L4" s="10">
        <v>0</v>
      </c>
      <c r="M4" s="10">
        <f t="shared" si="0"/>
        <v>0</v>
      </c>
      <c r="N4" s="10">
        <v>6</v>
      </c>
      <c r="O4" s="10">
        <f t="shared" si="6"/>
        <v>0</v>
      </c>
      <c r="P4" s="10">
        <v>0</v>
      </c>
      <c r="Q4" s="10">
        <f>IFERROR(VLOOKUP(P4,Sheet4!$A$9:$B$53,2,FALSE),0)</f>
        <v>0</v>
      </c>
      <c r="R4" s="10">
        <v>6</v>
      </c>
      <c r="S4" s="10">
        <v>0</v>
      </c>
      <c r="T4" s="10">
        <f t="shared" si="7"/>
        <v>0</v>
      </c>
      <c r="U4" s="10">
        <v>0</v>
      </c>
      <c r="V4" s="10">
        <v>2</v>
      </c>
      <c r="W4" s="10">
        <f t="shared" si="8"/>
        <v>0</v>
      </c>
      <c r="Z4" s="10">
        <v>4</v>
      </c>
      <c r="AA4" s="10">
        <v>10</v>
      </c>
      <c r="AB4" s="10">
        <v>4</v>
      </c>
      <c r="AC4" s="10">
        <f t="shared" si="1"/>
        <v>600</v>
      </c>
      <c r="AD4" s="10">
        <v>2</v>
      </c>
      <c r="AE4" s="10">
        <f t="shared" si="9"/>
        <v>6</v>
      </c>
    </row>
    <row r="5" spans="1:31">
      <c r="A5" s="10">
        <v>4</v>
      </c>
      <c r="B5" s="10">
        <v>6</v>
      </c>
      <c r="C5" s="10">
        <v>5</v>
      </c>
      <c r="D5" s="10">
        <f t="shared" si="2"/>
        <v>30</v>
      </c>
      <c r="E5" s="10">
        <v>2</v>
      </c>
      <c r="F5" s="10">
        <v>0</v>
      </c>
      <c r="G5" s="10">
        <f t="shared" si="3"/>
        <v>0</v>
      </c>
      <c r="H5" s="10">
        <v>0</v>
      </c>
      <c r="I5" s="10">
        <v>0</v>
      </c>
      <c r="J5" s="10">
        <f t="shared" si="4"/>
        <v>0</v>
      </c>
      <c r="K5" s="10">
        <f t="shared" si="5"/>
        <v>14</v>
      </c>
      <c r="L5" s="10">
        <v>0</v>
      </c>
      <c r="M5" s="10">
        <f t="shared" si="0"/>
        <v>0</v>
      </c>
      <c r="N5" s="10">
        <v>6</v>
      </c>
      <c r="O5" s="10">
        <f t="shared" si="6"/>
        <v>0</v>
      </c>
      <c r="P5" s="10">
        <v>0</v>
      </c>
      <c r="Q5" s="10">
        <f>IFERROR(VLOOKUP(P5,Sheet4!$A$9:$B$53,2,FALSE),0)</f>
        <v>0</v>
      </c>
      <c r="R5" s="10">
        <v>6</v>
      </c>
      <c r="S5" s="10">
        <v>0</v>
      </c>
      <c r="T5" s="10">
        <f t="shared" si="7"/>
        <v>0</v>
      </c>
      <c r="U5" s="10">
        <v>0</v>
      </c>
      <c r="V5" s="10">
        <v>2</v>
      </c>
      <c r="W5" s="10">
        <f t="shared" si="8"/>
        <v>0</v>
      </c>
      <c r="Z5" s="10">
        <v>5</v>
      </c>
      <c r="AA5" s="10">
        <v>12.5</v>
      </c>
      <c r="AB5" s="10">
        <v>5</v>
      </c>
      <c r="AC5" s="10">
        <f t="shared" si="1"/>
        <v>900</v>
      </c>
      <c r="AD5" s="10">
        <v>3</v>
      </c>
      <c r="AE5" s="10">
        <f t="shared" si="9"/>
        <v>9</v>
      </c>
    </row>
    <row r="6" spans="1:31">
      <c r="A6" s="10">
        <v>5</v>
      </c>
      <c r="B6" s="10">
        <v>6</v>
      </c>
      <c r="C6" s="10">
        <v>6</v>
      </c>
      <c r="D6" s="10">
        <f t="shared" si="2"/>
        <v>36</v>
      </c>
      <c r="E6" s="10">
        <v>2</v>
      </c>
      <c r="F6" s="10">
        <v>0</v>
      </c>
      <c r="G6" s="10">
        <f t="shared" si="3"/>
        <v>0</v>
      </c>
      <c r="H6" s="10">
        <v>0</v>
      </c>
      <c r="I6" s="10">
        <v>0</v>
      </c>
      <c r="J6" s="10">
        <f t="shared" si="4"/>
        <v>0</v>
      </c>
      <c r="K6" s="10">
        <f t="shared" si="5"/>
        <v>14</v>
      </c>
      <c r="L6" s="10">
        <v>0</v>
      </c>
      <c r="M6" s="10">
        <f t="shared" si="0"/>
        <v>0</v>
      </c>
      <c r="N6" s="10">
        <v>6</v>
      </c>
      <c r="O6" s="10">
        <f t="shared" si="6"/>
        <v>0</v>
      </c>
      <c r="P6" s="10">
        <v>0</v>
      </c>
      <c r="Q6" s="10">
        <f>IFERROR(VLOOKUP(P6,Sheet4!$A$9:$B$53,2,FALSE),0)</f>
        <v>0</v>
      </c>
      <c r="R6" s="10">
        <v>6</v>
      </c>
      <c r="S6" s="10">
        <v>0</v>
      </c>
      <c r="T6" s="10">
        <f t="shared" si="7"/>
        <v>0</v>
      </c>
      <c r="U6" s="10">
        <v>0</v>
      </c>
      <c r="V6" s="10">
        <v>2</v>
      </c>
      <c r="W6" s="10">
        <f t="shared" si="8"/>
        <v>0</v>
      </c>
      <c r="Z6" s="10">
        <v>6</v>
      </c>
      <c r="AA6" s="10">
        <v>15</v>
      </c>
    </row>
    <row r="7" spans="1:31">
      <c r="A7" s="10">
        <v>6</v>
      </c>
      <c r="B7" s="10">
        <v>6</v>
      </c>
      <c r="C7" s="10">
        <v>7</v>
      </c>
      <c r="D7" s="10">
        <f t="shared" si="2"/>
        <v>42</v>
      </c>
      <c r="E7" s="10">
        <v>2</v>
      </c>
      <c r="F7" s="10">
        <v>0</v>
      </c>
      <c r="G7" s="10">
        <f t="shared" si="3"/>
        <v>0</v>
      </c>
      <c r="H7" s="10">
        <v>0</v>
      </c>
      <c r="I7" s="10">
        <v>0</v>
      </c>
      <c r="J7" s="10">
        <f t="shared" si="4"/>
        <v>0</v>
      </c>
      <c r="K7" s="10">
        <f t="shared" si="5"/>
        <v>14</v>
      </c>
      <c r="L7" s="10">
        <v>0</v>
      </c>
      <c r="M7" s="10">
        <f t="shared" si="0"/>
        <v>0</v>
      </c>
      <c r="N7" s="10">
        <v>6</v>
      </c>
      <c r="O7" s="10">
        <f t="shared" si="6"/>
        <v>0</v>
      </c>
      <c r="P7" s="10">
        <v>0</v>
      </c>
      <c r="Q7" s="10">
        <f>IFERROR(VLOOKUP(P7,Sheet4!$A$9:$B$53,2,FALSE),0)</f>
        <v>0</v>
      </c>
      <c r="R7" s="10">
        <v>6</v>
      </c>
      <c r="S7" s="10">
        <v>0</v>
      </c>
      <c r="T7" s="10">
        <f t="shared" si="7"/>
        <v>0</v>
      </c>
      <c r="U7" s="10">
        <v>0</v>
      </c>
      <c r="V7" s="10">
        <v>2</v>
      </c>
      <c r="W7" s="10">
        <f t="shared" si="8"/>
        <v>0</v>
      </c>
      <c r="Z7" s="10">
        <v>7</v>
      </c>
      <c r="AA7" s="10">
        <v>17.5</v>
      </c>
    </row>
    <row r="8" spans="1:31">
      <c r="A8" s="10">
        <v>7</v>
      </c>
      <c r="B8" s="10">
        <v>6</v>
      </c>
      <c r="C8" s="10">
        <v>8</v>
      </c>
      <c r="D8" s="10">
        <f t="shared" si="2"/>
        <v>48</v>
      </c>
      <c r="E8" s="10">
        <v>2</v>
      </c>
      <c r="F8" s="10">
        <v>0</v>
      </c>
      <c r="G8" s="10">
        <f t="shared" si="3"/>
        <v>0</v>
      </c>
      <c r="H8" s="10">
        <v>0</v>
      </c>
      <c r="I8" s="10">
        <v>0</v>
      </c>
      <c r="J8" s="10">
        <f t="shared" si="4"/>
        <v>0</v>
      </c>
      <c r="K8" s="10">
        <f t="shared" si="5"/>
        <v>14</v>
      </c>
      <c r="L8" s="10">
        <v>0</v>
      </c>
      <c r="M8" s="10">
        <f t="shared" si="0"/>
        <v>0</v>
      </c>
      <c r="N8" s="10">
        <v>6</v>
      </c>
      <c r="O8" s="10">
        <f t="shared" si="6"/>
        <v>0</v>
      </c>
      <c r="P8" s="10">
        <v>0</v>
      </c>
      <c r="Q8" s="10">
        <f>IFERROR(VLOOKUP(P8,Sheet4!$A$9:$B$53,2,FALSE),0)</f>
        <v>0</v>
      </c>
      <c r="R8" s="10">
        <v>6</v>
      </c>
      <c r="S8" s="10">
        <v>0</v>
      </c>
      <c r="T8" s="10">
        <f t="shared" si="7"/>
        <v>0</v>
      </c>
      <c r="U8" s="10">
        <v>0</v>
      </c>
      <c r="V8" s="10">
        <v>2</v>
      </c>
      <c r="W8" s="10">
        <f t="shared" si="8"/>
        <v>0</v>
      </c>
      <c r="Z8" s="10">
        <v>8</v>
      </c>
      <c r="AA8" s="10">
        <v>20</v>
      </c>
    </row>
    <row r="9" spans="1:31">
      <c r="A9" s="10">
        <v>8</v>
      </c>
      <c r="B9" s="10">
        <v>6</v>
      </c>
      <c r="C9" s="10">
        <v>9</v>
      </c>
      <c r="D9" s="10">
        <f t="shared" si="2"/>
        <v>54</v>
      </c>
      <c r="E9" s="10">
        <v>2</v>
      </c>
      <c r="F9" s="10">
        <v>1</v>
      </c>
      <c r="G9" s="10">
        <f t="shared" si="3"/>
        <v>2</v>
      </c>
      <c r="H9" s="10">
        <v>0</v>
      </c>
      <c r="I9" s="10">
        <v>0</v>
      </c>
      <c r="J9" s="10">
        <f t="shared" si="4"/>
        <v>0</v>
      </c>
      <c r="K9" s="10">
        <f t="shared" si="5"/>
        <v>14</v>
      </c>
      <c r="L9" s="10">
        <v>0</v>
      </c>
      <c r="M9" s="10">
        <f t="shared" si="0"/>
        <v>0</v>
      </c>
      <c r="N9" s="10">
        <v>6</v>
      </c>
      <c r="O9" s="10">
        <f t="shared" si="6"/>
        <v>0</v>
      </c>
      <c r="P9" s="10">
        <v>0</v>
      </c>
      <c r="Q9" s="10">
        <f>IFERROR(VLOOKUP(P9,Sheet4!$A$9:$B$53,2,FALSE),0)</f>
        <v>0</v>
      </c>
      <c r="R9" s="10">
        <v>6</v>
      </c>
      <c r="S9" s="10">
        <v>0</v>
      </c>
      <c r="T9" s="10">
        <f t="shared" si="7"/>
        <v>0</v>
      </c>
      <c r="U9" s="10">
        <v>0</v>
      </c>
      <c r="V9" s="10">
        <v>2</v>
      </c>
      <c r="W9" s="10">
        <f t="shared" si="8"/>
        <v>0</v>
      </c>
      <c r="Z9" s="10">
        <v>9</v>
      </c>
      <c r="AA9" s="10">
        <v>22.5</v>
      </c>
    </row>
    <row r="10" spans="1:31">
      <c r="A10" s="10">
        <v>9</v>
      </c>
      <c r="B10" s="10">
        <v>6</v>
      </c>
      <c r="C10" s="10">
        <v>10</v>
      </c>
      <c r="D10" s="10">
        <f t="shared" si="2"/>
        <v>60</v>
      </c>
      <c r="E10" s="10">
        <v>2</v>
      </c>
      <c r="F10" s="10">
        <v>1</v>
      </c>
      <c r="G10" s="10">
        <f t="shared" si="3"/>
        <v>2</v>
      </c>
      <c r="H10" s="10">
        <v>0</v>
      </c>
      <c r="I10" s="10">
        <v>0</v>
      </c>
      <c r="J10" s="10">
        <f t="shared" si="4"/>
        <v>0</v>
      </c>
      <c r="K10" s="10">
        <f t="shared" si="5"/>
        <v>14</v>
      </c>
      <c r="L10" s="10">
        <v>0</v>
      </c>
      <c r="M10" s="10">
        <f t="shared" si="0"/>
        <v>0</v>
      </c>
      <c r="N10" s="10">
        <v>6</v>
      </c>
      <c r="O10" s="10">
        <f t="shared" si="6"/>
        <v>0</v>
      </c>
      <c r="P10" s="10">
        <v>0</v>
      </c>
      <c r="Q10" s="10">
        <f>IFERROR(VLOOKUP(P10,Sheet4!$A$9:$B$53,2,FALSE),0)</f>
        <v>0</v>
      </c>
      <c r="R10" s="10">
        <v>6</v>
      </c>
      <c r="S10" s="10">
        <v>0</v>
      </c>
      <c r="T10" s="10">
        <f t="shared" si="7"/>
        <v>0</v>
      </c>
      <c r="U10" s="10">
        <v>0</v>
      </c>
      <c r="V10" s="10">
        <v>2</v>
      </c>
      <c r="W10" s="10">
        <f t="shared" si="8"/>
        <v>0</v>
      </c>
      <c r="Z10" s="10">
        <v>10</v>
      </c>
      <c r="AA10" s="10">
        <v>25</v>
      </c>
    </row>
    <row r="11" spans="1:31">
      <c r="A11" s="10">
        <v>10</v>
      </c>
      <c r="B11" s="10">
        <v>6</v>
      </c>
      <c r="C11" s="10">
        <v>11</v>
      </c>
      <c r="D11" s="10">
        <f t="shared" si="2"/>
        <v>66</v>
      </c>
      <c r="E11" s="10">
        <v>2</v>
      </c>
      <c r="F11" s="10">
        <v>2</v>
      </c>
      <c r="G11" s="10">
        <f t="shared" si="3"/>
        <v>4</v>
      </c>
      <c r="H11" s="10">
        <v>0</v>
      </c>
      <c r="I11" s="10">
        <v>0</v>
      </c>
      <c r="J11" s="10">
        <f t="shared" si="4"/>
        <v>0</v>
      </c>
      <c r="K11" s="10">
        <f t="shared" si="5"/>
        <v>14</v>
      </c>
      <c r="L11" s="10">
        <v>0</v>
      </c>
      <c r="M11" s="10">
        <f t="shared" si="0"/>
        <v>0</v>
      </c>
      <c r="N11" s="10">
        <v>6</v>
      </c>
      <c r="O11" s="10">
        <f t="shared" si="6"/>
        <v>0</v>
      </c>
      <c r="P11" s="10">
        <v>0</v>
      </c>
      <c r="Q11" s="10">
        <f>IFERROR(VLOOKUP(P11,Sheet4!$A$9:$B$53,2,FALSE),0)</f>
        <v>0</v>
      </c>
      <c r="R11" s="10">
        <v>6</v>
      </c>
      <c r="S11" s="10">
        <v>0</v>
      </c>
      <c r="T11" s="10">
        <f t="shared" si="7"/>
        <v>0</v>
      </c>
      <c r="U11" s="10">
        <v>0</v>
      </c>
      <c r="V11" s="10">
        <v>2</v>
      </c>
      <c r="W11" s="10">
        <f t="shared" si="8"/>
        <v>0</v>
      </c>
      <c r="Z11" s="10">
        <v>11</v>
      </c>
      <c r="AA11" s="10">
        <v>27.5</v>
      </c>
    </row>
    <row r="12" spans="1:31">
      <c r="A12" s="10">
        <v>11</v>
      </c>
      <c r="B12" s="10">
        <v>6</v>
      </c>
      <c r="C12" s="10">
        <v>12</v>
      </c>
      <c r="D12" s="10">
        <f t="shared" si="2"/>
        <v>72</v>
      </c>
      <c r="E12" s="10">
        <v>2</v>
      </c>
      <c r="F12" s="10">
        <v>3</v>
      </c>
      <c r="G12" s="10">
        <f t="shared" si="3"/>
        <v>6</v>
      </c>
      <c r="H12" s="10">
        <v>0</v>
      </c>
      <c r="I12" s="10">
        <v>0</v>
      </c>
      <c r="J12" s="10">
        <f t="shared" si="4"/>
        <v>0</v>
      </c>
      <c r="K12" s="10">
        <f t="shared" si="5"/>
        <v>14</v>
      </c>
      <c r="L12" s="10">
        <v>0</v>
      </c>
      <c r="M12" s="10">
        <f t="shared" si="0"/>
        <v>0</v>
      </c>
      <c r="N12" s="10">
        <v>6</v>
      </c>
      <c r="O12" s="10">
        <f t="shared" si="6"/>
        <v>0</v>
      </c>
      <c r="P12" s="10">
        <v>0</v>
      </c>
      <c r="Q12" s="10">
        <f>IFERROR(VLOOKUP(P12,Sheet4!$A$9:$B$53,2,FALSE),0)</f>
        <v>0</v>
      </c>
      <c r="R12" s="10">
        <v>6</v>
      </c>
      <c r="S12" s="10">
        <v>0</v>
      </c>
      <c r="T12" s="10">
        <f t="shared" si="7"/>
        <v>0</v>
      </c>
      <c r="U12" s="10">
        <v>0</v>
      </c>
      <c r="V12" s="10">
        <v>2</v>
      </c>
      <c r="W12" s="10">
        <f t="shared" si="8"/>
        <v>0</v>
      </c>
      <c r="Z12" s="10">
        <v>12</v>
      </c>
      <c r="AA12" s="10">
        <v>30</v>
      </c>
    </row>
    <row r="13" spans="1:31">
      <c r="A13" s="10">
        <v>12</v>
      </c>
      <c r="B13" s="10">
        <v>6</v>
      </c>
      <c r="C13" s="10">
        <v>13</v>
      </c>
      <c r="D13" s="10">
        <f t="shared" si="2"/>
        <v>78</v>
      </c>
      <c r="E13" s="10">
        <v>2</v>
      </c>
      <c r="F13" s="10">
        <v>3</v>
      </c>
      <c r="G13" s="10">
        <f t="shared" si="3"/>
        <v>6</v>
      </c>
      <c r="H13" s="10">
        <v>0</v>
      </c>
      <c r="I13" s="10">
        <v>0</v>
      </c>
      <c r="J13" s="10">
        <f t="shared" si="4"/>
        <v>0</v>
      </c>
      <c r="K13" s="10">
        <f t="shared" si="5"/>
        <v>14</v>
      </c>
      <c r="L13" s="10">
        <v>0</v>
      </c>
      <c r="M13" s="10">
        <f t="shared" si="0"/>
        <v>0</v>
      </c>
      <c r="N13" s="10">
        <v>6</v>
      </c>
      <c r="O13" s="10">
        <f t="shared" si="6"/>
        <v>0</v>
      </c>
      <c r="P13" s="10">
        <v>0</v>
      </c>
      <c r="Q13" s="10">
        <f>IFERROR(VLOOKUP(P13,Sheet4!$A$9:$B$53,2,FALSE),0)</f>
        <v>0</v>
      </c>
      <c r="R13" s="10">
        <v>6</v>
      </c>
      <c r="S13" s="10">
        <v>0</v>
      </c>
      <c r="T13" s="10">
        <f t="shared" si="7"/>
        <v>0</v>
      </c>
      <c r="U13" s="10">
        <v>0</v>
      </c>
      <c r="V13" s="10">
        <v>2</v>
      </c>
      <c r="W13" s="10">
        <f t="shared" si="8"/>
        <v>0</v>
      </c>
      <c r="Z13" s="10">
        <v>13</v>
      </c>
      <c r="AA13" s="10">
        <v>32.5</v>
      </c>
    </row>
    <row r="14" spans="1:31">
      <c r="A14" s="10">
        <v>13</v>
      </c>
      <c r="B14" s="10">
        <v>6</v>
      </c>
      <c r="C14" s="10">
        <v>14</v>
      </c>
      <c r="D14" s="10">
        <f t="shared" si="2"/>
        <v>84</v>
      </c>
      <c r="E14" s="10">
        <v>2</v>
      </c>
      <c r="F14" s="10">
        <v>4</v>
      </c>
      <c r="G14" s="10">
        <f t="shared" si="3"/>
        <v>8</v>
      </c>
      <c r="H14" s="10">
        <v>0</v>
      </c>
      <c r="I14" s="10">
        <v>0</v>
      </c>
      <c r="J14" s="10">
        <f t="shared" si="4"/>
        <v>0</v>
      </c>
      <c r="K14" s="10">
        <f t="shared" si="5"/>
        <v>14</v>
      </c>
      <c r="L14" s="10">
        <v>0</v>
      </c>
      <c r="M14" s="10">
        <f t="shared" si="0"/>
        <v>0</v>
      </c>
      <c r="N14" s="10">
        <v>6</v>
      </c>
      <c r="O14" s="10">
        <f t="shared" si="6"/>
        <v>0</v>
      </c>
      <c r="P14" s="10">
        <v>0</v>
      </c>
      <c r="Q14" s="10">
        <f>IFERROR(VLOOKUP(P14,Sheet4!$A$9:$B$53,2,FALSE),0)</f>
        <v>0</v>
      </c>
      <c r="R14" s="10">
        <v>6</v>
      </c>
      <c r="S14" s="10">
        <v>0</v>
      </c>
      <c r="T14" s="10">
        <f t="shared" si="7"/>
        <v>0</v>
      </c>
      <c r="U14" s="10">
        <v>0</v>
      </c>
      <c r="V14" s="10">
        <v>2</v>
      </c>
      <c r="W14" s="10">
        <f t="shared" si="8"/>
        <v>0</v>
      </c>
      <c r="Z14" s="10">
        <v>14</v>
      </c>
      <c r="AA14" s="10">
        <v>35</v>
      </c>
    </row>
    <row r="15" spans="1:31">
      <c r="A15" s="10">
        <v>14</v>
      </c>
      <c r="B15" s="10">
        <v>6</v>
      </c>
      <c r="C15" s="10">
        <v>15</v>
      </c>
      <c r="D15" s="10">
        <f t="shared" si="2"/>
        <v>90</v>
      </c>
      <c r="E15" s="10">
        <v>2</v>
      </c>
      <c r="F15" s="10">
        <v>4</v>
      </c>
      <c r="G15" s="10">
        <f t="shared" si="3"/>
        <v>8</v>
      </c>
      <c r="H15" s="10">
        <v>0</v>
      </c>
      <c r="I15" s="10">
        <v>0</v>
      </c>
      <c r="J15" s="10">
        <f t="shared" si="4"/>
        <v>0</v>
      </c>
      <c r="K15" s="10">
        <f t="shared" si="5"/>
        <v>14</v>
      </c>
      <c r="L15" s="10">
        <v>0</v>
      </c>
      <c r="M15" s="10">
        <f t="shared" si="0"/>
        <v>0</v>
      </c>
      <c r="N15" s="10">
        <v>6</v>
      </c>
      <c r="O15" s="10">
        <f t="shared" si="6"/>
        <v>0</v>
      </c>
      <c r="P15" s="10">
        <v>0</v>
      </c>
      <c r="Q15" s="10">
        <f>IFERROR(VLOOKUP(P15,Sheet4!$A$9:$B$53,2,FALSE),0)</f>
        <v>0</v>
      </c>
      <c r="R15" s="10">
        <v>6</v>
      </c>
      <c r="S15" s="10">
        <v>0</v>
      </c>
      <c r="T15" s="10">
        <f t="shared" si="7"/>
        <v>0</v>
      </c>
      <c r="U15" s="10">
        <v>0</v>
      </c>
      <c r="V15" s="10">
        <v>2</v>
      </c>
      <c r="W15" s="10">
        <f t="shared" si="8"/>
        <v>0</v>
      </c>
      <c r="Z15" s="10">
        <v>15</v>
      </c>
      <c r="AA15" s="10">
        <v>37.5</v>
      </c>
    </row>
    <row r="16" spans="1:31">
      <c r="A16" s="10">
        <v>15</v>
      </c>
      <c r="B16" s="10">
        <v>6</v>
      </c>
      <c r="C16" s="10">
        <v>16</v>
      </c>
      <c r="D16" s="10">
        <f t="shared" si="2"/>
        <v>96</v>
      </c>
      <c r="E16" s="10">
        <v>2</v>
      </c>
      <c r="F16" s="10">
        <v>5</v>
      </c>
      <c r="G16" s="10">
        <f t="shared" si="3"/>
        <v>10</v>
      </c>
      <c r="H16" s="10">
        <v>0</v>
      </c>
      <c r="I16" s="10">
        <v>0</v>
      </c>
      <c r="J16" s="10">
        <f t="shared" si="4"/>
        <v>0</v>
      </c>
      <c r="K16" s="10">
        <f t="shared" si="5"/>
        <v>14</v>
      </c>
      <c r="L16" s="10">
        <v>0</v>
      </c>
      <c r="M16" s="10">
        <f t="shared" si="0"/>
        <v>0</v>
      </c>
      <c r="N16" s="10">
        <v>6</v>
      </c>
      <c r="O16" s="10">
        <f t="shared" si="6"/>
        <v>0</v>
      </c>
      <c r="P16" s="10">
        <v>0</v>
      </c>
      <c r="Q16" s="10">
        <f>IFERROR(VLOOKUP(P16,Sheet4!$A$9:$B$53,2,FALSE),0)</f>
        <v>0</v>
      </c>
      <c r="R16" s="10">
        <v>6</v>
      </c>
      <c r="S16" s="10">
        <v>0</v>
      </c>
      <c r="T16" s="10">
        <f t="shared" si="7"/>
        <v>0</v>
      </c>
      <c r="U16" s="10">
        <v>0</v>
      </c>
      <c r="V16" s="10">
        <v>2</v>
      </c>
      <c r="W16" s="10">
        <f t="shared" si="8"/>
        <v>0</v>
      </c>
      <c r="Z16" s="10">
        <v>16</v>
      </c>
      <c r="AA16" s="10">
        <v>40</v>
      </c>
    </row>
    <row r="17" spans="1:27">
      <c r="A17" s="10">
        <v>16</v>
      </c>
      <c r="B17" s="10">
        <v>6</v>
      </c>
      <c r="C17" s="10">
        <v>18</v>
      </c>
      <c r="D17" s="10">
        <f t="shared" si="2"/>
        <v>108</v>
      </c>
      <c r="E17" s="10">
        <v>2</v>
      </c>
      <c r="F17" s="10">
        <v>5</v>
      </c>
      <c r="G17" s="10">
        <f t="shared" si="3"/>
        <v>10</v>
      </c>
      <c r="H17" s="10">
        <v>0</v>
      </c>
      <c r="I17" s="10">
        <v>0</v>
      </c>
      <c r="J17" s="10">
        <f t="shared" si="4"/>
        <v>0</v>
      </c>
      <c r="K17" s="10">
        <f t="shared" si="5"/>
        <v>14</v>
      </c>
      <c r="L17" s="10">
        <v>0</v>
      </c>
      <c r="M17" s="10">
        <f t="shared" si="0"/>
        <v>0</v>
      </c>
      <c r="N17" s="10">
        <v>6</v>
      </c>
      <c r="O17" s="10">
        <f t="shared" si="6"/>
        <v>0</v>
      </c>
      <c r="P17" s="10">
        <v>0</v>
      </c>
      <c r="Q17" s="10">
        <f>IFERROR(VLOOKUP(P17,Sheet4!$A$9:$B$53,2,FALSE),0)</f>
        <v>0</v>
      </c>
      <c r="R17" s="10">
        <v>6</v>
      </c>
      <c r="S17" s="10">
        <v>0</v>
      </c>
      <c r="T17" s="10">
        <f t="shared" si="7"/>
        <v>0</v>
      </c>
      <c r="U17" s="10">
        <v>0</v>
      </c>
      <c r="V17" s="10">
        <v>2</v>
      </c>
      <c r="W17" s="10">
        <f t="shared" si="8"/>
        <v>0</v>
      </c>
      <c r="Z17" s="10">
        <v>17</v>
      </c>
      <c r="AA17" s="10">
        <v>42.5</v>
      </c>
    </row>
    <row r="18" spans="1:27">
      <c r="A18" s="10">
        <v>17</v>
      </c>
      <c r="B18" s="10">
        <v>6</v>
      </c>
      <c r="C18" s="10">
        <v>20</v>
      </c>
      <c r="D18" s="10">
        <f t="shared" si="2"/>
        <v>120</v>
      </c>
      <c r="E18" s="10">
        <v>2</v>
      </c>
      <c r="F18" s="10">
        <v>6</v>
      </c>
      <c r="G18" s="10">
        <f t="shared" si="3"/>
        <v>12</v>
      </c>
      <c r="H18" s="10">
        <v>0</v>
      </c>
      <c r="I18" s="10">
        <v>0</v>
      </c>
      <c r="J18" s="10">
        <f t="shared" si="4"/>
        <v>0</v>
      </c>
      <c r="K18" s="10">
        <f t="shared" si="5"/>
        <v>14</v>
      </c>
      <c r="L18" s="10">
        <v>0</v>
      </c>
      <c r="M18" s="10">
        <f t="shared" si="0"/>
        <v>0</v>
      </c>
      <c r="N18" s="10">
        <v>6</v>
      </c>
      <c r="O18" s="10">
        <f t="shared" si="6"/>
        <v>0</v>
      </c>
      <c r="P18" s="10">
        <v>0</v>
      </c>
      <c r="Q18" s="10">
        <f>IFERROR(VLOOKUP(P18,Sheet4!$A$9:$B$53,2,FALSE),0)</f>
        <v>0</v>
      </c>
      <c r="R18" s="10">
        <v>6</v>
      </c>
      <c r="S18" s="10">
        <v>0</v>
      </c>
      <c r="T18" s="10">
        <f t="shared" si="7"/>
        <v>0</v>
      </c>
      <c r="U18" s="10">
        <v>0</v>
      </c>
      <c r="V18" s="10">
        <v>2</v>
      </c>
      <c r="W18" s="10">
        <f t="shared" si="8"/>
        <v>0</v>
      </c>
      <c r="Z18" s="10">
        <v>18</v>
      </c>
      <c r="AA18" s="10">
        <v>45</v>
      </c>
    </row>
    <row r="19" spans="1:27">
      <c r="A19" s="10">
        <v>18</v>
      </c>
      <c r="B19" s="10">
        <v>6</v>
      </c>
      <c r="C19" s="10">
        <v>22</v>
      </c>
      <c r="D19" s="10">
        <f t="shared" si="2"/>
        <v>132</v>
      </c>
      <c r="E19" s="10">
        <v>4</v>
      </c>
      <c r="F19" s="10">
        <v>1</v>
      </c>
      <c r="G19" s="10">
        <f t="shared" si="3"/>
        <v>14</v>
      </c>
      <c r="H19" s="10">
        <v>0</v>
      </c>
      <c r="I19" s="10">
        <v>0</v>
      </c>
      <c r="J19" s="10">
        <f t="shared" si="4"/>
        <v>0</v>
      </c>
      <c r="K19" s="10">
        <f t="shared" si="5"/>
        <v>14</v>
      </c>
      <c r="L19" s="10">
        <v>0</v>
      </c>
      <c r="M19" s="10">
        <f t="shared" si="0"/>
        <v>0</v>
      </c>
      <c r="N19" s="10">
        <v>6</v>
      </c>
      <c r="O19" s="10">
        <f t="shared" si="6"/>
        <v>0</v>
      </c>
      <c r="P19" s="10">
        <v>0</v>
      </c>
      <c r="Q19" s="10">
        <f>IFERROR(VLOOKUP(P19,Sheet4!$A$9:$B$53,2,FALSE),0)</f>
        <v>0</v>
      </c>
      <c r="R19" s="10">
        <v>6</v>
      </c>
      <c r="S19" s="10">
        <v>0</v>
      </c>
      <c r="T19" s="10">
        <f t="shared" si="7"/>
        <v>0</v>
      </c>
      <c r="U19" s="10">
        <v>0</v>
      </c>
      <c r="V19" s="10">
        <v>2</v>
      </c>
      <c r="W19" s="10">
        <f t="shared" si="8"/>
        <v>0</v>
      </c>
      <c r="Z19" s="10">
        <v>19</v>
      </c>
      <c r="AA19" s="10">
        <v>47.5</v>
      </c>
    </row>
    <row r="20" spans="1:27">
      <c r="A20" s="10">
        <v>19</v>
      </c>
      <c r="B20" s="10">
        <v>6</v>
      </c>
      <c r="C20" s="10">
        <v>24</v>
      </c>
      <c r="D20" s="10">
        <f t="shared" si="2"/>
        <v>144</v>
      </c>
      <c r="E20" s="10">
        <v>4</v>
      </c>
      <c r="F20" s="10">
        <v>1.5</v>
      </c>
      <c r="G20" s="10">
        <f t="shared" si="3"/>
        <v>15</v>
      </c>
      <c r="H20" s="10">
        <v>1</v>
      </c>
      <c r="I20" s="10">
        <v>6</v>
      </c>
      <c r="J20" s="10">
        <f t="shared" si="4"/>
        <v>2.5</v>
      </c>
      <c r="K20" s="10">
        <f t="shared" si="5"/>
        <v>29</v>
      </c>
      <c r="L20" s="10">
        <v>1</v>
      </c>
      <c r="M20" s="10">
        <f t="shared" si="0"/>
        <v>100</v>
      </c>
      <c r="N20" s="10">
        <v>6</v>
      </c>
      <c r="O20" s="10">
        <f t="shared" si="6"/>
        <v>222</v>
      </c>
      <c r="P20" s="10">
        <v>0</v>
      </c>
      <c r="Q20" s="10">
        <f>IFERROR(VLOOKUP(P20,Sheet4!$A$9:$B$53,2,FALSE),0)</f>
        <v>0</v>
      </c>
      <c r="R20" s="10">
        <v>6</v>
      </c>
      <c r="S20" s="10">
        <v>0</v>
      </c>
      <c r="T20" s="10">
        <f t="shared" si="7"/>
        <v>0</v>
      </c>
      <c r="U20" s="10">
        <v>0</v>
      </c>
      <c r="V20" s="10">
        <v>2</v>
      </c>
      <c r="W20" s="10">
        <f t="shared" si="8"/>
        <v>0</v>
      </c>
      <c r="Z20" s="10">
        <v>20</v>
      </c>
      <c r="AA20" s="10">
        <v>50</v>
      </c>
    </row>
    <row r="21" spans="1:27">
      <c r="A21" s="10">
        <v>20</v>
      </c>
      <c r="B21" s="10">
        <v>6</v>
      </c>
      <c r="C21" s="10">
        <v>25</v>
      </c>
      <c r="D21" s="10">
        <f t="shared" si="2"/>
        <v>150</v>
      </c>
      <c r="E21" s="10">
        <v>4</v>
      </c>
      <c r="F21" s="10">
        <v>2</v>
      </c>
      <c r="G21" s="10">
        <f t="shared" si="3"/>
        <v>16</v>
      </c>
      <c r="H21" s="10">
        <v>3</v>
      </c>
      <c r="I21" s="10">
        <v>6</v>
      </c>
      <c r="J21" s="10">
        <f t="shared" si="4"/>
        <v>7.5</v>
      </c>
      <c r="K21" s="10">
        <f t="shared" si="5"/>
        <v>59</v>
      </c>
      <c r="L21" s="10">
        <v>1</v>
      </c>
      <c r="M21" s="10">
        <f t="shared" si="0"/>
        <v>100</v>
      </c>
      <c r="N21" s="10">
        <v>6</v>
      </c>
      <c r="O21" s="10">
        <f t="shared" si="6"/>
        <v>222</v>
      </c>
      <c r="P21" s="10">
        <v>0</v>
      </c>
      <c r="Q21" s="10">
        <f>IFERROR(VLOOKUP(P21,Sheet4!$A$9:$B$53,2,FALSE),0)</f>
        <v>0</v>
      </c>
      <c r="R21" s="10">
        <v>6</v>
      </c>
      <c r="S21" s="10">
        <v>0</v>
      </c>
      <c r="T21" s="10">
        <f t="shared" si="7"/>
        <v>0</v>
      </c>
      <c r="U21" s="10">
        <v>0</v>
      </c>
      <c r="V21" s="10">
        <v>2</v>
      </c>
      <c r="W21" s="10">
        <f t="shared" si="8"/>
        <v>0</v>
      </c>
      <c r="Z21" s="10">
        <v>21</v>
      </c>
      <c r="AA21" s="10">
        <v>52.5</v>
      </c>
    </row>
    <row r="22" spans="1:27">
      <c r="A22" s="10">
        <v>21</v>
      </c>
      <c r="B22" s="10">
        <v>6</v>
      </c>
      <c r="C22" s="10">
        <v>26</v>
      </c>
      <c r="D22" s="10">
        <f t="shared" si="2"/>
        <v>156</v>
      </c>
      <c r="E22" s="10">
        <v>4</v>
      </c>
      <c r="F22" s="10">
        <v>2.5</v>
      </c>
      <c r="G22" s="10">
        <f t="shared" si="3"/>
        <v>17</v>
      </c>
      <c r="H22" s="10">
        <v>3</v>
      </c>
      <c r="I22" s="10">
        <v>6</v>
      </c>
      <c r="J22" s="10">
        <f t="shared" si="4"/>
        <v>7.5</v>
      </c>
      <c r="K22" s="10">
        <f t="shared" si="5"/>
        <v>59</v>
      </c>
      <c r="L22" s="10">
        <v>1</v>
      </c>
      <c r="M22" s="10">
        <f t="shared" si="0"/>
        <v>100</v>
      </c>
      <c r="N22" s="10">
        <v>6</v>
      </c>
      <c r="O22" s="10">
        <f t="shared" si="6"/>
        <v>222</v>
      </c>
      <c r="P22" s="10">
        <v>0</v>
      </c>
      <c r="Q22" s="10">
        <f>IFERROR(VLOOKUP(P22,Sheet4!$A$9:$B$53,2,FALSE),0)</f>
        <v>0</v>
      </c>
      <c r="R22" s="10">
        <v>6</v>
      </c>
      <c r="S22" s="10">
        <v>0</v>
      </c>
      <c r="T22" s="10">
        <f t="shared" si="7"/>
        <v>0</v>
      </c>
      <c r="U22" s="10">
        <v>0</v>
      </c>
      <c r="V22" s="10">
        <v>2</v>
      </c>
      <c r="W22" s="10">
        <f t="shared" si="8"/>
        <v>0</v>
      </c>
      <c r="Z22" s="10">
        <v>22</v>
      </c>
      <c r="AA22" s="10">
        <v>55</v>
      </c>
    </row>
    <row r="23" spans="1:27">
      <c r="A23" s="10">
        <v>22</v>
      </c>
      <c r="B23" s="10">
        <v>6</v>
      </c>
      <c r="C23" s="10">
        <v>28</v>
      </c>
      <c r="D23" s="10">
        <f t="shared" si="2"/>
        <v>168</v>
      </c>
      <c r="E23" s="10">
        <v>4</v>
      </c>
      <c r="F23" s="10">
        <v>3</v>
      </c>
      <c r="G23" s="10">
        <f t="shared" si="3"/>
        <v>18</v>
      </c>
      <c r="H23" s="10">
        <v>3</v>
      </c>
      <c r="I23" s="10">
        <v>6</v>
      </c>
      <c r="J23" s="10">
        <f t="shared" si="4"/>
        <v>7.5</v>
      </c>
      <c r="K23" s="10">
        <f t="shared" si="5"/>
        <v>59</v>
      </c>
      <c r="L23" s="10">
        <v>1</v>
      </c>
      <c r="M23" s="10">
        <f t="shared" si="0"/>
        <v>100</v>
      </c>
      <c r="N23" s="10">
        <v>6</v>
      </c>
      <c r="O23" s="10">
        <f t="shared" si="6"/>
        <v>222</v>
      </c>
      <c r="P23" s="10">
        <v>0</v>
      </c>
      <c r="Q23" s="10">
        <f>IFERROR(VLOOKUP(P23,Sheet4!$A$9:$B$53,2,FALSE),0)</f>
        <v>0</v>
      </c>
      <c r="R23" s="10">
        <v>6</v>
      </c>
      <c r="S23" s="10">
        <v>0</v>
      </c>
      <c r="T23" s="10">
        <f t="shared" si="7"/>
        <v>0</v>
      </c>
      <c r="U23" s="10">
        <v>0</v>
      </c>
      <c r="V23" s="10">
        <v>2</v>
      </c>
      <c r="W23" s="10">
        <f t="shared" si="8"/>
        <v>0</v>
      </c>
      <c r="Z23" s="10">
        <v>23</v>
      </c>
      <c r="AA23" s="10">
        <v>57.5</v>
      </c>
    </row>
    <row r="24" spans="1:27">
      <c r="A24" s="10">
        <v>23</v>
      </c>
      <c r="B24" s="10">
        <v>6</v>
      </c>
      <c r="C24" s="10">
        <v>30</v>
      </c>
      <c r="D24" s="10">
        <f t="shared" si="2"/>
        <v>180</v>
      </c>
      <c r="E24" s="10">
        <v>4</v>
      </c>
      <c r="F24" s="10">
        <v>3.5</v>
      </c>
      <c r="G24" s="10">
        <f t="shared" si="3"/>
        <v>19</v>
      </c>
      <c r="H24" s="10">
        <v>4</v>
      </c>
      <c r="I24" s="10">
        <v>6</v>
      </c>
      <c r="J24" s="10">
        <f t="shared" si="4"/>
        <v>10</v>
      </c>
      <c r="K24" s="10">
        <f t="shared" si="5"/>
        <v>74</v>
      </c>
      <c r="L24" s="10">
        <v>1</v>
      </c>
      <c r="M24" s="10">
        <f t="shared" si="0"/>
        <v>100</v>
      </c>
      <c r="N24" s="10">
        <v>6</v>
      </c>
      <c r="O24" s="10">
        <f t="shared" si="6"/>
        <v>222</v>
      </c>
      <c r="P24" s="10">
        <v>0</v>
      </c>
      <c r="Q24" s="10">
        <f>IFERROR(VLOOKUP(P24,Sheet4!$A$9:$B$53,2,FALSE),0)</f>
        <v>0</v>
      </c>
      <c r="R24" s="10">
        <v>6</v>
      </c>
      <c r="S24" s="10">
        <v>0</v>
      </c>
      <c r="T24" s="10">
        <f t="shared" si="7"/>
        <v>0</v>
      </c>
      <c r="U24" s="10">
        <v>0</v>
      </c>
      <c r="V24" s="10">
        <v>2</v>
      </c>
      <c r="W24" s="10">
        <f t="shared" si="8"/>
        <v>0</v>
      </c>
      <c r="Z24" s="10">
        <v>24</v>
      </c>
      <c r="AA24" s="10">
        <v>60</v>
      </c>
    </row>
    <row r="25" spans="1:27">
      <c r="A25" s="10">
        <v>24</v>
      </c>
      <c r="B25" s="10">
        <v>6</v>
      </c>
      <c r="C25" s="10">
        <v>31</v>
      </c>
      <c r="D25" s="10">
        <f t="shared" si="2"/>
        <v>186</v>
      </c>
      <c r="E25" s="10">
        <v>4</v>
      </c>
      <c r="F25" s="10">
        <v>4</v>
      </c>
      <c r="G25" s="10">
        <f t="shared" si="3"/>
        <v>20</v>
      </c>
      <c r="H25" s="10">
        <v>4</v>
      </c>
      <c r="I25" s="10">
        <v>6</v>
      </c>
      <c r="J25" s="10">
        <f t="shared" si="4"/>
        <v>10</v>
      </c>
      <c r="K25" s="10">
        <f t="shared" si="5"/>
        <v>74</v>
      </c>
      <c r="L25" s="10">
        <v>1</v>
      </c>
      <c r="M25" s="10">
        <f t="shared" si="0"/>
        <v>100</v>
      </c>
      <c r="N25" s="10">
        <v>6</v>
      </c>
      <c r="O25" s="10">
        <f t="shared" si="6"/>
        <v>222</v>
      </c>
      <c r="P25" s="10">
        <v>0</v>
      </c>
      <c r="Q25" s="10">
        <f>IFERROR(VLOOKUP(P25,Sheet4!$A$9:$B$53,2,FALSE),0)</f>
        <v>0</v>
      </c>
      <c r="R25" s="10">
        <v>6</v>
      </c>
      <c r="S25" s="10">
        <v>0</v>
      </c>
      <c r="T25" s="10">
        <f t="shared" si="7"/>
        <v>0</v>
      </c>
      <c r="U25" s="10">
        <v>0</v>
      </c>
      <c r="V25" s="10">
        <v>2</v>
      </c>
      <c r="W25" s="10">
        <f t="shared" si="8"/>
        <v>0</v>
      </c>
      <c r="Z25" s="10">
        <v>25</v>
      </c>
      <c r="AA25" s="10">
        <v>62.499999999999993</v>
      </c>
    </row>
    <row r="26" spans="1:27">
      <c r="A26" s="10">
        <v>25</v>
      </c>
      <c r="B26" s="10">
        <v>6</v>
      </c>
      <c r="C26" s="10">
        <v>32</v>
      </c>
      <c r="D26" s="10">
        <f t="shared" si="2"/>
        <v>192</v>
      </c>
      <c r="E26" s="10">
        <v>4</v>
      </c>
      <c r="F26" s="10">
        <v>5</v>
      </c>
      <c r="G26" s="10">
        <f t="shared" si="3"/>
        <v>22</v>
      </c>
      <c r="H26" s="10">
        <v>4</v>
      </c>
      <c r="I26" s="10">
        <v>6</v>
      </c>
      <c r="J26" s="10">
        <f t="shared" si="4"/>
        <v>10</v>
      </c>
      <c r="K26" s="10">
        <f t="shared" si="5"/>
        <v>74</v>
      </c>
      <c r="L26" s="10">
        <v>1</v>
      </c>
      <c r="M26" s="10">
        <f t="shared" si="0"/>
        <v>100</v>
      </c>
      <c r="N26" s="10">
        <v>6</v>
      </c>
      <c r="O26" s="10">
        <f t="shared" si="6"/>
        <v>222</v>
      </c>
      <c r="P26" s="10">
        <v>0</v>
      </c>
      <c r="Q26" s="10">
        <f>IFERROR(VLOOKUP(P26,Sheet4!$A$9:$B$53,2,FALSE),0)</f>
        <v>0</v>
      </c>
      <c r="R26" s="10">
        <v>6</v>
      </c>
      <c r="S26" s="10">
        <v>0</v>
      </c>
      <c r="T26" s="10">
        <f t="shared" si="7"/>
        <v>0</v>
      </c>
      <c r="U26" s="10">
        <v>0</v>
      </c>
      <c r="V26" s="10">
        <v>2</v>
      </c>
      <c r="W26" s="10">
        <f t="shared" si="8"/>
        <v>0</v>
      </c>
      <c r="Z26" s="10">
        <v>26</v>
      </c>
      <c r="AA26" s="10">
        <v>65</v>
      </c>
    </row>
    <row r="27" spans="1:27">
      <c r="A27" s="10">
        <v>26</v>
      </c>
      <c r="B27" s="10">
        <v>6</v>
      </c>
      <c r="C27" s="10">
        <v>33</v>
      </c>
      <c r="D27" s="10">
        <f t="shared" si="2"/>
        <v>198</v>
      </c>
      <c r="E27" s="10">
        <v>4</v>
      </c>
      <c r="F27" s="10">
        <v>6</v>
      </c>
      <c r="G27" s="10">
        <f t="shared" si="3"/>
        <v>24</v>
      </c>
      <c r="H27" s="10">
        <v>4</v>
      </c>
      <c r="I27" s="10">
        <v>6</v>
      </c>
      <c r="J27" s="10">
        <f t="shared" si="4"/>
        <v>10</v>
      </c>
      <c r="K27" s="10">
        <f t="shared" si="5"/>
        <v>74</v>
      </c>
      <c r="L27" s="10">
        <v>1</v>
      </c>
      <c r="M27" s="10">
        <f t="shared" si="0"/>
        <v>100</v>
      </c>
      <c r="N27" s="10">
        <v>6</v>
      </c>
      <c r="O27" s="10">
        <f t="shared" si="6"/>
        <v>222</v>
      </c>
      <c r="P27" s="10">
        <v>0</v>
      </c>
      <c r="Q27" s="10">
        <f>IFERROR(VLOOKUP(P27,Sheet4!$A$9:$B$53,2,FALSE),0)</f>
        <v>0</v>
      </c>
      <c r="R27" s="10">
        <v>6</v>
      </c>
      <c r="S27" s="10">
        <v>0</v>
      </c>
      <c r="T27" s="10">
        <f t="shared" si="7"/>
        <v>0</v>
      </c>
      <c r="U27" s="10">
        <v>0</v>
      </c>
      <c r="V27" s="10">
        <v>2</v>
      </c>
      <c r="W27" s="10">
        <f t="shared" si="8"/>
        <v>0</v>
      </c>
      <c r="Z27" s="10">
        <v>27</v>
      </c>
      <c r="AA27" s="10">
        <v>67.5</v>
      </c>
    </row>
    <row r="28" spans="1:27">
      <c r="A28" s="10">
        <v>27</v>
      </c>
      <c r="B28" s="10">
        <v>6</v>
      </c>
      <c r="C28" s="10">
        <v>34</v>
      </c>
      <c r="D28" s="10">
        <f t="shared" si="2"/>
        <v>204</v>
      </c>
      <c r="E28" s="10">
        <v>6</v>
      </c>
      <c r="F28" s="10">
        <v>1</v>
      </c>
      <c r="G28" s="10">
        <f t="shared" si="3"/>
        <v>26</v>
      </c>
      <c r="H28" s="10">
        <v>4</v>
      </c>
      <c r="I28" s="10">
        <v>6</v>
      </c>
      <c r="J28" s="10">
        <f t="shared" si="4"/>
        <v>10</v>
      </c>
      <c r="K28" s="10">
        <f t="shared" si="5"/>
        <v>74</v>
      </c>
      <c r="L28" s="10">
        <v>1</v>
      </c>
      <c r="M28" s="10">
        <f t="shared" si="0"/>
        <v>100</v>
      </c>
      <c r="N28" s="10">
        <v>6</v>
      </c>
      <c r="O28" s="10">
        <f t="shared" si="6"/>
        <v>222</v>
      </c>
      <c r="P28" s="10" t="s">
        <v>42</v>
      </c>
      <c r="Q28" s="10">
        <f>IFERROR(VLOOKUP(P28,Sheet4!$A$9:$B$53,2,FALSE),0)</f>
        <v>10</v>
      </c>
      <c r="R28" s="10">
        <v>6</v>
      </c>
      <c r="S28" s="10">
        <v>2</v>
      </c>
      <c r="T28" s="10">
        <f t="shared" si="7"/>
        <v>120</v>
      </c>
      <c r="U28" s="10">
        <v>0</v>
      </c>
      <c r="V28" s="10">
        <v>2</v>
      </c>
      <c r="W28" s="10">
        <f t="shared" si="8"/>
        <v>0</v>
      </c>
      <c r="Z28" s="10">
        <v>28</v>
      </c>
      <c r="AA28" s="10">
        <v>70</v>
      </c>
    </row>
    <row r="29" spans="1:27">
      <c r="A29" s="10">
        <v>28</v>
      </c>
      <c r="B29" s="10">
        <v>6</v>
      </c>
      <c r="C29" s="10">
        <v>35</v>
      </c>
      <c r="D29" s="10">
        <f t="shared" si="2"/>
        <v>210</v>
      </c>
      <c r="E29" s="10">
        <v>6</v>
      </c>
      <c r="F29" s="10">
        <v>1.5</v>
      </c>
      <c r="G29" s="10">
        <f t="shared" si="3"/>
        <v>27</v>
      </c>
      <c r="H29" s="10">
        <v>4</v>
      </c>
      <c r="I29" s="10">
        <v>6</v>
      </c>
      <c r="J29" s="10">
        <f t="shared" si="4"/>
        <v>10</v>
      </c>
      <c r="K29" s="10">
        <f t="shared" si="5"/>
        <v>74</v>
      </c>
      <c r="L29" s="10">
        <v>1</v>
      </c>
      <c r="M29" s="10">
        <f t="shared" si="0"/>
        <v>100</v>
      </c>
      <c r="N29" s="10">
        <v>6</v>
      </c>
      <c r="O29" s="10">
        <f t="shared" si="6"/>
        <v>222</v>
      </c>
      <c r="P29" s="10" t="s">
        <v>42</v>
      </c>
      <c r="Q29" s="10">
        <f>IFERROR(VLOOKUP(P29,Sheet4!$A$9:$B$53,2,FALSE),0)</f>
        <v>10</v>
      </c>
      <c r="R29" s="10">
        <v>6</v>
      </c>
      <c r="S29" s="10">
        <v>2</v>
      </c>
      <c r="T29" s="10">
        <f t="shared" si="7"/>
        <v>120</v>
      </c>
      <c r="U29" s="10">
        <v>0</v>
      </c>
      <c r="V29" s="10">
        <v>2</v>
      </c>
      <c r="W29" s="10">
        <f t="shared" si="8"/>
        <v>0</v>
      </c>
    </row>
    <row r="30" spans="1:27">
      <c r="A30" s="10">
        <v>29</v>
      </c>
      <c r="B30" s="10">
        <v>6</v>
      </c>
      <c r="C30" s="10">
        <v>36</v>
      </c>
      <c r="D30" s="10">
        <f t="shared" si="2"/>
        <v>216</v>
      </c>
      <c r="E30" s="10">
        <v>6</v>
      </c>
      <c r="F30" s="10">
        <v>2</v>
      </c>
      <c r="G30" s="10">
        <f t="shared" si="3"/>
        <v>28</v>
      </c>
      <c r="H30" s="10">
        <v>4</v>
      </c>
      <c r="I30" s="10">
        <v>6</v>
      </c>
      <c r="J30" s="10">
        <f t="shared" si="4"/>
        <v>10</v>
      </c>
      <c r="K30" s="10">
        <f t="shared" si="5"/>
        <v>74</v>
      </c>
      <c r="L30" s="10">
        <v>1</v>
      </c>
      <c r="M30" s="10">
        <f t="shared" si="0"/>
        <v>100</v>
      </c>
      <c r="N30" s="10">
        <v>6</v>
      </c>
      <c r="O30" s="10">
        <f t="shared" si="6"/>
        <v>222</v>
      </c>
      <c r="P30" s="10" t="s">
        <v>43</v>
      </c>
      <c r="Q30" s="10">
        <f>IFERROR(VLOOKUP(P30,Sheet4!$A$9:$B$53,2,FALSE),0)</f>
        <v>11</v>
      </c>
      <c r="R30" s="10">
        <v>6</v>
      </c>
      <c r="S30" s="10">
        <v>2</v>
      </c>
      <c r="T30" s="10">
        <f t="shared" si="7"/>
        <v>132</v>
      </c>
      <c r="U30" s="10">
        <v>0</v>
      </c>
      <c r="V30" s="10">
        <v>2</v>
      </c>
      <c r="W30" s="10">
        <f t="shared" si="8"/>
        <v>0</v>
      </c>
    </row>
    <row r="31" spans="1:27">
      <c r="A31" s="10">
        <v>30</v>
      </c>
      <c r="B31" s="10">
        <v>6</v>
      </c>
      <c r="C31" s="10">
        <v>37</v>
      </c>
      <c r="D31" s="10">
        <f t="shared" si="2"/>
        <v>222</v>
      </c>
      <c r="E31" s="10">
        <v>6</v>
      </c>
      <c r="F31" s="10">
        <v>2.5</v>
      </c>
      <c r="G31" s="10">
        <f t="shared" si="3"/>
        <v>29</v>
      </c>
      <c r="H31" s="10">
        <v>5</v>
      </c>
      <c r="I31" s="10">
        <v>6</v>
      </c>
      <c r="J31" s="10">
        <f t="shared" si="4"/>
        <v>12.5</v>
      </c>
      <c r="K31" s="10">
        <f t="shared" si="5"/>
        <v>89</v>
      </c>
      <c r="L31" s="10">
        <v>1</v>
      </c>
      <c r="M31" s="10">
        <f t="shared" si="0"/>
        <v>100</v>
      </c>
      <c r="N31" s="10">
        <v>6</v>
      </c>
      <c r="O31" s="10">
        <f t="shared" si="6"/>
        <v>222</v>
      </c>
      <c r="P31" s="10" t="s">
        <v>43</v>
      </c>
      <c r="Q31" s="10">
        <f>IFERROR(VLOOKUP(P31,Sheet4!$A$9:$B$53,2,FALSE),0)</f>
        <v>11</v>
      </c>
      <c r="R31" s="10">
        <v>6</v>
      </c>
      <c r="S31" s="10">
        <v>2</v>
      </c>
      <c r="T31" s="10">
        <f t="shared" si="7"/>
        <v>132</v>
      </c>
      <c r="U31" s="10">
        <v>0</v>
      </c>
      <c r="V31" s="10">
        <v>2</v>
      </c>
      <c r="W31" s="10">
        <f t="shared" si="8"/>
        <v>0</v>
      </c>
    </row>
    <row r="32" spans="1:27">
      <c r="A32" s="10">
        <v>31</v>
      </c>
      <c r="B32" s="10">
        <v>6</v>
      </c>
      <c r="C32" s="10">
        <v>38</v>
      </c>
      <c r="D32" s="10">
        <f t="shared" si="2"/>
        <v>228</v>
      </c>
      <c r="E32" s="10">
        <v>6</v>
      </c>
      <c r="F32" s="10">
        <v>3</v>
      </c>
      <c r="G32" s="10">
        <f t="shared" si="3"/>
        <v>30</v>
      </c>
      <c r="H32" s="10">
        <v>5</v>
      </c>
      <c r="I32" s="10">
        <v>6</v>
      </c>
      <c r="J32" s="10">
        <f t="shared" si="4"/>
        <v>12.5</v>
      </c>
      <c r="K32" s="10">
        <f t="shared" si="5"/>
        <v>89</v>
      </c>
      <c r="L32" s="10">
        <v>1</v>
      </c>
      <c r="M32" s="10">
        <f t="shared" si="0"/>
        <v>100</v>
      </c>
      <c r="N32" s="10">
        <v>6</v>
      </c>
      <c r="O32" s="10">
        <f t="shared" si="6"/>
        <v>222</v>
      </c>
      <c r="P32" s="10" t="s">
        <v>43</v>
      </c>
      <c r="Q32" s="10">
        <f>IFERROR(VLOOKUP(P32,Sheet4!$A$9:$B$53,2,FALSE),0)</f>
        <v>11</v>
      </c>
      <c r="R32" s="10">
        <v>6</v>
      </c>
      <c r="S32" s="10">
        <v>2</v>
      </c>
      <c r="T32" s="10">
        <f t="shared" si="7"/>
        <v>132</v>
      </c>
      <c r="U32" s="10">
        <v>0</v>
      </c>
      <c r="V32" s="10">
        <v>2</v>
      </c>
      <c r="W32" s="10">
        <f t="shared" si="8"/>
        <v>0</v>
      </c>
    </row>
    <row r="33" spans="1:31">
      <c r="A33" s="10">
        <v>32</v>
      </c>
      <c r="B33" s="10">
        <v>6</v>
      </c>
      <c r="C33" s="10">
        <v>40</v>
      </c>
      <c r="D33" s="10">
        <f t="shared" si="2"/>
        <v>240</v>
      </c>
      <c r="E33" s="10">
        <v>6</v>
      </c>
      <c r="F33" s="10">
        <v>4</v>
      </c>
      <c r="G33" s="10">
        <f t="shared" si="3"/>
        <v>32</v>
      </c>
      <c r="H33" s="10">
        <v>5</v>
      </c>
      <c r="I33" s="10">
        <v>6</v>
      </c>
      <c r="J33" s="10">
        <f t="shared" si="4"/>
        <v>12.5</v>
      </c>
      <c r="K33" s="10">
        <f t="shared" si="5"/>
        <v>89</v>
      </c>
      <c r="L33" s="10">
        <v>1</v>
      </c>
      <c r="M33" s="10">
        <f t="shared" si="0"/>
        <v>100</v>
      </c>
      <c r="N33" s="10">
        <v>6</v>
      </c>
      <c r="O33" s="10">
        <f t="shared" si="6"/>
        <v>222</v>
      </c>
      <c r="P33" s="10" t="s">
        <v>44</v>
      </c>
      <c r="Q33" s="10">
        <f>IFERROR(VLOOKUP(P33,Sheet4!$A$9:$B$53,2,FALSE),0)</f>
        <v>23</v>
      </c>
      <c r="R33" s="10">
        <v>6</v>
      </c>
      <c r="S33" s="10">
        <v>2</v>
      </c>
      <c r="T33" s="10">
        <f t="shared" si="7"/>
        <v>276</v>
      </c>
      <c r="U33" s="10">
        <v>0</v>
      </c>
      <c r="V33" s="10">
        <v>2</v>
      </c>
      <c r="W33" s="10">
        <f t="shared" si="8"/>
        <v>0</v>
      </c>
      <c r="Y33" s="10">
        <v>14000</v>
      </c>
      <c r="Z33" s="10">
        <v>2.1823110510793855E-2</v>
      </c>
      <c r="AA33" s="10">
        <f>Y33/100*Z33</f>
        <v>3.0552354715111396</v>
      </c>
      <c r="AB33" s="10">
        <v>1</v>
      </c>
      <c r="AC33" s="10">
        <f>AA33*AB33</f>
        <v>3.0552354715111396</v>
      </c>
      <c r="AD33" s="10">
        <f>AC33/9</f>
        <v>0.33947060794568218</v>
      </c>
      <c r="AE33" s="10">
        <f>AD33*100</f>
        <v>33.947060794568216</v>
      </c>
    </row>
    <row r="34" spans="1:31">
      <c r="A34" s="10">
        <v>33</v>
      </c>
      <c r="B34" s="10">
        <v>6</v>
      </c>
      <c r="C34" s="10">
        <v>42</v>
      </c>
      <c r="D34" s="10">
        <f t="shared" si="2"/>
        <v>252</v>
      </c>
      <c r="E34" s="10">
        <v>6</v>
      </c>
      <c r="F34" s="10">
        <v>5</v>
      </c>
      <c r="G34" s="10">
        <f t="shared" si="3"/>
        <v>34</v>
      </c>
      <c r="H34" s="10">
        <v>5</v>
      </c>
      <c r="I34" s="10">
        <v>6</v>
      </c>
      <c r="J34" s="10">
        <f t="shared" si="4"/>
        <v>12.5</v>
      </c>
      <c r="K34" s="10">
        <f t="shared" si="5"/>
        <v>89</v>
      </c>
      <c r="L34" s="10">
        <v>1</v>
      </c>
      <c r="M34" s="10">
        <f t="shared" ref="M34:M65" si="10">IFERROR(INDEX($AC$1:$AC$5,MATCH(L34,$AB$1:$AB$5,0)),0)</f>
        <v>100</v>
      </c>
      <c r="N34" s="10">
        <v>6</v>
      </c>
      <c r="O34" s="10">
        <f t="shared" si="6"/>
        <v>222</v>
      </c>
      <c r="P34" s="10" t="s">
        <v>44</v>
      </c>
      <c r="Q34" s="10">
        <f>IFERROR(VLOOKUP(P34,Sheet4!$A$9:$B$53,2,FALSE),0)</f>
        <v>23</v>
      </c>
      <c r="R34" s="10">
        <v>6</v>
      </c>
      <c r="S34" s="10">
        <v>2</v>
      </c>
      <c r="T34" s="10">
        <f t="shared" si="7"/>
        <v>276</v>
      </c>
      <c r="U34" s="10">
        <v>0</v>
      </c>
      <c r="V34" s="10">
        <v>2</v>
      </c>
      <c r="W34" s="10">
        <f t="shared" si="8"/>
        <v>0</v>
      </c>
      <c r="Y34" s="10">
        <v>14000</v>
      </c>
      <c r="Z34" s="10">
        <v>0.23056987372147414</v>
      </c>
      <c r="AA34" s="10">
        <f>Y34/100*Z34</f>
        <v>32.27978232100638</v>
      </c>
      <c r="AB34" s="10">
        <v>0.5</v>
      </c>
      <c r="AC34" s="10">
        <f>AA34*AB34</f>
        <v>16.13989116050319</v>
      </c>
      <c r="AD34" s="10">
        <f>AC34/9</f>
        <v>1.79332124005591</v>
      </c>
      <c r="AE34" s="10">
        <f>AD34*10</f>
        <v>17.9332124005591</v>
      </c>
    </row>
    <row r="35" spans="1:31">
      <c r="A35" s="10">
        <v>34</v>
      </c>
      <c r="B35" s="10">
        <v>6</v>
      </c>
      <c r="C35" s="10">
        <v>44</v>
      </c>
      <c r="D35" s="10">
        <f t="shared" si="2"/>
        <v>264</v>
      </c>
      <c r="E35" s="10">
        <v>6</v>
      </c>
      <c r="F35" s="10">
        <v>6</v>
      </c>
      <c r="G35" s="10">
        <f t="shared" si="3"/>
        <v>36</v>
      </c>
      <c r="H35" s="10">
        <v>5</v>
      </c>
      <c r="I35" s="10">
        <v>6</v>
      </c>
      <c r="J35" s="10">
        <f t="shared" si="4"/>
        <v>12.5</v>
      </c>
      <c r="K35" s="10">
        <f t="shared" si="5"/>
        <v>89</v>
      </c>
      <c r="L35" s="10">
        <v>1</v>
      </c>
      <c r="M35" s="10">
        <f t="shared" si="10"/>
        <v>100</v>
      </c>
      <c r="N35" s="10">
        <v>6</v>
      </c>
      <c r="O35" s="10">
        <f t="shared" si="6"/>
        <v>222</v>
      </c>
      <c r="P35" s="10" t="s">
        <v>44</v>
      </c>
      <c r="Q35" s="10">
        <f>IFERROR(VLOOKUP(P35,Sheet4!$A$9:$B$53,2,FALSE),0)</f>
        <v>23</v>
      </c>
      <c r="R35" s="10">
        <v>6</v>
      </c>
      <c r="S35" s="10">
        <v>4</v>
      </c>
      <c r="T35" s="10">
        <f t="shared" si="7"/>
        <v>552</v>
      </c>
      <c r="U35" s="10">
        <v>0</v>
      </c>
      <c r="V35" s="10">
        <v>2</v>
      </c>
      <c r="W35" s="10">
        <f t="shared" si="8"/>
        <v>0</v>
      </c>
      <c r="Y35" s="10">
        <v>14000</v>
      </c>
      <c r="Z35" s="10">
        <f>1-Z33-Z34</f>
        <v>0.74760701576773192</v>
      </c>
      <c r="AA35" s="10">
        <f>Y35/100*Z35</f>
        <v>104.66498220748247</v>
      </c>
      <c r="AB35" s="10">
        <v>0.2</v>
      </c>
      <c r="AC35" s="10">
        <f>AA35*AB35</f>
        <v>20.932996441496496</v>
      </c>
      <c r="AD35" s="10">
        <f>AC35/9</f>
        <v>2.3258884934996105</v>
      </c>
      <c r="AE35" s="10">
        <f>AD35*1</f>
        <v>2.3258884934996105</v>
      </c>
    </row>
    <row r="36" spans="1:31">
      <c r="A36" s="10">
        <v>35</v>
      </c>
      <c r="B36" s="10">
        <v>6</v>
      </c>
      <c r="C36" s="10">
        <v>46</v>
      </c>
      <c r="D36" s="10">
        <f t="shared" si="2"/>
        <v>276</v>
      </c>
      <c r="E36" s="10">
        <v>8</v>
      </c>
      <c r="F36" s="10">
        <v>1</v>
      </c>
      <c r="G36" s="10">
        <f t="shared" si="3"/>
        <v>38</v>
      </c>
      <c r="H36" s="10">
        <v>5</v>
      </c>
      <c r="I36" s="10">
        <v>6</v>
      </c>
      <c r="J36" s="10">
        <f t="shared" si="4"/>
        <v>12.5</v>
      </c>
      <c r="K36" s="10">
        <f t="shared" si="5"/>
        <v>89</v>
      </c>
      <c r="L36" s="10">
        <v>1</v>
      </c>
      <c r="M36" s="10">
        <f t="shared" si="10"/>
        <v>100</v>
      </c>
      <c r="N36" s="10">
        <v>6</v>
      </c>
      <c r="O36" s="10">
        <f t="shared" si="6"/>
        <v>222</v>
      </c>
      <c r="P36" s="10" t="s">
        <v>45</v>
      </c>
      <c r="Q36" s="10">
        <f>IFERROR(VLOOKUP(P36,Sheet4!$A$9:$B$53,2,FALSE),0)</f>
        <v>12</v>
      </c>
      <c r="R36" s="10">
        <v>6</v>
      </c>
      <c r="S36" s="10">
        <v>4</v>
      </c>
      <c r="T36" s="10">
        <f t="shared" si="7"/>
        <v>288</v>
      </c>
      <c r="U36" s="10">
        <v>0</v>
      </c>
      <c r="V36" s="10">
        <v>2</v>
      </c>
      <c r="W36" s="10">
        <f t="shared" si="8"/>
        <v>0</v>
      </c>
    </row>
    <row r="37" spans="1:31">
      <c r="A37" s="10">
        <v>36</v>
      </c>
      <c r="B37" s="10">
        <v>6</v>
      </c>
      <c r="C37" s="10">
        <v>48</v>
      </c>
      <c r="D37" s="10">
        <f t="shared" si="2"/>
        <v>288</v>
      </c>
      <c r="E37" s="10">
        <v>8</v>
      </c>
      <c r="F37" s="10">
        <v>2</v>
      </c>
      <c r="G37" s="10">
        <f t="shared" si="3"/>
        <v>40</v>
      </c>
      <c r="H37" s="10">
        <v>5</v>
      </c>
      <c r="I37" s="10">
        <v>6</v>
      </c>
      <c r="J37" s="10">
        <f t="shared" si="4"/>
        <v>12.5</v>
      </c>
      <c r="K37" s="10">
        <f t="shared" si="5"/>
        <v>89</v>
      </c>
      <c r="L37" s="10">
        <v>1</v>
      </c>
      <c r="M37" s="10">
        <f t="shared" si="10"/>
        <v>100</v>
      </c>
      <c r="N37" s="10">
        <v>6</v>
      </c>
      <c r="O37" s="10">
        <f t="shared" si="6"/>
        <v>222</v>
      </c>
      <c r="P37" s="10" t="s">
        <v>45</v>
      </c>
      <c r="Q37" s="10">
        <f>IFERROR(VLOOKUP(P37,Sheet4!$A$9:$B$53,2,FALSE),0)</f>
        <v>12</v>
      </c>
      <c r="R37" s="10">
        <v>6</v>
      </c>
      <c r="S37" s="10">
        <v>4</v>
      </c>
      <c r="T37" s="10">
        <f t="shared" si="7"/>
        <v>288</v>
      </c>
      <c r="U37" s="10">
        <v>0</v>
      </c>
      <c r="V37" s="10">
        <v>2</v>
      </c>
      <c r="W37" s="10">
        <f t="shared" si="8"/>
        <v>0</v>
      </c>
    </row>
    <row r="38" spans="1:31">
      <c r="A38" s="10">
        <v>37</v>
      </c>
      <c r="B38" s="10">
        <v>6</v>
      </c>
      <c r="C38" s="10">
        <v>50</v>
      </c>
      <c r="D38" s="10">
        <f t="shared" si="2"/>
        <v>300</v>
      </c>
      <c r="E38" s="10">
        <v>8</v>
      </c>
      <c r="F38" s="10">
        <v>3</v>
      </c>
      <c r="G38" s="10">
        <f t="shared" si="3"/>
        <v>42</v>
      </c>
      <c r="H38" s="10">
        <v>5</v>
      </c>
      <c r="I38" s="10">
        <v>6</v>
      </c>
      <c r="J38" s="10">
        <f t="shared" si="4"/>
        <v>12.5</v>
      </c>
      <c r="K38" s="10">
        <f t="shared" si="5"/>
        <v>89</v>
      </c>
      <c r="L38" s="10">
        <v>1</v>
      </c>
      <c r="M38" s="10">
        <f t="shared" si="10"/>
        <v>100</v>
      </c>
      <c r="N38" s="10">
        <v>6</v>
      </c>
      <c r="O38" s="10">
        <f t="shared" si="6"/>
        <v>222</v>
      </c>
      <c r="P38" s="10" t="s">
        <v>46</v>
      </c>
      <c r="Q38" s="10">
        <f>IFERROR(VLOOKUP(P38,Sheet4!$A$9:$B$53,2,FALSE),0)</f>
        <v>32</v>
      </c>
      <c r="R38" s="10">
        <v>6</v>
      </c>
      <c r="S38" s="10">
        <v>4</v>
      </c>
      <c r="T38" s="10">
        <f t="shared" si="7"/>
        <v>768</v>
      </c>
      <c r="U38" s="10">
        <v>0</v>
      </c>
      <c r="V38" s="10">
        <v>2</v>
      </c>
      <c r="W38" s="10">
        <f t="shared" si="8"/>
        <v>0</v>
      </c>
    </row>
    <row r="39" spans="1:31">
      <c r="A39" s="10">
        <v>38</v>
      </c>
      <c r="B39" s="10">
        <v>6</v>
      </c>
      <c r="C39" s="10">
        <v>52</v>
      </c>
      <c r="D39" s="10">
        <f t="shared" si="2"/>
        <v>312</v>
      </c>
      <c r="E39" s="10">
        <v>8</v>
      </c>
      <c r="F39" s="10">
        <v>4.5</v>
      </c>
      <c r="G39" s="10">
        <f t="shared" si="3"/>
        <v>45</v>
      </c>
      <c r="H39" s="10">
        <v>7</v>
      </c>
      <c r="I39" s="10">
        <v>6</v>
      </c>
      <c r="J39" s="10">
        <f t="shared" si="4"/>
        <v>17.5</v>
      </c>
      <c r="K39" s="10">
        <f t="shared" si="5"/>
        <v>119</v>
      </c>
      <c r="L39" s="10">
        <v>1</v>
      </c>
      <c r="M39" s="10">
        <f t="shared" si="10"/>
        <v>100</v>
      </c>
      <c r="N39" s="10">
        <v>6</v>
      </c>
      <c r="O39" s="10">
        <f t="shared" si="6"/>
        <v>222</v>
      </c>
      <c r="P39" s="10" t="s">
        <v>46</v>
      </c>
      <c r="Q39" s="10">
        <f>IFERROR(VLOOKUP(P39,Sheet4!$A$9:$B$53,2,FALSE),0)</f>
        <v>32</v>
      </c>
      <c r="R39" s="10">
        <v>6</v>
      </c>
      <c r="S39" s="10">
        <v>4</v>
      </c>
      <c r="T39" s="10">
        <f t="shared" si="7"/>
        <v>768</v>
      </c>
      <c r="U39" s="10">
        <v>0</v>
      </c>
      <c r="V39" s="10">
        <v>2</v>
      </c>
      <c r="W39" s="10">
        <f t="shared" si="8"/>
        <v>0</v>
      </c>
    </row>
    <row r="40" spans="1:31">
      <c r="A40" s="10">
        <v>39</v>
      </c>
      <c r="B40" s="10">
        <v>6</v>
      </c>
      <c r="C40" s="10">
        <v>54</v>
      </c>
      <c r="D40" s="10">
        <f t="shared" si="2"/>
        <v>324</v>
      </c>
      <c r="E40" s="10">
        <v>8</v>
      </c>
      <c r="F40" s="10">
        <v>6</v>
      </c>
      <c r="G40" s="10">
        <f t="shared" si="3"/>
        <v>48</v>
      </c>
      <c r="H40" s="10">
        <v>7</v>
      </c>
      <c r="I40" s="10">
        <v>6</v>
      </c>
      <c r="J40" s="10">
        <f t="shared" si="4"/>
        <v>17.5</v>
      </c>
      <c r="K40" s="10">
        <f t="shared" si="5"/>
        <v>119</v>
      </c>
      <c r="L40" s="10">
        <v>1</v>
      </c>
      <c r="M40" s="10">
        <f t="shared" si="10"/>
        <v>100</v>
      </c>
      <c r="N40" s="10">
        <v>6</v>
      </c>
      <c r="O40" s="10">
        <f t="shared" si="6"/>
        <v>222</v>
      </c>
      <c r="P40" s="10" t="s">
        <v>47</v>
      </c>
      <c r="Q40" s="10">
        <f>IFERROR(VLOOKUP(P40,Sheet4!$A$9:$B$53,2,FALSE),0)</f>
        <v>62</v>
      </c>
      <c r="R40" s="10">
        <v>6</v>
      </c>
      <c r="S40" s="10">
        <v>6</v>
      </c>
      <c r="T40" s="10">
        <f t="shared" si="7"/>
        <v>2232</v>
      </c>
      <c r="U40" s="10">
        <v>0</v>
      </c>
      <c r="V40" s="10">
        <v>2</v>
      </c>
      <c r="W40" s="10">
        <f t="shared" si="8"/>
        <v>0</v>
      </c>
    </row>
    <row r="41" spans="1:31">
      <c r="A41" s="10">
        <v>40</v>
      </c>
      <c r="B41" s="10">
        <v>6</v>
      </c>
      <c r="C41" s="10">
        <v>56</v>
      </c>
      <c r="D41" s="10">
        <f t="shared" si="2"/>
        <v>336</v>
      </c>
      <c r="E41" s="10">
        <v>10</v>
      </c>
      <c r="F41" s="10">
        <v>1</v>
      </c>
      <c r="G41" s="10">
        <f t="shared" si="3"/>
        <v>50</v>
      </c>
      <c r="H41" s="10">
        <v>7</v>
      </c>
      <c r="I41" s="10">
        <v>6</v>
      </c>
      <c r="J41" s="10">
        <f t="shared" si="4"/>
        <v>17.5</v>
      </c>
      <c r="K41" s="10">
        <f t="shared" si="5"/>
        <v>119</v>
      </c>
      <c r="L41" s="10">
        <v>2</v>
      </c>
      <c r="M41" s="10">
        <f t="shared" si="10"/>
        <v>200</v>
      </c>
      <c r="N41" s="10">
        <v>6</v>
      </c>
      <c r="O41" s="10">
        <f t="shared" si="6"/>
        <v>444</v>
      </c>
      <c r="P41" s="10" t="s">
        <v>47</v>
      </c>
      <c r="Q41" s="10">
        <f>IFERROR(VLOOKUP(P41,Sheet4!$A$9:$B$53,2,FALSE),0)</f>
        <v>62</v>
      </c>
      <c r="R41" s="10">
        <v>7</v>
      </c>
      <c r="S41" s="10">
        <v>6</v>
      </c>
      <c r="T41" s="10">
        <f t="shared" si="7"/>
        <v>2604</v>
      </c>
      <c r="U41" s="10">
        <v>0</v>
      </c>
      <c r="V41" s="10">
        <v>2</v>
      </c>
      <c r="W41" s="10">
        <f t="shared" si="8"/>
        <v>0</v>
      </c>
    </row>
    <row r="42" spans="1:31">
      <c r="A42" s="10">
        <v>41</v>
      </c>
      <c r="B42" s="10">
        <v>6</v>
      </c>
      <c r="C42" s="10">
        <v>58</v>
      </c>
      <c r="D42" s="10">
        <f t="shared" si="2"/>
        <v>348</v>
      </c>
      <c r="E42" s="10">
        <v>10</v>
      </c>
      <c r="F42" s="10">
        <v>2</v>
      </c>
      <c r="G42" s="10">
        <f t="shared" si="3"/>
        <v>52</v>
      </c>
      <c r="H42" s="10">
        <v>7</v>
      </c>
      <c r="I42" s="10">
        <v>7</v>
      </c>
      <c r="J42" s="10">
        <f t="shared" si="4"/>
        <v>17.5</v>
      </c>
      <c r="K42" s="10">
        <f t="shared" si="5"/>
        <v>136.5</v>
      </c>
      <c r="L42" s="10">
        <v>2</v>
      </c>
      <c r="M42" s="10">
        <f t="shared" si="10"/>
        <v>200</v>
      </c>
      <c r="N42" s="10">
        <v>6</v>
      </c>
      <c r="O42" s="10">
        <f t="shared" si="6"/>
        <v>444</v>
      </c>
      <c r="P42" s="10" t="s">
        <v>48</v>
      </c>
      <c r="Q42" s="10">
        <f>IFERROR(VLOOKUP(P42,Sheet4!$A$9:$B$53,2,FALSE),0)</f>
        <v>92</v>
      </c>
      <c r="R42" s="10">
        <v>7</v>
      </c>
      <c r="S42" s="10">
        <v>6</v>
      </c>
      <c r="T42" s="10">
        <f t="shared" si="7"/>
        <v>3864</v>
      </c>
      <c r="U42" s="10">
        <v>0</v>
      </c>
      <c r="V42" s="10">
        <v>2</v>
      </c>
      <c r="W42" s="10">
        <f t="shared" si="8"/>
        <v>0</v>
      </c>
    </row>
    <row r="43" spans="1:31">
      <c r="A43" s="10">
        <v>42</v>
      </c>
      <c r="B43" s="10">
        <v>6</v>
      </c>
      <c r="C43" s="10">
        <v>60</v>
      </c>
      <c r="D43" s="10">
        <f t="shared" si="2"/>
        <v>360</v>
      </c>
      <c r="E43" s="10">
        <v>10</v>
      </c>
      <c r="F43" s="10">
        <v>3</v>
      </c>
      <c r="G43" s="10">
        <f t="shared" si="3"/>
        <v>54</v>
      </c>
      <c r="H43" s="10">
        <v>10</v>
      </c>
      <c r="I43" s="10">
        <v>7</v>
      </c>
      <c r="J43" s="10">
        <f t="shared" si="4"/>
        <v>25</v>
      </c>
      <c r="K43" s="10">
        <f t="shared" si="5"/>
        <v>189</v>
      </c>
      <c r="L43" s="10">
        <v>2</v>
      </c>
      <c r="M43" s="10">
        <f t="shared" si="10"/>
        <v>200</v>
      </c>
      <c r="N43" s="10">
        <v>6</v>
      </c>
      <c r="O43" s="10">
        <f t="shared" si="6"/>
        <v>444</v>
      </c>
      <c r="P43" s="10" t="s">
        <v>48</v>
      </c>
      <c r="Q43" s="10">
        <f>IFERROR(VLOOKUP(P43,Sheet4!$A$9:$B$53,2,FALSE),0)</f>
        <v>92</v>
      </c>
      <c r="R43" s="10">
        <v>8</v>
      </c>
      <c r="S43" s="10">
        <v>6</v>
      </c>
      <c r="T43" s="10">
        <f t="shared" si="7"/>
        <v>4416</v>
      </c>
      <c r="U43" s="10">
        <v>18</v>
      </c>
      <c r="V43" s="10">
        <v>2</v>
      </c>
      <c r="W43" s="10">
        <f t="shared" si="8"/>
        <v>36</v>
      </c>
    </row>
    <row r="44" spans="1:31">
      <c r="A44" s="10">
        <v>43</v>
      </c>
      <c r="B44" s="10">
        <v>6</v>
      </c>
      <c r="C44" s="10">
        <v>62</v>
      </c>
      <c r="D44" s="10">
        <f t="shared" si="2"/>
        <v>372</v>
      </c>
      <c r="E44" s="10">
        <v>10</v>
      </c>
      <c r="F44" s="10">
        <v>4.5</v>
      </c>
      <c r="G44" s="10">
        <f t="shared" si="3"/>
        <v>57</v>
      </c>
      <c r="H44" s="10">
        <v>12</v>
      </c>
      <c r="I44" s="10">
        <v>8</v>
      </c>
      <c r="J44" s="10">
        <f t="shared" si="4"/>
        <v>30</v>
      </c>
      <c r="K44" s="10">
        <f t="shared" si="5"/>
        <v>254</v>
      </c>
      <c r="L44" s="10">
        <v>2</v>
      </c>
      <c r="M44" s="10">
        <f t="shared" si="10"/>
        <v>200</v>
      </c>
      <c r="N44" s="10">
        <v>6</v>
      </c>
      <c r="O44" s="10">
        <f t="shared" si="6"/>
        <v>444</v>
      </c>
      <c r="P44" s="10" t="s">
        <v>49</v>
      </c>
      <c r="Q44" s="10">
        <f>IFERROR(VLOOKUP(P44,Sheet4!$A$9:$B$53,2,FALSE),0)</f>
        <v>88</v>
      </c>
      <c r="R44" s="10">
        <v>9</v>
      </c>
      <c r="S44" s="10">
        <v>6</v>
      </c>
      <c r="T44" s="10">
        <f t="shared" si="7"/>
        <v>4752</v>
      </c>
      <c r="U44" s="10">
        <v>35</v>
      </c>
      <c r="V44" s="10">
        <v>2.1</v>
      </c>
      <c r="W44" s="10">
        <f t="shared" si="8"/>
        <v>73</v>
      </c>
    </row>
    <row r="45" spans="1:31">
      <c r="A45" s="10">
        <v>44</v>
      </c>
      <c r="B45" s="10">
        <v>6</v>
      </c>
      <c r="C45" s="10">
        <v>64</v>
      </c>
      <c r="D45" s="10">
        <f t="shared" si="2"/>
        <v>384</v>
      </c>
      <c r="E45" s="10">
        <v>10</v>
      </c>
      <c r="F45" s="10">
        <v>6</v>
      </c>
      <c r="G45" s="10">
        <f t="shared" si="3"/>
        <v>60</v>
      </c>
      <c r="H45" s="10">
        <v>13</v>
      </c>
      <c r="I45" s="10">
        <v>9</v>
      </c>
      <c r="J45" s="10">
        <f t="shared" si="4"/>
        <v>32.5</v>
      </c>
      <c r="K45" s="10">
        <f t="shared" si="5"/>
        <v>306.5</v>
      </c>
      <c r="L45" s="10">
        <v>2</v>
      </c>
      <c r="M45" s="10">
        <f t="shared" si="10"/>
        <v>200</v>
      </c>
      <c r="N45" s="10">
        <v>6</v>
      </c>
      <c r="O45" s="10">
        <f t="shared" si="6"/>
        <v>444</v>
      </c>
      <c r="P45" s="10" t="s">
        <v>49</v>
      </c>
      <c r="Q45" s="10">
        <f>IFERROR(VLOOKUP(P45,Sheet4!$A$9:$B$53,2,FALSE),0)</f>
        <v>88</v>
      </c>
      <c r="R45" s="10">
        <v>10</v>
      </c>
      <c r="S45" s="10">
        <v>7</v>
      </c>
      <c r="T45" s="10">
        <f t="shared" si="7"/>
        <v>6160</v>
      </c>
      <c r="U45" s="10">
        <v>45</v>
      </c>
      <c r="V45" s="10">
        <v>2.2000000000000002</v>
      </c>
      <c r="W45" s="10">
        <f t="shared" si="8"/>
        <v>99</v>
      </c>
    </row>
    <row r="46" spans="1:31">
      <c r="A46" s="10">
        <v>45</v>
      </c>
      <c r="B46" s="10">
        <v>6</v>
      </c>
      <c r="C46" s="10">
        <v>66</v>
      </c>
      <c r="D46" s="10">
        <f t="shared" si="2"/>
        <v>396</v>
      </c>
      <c r="E46" s="10">
        <v>12</v>
      </c>
      <c r="F46" s="10">
        <v>1</v>
      </c>
      <c r="G46" s="10">
        <f t="shared" si="3"/>
        <v>62</v>
      </c>
      <c r="H46" s="10">
        <v>14</v>
      </c>
      <c r="I46" s="10">
        <v>10</v>
      </c>
      <c r="J46" s="10">
        <f t="shared" si="4"/>
        <v>35</v>
      </c>
      <c r="K46" s="10">
        <f t="shared" si="5"/>
        <v>364</v>
      </c>
      <c r="L46" s="10">
        <v>3</v>
      </c>
      <c r="M46" s="10">
        <f t="shared" si="10"/>
        <v>400</v>
      </c>
      <c r="N46" s="10">
        <v>6</v>
      </c>
      <c r="O46" s="10">
        <f t="shared" si="6"/>
        <v>888</v>
      </c>
      <c r="P46" s="10" t="s">
        <v>49</v>
      </c>
      <c r="Q46" s="10">
        <f>IFERROR(VLOOKUP(P46,Sheet4!$A$9:$B$53,2,FALSE),0)</f>
        <v>88</v>
      </c>
      <c r="R46" s="10">
        <v>10</v>
      </c>
      <c r="S46" s="10">
        <v>7</v>
      </c>
      <c r="T46" s="10">
        <f t="shared" si="7"/>
        <v>6160</v>
      </c>
      <c r="U46" s="10">
        <v>56</v>
      </c>
      <c r="V46" s="10">
        <v>2.2999999999999998</v>
      </c>
      <c r="W46" s="10">
        <f t="shared" si="8"/>
        <v>128</v>
      </c>
    </row>
    <row r="47" spans="1:31">
      <c r="A47" s="10">
        <v>46</v>
      </c>
      <c r="B47" s="10">
        <v>6</v>
      </c>
      <c r="C47" s="10">
        <v>68</v>
      </c>
      <c r="D47" s="10">
        <f t="shared" si="2"/>
        <v>408</v>
      </c>
      <c r="E47" s="10">
        <v>12</v>
      </c>
      <c r="F47" s="10">
        <v>2</v>
      </c>
      <c r="G47" s="10">
        <f t="shared" si="3"/>
        <v>64</v>
      </c>
      <c r="H47" s="10">
        <v>14</v>
      </c>
      <c r="I47" s="10">
        <v>11</v>
      </c>
      <c r="J47" s="10">
        <f t="shared" si="4"/>
        <v>35</v>
      </c>
      <c r="K47" s="10">
        <f t="shared" si="5"/>
        <v>399</v>
      </c>
      <c r="L47" s="10">
        <v>3</v>
      </c>
      <c r="M47" s="10">
        <f t="shared" si="10"/>
        <v>400</v>
      </c>
      <c r="N47" s="10">
        <v>6</v>
      </c>
      <c r="O47" s="10">
        <f t="shared" si="6"/>
        <v>888</v>
      </c>
      <c r="P47" s="10" t="s">
        <v>50</v>
      </c>
      <c r="Q47" s="10">
        <f>IFERROR(VLOOKUP(P47,Sheet4!$A$9:$B$53,2,FALSE),0)</f>
        <v>133</v>
      </c>
      <c r="R47" s="10">
        <f>R45+1</f>
        <v>11</v>
      </c>
      <c r="S47" s="10">
        <v>7</v>
      </c>
      <c r="T47" s="10">
        <f t="shared" si="7"/>
        <v>10241</v>
      </c>
      <c r="U47" s="10">
        <v>68</v>
      </c>
      <c r="V47" s="10">
        <v>2.4</v>
      </c>
      <c r="W47" s="10">
        <f t="shared" si="8"/>
        <v>163</v>
      </c>
    </row>
    <row r="48" spans="1:31">
      <c r="A48" s="10">
        <v>47</v>
      </c>
      <c r="B48" s="10">
        <v>6</v>
      </c>
      <c r="C48" s="10">
        <v>70</v>
      </c>
      <c r="D48" s="10">
        <f t="shared" si="2"/>
        <v>420</v>
      </c>
      <c r="E48" s="10">
        <v>12</v>
      </c>
      <c r="F48" s="10">
        <v>3</v>
      </c>
      <c r="G48" s="10">
        <f t="shared" si="3"/>
        <v>66</v>
      </c>
      <c r="H48" s="10">
        <v>15</v>
      </c>
      <c r="I48" s="10">
        <v>12</v>
      </c>
      <c r="J48" s="10">
        <f t="shared" si="4"/>
        <v>37.5</v>
      </c>
      <c r="K48" s="10">
        <f t="shared" si="5"/>
        <v>464</v>
      </c>
      <c r="L48" s="10">
        <v>3</v>
      </c>
      <c r="M48" s="10">
        <f t="shared" si="10"/>
        <v>400</v>
      </c>
      <c r="N48" s="10">
        <v>6</v>
      </c>
      <c r="O48" s="10">
        <f t="shared" si="6"/>
        <v>888</v>
      </c>
      <c r="P48" s="10" t="s">
        <v>50</v>
      </c>
      <c r="Q48" s="10">
        <f>IFERROR(VLOOKUP(P48,Sheet4!$A$9:$B$53,2,FALSE),0)</f>
        <v>133</v>
      </c>
      <c r="R48" s="10">
        <f t="shared" ref="R48:R81" si="11">R46+1</f>
        <v>11</v>
      </c>
      <c r="S48" s="10">
        <v>7</v>
      </c>
      <c r="T48" s="10">
        <f t="shared" si="7"/>
        <v>10241</v>
      </c>
      <c r="U48" s="10">
        <v>80</v>
      </c>
      <c r="V48" s="10">
        <v>2.5</v>
      </c>
      <c r="W48" s="10">
        <f t="shared" si="8"/>
        <v>200</v>
      </c>
    </row>
    <row r="49" spans="1:23">
      <c r="A49" s="10">
        <v>48</v>
      </c>
      <c r="B49" s="10">
        <v>6</v>
      </c>
      <c r="C49" s="10">
        <v>72</v>
      </c>
      <c r="D49" s="10">
        <f t="shared" si="2"/>
        <v>432</v>
      </c>
      <c r="E49" s="10">
        <v>12</v>
      </c>
      <c r="F49" s="10">
        <v>4.5</v>
      </c>
      <c r="G49" s="10">
        <f t="shared" si="3"/>
        <v>69</v>
      </c>
      <c r="H49" s="10">
        <v>16</v>
      </c>
      <c r="I49" s="10">
        <v>13</v>
      </c>
      <c r="J49" s="10">
        <f t="shared" si="4"/>
        <v>40</v>
      </c>
      <c r="K49" s="10">
        <f t="shared" si="5"/>
        <v>534</v>
      </c>
      <c r="L49" s="10">
        <v>3</v>
      </c>
      <c r="M49" s="10">
        <f t="shared" si="10"/>
        <v>400</v>
      </c>
      <c r="N49" s="10">
        <v>6</v>
      </c>
      <c r="O49" s="10">
        <f t="shared" si="6"/>
        <v>888</v>
      </c>
      <c r="P49" s="10" t="s">
        <v>50</v>
      </c>
      <c r="Q49" s="10">
        <f>IFERROR(VLOOKUP(P49,Sheet4!$A$9:$B$53,2,FALSE),0)</f>
        <v>133</v>
      </c>
      <c r="R49" s="10">
        <f t="shared" si="11"/>
        <v>12</v>
      </c>
      <c r="S49" s="10">
        <v>7</v>
      </c>
      <c r="T49" s="10">
        <f t="shared" si="7"/>
        <v>11172</v>
      </c>
      <c r="U49" s="10">
        <v>94</v>
      </c>
      <c r="V49" s="10">
        <v>2.6</v>
      </c>
      <c r="W49" s="10">
        <f t="shared" si="8"/>
        <v>244</v>
      </c>
    </row>
    <row r="50" spans="1:23">
      <c r="A50" s="10">
        <v>49</v>
      </c>
      <c r="B50" s="10">
        <v>6</v>
      </c>
      <c r="C50" s="10">
        <v>74</v>
      </c>
      <c r="D50" s="10">
        <f t="shared" si="2"/>
        <v>444</v>
      </c>
      <c r="E50" s="10">
        <v>12</v>
      </c>
      <c r="F50" s="10">
        <v>6</v>
      </c>
      <c r="G50" s="10">
        <f t="shared" si="3"/>
        <v>72</v>
      </c>
      <c r="H50" s="10">
        <v>17</v>
      </c>
      <c r="I50" s="10">
        <v>14</v>
      </c>
      <c r="J50" s="10">
        <f t="shared" si="4"/>
        <v>42.5</v>
      </c>
      <c r="K50" s="10">
        <f t="shared" si="5"/>
        <v>609</v>
      </c>
      <c r="L50" s="10">
        <v>3</v>
      </c>
      <c r="M50" s="10">
        <f t="shared" si="10"/>
        <v>400</v>
      </c>
      <c r="N50" s="10">
        <v>6</v>
      </c>
      <c r="O50" s="10">
        <f t="shared" si="6"/>
        <v>888</v>
      </c>
      <c r="P50" s="10" t="s">
        <v>51</v>
      </c>
      <c r="Q50" s="10">
        <f>IFERROR(VLOOKUP(P50,Sheet4!$A$9:$B$53,2,FALSE),0)</f>
        <v>178</v>
      </c>
      <c r="R50" s="10">
        <f t="shared" si="11"/>
        <v>12</v>
      </c>
      <c r="S50" s="10">
        <v>7</v>
      </c>
      <c r="T50" s="10">
        <f t="shared" si="7"/>
        <v>14952</v>
      </c>
      <c r="U50" s="10">
        <v>109</v>
      </c>
      <c r="V50" s="10">
        <v>2.7</v>
      </c>
      <c r="W50" s="10">
        <f t="shared" si="8"/>
        <v>294</v>
      </c>
    </row>
    <row r="51" spans="1:23">
      <c r="A51" s="10">
        <v>50</v>
      </c>
      <c r="B51" s="10">
        <v>6</v>
      </c>
      <c r="C51" s="10">
        <v>76</v>
      </c>
      <c r="D51" s="10">
        <f t="shared" si="2"/>
        <v>456</v>
      </c>
      <c r="E51" s="10">
        <v>14</v>
      </c>
      <c r="F51" s="10">
        <v>1</v>
      </c>
      <c r="G51" s="10">
        <f t="shared" si="3"/>
        <v>74</v>
      </c>
      <c r="H51" s="10">
        <v>17</v>
      </c>
      <c r="I51" s="10">
        <v>15</v>
      </c>
      <c r="J51" s="10">
        <f t="shared" si="4"/>
        <v>42.5</v>
      </c>
      <c r="K51" s="10">
        <f t="shared" si="5"/>
        <v>651.5</v>
      </c>
      <c r="L51" s="10">
        <v>3</v>
      </c>
      <c r="M51" s="10">
        <f t="shared" si="10"/>
        <v>400</v>
      </c>
      <c r="N51" s="10">
        <v>6</v>
      </c>
      <c r="O51" s="10">
        <f t="shared" si="6"/>
        <v>888</v>
      </c>
      <c r="P51" s="10" t="s">
        <v>52</v>
      </c>
      <c r="Q51" s="10">
        <f>IFERROR(VLOOKUP(P51,Sheet4!$A$9:$B$53,2,FALSE),0)</f>
        <v>254</v>
      </c>
      <c r="R51" s="10">
        <f t="shared" si="11"/>
        <v>13</v>
      </c>
      <c r="S51" s="10">
        <v>7</v>
      </c>
      <c r="T51" s="10">
        <f t="shared" si="7"/>
        <v>23114</v>
      </c>
      <c r="U51" s="10">
        <v>125</v>
      </c>
      <c r="V51" s="10">
        <v>2.8</v>
      </c>
      <c r="W51" s="10">
        <f t="shared" si="8"/>
        <v>350</v>
      </c>
    </row>
    <row r="52" spans="1:23">
      <c r="A52" s="10">
        <v>51</v>
      </c>
      <c r="B52" s="10">
        <v>6</v>
      </c>
      <c r="C52" s="10">
        <v>78</v>
      </c>
      <c r="D52" s="10">
        <f t="shared" si="2"/>
        <v>468</v>
      </c>
      <c r="E52" s="10">
        <v>14</v>
      </c>
      <c r="F52" s="10">
        <v>2</v>
      </c>
      <c r="G52" s="10">
        <f t="shared" si="3"/>
        <v>76</v>
      </c>
      <c r="H52" s="10">
        <v>19</v>
      </c>
      <c r="I52" s="10">
        <v>16</v>
      </c>
      <c r="J52" s="10">
        <f t="shared" si="4"/>
        <v>47.5</v>
      </c>
      <c r="K52" s="10">
        <f t="shared" si="5"/>
        <v>774</v>
      </c>
      <c r="L52" s="10">
        <v>3</v>
      </c>
      <c r="M52" s="10">
        <f t="shared" si="10"/>
        <v>400</v>
      </c>
      <c r="N52" s="10">
        <v>6</v>
      </c>
      <c r="O52" s="10">
        <f t="shared" si="6"/>
        <v>888</v>
      </c>
      <c r="P52" s="10" t="s">
        <v>52</v>
      </c>
      <c r="Q52" s="10">
        <f>IFERROR(VLOOKUP(P52,Sheet4!$A$9:$B$53,2,FALSE),0)</f>
        <v>254</v>
      </c>
      <c r="R52" s="10">
        <f t="shared" si="11"/>
        <v>13</v>
      </c>
      <c r="S52" s="10">
        <v>7</v>
      </c>
      <c r="T52" s="10">
        <f t="shared" si="7"/>
        <v>23114</v>
      </c>
      <c r="U52" s="10">
        <v>141</v>
      </c>
      <c r="V52" s="10">
        <v>2.9</v>
      </c>
      <c r="W52" s="10">
        <f t="shared" si="8"/>
        <v>408</v>
      </c>
    </row>
    <row r="53" spans="1:23">
      <c r="A53" s="10">
        <v>52</v>
      </c>
      <c r="B53" s="10">
        <v>6</v>
      </c>
      <c r="C53" s="10">
        <v>80</v>
      </c>
      <c r="D53" s="10">
        <f t="shared" si="2"/>
        <v>480</v>
      </c>
      <c r="E53" s="10">
        <v>14</v>
      </c>
      <c r="F53" s="10">
        <v>3</v>
      </c>
      <c r="G53" s="10">
        <f t="shared" si="3"/>
        <v>78</v>
      </c>
      <c r="H53" s="10">
        <v>19</v>
      </c>
      <c r="I53" s="10">
        <v>17</v>
      </c>
      <c r="J53" s="10">
        <f t="shared" si="4"/>
        <v>47.5</v>
      </c>
      <c r="K53" s="10">
        <f t="shared" si="5"/>
        <v>821.5</v>
      </c>
      <c r="L53" s="10">
        <v>3</v>
      </c>
      <c r="M53" s="10">
        <f t="shared" si="10"/>
        <v>400</v>
      </c>
      <c r="N53" s="10">
        <v>6</v>
      </c>
      <c r="O53" s="10">
        <f t="shared" si="6"/>
        <v>888</v>
      </c>
      <c r="P53" s="10" t="s">
        <v>52</v>
      </c>
      <c r="Q53" s="10">
        <f>IFERROR(VLOOKUP(P53,Sheet4!$A$9:$B$53,2,FALSE),0)</f>
        <v>254</v>
      </c>
      <c r="R53" s="10">
        <f t="shared" si="11"/>
        <v>14</v>
      </c>
      <c r="S53" s="10">
        <v>7</v>
      </c>
      <c r="T53" s="10">
        <f t="shared" si="7"/>
        <v>24892</v>
      </c>
      <c r="U53" s="10">
        <v>159</v>
      </c>
      <c r="V53" s="10">
        <v>3</v>
      </c>
      <c r="W53" s="10">
        <f t="shared" si="8"/>
        <v>477</v>
      </c>
    </row>
    <row r="54" spans="1:23">
      <c r="A54" s="10">
        <v>53</v>
      </c>
      <c r="B54" s="10">
        <v>6</v>
      </c>
      <c r="C54" s="10">
        <v>82</v>
      </c>
      <c r="D54" s="10">
        <f t="shared" si="2"/>
        <v>492</v>
      </c>
      <c r="E54" s="10">
        <v>14</v>
      </c>
      <c r="F54" s="10">
        <v>4.5</v>
      </c>
      <c r="G54" s="10">
        <f t="shared" si="3"/>
        <v>81</v>
      </c>
      <c r="H54" s="10">
        <v>20</v>
      </c>
      <c r="I54" s="10">
        <v>18</v>
      </c>
      <c r="J54" s="10">
        <f t="shared" si="4"/>
        <v>50</v>
      </c>
      <c r="K54" s="10">
        <f t="shared" si="5"/>
        <v>914</v>
      </c>
      <c r="L54" s="10">
        <v>3</v>
      </c>
      <c r="M54" s="10">
        <f t="shared" si="10"/>
        <v>400</v>
      </c>
      <c r="N54" s="10">
        <v>6</v>
      </c>
      <c r="O54" s="10">
        <f t="shared" si="6"/>
        <v>888</v>
      </c>
      <c r="P54" s="10" t="s">
        <v>52</v>
      </c>
      <c r="Q54" s="10">
        <f>IFERROR(VLOOKUP(P54,Sheet4!$A$9:$B$53,2,FALSE),0)</f>
        <v>254</v>
      </c>
      <c r="R54" s="10">
        <f t="shared" si="11"/>
        <v>14</v>
      </c>
      <c r="S54" s="10">
        <v>7</v>
      </c>
      <c r="T54" s="10">
        <f t="shared" si="7"/>
        <v>24892</v>
      </c>
      <c r="U54" s="10">
        <v>184</v>
      </c>
      <c r="V54" s="10">
        <v>3.1</v>
      </c>
      <c r="W54" s="10">
        <f t="shared" si="8"/>
        <v>570</v>
      </c>
    </row>
    <row r="55" spans="1:23">
      <c r="A55" s="10">
        <v>54</v>
      </c>
      <c r="B55" s="10">
        <v>6</v>
      </c>
      <c r="C55" s="10">
        <v>85</v>
      </c>
      <c r="D55" s="10">
        <f t="shared" si="2"/>
        <v>510</v>
      </c>
      <c r="E55" s="10">
        <v>14</v>
      </c>
      <c r="F55" s="10">
        <v>6</v>
      </c>
      <c r="G55" s="10">
        <f t="shared" si="3"/>
        <v>84</v>
      </c>
      <c r="H55" s="10">
        <v>20</v>
      </c>
      <c r="I55" s="10">
        <v>19</v>
      </c>
      <c r="J55" s="10">
        <f t="shared" si="4"/>
        <v>50</v>
      </c>
      <c r="K55" s="10">
        <f t="shared" si="5"/>
        <v>964</v>
      </c>
      <c r="L55" s="10">
        <v>3</v>
      </c>
      <c r="M55" s="10">
        <f t="shared" si="10"/>
        <v>400</v>
      </c>
      <c r="N55" s="10">
        <v>6</v>
      </c>
      <c r="O55" s="10">
        <f t="shared" si="6"/>
        <v>888</v>
      </c>
      <c r="P55" s="10" t="s">
        <v>53</v>
      </c>
      <c r="Q55" s="10">
        <f>IFERROR(VLOOKUP(P55,Sheet4!$A$9:$B$53,2,FALSE),0)</f>
        <v>344</v>
      </c>
      <c r="R55" s="10">
        <f t="shared" si="11"/>
        <v>15</v>
      </c>
      <c r="S55" s="10">
        <v>7</v>
      </c>
      <c r="T55" s="10">
        <f t="shared" si="7"/>
        <v>36120</v>
      </c>
      <c r="U55" s="10">
        <v>210</v>
      </c>
      <c r="V55" s="10">
        <v>3.2</v>
      </c>
      <c r="W55" s="10">
        <f t="shared" si="8"/>
        <v>672</v>
      </c>
    </row>
    <row r="56" spans="1:23">
      <c r="A56" s="10">
        <v>55</v>
      </c>
      <c r="B56" s="10">
        <v>6</v>
      </c>
      <c r="C56" s="10">
        <v>87</v>
      </c>
      <c r="D56" s="10">
        <f t="shared" si="2"/>
        <v>522</v>
      </c>
      <c r="E56" s="10">
        <v>16</v>
      </c>
      <c r="F56" s="10">
        <v>1</v>
      </c>
      <c r="G56" s="10">
        <f t="shared" si="3"/>
        <v>86</v>
      </c>
      <c r="H56" s="10">
        <v>21</v>
      </c>
      <c r="I56" s="10">
        <v>20</v>
      </c>
      <c r="J56" s="10">
        <f t="shared" si="4"/>
        <v>52.5</v>
      </c>
      <c r="K56" s="10">
        <f t="shared" si="5"/>
        <v>1064</v>
      </c>
      <c r="L56" s="10">
        <v>4</v>
      </c>
      <c r="M56" s="10">
        <f t="shared" si="10"/>
        <v>600</v>
      </c>
      <c r="N56" s="10">
        <v>6</v>
      </c>
      <c r="O56" s="10">
        <f t="shared" si="6"/>
        <v>1332</v>
      </c>
      <c r="P56" s="10" t="s">
        <v>53</v>
      </c>
      <c r="Q56" s="10">
        <f>IFERROR(VLOOKUP(P56,Sheet4!$A$9:$B$53,2,FALSE),0)</f>
        <v>344</v>
      </c>
      <c r="R56" s="10">
        <f t="shared" si="11"/>
        <v>15</v>
      </c>
      <c r="S56" s="10">
        <v>7</v>
      </c>
      <c r="T56" s="10">
        <f t="shared" si="7"/>
        <v>36120</v>
      </c>
      <c r="U56" s="10">
        <v>237</v>
      </c>
      <c r="V56" s="10">
        <v>3.3</v>
      </c>
      <c r="W56" s="10">
        <f t="shared" si="8"/>
        <v>782</v>
      </c>
    </row>
    <row r="57" spans="1:23">
      <c r="A57" s="10">
        <v>56</v>
      </c>
      <c r="B57" s="10">
        <v>6</v>
      </c>
      <c r="C57" s="10">
        <v>90</v>
      </c>
      <c r="D57" s="10">
        <f t="shared" si="2"/>
        <v>540</v>
      </c>
      <c r="E57" s="10">
        <v>16</v>
      </c>
      <c r="F57" s="10">
        <v>2.5</v>
      </c>
      <c r="G57" s="10">
        <f t="shared" si="3"/>
        <v>89</v>
      </c>
      <c r="H57" s="10">
        <v>21</v>
      </c>
      <c r="I57" s="10">
        <v>21</v>
      </c>
      <c r="J57" s="10">
        <f t="shared" si="4"/>
        <v>52.5</v>
      </c>
      <c r="K57" s="10">
        <f t="shared" si="5"/>
        <v>1116.5</v>
      </c>
      <c r="L57" s="10">
        <v>4</v>
      </c>
      <c r="M57" s="10">
        <f t="shared" si="10"/>
        <v>600</v>
      </c>
      <c r="N57" s="10">
        <v>6</v>
      </c>
      <c r="O57" s="10">
        <f t="shared" si="6"/>
        <v>1332</v>
      </c>
      <c r="P57" s="10" t="s">
        <v>53</v>
      </c>
      <c r="Q57" s="10">
        <f>IFERROR(VLOOKUP(P57,Sheet4!$A$9:$B$53,2,FALSE),0)</f>
        <v>344</v>
      </c>
      <c r="R57" s="10">
        <f t="shared" si="11"/>
        <v>16</v>
      </c>
      <c r="S57" s="10">
        <v>7</v>
      </c>
      <c r="T57" s="10">
        <f t="shared" si="7"/>
        <v>38528</v>
      </c>
      <c r="U57" s="10">
        <v>266</v>
      </c>
      <c r="V57" s="10">
        <v>3.4</v>
      </c>
      <c r="W57" s="10">
        <f t="shared" si="8"/>
        <v>904</v>
      </c>
    </row>
    <row r="58" spans="1:23">
      <c r="A58" s="10">
        <v>57</v>
      </c>
      <c r="B58" s="10">
        <v>6</v>
      </c>
      <c r="C58" s="10">
        <v>91</v>
      </c>
      <c r="D58" s="10">
        <f t="shared" si="2"/>
        <v>546</v>
      </c>
      <c r="E58" s="10">
        <v>16</v>
      </c>
      <c r="F58" s="10">
        <v>4</v>
      </c>
      <c r="G58" s="10">
        <f t="shared" si="3"/>
        <v>92</v>
      </c>
      <c r="H58" s="10">
        <v>22</v>
      </c>
      <c r="I58" s="10">
        <v>22</v>
      </c>
      <c r="J58" s="10">
        <f t="shared" si="4"/>
        <v>55</v>
      </c>
      <c r="K58" s="10">
        <f t="shared" si="5"/>
        <v>1224</v>
      </c>
      <c r="L58" s="10">
        <v>4</v>
      </c>
      <c r="M58" s="10">
        <f t="shared" si="10"/>
        <v>600</v>
      </c>
      <c r="N58" s="10">
        <v>6</v>
      </c>
      <c r="O58" s="10">
        <f t="shared" si="6"/>
        <v>1332</v>
      </c>
      <c r="P58" s="10" t="s">
        <v>53</v>
      </c>
      <c r="Q58" s="10">
        <f>IFERROR(VLOOKUP(P58,Sheet4!$A$9:$B$53,2,FALSE),0)</f>
        <v>344</v>
      </c>
      <c r="R58" s="10">
        <f t="shared" si="11"/>
        <v>16</v>
      </c>
      <c r="S58" s="10">
        <v>7</v>
      </c>
      <c r="T58" s="10">
        <f t="shared" si="7"/>
        <v>38528</v>
      </c>
      <c r="U58" s="10">
        <v>297</v>
      </c>
      <c r="V58" s="10">
        <v>3.5</v>
      </c>
      <c r="W58" s="10">
        <f t="shared" si="8"/>
        <v>1039</v>
      </c>
    </row>
    <row r="59" spans="1:23">
      <c r="A59" s="10">
        <v>58</v>
      </c>
      <c r="B59" s="10">
        <v>6</v>
      </c>
      <c r="C59" s="10">
        <v>93</v>
      </c>
      <c r="D59" s="10">
        <f t="shared" si="2"/>
        <v>558</v>
      </c>
      <c r="E59" s="10">
        <v>16</v>
      </c>
      <c r="F59" s="10">
        <v>6</v>
      </c>
      <c r="G59" s="10">
        <f t="shared" si="3"/>
        <v>96</v>
      </c>
      <c r="H59" s="10">
        <v>22</v>
      </c>
      <c r="I59" s="10">
        <v>23</v>
      </c>
      <c r="J59" s="10">
        <f t="shared" si="4"/>
        <v>55</v>
      </c>
      <c r="K59" s="10">
        <f t="shared" si="5"/>
        <v>1279</v>
      </c>
      <c r="L59" s="10">
        <v>4</v>
      </c>
      <c r="M59" s="10">
        <f t="shared" si="10"/>
        <v>600</v>
      </c>
      <c r="N59" s="10">
        <v>6</v>
      </c>
      <c r="O59" s="10">
        <f t="shared" si="6"/>
        <v>1332</v>
      </c>
      <c r="P59" s="10" t="s">
        <v>54</v>
      </c>
      <c r="Q59" s="10">
        <f>IFERROR(VLOOKUP(P59,Sheet4!$A$9:$B$53,2,FALSE),0)</f>
        <v>434</v>
      </c>
      <c r="R59" s="10">
        <f t="shared" si="11"/>
        <v>17</v>
      </c>
      <c r="S59" s="10">
        <v>7</v>
      </c>
      <c r="T59" s="10">
        <f t="shared" si="7"/>
        <v>51646</v>
      </c>
      <c r="U59" s="10">
        <v>329</v>
      </c>
      <c r="V59" s="10">
        <v>3.6</v>
      </c>
      <c r="W59" s="10">
        <f t="shared" si="8"/>
        <v>1184</v>
      </c>
    </row>
    <row r="60" spans="1:23">
      <c r="A60" s="10">
        <v>59</v>
      </c>
      <c r="B60" s="10">
        <v>6</v>
      </c>
      <c r="C60" s="10">
        <v>95</v>
      </c>
      <c r="D60" s="10">
        <f t="shared" si="2"/>
        <v>570</v>
      </c>
      <c r="E60" s="10">
        <v>16</v>
      </c>
      <c r="F60" s="10">
        <v>6</v>
      </c>
      <c r="G60" s="10">
        <f t="shared" si="3"/>
        <v>96</v>
      </c>
      <c r="H60" s="10">
        <v>23</v>
      </c>
      <c r="I60" s="10">
        <v>24</v>
      </c>
      <c r="J60" s="10">
        <f t="shared" si="4"/>
        <v>57.5</v>
      </c>
      <c r="K60" s="10">
        <f t="shared" si="5"/>
        <v>1394</v>
      </c>
      <c r="L60" s="10">
        <v>4</v>
      </c>
      <c r="M60" s="10">
        <f t="shared" si="10"/>
        <v>600</v>
      </c>
      <c r="N60" s="10">
        <v>6</v>
      </c>
      <c r="O60" s="10">
        <f t="shared" si="6"/>
        <v>1332</v>
      </c>
      <c r="P60" s="10" t="s">
        <v>54</v>
      </c>
      <c r="Q60" s="10">
        <f>IFERROR(VLOOKUP(P60,Sheet4!$A$9:$B$53,2,FALSE),0)</f>
        <v>434</v>
      </c>
      <c r="R60" s="10">
        <f t="shared" si="11"/>
        <v>17</v>
      </c>
      <c r="S60" s="10">
        <v>7</v>
      </c>
      <c r="T60" s="10">
        <f t="shared" si="7"/>
        <v>51646</v>
      </c>
      <c r="U60" s="10">
        <v>362</v>
      </c>
      <c r="V60" s="10">
        <v>3.7</v>
      </c>
      <c r="W60" s="10">
        <f t="shared" si="8"/>
        <v>1339</v>
      </c>
    </row>
    <row r="61" spans="1:23">
      <c r="A61" s="10">
        <v>60</v>
      </c>
      <c r="B61" s="10">
        <v>6</v>
      </c>
      <c r="C61" s="10">
        <v>97</v>
      </c>
      <c r="D61" s="10">
        <f t="shared" si="2"/>
        <v>582</v>
      </c>
      <c r="E61" s="10">
        <v>16</v>
      </c>
      <c r="F61" s="10">
        <v>6</v>
      </c>
      <c r="G61" s="10">
        <f t="shared" si="3"/>
        <v>96</v>
      </c>
      <c r="H61" s="10">
        <v>23</v>
      </c>
      <c r="I61" s="10">
        <v>25</v>
      </c>
      <c r="J61" s="10">
        <f t="shared" si="4"/>
        <v>57.5</v>
      </c>
      <c r="K61" s="10">
        <f t="shared" si="5"/>
        <v>1451.5</v>
      </c>
      <c r="L61" s="10">
        <v>4</v>
      </c>
      <c r="M61" s="10">
        <f t="shared" si="10"/>
        <v>600</v>
      </c>
      <c r="N61" s="10">
        <v>6</v>
      </c>
      <c r="O61" s="10">
        <f t="shared" si="6"/>
        <v>1332</v>
      </c>
      <c r="P61" s="10" t="s">
        <v>54</v>
      </c>
      <c r="Q61" s="10">
        <f>IFERROR(VLOOKUP(P61,Sheet4!$A$9:$B$53,2,FALSE),0)</f>
        <v>434</v>
      </c>
      <c r="R61" s="10">
        <f t="shared" si="11"/>
        <v>18</v>
      </c>
      <c r="S61" s="10">
        <v>7</v>
      </c>
      <c r="T61" s="10">
        <f t="shared" si="7"/>
        <v>54684</v>
      </c>
      <c r="U61" s="10">
        <v>397</v>
      </c>
      <c r="V61" s="10">
        <v>3.8</v>
      </c>
      <c r="W61" s="10">
        <f t="shared" si="8"/>
        <v>1508</v>
      </c>
    </row>
    <row r="62" spans="1:23">
      <c r="A62" s="10">
        <v>61</v>
      </c>
      <c r="B62" s="10">
        <v>6</v>
      </c>
      <c r="C62" s="10">
        <v>99</v>
      </c>
      <c r="D62" s="10">
        <f t="shared" si="2"/>
        <v>594</v>
      </c>
      <c r="E62" s="10">
        <v>16</v>
      </c>
      <c r="F62" s="10">
        <v>6</v>
      </c>
      <c r="G62" s="10">
        <f t="shared" si="3"/>
        <v>96</v>
      </c>
      <c r="H62" s="10">
        <v>24</v>
      </c>
      <c r="I62" s="10">
        <v>26</v>
      </c>
      <c r="J62" s="10">
        <f t="shared" si="4"/>
        <v>60</v>
      </c>
      <c r="K62" s="10">
        <f t="shared" si="5"/>
        <v>1574</v>
      </c>
      <c r="L62" s="10">
        <v>4</v>
      </c>
      <c r="M62" s="10">
        <f t="shared" si="10"/>
        <v>600</v>
      </c>
      <c r="N62" s="10">
        <v>6</v>
      </c>
      <c r="O62" s="10">
        <f t="shared" si="6"/>
        <v>1332</v>
      </c>
      <c r="P62" s="10" t="s">
        <v>54</v>
      </c>
      <c r="Q62" s="10">
        <f>IFERROR(VLOOKUP(P62,Sheet4!$A$9:$B$53,2,FALSE),0)</f>
        <v>434</v>
      </c>
      <c r="R62" s="10">
        <f t="shared" si="11"/>
        <v>18</v>
      </c>
      <c r="S62" s="10">
        <v>7</v>
      </c>
      <c r="T62" s="10">
        <f t="shared" si="7"/>
        <v>54684</v>
      </c>
      <c r="U62" s="10">
        <v>441</v>
      </c>
      <c r="V62" s="10">
        <v>3.9</v>
      </c>
      <c r="W62" s="10">
        <f t="shared" si="8"/>
        <v>1719</v>
      </c>
    </row>
    <row r="63" spans="1:23">
      <c r="A63" s="10">
        <v>62</v>
      </c>
      <c r="B63" s="10">
        <v>6</v>
      </c>
      <c r="C63" s="10">
        <v>100</v>
      </c>
      <c r="D63" s="10">
        <f t="shared" si="2"/>
        <v>600</v>
      </c>
      <c r="E63" s="10">
        <v>16</v>
      </c>
      <c r="F63" s="10">
        <v>6</v>
      </c>
      <c r="G63" s="10">
        <f t="shared" si="3"/>
        <v>96</v>
      </c>
      <c r="H63" s="10">
        <v>24</v>
      </c>
      <c r="I63" s="10">
        <v>27</v>
      </c>
      <c r="J63" s="10">
        <f t="shared" si="4"/>
        <v>60</v>
      </c>
      <c r="K63" s="10">
        <f t="shared" si="5"/>
        <v>1634</v>
      </c>
      <c r="L63" s="10">
        <v>4</v>
      </c>
      <c r="M63" s="10">
        <f t="shared" si="10"/>
        <v>600</v>
      </c>
      <c r="N63" s="10">
        <v>6</v>
      </c>
      <c r="O63" s="10">
        <f t="shared" si="6"/>
        <v>1332</v>
      </c>
      <c r="P63" s="10" t="s">
        <v>54</v>
      </c>
      <c r="Q63" s="10">
        <f>IFERROR(VLOOKUP(P63,Sheet4!$A$9:$B$53,2,FALSE),0)</f>
        <v>434</v>
      </c>
      <c r="R63" s="10">
        <f t="shared" si="11"/>
        <v>19</v>
      </c>
      <c r="S63" s="10">
        <v>7</v>
      </c>
      <c r="T63" s="10">
        <f t="shared" si="7"/>
        <v>57722</v>
      </c>
      <c r="U63" s="10">
        <v>488</v>
      </c>
      <c r="V63" s="10">
        <v>4</v>
      </c>
      <c r="W63" s="10">
        <f t="shared" si="8"/>
        <v>1952</v>
      </c>
    </row>
    <row r="64" spans="1:23">
      <c r="A64" s="10">
        <v>63</v>
      </c>
      <c r="B64" s="10">
        <v>6</v>
      </c>
      <c r="C64" s="10">
        <v>100</v>
      </c>
      <c r="D64" s="10">
        <f t="shared" si="2"/>
        <v>600</v>
      </c>
      <c r="E64" s="10">
        <v>16</v>
      </c>
      <c r="F64" s="10">
        <v>6</v>
      </c>
      <c r="G64" s="10">
        <f t="shared" si="3"/>
        <v>96</v>
      </c>
      <c r="H64" s="10">
        <v>24</v>
      </c>
      <c r="I64" s="10">
        <v>28</v>
      </c>
      <c r="J64" s="10">
        <f t="shared" si="4"/>
        <v>60</v>
      </c>
      <c r="K64" s="10">
        <f t="shared" si="5"/>
        <v>1694</v>
      </c>
      <c r="L64" s="10">
        <v>4</v>
      </c>
      <c r="M64" s="10">
        <f t="shared" si="10"/>
        <v>600</v>
      </c>
      <c r="N64" s="10">
        <v>6</v>
      </c>
      <c r="O64" s="10">
        <f t="shared" si="6"/>
        <v>1332</v>
      </c>
      <c r="P64" s="10" t="s">
        <v>54</v>
      </c>
      <c r="Q64" s="10">
        <f>IFERROR(VLOOKUP(P64,Sheet4!$A$9:$B$53,2,FALSE),0)</f>
        <v>434</v>
      </c>
      <c r="R64" s="10">
        <f t="shared" si="11"/>
        <v>19</v>
      </c>
      <c r="S64" s="10">
        <v>7</v>
      </c>
      <c r="T64" s="10">
        <f t="shared" si="7"/>
        <v>57722</v>
      </c>
      <c r="U64" s="10">
        <v>536</v>
      </c>
      <c r="V64" s="10">
        <v>4</v>
      </c>
      <c r="W64" s="10">
        <f t="shared" si="8"/>
        <v>2144</v>
      </c>
    </row>
    <row r="65" spans="1:23">
      <c r="A65" s="10">
        <v>64</v>
      </c>
      <c r="B65" s="10">
        <v>7</v>
      </c>
      <c r="C65" s="10">
        <v>100</v>
      </c>
      <c r="D65" s="10">
        <f t="shared" si="2"/>
        <v>700</v>
      </c>
      <c r="E65" s="10">
        <v>16</v>
      </c>
      <c r="F65" s="10">
        <v>7</v>
      </c>
      <c r="G65" s="10">
        <f t="shared" si="3"/>
        <v>98</v>
      </c>
      <c r="H65" s="10">
        <v>25</v>
      </c>
      <c r="I65" s="10">
        <v>29</v>
      </c>
      <c r="J65" s="10">
        <f t="shared" si="4"/>
        <v>62.499999999999993</v>
      </c>
      <c r="K65" s="10">
        <f t="shared" si="5"/>
        <v>1826.4999999999998</v>
      </c>
      <c r="L65" s="10">
        <v>4</v>
      </c>
      <c r="M65" s="10">
        <f t="shared" si="10"/>
        <v>600</v>
      </c>
      <c r="N65" s="10">
        <v>6</v>
      </c>
      <c r="O65" s="10">
        <f t="shared" si="6"/>
        <v>1332</v>
      </c>
      <c r="P65" s="10" t="s">
        <v>54</v>
      </c>
      <c r="Q65" s="10">
        <f>IFERROR(VLOOKUP(P65,Sheet4!$A$9:$B$53,2,FALSE),0)</f>
        <v>434</v>
      </c>
      <c r="R65" s="10">
        <f t="shared" si="11"/>
        <v>20</v>
      </c>
      <c r="S65" s="10">
        <v>7</v>
      </c>
      <c r="T65" s="10">
        <f t="shared" si="7"/>
        <v>60760</v>
      </c>
      <c r="U65" s="10">
        <v>586</v>
      </c>
      <c r="V65" s="10">
        <v>4</v>
      </c>
      <c r="W65" s="10">
        <f t="shared" si="8"/>
        <v>2344</v>
      </c>
    </row>
    <row r="66" spans="1:23">
      <c r="A66" s="10">
        <v>65</v>
      </c>
      <c r="B66" s="10">
        <v>8</v>
      </c>
      <c r="C66" s="10">
        <v>100</v>
      </c>
      <c r="D66" s="10">
        <f t="shared" si="2"/>
        <v>800</v>
      </c>
      <c r="E66" s="10">
        <v>16</v>
      </c>
      <c r="F66" s="10">
        <v>8</v>
      </c>
      <c r="G66" s="10">
        <f t="shared" si="3"/>
        <v>100</v>
      </c>
      <c r="H66" s="10">
        <v>25</v>
      </c>
      <c r="I66" s="10">
        <v>30</v>
      </c>
      <c r="J66" s="10">
        <f t="shared" si="4"/>
        <v>62.499999999999993</v>
      </c>
      <c r="K66" s="10">
        <f t="shared" si="5"/>
        <v>1888.9999999999998</v>
      </c>
      <c r="L66" s="10">
        <v>4</v>
      </c>
      <c r="M66" s="10">
        <f t="shared" ref="M66:M81" si="12">IFERROR(INDEX($AC$1:$AC$5,MATCH(L66,$AB$1:$AB$5,0)),0)</f>
        <v>600</v>
      </c>
      <c r="N66" s="10">
        <v>6</v>
      </c>
      <c r="O66" s="10">
        <f t="shared" si="6"/>
        <v>1332</v>
      </c>
      <c r="P66" s="10" t="s">
        <v>54</v>
      </c>
      <c r="Q66" s="10">
        <f>IFERROR(VLOOKUP(P66,Sheet4!$A$9:$B$53,2,FALSE),0)</f>
        <v>434</v>
      </c>
      <c r="R66" s="10">
        <f t="shared" si="11"/>
        <v>20</v>
      </c>
      <c r="S66" s="10">
        <v>7</v>
      </c>
      <c r="T66" s="10">
        <f t="shared" si="7"/>
        <v>60760</v>
      </c>
      <c r="U66" s="10">
        <v>638</v>
      </c>
      <c r="V66" s="10">
        <v>4</v>
      </c>
      <c r="W66" s="10">
        <f t="shared" si="8"/>
        <v>2552</v>
      </c>
    </row>
    <row r="67" spans="1:23">
      <c r="A67" s="9">
        <v>66</v>
      </c>
      <c r="B67" s="10">
        <v>9</v>
      </c>
      <c r="C67" s="10">
        <v>100</v>
      </c>
      <c r="D67" s="10">
        <f t="shared" ref="D67:D81" si="13">C67*B67</f>
        <v>900</v>
      </c>
      <c r="E67" s="10">
        <v>16</v>
      </c>
      <c r="F67" s="10">
        <v>9</v>
      </c>
      <c r="G67" s="10">
        <f t="shared" ref="G67:G81" si="14">E67*F67+(E67-2)*(6-F67)</f>
        <v>102</v>
      </c>
      <c r="H67" s="10">
        <v>26</v>
      </c>
      <c r="I67" s="10">
        <v>31</v>
      </c>
      <c r="J67" s="10">
        <f t="shared" ref="J67:J81" si="15">IFERROR(INDEX($AA$1:$AA$28,MATCH(H67,$Z$1:$Z$28,0)),0)</f>
        <v>65</v>
      </c>
      <c r="K67" s="10">
        <f t="shared" ref="K67:K81" si="16">I67*J67+14</f>
        <v>2029</v>
      </c>
      <c r="L67" s="10">
        <v>5</v>
      </c>
      <c r="M67" s="10">
        <f t="shared" si="12"/>
        <v>900</v>
      </c>
      <c r="N67" s="10">
        <v>6</v>
      </c>
      <c r="O67" s="10">
        <f t="shared" ref="O67" si="17">N67/3*(M67+M67/10+M67/100)</f>
        <v>1998</v>
      </c>
      <c r="P67" s="10" t="s">
        <v>54</v>
      </c>
      <c r="Q67" s="10">
        <f>IFERROR(VLOOKUP(P67,Sheet4!$A$9:$B$53,2,FALSE),0)</f>
        <v>434</v>
      </c>
      <c r="R67" s="10">
        <f t="shared" si="11"/>
        <v>21</v>
      </c>
      <c r="S67" s="10">
        <v>7</v>
      </c>
      <c r="T67" s="10">
        <f t="shared" ref="T67:T81" si="18">Q67*R67*S67</f>
        <v>63798</v>
      </c>
      <c r="U67" s="10">
        <v>693</v>
      </c>
      <c r="V67" s="10">
        <v>4</v>
      </c>
      <c r="W67" s="10">
        <f t="shared" ref="W67:W81" si="19">INT(U67*V67)</f>
        <v>2772</v>
      </c>
    </row>
    <row r="68" spans="1:23">
      <c r="A68" s="10">
        <v>67</v>
      </c>
      <c r="B68" s="10">
        <v>10</v>
      </c>
      <c r="C68" s="10">
        <v>100</v>
      </c>
      <c r="D68" s="10">
        <f t="shared" si="13"/>
        <v>1000</v>
      </c>
      <c r="E68" s="10">
        <v>16</v>
      </c>
      <c r="F68" s="10">
        <v>10</v>
      </c>
      <c r="G68" s="10">
        <f t="shared" si="14"/>
        <v>104</v>
      </c>
      <c r="H68" s="10">
        <v>26</v>
      </c>
      <c r="I68" s="10">
        <v>32</v>
      </c>
      <c r="J68" s="10">
        <f t="shared" si="15"/>
        <v>65</v>
      </c>
      <c r="K68" s="10">
        <f t="shared" si="16"/>
        <v>2094</v>
      </c>
      <c r="L68" s="10">
        <v>5</v>
      </c>
      <c r="M68" s="10">
        <f t="shared" si="12"/>
        <v>900</v>
      </c>
      <c r="N68" s="10">
        <v>6</v>
      </c>
      <c r="O68" s="10">
        <f>O67+54</f>
        <v>2052</v>
      </c>
      <c r="P68" s="10" t="s">
        <v>54</v>
      </c>
      <c r="Q68" s="10">
        <f>IFERROR(VLOOKUP(P68,Sheet4!$A$9:$B$53,2,FALSE),0)</f>
        <v>434</v>
      </c>
      <c r="R68" s="10">
        <f t="shared" si="11"/>
        <v>21</v>
      </c>
      <c r="S68" s="10">
        <v>7</v>
      </c>
      <c r="T68" s="10">
        <f t="shared" si="18"/>
        <v>63798</v>
      </c>
      <c r="U68" s="10">
        <v>740</v>
      </c>
      <c r="V68" s="10">
        <v>4</v>
      </c>
      <c r="W68" s="10">
        <f t="shared" si="19"/>
        <v>2960</v>
      </c>
    </row>
    <row r="69" spans="1:23">
      <c r="A69" s="10">
        <v>68</v>
      </c>
      <c r="B69" s="10">
        <v>11</v>
      </c>
      <c r="C69" s="10">
        <v>100</v>
      </c>
      <c r="D69" s="10">
        <f t="shared" si="13"/>
        <v>1100</v>
      </c>
      <c r="E69" s="10">
        <v>16</v>
      </c>
      <c r="F69" s="10">
        <v>11</v>
      </c>
      <c r="G69" s="10">
        <f t="shared" si="14"/>
        <v>106</v>
      </c>
      <c r="H69" s="10">
        <v>27</v>
      </c>
      <c r="I69" s="10">
        <v>33</v>
      </c>
      <c r="J69" s="10">
        <f t="shared" si="15"/>
        <v>67.5</v>
      </c>
      <c r="K69" s="10">
        <f t="shared" si="16"/>
        <v>2241.5</v>
      </c>
      <c r="L69" s="10">
        <v>5</v>
      </c>
      <c r="M69" s="10">
        <f t="shared" si="12"/>
        <v>900</v>
      </c>
      <c r="N69" s="10">
        <v>6</v>
      </c>
      <c r="O69" s="10">
        <f t="shared" ref="O69:O81" si="20">O68+54</f>
        <v>2106</v>
      </c>
      <c r="P69" s="10" t="s">
        <v>54</v>
      </c>
      <c r="Q69" s="10">
        <f>IFERROR(VLOOKUP(P69,Sheet4!$A$9:$B$53,2,FALSE),0)</f>
        <v>434</v>
      </c>
      <c r="R69" s="10">
        <f t="shared" si="11"/>
        <v>22</v>
      </c>
      <c r="S69" s="10">
        <v>7</v>
      </c>
      <c r="T69" s="10">
        <f t="shared" si="18"/>
        <v>66836</v>
      </c>
      <c r="U69" s="10">
        <v>760</v>
      </c>
      <c r="V69" s="10">
        <v>4</v>
      </c>
      <c r="W69" s="10">
        <f t="shared" si="19"/>
        <v>3040</v>
      </c>
    </row>
    <row r="70" spans="1:23">
      <c r="A70" s="10">
        <v>69</v>
      </c>
      <c r="B70" s="10">
        <v>12</v>
      </c>
      <c r="C70" s="10">
        <v>100</v>
      </c>
      <c r="D70" s="10">
        <f t="shared" si="13"/>
        <v>1200</v>
      </c>
      <c r="E70" s="10">
        <v>16</v>
      </c>
      <c r="F70" s="10">
        <v>12</v>
      </c>
      <c r="G70" s="10">
        <f t="shared" si="14"/>
        <v>108</v>
      </c>
      <c r="H70" s="10">
        <v>27</v>
      </c>
      <c r="I70" s="10">
        <v>34</v>
      </c>
      <c r="J70" s="10">
        <f t="shared" si="15"/>
        <v>67.5</v>
      </c>
      <c r="K70" s="10">
        <f t="shared" si="16"/>
        <v>2309</v>
      </c>
      <c r="L70" s="10">
        <v>5</v>
      </c>
      <c r="M70" s="10">
        <f t="shared" si="12"/>
        <v>900</v>
      </c>
      <c r="N70" s="10">
        <v>6</v>
      </c>
      <c r="O70" s="10">
        <f t="shared" si="20"/>
        <v>2160</v>
      </c>
      <c r="P70" s="10" t="s">
        <v>54</v>
      </c>
      <c r="Q70" s="10">
        <f>IFERROR(VLOOKUP(P70,Sheet4!$A$9:$B$53,2,FALSE),0)</f>
        <v>434</v>
      </c>
      <c r="R70" s="10">
        <f t="shared" si="11"/>
        <v>22</v>
      </c>
      <c r="S70" s="10">
        <v>7</v>
      </c>
      <c r="T70" s="10">
        <f t="shared" si="18"/>
        <v>66836</v>
      </c>
      <c r="U70" s="10">
        <v>780</v>
      </c>
      <c r="V70" s="10">
        <v>4</v>
      </c>
      <c r="W70" s="10">
        <f t="shared" si="19"/>
        <v>3120</v>
      </c>
    </row>
    <row r="71" spans="1:23">
      <c r="A71" s="10">
        <v>70</v>
      </c>
      <c r="B71" s="10">
        <v>12</v>
      </c>
      <c r="C71" s="10">
        <v>100</v>
      </c>
      <c r="D71" s="10">
        <f t="shared" si="13"/>
        <v>1200</v>
      </c>
      <c r="E71" s="10">
        <v>16</v>
      </c>
      <c r="F71" s="10">
        <v>12</v>
      </c>
      <c r="G71" s="10">
        <f t="shared" si="14"/>
        <v>108</v>
      </c>
      <c r="H71" s="10">
        <v>28</v>
      </c>
      <c r="I71" s="10">
        <v>35</v>
      </c>
      <c r="J71" s="10">
        <f t="shared" si="15"/>
        <v>70</v>
      </c>
      <c r="K71" s="10">
        <f t="shared" si="16"/>
        <v>2464</v>
      </c>
      <c r="L71" s="10">
        <v>5</v>
      </c>
      <c r="M71" s="10">
        <f t="shared" si="12"/>
        <v>900</v>
      </c>
      <c r="N71" s="10">
        <v>6</v>
      </c>
      <c r="O71" s="10">
        <f t="shared" si="20"/>
        <v>2214</v>
      </c>
      <c r="P71" s="10" t="s">
        <v>54</v>
      </c>
      <c r="Q71" s="10">
        <f>IFERROR(VLOOKUP(P71,Sheet4!$A$9:$B$53,2,FALSE),0)</f>
        <v>434</v>
      </c>
      <c r="R71" s="10">
        <f t="shared" si="11"/>
        <v>23</v>
      </c>
      <c r="S71" s="10">
        <v>7</v>
      </c>
      <c r="T71" s="10">
        <f t="shared" si="18"/>
        <v>69874</v>
      </c>
      <c r="U71" s="10">
        <v>800</v>
      </c>
      <c r="V71" s="10">
        <v>4</v>
      </c>
      <c r="W71" s="10">
        <f t="shared" si="19"/>
        <v>3200</v>
      </c>
    </row>
    <row r="72" spans="1:23">
      <c r="A72" s="10">
        <v>71</v>
      </c>
      <c r="B72" s="10">
        <v>12</v>
      </c>
      <c r="C72" s="10">
        <v>100</v>
      </c>
      <c r="D72" s="10">
        <f t="shared" si="13"/>
        <v>1200</v>
      </c>
      <c r="E72" s="10">
        <v>16</v>
      </c>
      <c r="F72" s="10">
        <v>12</v>
      </c>
      <c r="G72" s="10">
        <f t="shared" si="14"/>
        <v>108</v>
      </c>
      <c r="H72" s="10">
        <v>28</v>
      </c>
      <c r="I72" s="10">
        <v>36</v>
      </c>
      <c r="J72" s="10">
        <f t="shared" si="15"/>
        <v>70</v>
      </c>
      <c r="K72" s="10">
        <f t="shared" si="16"/>
        <v>2534</v>
      </c>
      <c r="L72" s="10">
        <v>5</v>
      </c>
      <c r="M72" s="10">
        <f t="shared" si="12"/>
        <v>900</v>
      </c>
      <c r="N72" s="10">
        <v>6</v>
      </c>
      <c r="O72" s="10">
        <f t="shared" si="20"/>
        <v>2268</v>
      </c>
      <c r="P72" s="10" t="s">
        <v>54</v>
      </c>
      <c r="Q72" s="10">
        <f>IFERROR(VLOOKUP(P72,Sheet4!$A$9:$B$53,2,FALSE),0)</f>
        <v>434</v>
      </c>
      <c r="R72" s="10">
        <f t="shared" si="11"/>
        <v>23</v>
      </c>
      <c r="S72" s="10">
        <v>7</v>
      </c>
      <c r="T72" s="10">
        <f t="shared" si="18"/>
        <v>69874</v>
      </c>
      <c r="U72" s="10">
        <v>820</v>
      </c>
      <c r="V72" s="10">
        <v>4</v>
      </c>
      <c r="W72" s="10">
        <f t="shared" si="19"/>
        <v>3280</v>
      </c>
    </row>
    <row r="73" spans="1:23">
      <c r="A73" s="10">
        <v>72</v>
      </c>
      <c r="B73" s="10">
        <v>12</v>
      </c>
      <c r="C73" s="10">
        <v>100</v>
      </c>
      <c r="D73" s="10">
        <f t="shared" si="13"/>
        <v>1200</v>
      </c>
      <c r="E73" s="10">
        <v>16</v>
      </c>
      <c r="F73" s="10">
        <v>12</v>
      </c>
      <c r="G73" s="10">
        <f t="shared" si="14"/>
        <v>108</v>
      </c>
      <c r="H73" s="10">
        <v>28</v>
      </c>
      <c r="I73" s="10">
        <v>37</v>
      </c>
      <c r="J73" s="10">
        <f t="shared" si="15"/>
        <v>70</v>
      </c>
      <c r="K73" s="10">
        <f t="shared" si="16"/>
        <v>2604</v>
      </c>
      <c r="L73" s="10">
        <v>5</v>
      </c>
      <c r="M73" s="10">
        <f t="shared" si="12"/>
        <v>900</v>
      </c>
      <c r="N73" s="10">
        <v>6</v>
      </c>
      <c r="O73" s="10">
        <f t="shared" si="20"/>
        <v>2322</v>
      </c>
      <c r="P73" s="10" t="s">
        <v>54</v>
      </c>
      <c r="Q73" s="10">
        <f>IFERROR(VLOOKUP(P73,Sheet4!$A$9:$B$53,2,FALSE),0)</f>
        <v>434</v>
      </c>
      <c r="R73" s="10">
        <f t="shared" si="11"/>
        <v>24</v>
      </c>
      <c r="S73" s="10">
        <v>7</v>
      </c>
      <c r="T73" s="10">
        <f t="shared" si="18"/>
        <v>72912</v>
      </c>
      <c r="U73" s="10">
        <v>840</v>
      </c>
      <c r="V73" s="10">
        <v>4</v>
      </c>
      <c r="W73" s="10">
        <f t="shared" si="19"/>
        <v>3360</v>
      </c>
    </row>
    <row r="74" spans="1:23">
      <c r="A74" s="10">
        <v>73</v>
      </c>
      <c r="B74" s="10">
        <v>12</v>
      </c>
      <c r="C74" s="10">
        <v>100</v>
      </c>
      <c r="D74" s="10">
        <f t="shared" si="13"/>
        <v>1200</v>
      </c>
      <c r="E74" s="10">
        <v>16</v>
      </c>
      <c r="F74" s="10">
        <v>12</v>
      </c>
      <c r="G74" s="10">
        <f t="shared" si="14"/>
        <v>108</v>
      </c>
      <c r="H74" s="10">
        <v>28</v>
      </c>
      <c r="I74" s="10">
        <v>38</v>
      </c>
      <c r="J74" s="10">
        <f t="shared" si="15"/>
        <v>70</v>
      </c>
      <c r="K74" s="10">
        <f t="shared" si="16"/>
        <v>2674</v>
      </c>
      <c r="L74" s="10">
        <v>5</v>
      </c>
      <c r="M74" s="10">
        <f t="shared" si="12"/>
        <v>900</v>
      </c>
      <c r="N74" s="10">
        <v>6</v>
      </c>
      <c r="O74" s="10">
        <f t="shared" si="20"/>
        <v>2376</v>
      </c>
      <c r="P74" s="10" t="s">
        <v>54</v>
      </c>
      <c r="Q74" s="10">
        <f>IFERROR(VLOOKUP(P74,Sheet4!$A$9:$B$53,2,FALSE),0)</f>
        <v>434</v>
      </c>
      <c r="R74" s="10">
        <f t="shared" si="11"/>
        <v>24</v>
      </c>
      <c r="S74" s="10">
        <v>7</v>
      </c>
      <c r="T74" s="10">
        <f t="shared" si="18"/>
        <v>72912</v>
      </c>
      <c r="U74" s="10">
        <v>860</v>
      </c>
      <c r="V74" s="10">
        <v>4</v>
      </c>
      <c r="W74" s="10">
        <f t="shared" si="19"/>
        <v>3440</v>
      </c>
    </row>
    <row r="75" spans="1:23">
      <c r="A75" s="10">
        <v>74</v>
      </c>
      <c r="B75" s="10">
        <v>12</v>
      </c>
      <c r="C75" s="10">
        <v>100</v>
      </c>
      <c r="D75" s="10">
        <f t="shared" si="13"/>
        <v>1200</v>
      </c>
      <c r="E75" s="10">
        <v>16</v>
      </c>
      <c r="F75" s="10">
        <v>12</v>
      </c>
      <c r="G75" s="10">
        <f t="shared" si="14"/>
        <v>108</v>
      </c>
      <c r="H75" s="10">
        <v>28</v>
      </c>
      <c r="I75" s="10">
        <v>39</v>
      </c>
      <c r="J75" s="10">
        <f t="shared" si="15"/>
        <v>70</v>
      </c>
      <c r="K75" s="10">
        <f t="shared" si="16"/>
        <v>2744</v>
      </c>
      <c r="L75" s="10">
        <v>5</v>
      </c>
      <c r="M75" s="10">
        <f t="shared" si="12"/>
        <v>900</v>
      </c>
      <c r="N75" s="10">
        <v>6</v>
      </c>
      <c r="O75" s="10">
        <f t="shared" si="20"/>
        <v>2430</v>
      </c>
      <c r="P75" s="10" t="s">
        <v>54</v>
      </c>
      <c r="Q75" s="10">
        <f>IFERROR(VLOOKUP(P75,Sheet4!$A$9:$B$53,2,FALSE),0)</f>
        <v>434</v>
      </c>
      <c r="R75" s="10">
        <f t="shared" si="11"/>
        <v>25</v>
      </c>
      <c r="S75" s="10">
        <v>7</v>
      </c>
      <c r="T75" s="10">
        <f t="shared" si="18"/>
        <v>75950</v>
      </c>
      <c r="U75" s="10">
        <v>880</v>
      </c>
      <c r="V75" s="10">
        <v>4</v>
      </c>
      <c r="W75" s="10">
        <f t="shared" si="19"/>
        <v>3520</v>
      </c>
    </row>
    <row r="76" spans="1:23">
      <c r="A76" s="10">
        <v>75</v>
      </c>
      <c r="B76" s="10">
        <v>12</v>
      </c>
      <c r="C76" s="10">
        <v>100</v>
      </c>
      <c r="D76" s="10">
        <f t="shared" si="13"/>
        <v>1200</v>
      </c>
      <c r="E76" s="10">
        <v>16</v>
      </c>
      <c r="F76" s="10">
        <v>12</v>
      </c>
      <c r="G76" s="10">
        <f t="shared" si="14"/>
        <v>108</v>
      </c>
      <c r="H76" s="10">
        <v>28</v>
      </c>
      <c r="I76" s="10">
        <v>40</v>
      </c>
      <c r="J76" s="10">
        <f t="shared" si="15"/>
        <v>70</v>
      </c>
      <c r="K76" s="10">
        <f t="shared" si="16"/>
        <v>2814</v>
      </c>
      <c r="L76" s="10">
        <v>5</v>
      </c>
      <c r="M76" s="10">
        <f t="shared" si="12"/>
        <v>900</v>
      </c>
      <c r="N76" s="10">
        <v>6</v>
      </c>
      <c r="O76" s="10">
        <f t="shared" si="20"/>
        <v>2484</v>
      </c>
      <c r="P76" s="10" t="s">
        <v>54</v>
      </c>
      <c r="Q76" s="10">
        <f>IFERROR(VLOOKUP(P76,Sheet4!$A$9:$B$53,2,FALSE),0)</f>
        <v>434</v>
      </c>
      <c r="R76" s="10">
        <f t="shared" si="11"/>
        <v>25</v>
      </c>
      <c r="S76" s="10">
        <v>7</v>
      </c>
      <c r="T76" s="10">
        <f t="shared" si="18"/>
        <v>75950</v>
      </c>
      <c r="U76" s="10">
        <v>900</v>
      </c>
      <c r="V76" s="10">
        <v>4</v>
      </c>
      <c r="W76" s="10">
        <f t="shared" si="19"/>
        <v>3600</v>
      </c>
    </row>
    <row r="77" spans="1:23">
      <c r="A77" s="10">
        <v>76</v>
      </c>
      <c r="B77" s="10">
        <v>12</v>
      </c>
      <c r="C77" s="10">
        <v>100</v>
      </c>
      <c r="D77" s="10">
        <f t="shared" si="13"/>
        <v>1200</v>
      </c>
      <c r="E77" s="10">
        <v>16</v>
      </c>
      <c r="F77" s="10">
        <v>12</v>
      </c>
      <c r="G77" s="10">
        <f t="shared" si="14"/>
        <v>108</v>
      </c>
      <c r="H77" s="10">
        <v>28</v>
      </c>
      <c r="I77" s="10">
        <v>41</v>
      </c>
      <c r="J77" s="10">
        <f t="shared" si="15"/>
        <v>70</v>
      </c>
      <c r="K77" s="10">
        <f t="shared" si="16"/>
        <v>2884</v>
      </c>
      <c r="L77" s="10">
        <v>5</v>
      </c>
      <c r="M77" s="10">
        <f t="shared" si="12"/>
        <v>900</v>
      </c>
      <c r="N77" s="10">
        <v>6</v>
      </c>
      <c r="O77" s="10">
        <f t="shared" si="20"/>
        <v>2538</v>
      </c>
      <c r="P77" s="10" t="s">
        <v>54</v>
      </c>
      <c r="Q77" s="10">
        <f>IFERROR(VLOOKUP(P77,Sheet4!$A$9:$B$53,2,FALSE),0)</f>
        <v>434</v>
      </c>
      <c r="R77" s="10">
        <f t="shared" si="11"/>
        <v>26</v>
      </c>
      <c r="S77" s="10">
        <v>7</v>
      </c>
      <c r="T77" s="10">
        <f t="shared" si="18"/>
        <v>78988</v>
      </c>
      <c r="U77" s="10">
        <v>920</v>
      </c>
      <c r="V77" s="10">
        <v>4</v>
      </c>
      <c r="W77" s="10">
        <f t="shared" si="19"/>
        <v>3680</v>
      </c>
    </row>
    <row r="78" spans="1:23">
      <c r="A78" s="10">
        <v>77</v>
      </c>
      <c r="B78" s="10">
        <v>12</v>
      </c>
      <c r="C78" s="10">
        <v>100</v>
      </c>
      <c r="D78" s="10">
        <f t="shared" si="13"/>
        <v>1200</v>
      </c>
      <c r="E78" s="10">
        <v>16</v>
      </c>
      <c r="F78" s="10">
        <v>12</v>
      </c>
      <c r="G78" s="10">
        <f t="shared" si="14"/>
        <v>108</v>
      </c>
      <c r="H78" s="10">
        <v>28</v>
      </c>
      <c r="I78" s="10">
        <v>42</v>
      </c>
      <c r="J78" s="10">
        <f t="shared" si="15"/>
        <v>70</v>
      </c>
      <c r="K78" s="10">
        <f t="shared" si="16"/>
        <v>2954</v>
      </c>
      <c r="L78" s="10">
        <v>5</v>
      </c>
      <c r="M78" s="10">
        <f t="shared" si="12"/>
        <v>900</v>
      </c>
      <c r="N78" s="10">
        <v>6</v>
      </c>
      <c r="O78" s="10">
        <f t="shared" si="20"/>
        <v>2592</v>
      </c>
      <c r="P78" s="10" t="s">
        <v>54</v>
      </c>
      <c r="Q78" s="10">
        <f>IFERROR(VLOOKUP(P78,Sheet4!$A$9:$B$53,2,FALSE),0)</f>
        <v>434</v>
      </c>
      <c r="R78" s="10">
        <f t="shared" si="11"/>
        <v>26</v>
      </c>
      <c r="S78" s="10">
        <v>7</v>
      </c>
      <c r="T78" s="10">
        <f t="shared" si="18"/>
        <v>78988</v>
      </c>
      <c r="U78" s="10">
        <v>940</v>
      </c>
      <c r="V78" s="10">
        <v>4</v>
      </c>
      <c r="W78" s="10">
        <f t="shared" si="19"/>
        <v>3760</v>
      </c>
    </row>
    <row r="79" spans="1:23">
      <c r="A79" s="10">
        <v>78</v>
      </c>
      <c r="B79" s="10">
        <v>12</v>
      </c>
      <c r="C79" s="10">
        <v>100</v>
      </c>
      <c r="D79" s="10">
        <f t="shared" si="13"/>
        <v>1200</v>
      </c>
      <c r="E79" s="10">
        <v>16</v>
      </c>
      <c r="F79" s="10">
        <v>12</v>
      </c>
      <c r="G79" s="10">
        <f t="shared" si="14"/>
        <v>108</v>
      </c>
      <c r="H79" s="10">
        <v>28</v>
      </c>
      <c r="I79" s="10">
        <v>43</v>
      </c>
      <c r="J79" s="10">
        <f t="shared" si="15"/>
        <v>70</v>
      </c>
      <c r="K79" s="10">
        <f t="shared" si="16"/>
        <v>3024</v>
      </c>
      <c r="L79" s="10">
        <v>5</v>
      </c>
      <c r="M79" s="10">
        <f t="shared" si="12"/>
        <v>900</v>
      </c>
      <c r="N79" s="10">
        <v>6</v>
      </c>
      <c r="O79" s="10">
        <f t="shared" si="20"/>
        <v>2646</v>
      </c>
      <c r="P79" s="10" t="s">
        <v>54</v>
      </c>
      <c r="Q79" s="10">
        <f>IFERROR(VLOOKUP(P79,Sheet4!$A$9:$B$53,2,FALSE),0)</f>
        <v>434</v>
      </c>
      <c r="R79" s="10">
        <f t="shared" si="11"/>
        <v>27</v>
      </c>
      <c r="S79" s="10">
        <v>7</v>
      </c>
      <c r="T79" s="10">
        <f t="shared" si="18"/>
        <v>82026</v>
      </c>
      <c r="U79" s="10">
        <v>960</v>
      </c>
      <c r="V79" s="10">
        <v>4</v>
      </c>
      <c r="W79" s="10">
        <f t="shared" si="19"/>
        <v>3840</v>
      </c>
    </row>
    <row r="80" spans="1:23">
      <c r="A80" s="10">
        <v>79</v>
      </c>
      <c r="B80" s="10">
        <v>12</v>
      </c>
      <c r="C80" s="10">
        <v>100</v>
      </c>
      <c r="D80" s="10">
        <f t="shared" si="13"/>
        <v>1200</v>
      </c>
      <c r="E80" s="10">
        <v>16</v>
      </c>
      <c r="F80" s="10">
        <v>12</v>
      </c>
      <c r="G80" s="10">
        <f t="shared" si="14"/>
        <v>108</v>
      </c>
      <c r="H80" s="10">
        <v>28</v>
      </c>
      <c r="I80" s="10">
        <v>44</v>
      </c>
      <c r="J80" s="10">
        <f t="shared" si="15"/>
        <v>70</v>
      </c>
      <c r="K80" s="10">
        <f t="shared" si="16"/>
        <v>3094</v>
      </c>
      <c r="L80" s="10">
        <v>5</v>
      </c>
      <c r="M80" s="10">
        <f t="shared" si="12"/>
        <v>900</v>
      </c>
      <c r="N80" s="10">
        <v>6</v>
      </c>
      <c r="O80" s="10">
        <f t="shared" si="20"/>
        <v>2700</v>
      </c>
      <c r="P80" s="10" t="s">
        <v>54</v>
      </c>
      <c r="Q80" s="10">
        <f>IFERROR(VLOOKUP(P80,Sheet4!$A$9:$B$53,2,FALSE),0)</f>
        <v>434</v>
      </c>
      <c r="R80" s="10">
        <f t="shared" si="11"/>
        <v>27</v>
      </c>
      <c r="S80" s="10">
        <v>7</v>
      </c>
      <c r="T80" s="10">
        <f t="shared" si="18"/>
        <v>82026</v>
      </c>
      <c r="U80" s="10">
        <v>980</v>
      </c>
      <c r="V80" s="10">
        <v>4</v>
      </c>
      <c r="W80" s="10">
        <f t="shared" si="19"/>
        <v>3920</v>
      </c>
    </row>
    <row r="81" spans="1:23">
      <c r="A81" s="10">
        <v>80</v>
      </c>
      <c r="B81" s="10">
        <v>12</v>
      </c>
      <c r="C81" s="10">
        <v>100</v>
      </c>
      <c r="D81" s="10">
        <f t="shared" si="13"/>
        <v>1200</v>
      </c>
      <c r="E81" s="10">
        <v>16</v>
      </c>
      <c r="F81" s="10">
        <v>12</v>
      </c>
      <c r="G81" s="10">
        <f t="shared" si="14"/>
        <v>108</v>
      </c>
      <c r="H81" s="10">
        <v>28</v>
      </c>
      <c r="I81" s="10">
        <v>45</v>
      </c>
      <c r="J81" s="10">
        <f t="shared" si="15"/>
        <v>70</v>
      </c>
      <c r="K81" s="10">
        <f t="shared" si="16"/>
        <v>3164</v>
      </c>
      <c r="L81" s="10">
        <v>5</v>
      </c>
      <c r="M81" s="10">
        <f t="shared" si="12"/>
        <v>900</v>
      </c>
      <c r="N81" s="10">
        <v>6</v>
      </c>
      <c r="O81" s="10">
        <f t="shared" si="20"/>
        <v>2754</v>
      </c>
      <c r="P81" s="10" t="s">
        <v>54</v>
      </c>
      <c r="Q81" s="10">
        <f>IFERROR(VLOOKUP(P81,Sheet4!$A$9:$B$53,2,FALSE),0)</f>
        <v>434</v>
      </c>
      <c r="R81" s="10">
        <f t="shared" si="11"/>
        <v>28</v>
      </c>
      <c r="S81" s="10">
        <v>7</v>
      </c>
      <c r="T81" s="10">
        <f t="shared" si="18"/>
        <v>85064</v>
      </c>
      <c r="U81" s="10">
        <v>1000</v>
      </c>
      <c r="V81" s="10">
        <v>4</v>
      </c>
      <c r="W81" s="10">
        <f t="shared" si="19"/>
        <v>4000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workbookViewId="0">
      <selection activeCell="A9" sqref="A9"/>
    </sheetView>
  </sheetViews>
  <sheetFormatPr defaultRowHeight="13.5"/>
  <cols>
    <col min="1" max="16384" width="9" style="7"/>
  </cols>
  <sheetData>
    <row r="1" spans="1:16">
      <c r="A1" s="8" t="s">
        <v>55</v>
      </c>
      <c r="B1" s="8" t="s">
        <v>56</v>
      </c>
      <c r="C1" s="8" t="s">
        <v>57</v>
      </c>
      <c r="D1" s="8" t="s">
        <v>58</v>
      </c>
      <c r="E1" s="8" t="s">
        <v>59</v>
      </c>
      <c r="F1" s="8" t="s">
        <v>60</v>
      </c>
      <c r="G1" s="8" t="s">
        <v>61</v>
      </c>
      <c r="H1" s="8" t="s">
        <v>62</v>
      </c>
      <c r="I1" s="8" t="s">
        <v>63</v>
      </c>
      <c r="J1" s="8" t="s">
        <v>64</v>
      </c>
      <c r="K1" s="8" t="s">
        <v>65</v>
      </c>
      <c r="L1" s="8" t="s">
        <v>66</v>
      </c>
      <c r="M1" s="8" t="s">
        <v>67</v>
      </c>
      <c r="N1" s="8" t="s">
        <v>68</v>
      </c>
      <c r="O1" s="8" t="s">
        <v>69</v>
      </c>
      <c r="P1" s="8" t="s">
        <v>70</v>
      </c>
    </row>
    <row r="2" spans="1:16">
      <c r="A2" s="8">
        <v>1</v>
      </c>
      <c r="B2" s="8">
        <v>10</v>
      </c>
      <c r="C2" s="8">
        <v>15</v>
      </c>
      <c r="D2" s="8">
        <v>20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</row>
    <row r="3" spans="1:16">
      <c r="A3" s="8">
        <v>2</v>
      </c>
      <c r="B3" s="8">
        <v>11</v>
      </c>
      <c r="C3" s="8">
        <v>17</v>
      </c>
      <c r="D3" s="8">
        <v>23</v>
      </c>
      <c r="E3" s="8">
        <v>29</v>
      </c>
      <c r="F3" s="8">
        <v>35</v>
      </c>
      <c r="G3" s="8">
        <v>41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</row>
    <row r="4" spans="1:16">
      <c r="A4" s="8">
        <v>3</v>
      </c>
      <c r="B4" s="8">
        <v>12</v>
      </c>
      <c r="C4" s="8">
        <v>22</v>
      </c>
      <c r="D4" s="8">
        <v>32</v>
      </c>
      <c r="E4" s="8">
        <v>42</v>
      </c>
      <c r="F4" s="8">
        <v>52</v>
      </c>
      <c r="G4" s="8">
        <v>62</v>
      </c>
      <c r="H4" s="8">
        <v>72</v>
      </c>
      <c r="I4" s="8">
        <v>82</v>
      </c>
      <c r="J4" s="8">
        <v>92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</row>
    <row r="5" spans="1:16">
      <c r="A5" s="8">
        <v>4</v>
      </c>
      <c r="B5" s="8">
        <v>13</v>
      </c>
      <c r="C5" s="8">
        <v>28</v>
      </c>
      <c r="D5" s="8">
        <v>43</v>
      </c>
      <c r="E5" s="8">
        <v>58</v>
      </c>
      <c r="F5" s="8">
        <v>73</v>
      </c>
      <c r="G5" s="8">
        <v>88</v>
      </c>
      <c r="H5" s="8">
        <v>103</v>
      </c>
      <c r="I5" s="8">
        <v>118</v>
      </c>
      <c r="J5" s="8">
        <v>133</v>
      </c>
      <c r="K5" s="8">
        <v>148</v>
      </c>
      <c r="L5" s="8">
        <v>163</v>
      </c>
      <c r="M5" s="8">
        <v>178</v>
      </c>
      <c r="N5" s="8">
        <v>0</v>
      </c>
      <c r="O5" s="8">
        <v>0</v>
      </c>
      <c r="P5" s="8">
        <v>0</v>
      </c>
    </row>
    <row r="6" spans="1:16">
      <c r="A6" s="8">
        <v>5</v>
      </c>
      <c r="B6" s="8">
        <v>14</v>
      </c>
      <c r="C6" s="8">
        <v>44</v>
      </c>
      <c r="D6" s="8">
        <v>74</v>
      </c>
      <c r="E6" s="8">
        <v>104</v>
      </c>
      <c r="F6" s="8">
        <v>134</v>
      </c>
      <c r="G6" s="8">
        <v>164</v>
      </c>
      <c r="H6" s="8">
        <v>194</v>
      </c>
      <c r="I6" s="8">
        <v>224</v>
      </c>
      <c r="J6" s="8">
        <v>254</v>
      </c>
      <c r="K6" s="8">
        <v>284</v>
      </c>
      <c r="L6" s="8">
        <v>314</v>
      </c>
      <c r="M6" s="8">
        <v>344</v>
      </c>
      <c r="N6" s="8">
        <v>374</v>
      </c>
      <c r="O6" s="8">
        <v>404</v>
      </c>
      <c r="P6" s="8">
        <v>434</v>
      </c>
    </row>
    <row r="9" spans="1:16">
      <c r="A9" s="7" t="s">
        <v>42</v>
      </c>
      <c r="B9" s="8">
        <v>10</v>
      </c>
    </row>
    <row r="10" spans="1:16">
      <c r="A10" s="7" t="s">
        <v>86</v>
      </c>
      <c r="B10" s="8">
        <v>15</v>
      </c>
    </row>
    <row r="11" spans="1:16">
      <c r="A11" s="7" t="s">
        <v>87</v>
      </c>
      <c r="B11" s="8">
        <v>20</v>
      </c>
    </row>
    <row r="12" spans="1:16">
      <c r="A12" s="7" t="s">
        <v>43</v>
      </c>
      <c r="B12" s="8">
        <v>11</v>
      </c>
    </row>
    <row r="13" spans="1:16">
      <c r="A13" s="7" t="s">
        <v>88</v>
      </c>
      <c r="B13" s="8">
        <v>17</v>
      </c>
    </row>
    <row r="14" spans="1:16">
      <c r="A14" s="7" t="s">
        <v>44</v>
      </c>
      <c r="B14" s="8">
        <v>23</v>
      </c>
    </row>
    <row r="15" spans="1:16">
      <c r="A15" s="7" t="s">
        <v>89</v>
      </c>
      <c r="B15" s="8">
        <v>29</v>
      </c>
    </row>
    <row r="16" spans="1:16">
      <c r="A16" s="7" t="s">
        <v>90</v>
      </c>
      <c r="B16" s="8">
        <v>35</v>
      </c>
    </row>
    <row r="17" spans="1:2">
      <c r="A17" s="7" t="s">
        <v>91</v>
      </c>
      <c r="B17" s="8">
        <v>41</v>
      </c>
    </row>
    <row r="18" spans="1:2">
      <c r="A18" s="7" t="s">
        <v>45</v>
      </c>
      <c r="B18" s="8">
        <v>12</v>
      </c>
    </row>
    <row r="19" spans="1:2">
      <c r="A19" s="7" t="s">
        <v>92</v>
      </c>
      <c r="B19" s="8">
        <v>22</v>
      </c>
    </row>
    <row r="20" spans="1:2">
      <c r="A20" s="7" t="s">
        <v>46</v>
      </c>
      <c r="B20" s="8">
        <v>32</v>
      </c>
    </row>
    <row r="21" spans="1:2">
      <c r="A21" s="7" t="s">
        <v>93</v>
      </c>
      <c r="B21" s="8">
        <v>42</v>
      </c>
    </row>
    <row r="22" spans="1:2">
      <c r="A22" s="7" t="s">
        <v>94</v>
      </c>
      <c r="B22" s="8">
        <v>52</v>
      </c>
    </row>
    <row r="23" spans="1:2">
      <c r="A23" s="7" t="s">
        <v>47</v>
      </c>
      <c r="B23" s="8">
        <v>62</v>
      </c>
    </row>
    <row r="24" spans="1:2">
      <c r="A24" s="7" t="s">
        <v>95</v>
      </c>
      <c r="B24" s="8">
        <v>72</v>
      </c>
    </row>
    <row r="25" spans="1:2">
      <c r="A25" s="7" t="s">
        <v>96</v>
      </c>
      <c r="B25" s="8">
        <v>82</v>
      </c>
    </row>
    <row r="26" spans="1:2">
      <c r="A26" s="7" t="s">
        <v>48</v>
      </c>
      <c r="B26" s="8">
        <v>92</v>
      </c>
    </row>
    <row r="27" spans="1:2">
      <c r="A27" s="7" t="s">
        <v>97</v>
      </c>
      <c r="B27" s="8">
        <v>13</v>
      </c>
    </row>
    <row r="28" spans="1:2">
      <c r="A28" s="7" t="s">
        <v>98</v>
      </c>
      <c r="B28" s="8">
        <v>28</v>
      </c>
    </row>
    <row r="29" spans="1:2">
      <c r="A29" s="7" t="s">
        <v>99</v>
      </c>
      <c r="B29" s="8">
        <v>43</v>
      </c>
    </row>
    <row r="30" spans="1:2">
      <c r="A30" s="7" t="s">
        <v>100</v>
      </c>
      <c r="B30" s="8">
        <v>58</v>
      </c>
    </row>
    <row r="31" spans="1:2">
      <c r="A31" s="7" t="s">
        <v>101</v>
      </c>
      <c r="B31" s="8">
        <v>73</v>
      </c>
    </row>
    <row r="32" spans="1:2">
      <c r="A32" s="7" t="s">
        <v>49</v>
      </c>
      <c r="B32" s="8">
        <v>88</v>
      </c>
    </row>
    <row r="33" spans="1:2">
      <c r="A33" s="7" t="s">
        <v>102</v>
      </c>
      <c r="B33" s="8">
        <v>103</v>
      </c>
    </row>
    <row r="34" spans="1:2">
      <c r="A34" s="7" t="s">
        <v>103</v>
      </c>
      <c r="B34" s="8">
        <v>118</v>
      </c>
    </row>
    <row r="35" spans="1:2">
      <c r="A35" s="7" t="s">
        <v>50</v>
      </c>
      <c r="B35" s="8">
        <v>133</v>
      </c>
    </row>
    <row r="36" spans="1:2">
      <c r="A36" s="7" t="s">
        <v>104</v>
      </c>
      <c r="B36" s="8">
        <v>148</v>
      </c>
    </row>
    <row r="37" spans="1:2">
      <c r="A37" s="7" t="s">
        <v>105</v>
      </c>
      <c r="B37" s="8">
        <v>163</v>
      </c>
    </row>
    <row r="38" spans="1:2">
      <c r="A38" s="7" t="s">
        <v>51</v>
      </c>
      <c r="B38" s="8">
        <v>178</v>
      </c>
    </row>
    <row r="39" spans="1:2">
      <c r="A39" s="7" t="s">
        <v>106</v>
      </c>
      <c r="B39" s="8">
        <v>14</v>
      </c>
    </row>
    <row r="40" spans="1:2">
      <c r="A40" s="7" t="s">
        <v>107</v>
      </c>
      <c r="B40" s="8">
        <v>44</v>
      </c>
    </row>
    <row r="41" spans="1:2">
      <c r="A41" s="7" t="s">
        <v>108</v>
      </c>
      <c r="B41" s="8">
        <v>74</v>
      </c>
    </row>
    <row r="42" spans="1:2">
      <c r="A42" s="7" t="s">
        <v>109</v>
      </c>
      <c r="B42" s="8">
        <v>104</v>
      </c>
    </row>
    <row r="43" spans="1:2">
      <c r="A43" s="7" t="s">
        <v>110</v>
      </c>
      <c r="B43" s="8">
        <v>134</v>
      </c>
    </row>
    <row r="44" spans="1:2">
      <c r="A44" s="7" t="s">
        <v>111</v>
      </c>
      <c r="B44" s="8">
        <v>164</v>
      </c>
    </row>
    <row r="45" spans="1:2">
      <c r="A45" s="7" t="s">
        <v>112</v>
      </c>
      <c r="B45" s="8">
        <v>194</v>
      </c>
    </row>
    <row r="46" spans="1:2">
      <c r="A46" s="7" t="s">
        <v>113</v>
      </c>
      <c r="B46" s="8">
        <v>224</v>
      </c>
    </row>
    <row r="47" spans="1:2">
      <c r="A47" s="7" t="s">
        <v>52</v>
      </c>
      <c r="B47" s="8">
        <v>254</v>
      </c>
    </row>
    <row r="48" spans="1:2">
      <c r="A48" s="7" t="s">
        <v>114</v>
      </c>
      <c r="B48" s="8">
        <v>284</v>
      </c>
    </row>
    <row r="49" spans="1:2">
      <c r="A49" s="7" t="s">
        <v>115</v>
      </c>
      <c r="B49" s="8">
        <v>314</v>
      </c>
    </row>
    <row r="50" spans="1:2">
      <c r="A50" s="7" t="s">
        <v>53</v>
      </c>
      <c r="B50" s="8">
        <v>344</v>
      </c>
    </row>
    <row r="51" spans="1:2">
      <c r="A51" s="7" t="s">
        <v>116</v>
      </c>
      <c r="B51" s="8">
        <v>374</v>
      </c>
    </row>
    <row r="52" spans="1:2">
      <c r="A52" s="7" t="s">
        <v>117</v>
      </c>
      <c r="B52" s="8">
        <v>404</v>
      </c>
    </row>
    <row r="53" spans="1:2">
      <c r="A53" s="7" t="s">
        <v>54</v>
      </c>
      <c r="B53" s="8">
        <v>434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2022-07-28T06:04:10Z</dcterms:modified>
</cp:coreProperties>
</file>