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06_onepunchman_config\Dev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AB52" i="2" l="1"/>
  <c r="AA51" i="2"/>
  <c r="AA52" i="2"/>
  <c r="AA50" i="2"/>
  <c r="Z48" i="2"/>
  <c r="Z49" i="2"/>
  <c r="Z50" i="2"/>
  <c r="Z51" i="2"/>
  <c r="Z52" i="2"/>
  <c r="Y52" i="2"/>
  <c r="Y49" i="2"/>
  <c r="Y50" i="2"/>
  <c r="Y51" i="2"/>
  <c r="Y48" i="2"/>
  <c r="Z47" i="2"/>
  <c r="Y47" i="2"/>
  <c r="Y46" i="2"/>
  <c r="Y45" i="2"/>
  <c r="T44" i="2" l="1"/>
  <c r="U44" i="2"/>
  <c r="V44" i="2"/>
  <c r="W44" i="2"/>
  <c r="X44" i="2"/>
  <c r="S54" i="2" s="1"/>
  <c r="T45" i="2"/>
  <c r="U45" i="2"/>
  <c r="V45" i="2"/>
  <c r="W45" i="2"/>
  <c r="X45" i="2"/>
  <c r="T46" i="2"/>
  <c r="U46" i="2"/>
  <c r="V46" i="2"/>
  <c r="W46" i="2"/>
  <c r="X46" i="2"/>
  <c r="T47" i="2"/>
  <c r="U47" i="2"/>
  <c r="V47" i="2"/>
  <c r="W47" i="2"/>
  <c r="X47" i="2"/>
  <c r="T48" i="2"/>
  <c r="U48" i="2"/>
  <c r="V48" i="2"/>
  <c r="W48" i="2"/>
  <c r="X48" i="2"/>
  <c r="T49" i="2"/>
  <c r="U49" i="2"/>
  <c r="V49" i="2"/>
  <c r="W49" i="2"/>
  <c r="X49" i="2"/>
  <c r="T50" i="2"/>
  <c r="U50" i="2"/>
  <c r="V50" i="2"/>
  <c r="W50" i="2"/>
  <c r="X50" i="2"/>
  <c r="T51" i="2"/>
  <c r="U51" i="2"/>
  <c r="V51" i="2"/>
  <c r="W51" i="2"/>
  <c r="X51" i="2"/>
  <c r="T52" i="2"/>
  <c r="U52" i="2"/>
  <c r="V52" i="2"/>
  <c r="W52" i="2"/>
  <c r="X52" i="2"/>
  <c r="X43" i="2"/>
  <c r="U43" i="2"/>
  <c r="V43" i="2"/>
  <c r="W43" i="2"/>
  <c r="S44" i="2"/>
  <c r="S45" i="2"/>
  <c r="S46" i="2"/>
  <c r="S47" i="2"/>
  <c r="S48" i="2"/>
  <c r="S49" i="2"/>
  <c r="S50" i="2"/>
  <c r="S51" i="2"/>
  <c r="S52" i="2"/>
  <c r="T43" i="2"/>
  <c r="S43" i="2"/>
  <c r="K11" i="2"/>
  <c r="K10" i="2"/>
  <c r="K9" i="2"/>
  <c r="K8" i="2"/>
  <c r="K7" i="2"/>
  <c r="K6" i="2"/>
  <c r="K5" i="2"/>
  <c r="K4" i="2"/>
  <c r="K3" i="2"/>
  <c r="S61" i="2" l="1"/>
  <c r="S56" i="2"/>
  <c r="S55" i="2"/>
  <c r="S53" i="2"/>
  <c r="S60" i="2"/>
  <c r="S59" i="2"/>
  <c r="S58" i="2"/>
  <c r="S57" i="2"/>
  <c r="S62" i="2"/>
  <c r="H24" i="2"/>
  <c r="G24" i="2"/>
  <c r="N13" i="2" l="1"/>
  <c r="N14" i="2"/>
  <c r="N15" i="2"/>
  <c r="N16" i="2"/>
  <c r="N17" i="2"/>
  <c r="N18" i="2"/>
  <c r="N19" i="2"/>
  <c r="N20" i="2"/>
  <c r="N21" i="2"/>
  <c r="N12" i="2"/>
  <c r="I3" i="2"/>
  <c r="H3" i="2" s="1"/>
  <c r="I4" i="2"/>
  <c r="H4" i="2" s="1"/>
  <c r="I5" i="2"/>
  <c r="H5" i="2" s="1"/>
  <c r="I6" i="2"/>
  <c r="H6" i="2" s="1"/>
  <c r="I7" i="2"/>
  <c r="H7" i="2" s="1"/>
  <c r="I8" i="2"/>
  <c r="H8" i="2" s="1"/>
  <c r="I9" i="2"/>
  <c r="H9" i="2" s="1"/>
  <c r="I10" i="2"/>
  <c r="H10" i="2" s="1"/>
  <c r="I11" i="2"/>
  <c r="H11" i="2" s="1"/>
  <c r="I2" i="2"/>
  <c r="H2" i="2" s="1"/>
  <c r="L4" i="3" l="1"/>
  <c r="L5" i="3"/>
  <c r="L6" i="3"/>
  <c r="L7" i="3"/>
  <c r="L8" i="3"/>
  <c r="L9" i="3"/>
  <c r="L10" i="3"/>
  <c r="L11" i="3"/>
  <c r="L12" i="3"/>
  <c r="K4" i="3"/>
  <c r="K5" i="3"/>
  <c r="K6" i="3"/>
  <c r="K7" i="3"/>
  <c r="K8" i="3"/>
  <c r="K9" i="3"/>
  <c r="K10" i="3"/>
  <c r="K11" i="3"/>
  <c r="K12" i="3"/>
  <c r="J4" i="3"/>
  <c r="J5" i="3"/>
  <c r="J6" i="3"/>
  <c r="J7" i="3"/>
  <c r="J8" i="3"/>
  <c r="J9" i="3"/>
  <c r="J10" i="3"/>
  <c r="J11" i="3"/>
  <c r="J12" i="3"/>
  <c r="L3" i="3"/>
  <c r="K3" i="3"/>
  <c r="J3" i="3"/>
  <c r="I4" i="3"/>
  <c r="I5" i="3"/>
  <c r="I6" i="3"/>
  <c r="I7" i="3"/>
  <c r="I8" i="3"/>
  <c r="I9" i="3"/>
  <c r="I10" i="3"/>
  <c r="I11" i="3"/>
  <c r="I12" i="3"/>
  <c r="I3" i="3"/>
  <c r="H4" i="3"/>
  <c r="H5" i="3"/>
  <c r="H6" i="3"/>
  <c r="H7" i="3"/>
  <c r="H8" i="3"/>
  <c r="H9" i="3"/>
  <c r="H10" i="3"/>
  <c r="H11" i="3"/>
  <c r="H12" i="3"/>
  <c r="H3" i="3"/>
  <c r="A16" i="3"/>
  <c r="B16" i="3"/>
  <c r="C16" i="3"/>
  <c r="D16" i="3"/>
  <c r="E16" i="3"/>
  <c r="A17" i="3"/>
  <c r="B17" i="3"/>
  <c r="C17" i="3"/>
  <c r="D17" i="3"/>
  <c r="E17" i="3"/>
  <c r="A18" i="3"/>
  <c r="B18" i="3"/>
  <c r="C18" i="3"/>
  <c r="D18" i="3"/>
  <c r="E18" i="3"/>
  <c r="A19" i="3"/>
  <c r="B19" i="3"/>
  <c r="C19" i="3"/>
  <c r="D19" i="3"/>
  <c r="E19" i="3"/>
  <c r="A20" i="3"/>
  <c r="B20" i="3"/>
  <c r="C20" i="3"/>
  <c r="D20" i="3"/>
  <c r="E20" i="3"/>
  <c r="A21" i="3"/>
  <c r="B21" i="3"/>
  <c r="C21" i="3"/>
  <c r="D21" i="3"/>
  <c r="E21" i="3"/>
  <c r="A22" i="3"/>
  <c r="B22" i="3"/>
  <c r="C22" i="3"/>
  <c r="D22" i="3"/>
  <c r="E22" i="3"/>
  <c r="A23" i="3"/>
  <c r="B23" i="3"/>
  <c r="C23" i="3"/>
  <c r="D23" i="3"/>
  <c r="E23" i="3"/>
  <c r="A24" i="3"/>
  <c r="B24" i="3"/>
  <c r="C24" i="3"/>
  <c r="D24" i="3"/>
  <c r="E24" i="3"/>
  <c r="E15" i="3"/>
  <c r="D15" i="3"/>
  <c r="C15" i="3"/>
  <c r="B15" i="3"/>
  <c r="A15" i="3"/>
  <c r="F9" i="2" l="1"/>
  <c r="F5" i="2"/>
  <c r="F3" i="2"/>
  <c r="F4" i="2"/>
  <c r="F6" i="2"/>
  <c r="F7" i="2"/>
  <c r="F8" i="2"/>
  <c r="F10" i="2"/>
  <c r="F11" i="2"/>
  <c r="C3" i="2"/>
  <c r="C4" i="2"/>
  <c r="C5" i="2"/>
  <c r="C6" i="2"/>
  <c r="C7" i="2"/>
  <c r="C8" i="2"/>
  <c r="C9" i="2"/>
  <c r="C10" i="2"/>
  <c r="C11" i="2"/>
  <c r="C2" i="2"/>
  <c r="V10" i="2" l="1"/>
  <c r="V20" i="2" s="1"/>
  <c r="U10" i="2"/>
  <c r="U20" i="2" s="1"/>
  <c r="T10" i="2"/>
  <c r="T20" i="2" s="1"/>
  <c r="R10" i="2"/>
  <c r="R20" i="2" s="1"/>
  <c r="L10" i="2"/>
  <c r="L20" i="2" s="1"/>
  <c r="G6" i="2"/>
  <c r="V6" i="2"/>
  <c r="V16" i="2" s="1"/>
  <c r="U6" i="2"/>
  <c r="U16" i="2" s="1"/>
  <c r="T6" i="2"/>
  <c r="T16" i="2" s="1"/>
  <c r="R6" i="2"/>
  <c r="R16" i="2" s="1"/>
  <c r="L6" i="2"/>
  <c r="L16" i="2" s="1"/>
  <c r="G5" i="2"/>
  <c r="V5" i="2"/>
  <c r="V15" i="2" s="1"/>
  <c r="U5" i="2"/>
  <c r="U15" i="2" s="1"/>
  <c r="T5" i="2"/>
  <c r="T15" i="2" s="1"/>
  <c r="R5" i="2"/>
  <c r="R15" i="2" s="1"/>
  <c r="L5" i="2"/>
  <c r="L15" i="2" s="1"/>
  <c r="G9" i="2"/>
  <c r="V9" i="2"/>
  <c r="V19" i="2" s="1"/>
  <c r="U9" i="2"/>
  <c r="U19" i="2" s="1"/>
  <c r="T9" i="2"/>
  <c r="T19" i="2" s="1"/>
  <c r="R9" i="2"/>
  <c r="R19" i="2" s="1"/>
  <c r="L9" i="2"/>
  <c r="L19" i="2" s="1"/>
  <c r="V8" i="2"/>
  <c r="V18" i="2" s="1"/>
  <c r="T8" i="2"/>
  <c r="T18" i="2" s="1"/>
  <c r="R8" i="2"/>
  <c r="R18" i="2" s="1"/>
  <c r="U8" i="2"/>
  <c r="U18" i="2" s="1"/>
  <c r="L8" i="2"/>
  <c r="L18" i="2" s="1"/>
  <c r="V4" i="2"/>
  <c r="V14" i="2" s="1"/>
  <c r="T4" i="2"/>
  <c r="T14" i="2" s="1"/>
  <c r="R4" i="2"/>
  <c r="R14" i="2" s="1"/>
  <c r="U4" i="2"/>
  <c r="U14" i="2" s="1"/>
  <c r="L4" i="2"/>
  <c r="L14" i="2" s="1"/>
  <c r="G11" i="2"/>
  <c r="V11" i="2"/>
  <c r="V21" i="2" s="1"/>
  <c r="R11" i="2"/>
  <c r="R21" i="2" s="1"/>
  <c r="U11" i="2"/>
  <c r="U21" i="2" s="1"/>
  <c r="T11" i="2"/>
  <c r="T21" i="2" s="1"/>
  <c r="L11" i="2"/>
  <c r="L21" i="2" s="1"/>
  <c r="V7" i="2"/>
  <c r="V17" i="2" s="1"/>
  <c r="R7" i="2"/>
  <c r="R17" i="2" s="1"/>
  <c r="U7" i="2"/>
  <c r="U17" i="2" s="1"/>
  <c r="T7" i="2"/>
  <c r="T17" i="2" s="1"/>
  <c r="L7" i="2"/>
  <c r="L17" i="2" s="1"/>
  <c r="G3" i="2"/>
  <c r="V3" i="2"/>
  <c r="V13" i="2" s="1"/>
  <c r="R3" i="2"/>
  <c r="R13" i="2" s="1"/>
  <c r="U3" i="2"/>
  <c r="U13" i="2" s="1"/>
  <c r="T3" i="2"/>
  <c r="T13" i="2" s="1"/>
  <c r="L3" i="2"/>
  <c r="L13" i="2" s="1"/>
  <c r="G8" i="2"/>
  <c r="G4" i="2"/>
  <c r="G7" i="2"/>
  <c r="G10" i="2"/>
  <c r="M32" i="2" l="1"/>
  <c r="P32" i="2" s="1"/>
  <c r="J32" i="2"/>
  <c r="M31" i="2"/>
  <c r="P31" i="2" s="1"/>
  <c r="J31" i="2"/>
  <c r="M30" i="2"/>
  <c r="P30" i="2" s="1"/>
  <c r="J30" i="2"/>
  <c r="M29" i="2"/>
  <c r="P29" i="2" s="1"/>
  <c r="J29" i="2"/>
  <c r="M28" i="2"/>
  <c r="P28" i="2" s="1"/>
  <c r="J28" i="2"/>
  <c r="M27" i="2"/>
  <c r="P27" i="2" s="1"/>
  <c r="J27" i="2"/>
  <c r="M26" i="2"/>
  <c r="P26" i="2" s="1"/>
  <c r="J26" i="2"/>
  <c r="M25" i="2"/>
  <c r="P25" i="2" s="1"/>
  <c r="J25" i="2"/>
  <c r="M24" i="2"/>
  <c r="P24" i="2" s="1"/>
  <c r="J24" i="2"/>
  <c r="M23" i="2"/>
  <c r="P23" i="2" s="1"/>
  <c r="J23" i="2"/>
  <c r="S11" i="2"/>
  <c r="M11" i="2"/>
  <c r="S10" i="2"/>
  <c r="M10" i="2"/>
  <c r="S9" i="2"/>
  <c r="M9" i="2"/>
  <c r="S8" i="2"/>
  <c r="D8" i="2"/>
  <c r="E8" i="2" s="1"/>
  <c r="S7" i="2"/>
  <c r="M7" i="2"/>
  <c r="S6" i="2"/>
  <c r="M6" i="2"/>
  <c r="S5" i="2"/>
  <c r="M5" i="2"/>
  <c r="S4" i="2"/>
  <c r="D4" i="2"/>
  <c r="E4" i="2" s="1"/>
  <c r="S3" i="2"/>
  <c r="M3" i="2"/>
  <c r="S2" i="2"/>
  <c r="D2" i="2"/>
  <c r="E2" i="2" s="1"/>
  <c r="D9" i="2" l="1"/>
  <c r="E9" i="2" s="1"/>
  <c r="D3" i="2"/>
  <c r="D7" i="2"/>
  <c r="D11" i="2"/>
  <c r="D5" i="2"/>
  <c r="E5" i="2" s="1"/>
  <c r="Y8" i="2"/>
  <c r="Z8" i="2" s="1"/>
  <c r="Y4" i="2"/>
  <c r="Z4" i="2" s="1"/>
  <c r="F2" i="2"/>
  <c r="M2" i="2"/>
  <c r="D6" i="2"/>
  <c r="E6" i="2" s="1"/>
  <c r="D10" i="2"/>
  <c r="E10" i="2" s="1"/>
  <c r="M4" i="2"/>
  <c r="M8" i="2"/>
  <c r="Y11" i="2"/>
  <c r="Z11" i="2" s="1"/>
  <c r="G2" i="2" l="1"/>
  <c r="T2" i="2"/>
  <c r="T12" i="2" s="1"/>
  <c r="R2" i="2"/>
  <c r="R12" i="2" s="1"/>
  <c r="V2" i="2"/>
  <c r="V12" i="2" s="1"/>
  <c r="U2" i="2"/>
  <c r="U12" i="2" s="1"/>
  <c r="L2" i="2"/>
  <c r="W7" i="2"/>
  <c r="X7" i="2" s="1"/>
  <c r="E7" i="2"/>
  <c r="AA3" i="2"/>
  <c r="E3" i="2"/>
  <c r="Y3" i="2"/>
  <c r="Z3" i="2" s="1"/>
  <c r="E11" i="2"/>
  <c r="Y7" i="2"/>
  <c r="Z7" i="2" s="1"/>
  <c r="Y5" i="2"/>
  <c r="Z5" i="2" s="1"/>
  <c r="Y9" i="2"/>
  <c r="Z9" i="2" s="1"/>
  <c r="Y6" i="2"/>
  <c r="Z6" i="2" s="1"/>
  <c r="AA2" i="2"/>
  <c r="AA8" i="2"/>
  <c r="W8" i="2"/>
  <c r="X8" i="2" s="1"/>
  <c r="Y10" i="2"/>
  <c r="Z10" i="2" s="1"/>
  <c r="AA4" i="2"/>
  <c r="W4" i="2"/>
  <c r="X4" i="2" s="1"/>
  <c r="AD3" i="2" l="1"/>
  <c r="AC3" i="2"/>
  <c r="AB3" i="2"/>
  <c r="AD8" i="2"/>
  <c r="AC8" i="2"/>
  <c r="AB8" i="2"/>
  <c r="AD4" i="2"/>
  <c r="AB4" i="2"/>
  <c r="AC4" i="2"/>
  <c r="AC2" i="2"/>
  <c r="AD2" i="2"/>
  <c r="AB2" i="2"/>
  <c r="L12" i="2"/>
  <c r="Y2" i="2"/>
  <c r="Z2" i="2" s="1"/>
  <c r="W2" i="2"/>
  <c r="X2" i="2" s="1"/>
  <c r="W3" i="2"/>
  <c r="X3" i="2" s="1"/>
  <c r="AA7" i="2"/>
  <c r="AA11" i="2"/>
  <c r="W11" i="2"/>
  <c r="X11" i="2" s="1"/>
  <c r="W5" i="2"/>
  <c r="X5" i="2" s="1"/>
  <c r="W9" i="2"/>
  <c r="X9" i="2" s="1"/>
  <c r="AA9" i="2"/>
  <c r="AA5" i="2"/>
  <c r="AA6" i="2"/>
  <c r="W6" i="2"/>
  <c r="X6" i="2" s="1"/>
  <c r="AA10" i="2"/>
  <c r="W10" i="2"/>
  <c r="X10" i="2" s="1"/>
  <c r="AC6" i="2" l="1"/>
  <c r="AB6" i="2"/>
  <c r="AD6" i="2"/>
  <c r="AD11" i="2"/>
  <c r="AC11" i="2"/>
  <c r="AB11" i="2"/>
  <c r="AB9" i="2"/>
  <c r="AC9" i="2"/>
  <c r="AD9" i="2"/>
  <c r="AB5" i="2"/>
  <c r="AD5" i="2"/>
  <c r="AC5" i="2"/>
  <c r="AC10" i="2"/>
  <c r="AB10" i="2"/>
  <c r="AD10" i="2"/>
  <c r="AD7" i="2"/>
  <c r="AC7" i="2"/>
  <c r="AB7" i="2"/>
</calcChain>
</file>

<file path=xl/comments1.xml><?xml version="1.0" encoding="utf-8"?>
<comments xmlns="http://schemas.openxmlformats.org/spreadsheetml/2006/main">
  <authors>
    <author>user</author>
  </authors>
  <commentList>
    <comment ref="B3" authorId="0" shapeId="0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user:
对应社团等级
</t>
        </r>
      </text>
    </comment>
    <comment ref="C3" authorId="0" shapeId="0">
      <text>
        <r>
          <rPr>
            <sz val="11"/>
            <color rgb="FF000000"/>
            <rFont val="宋体"/>
            <family val="3"/>
            <charset val="134"/>
            <scheme val="minor"/>
          </rPr>
          <t>user:
纵向，横向</t>
        </r>
      </text>
    </comment>
    <comment ref="D3" authorId="0" shapeId="0">
      <text>
        <r>
          <rPr>
            <sz val="11"/>
            <color rgb="FF000000"/>
            <rFont val="宋体"/>
            <family val="3"/>
            <charset val="134"/>
            <scheme val="minor"/>
          </rPr>
          <t>user:
对应dropID</t>
        </r>
      </text>
    </comment>
    <comment ref="H3" authorId="0" shapeId="0">
      <text>
        <r>
          <rPr>
            <sz val="11"/>
            <color rgb="FF000000"/>
            <rFont val="宋体"/>
            <family val="3"/>
            <charset val="134"/>
            <scheme val="minor"/>
          </rPr>
          <t>user:
出现次数和掉落（drop表）</t>
        </r>
      </text>
    </comment>
    <comment ref="I3" authorId="0" shapeId="0">
      <text>
        <r>
          <rPr>
            <sz val="11"/>
            <color rgb="FF000000"/>
            <rFont val="宋体"/>
            <family val="3"/>
            <charset val="134"/>
            <scheme val="minor"/>
          </rPr>
          <t>user:
事件次数和物资事件ID</t>
        </r>
      </text>
    </comment>
    <comment ref="J3" authorId="0" shapeId="0">
      <text>
        <r>
          <rPr>
            <sz val="11"/>
            <color rgb="FF000000"/>
            <rFont val="宋体"/>
            <family val="3"/>
            <charset val="134"/>
            <scheme val="minor"/>
          </rPr>
          <t>user:
进度（大于等于），奖励内容</t>
        </r>
      </text>
    </comment>
    <comment ref="K3" authorId="0" shapeId="0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user:
出现次数和随机事件组
在随机事件组中生成事件
</t>
        </r>
      </text>
    </comment>
    <comment ref="L3" authorId="0" shapeId="0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user:
出现次数和随机事件组
在随机事件组中生成事件
</t>
        </r>
      </text>
    </comment>
    <comment ref="M3" authorId="0" shapeId="0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user:
出现次数和随机事件组
在随机事件组中生成事件
</t>
        </r>
      </text>
    </comment>
    <comment ref="N3" authorId="0" shapeId="0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user:
进度，关卡
</t>
        </r>
      </text>
    </comment>
  </commentList>
</comments>
</file>

<file path=xl/sharedStrings.xml><?xml version="1.0" encoding="utf-8"?>
<sst xmlns="http://schemas.openxmlformats.org/spreadsheetml/2006/main" count="254" uniqueCount="176">
  <si>
    <t>_flag</t>
  </si>
  <si>
    <t>id</t>
  </si>
  <si>
    <t>cell</t>
  </si>
  <si>
    <t>progressdrop25</t>
  </si>
  <si>
    <t>progressdrop50</t>
  </si>
  <si>
    <t>progressdrop75</t>
  </si>
  <si>
    <t>progressdrop100</t>
  </si>
  <si>
    <t>rewardEvent</t>
  </si>
  <si>
    <t>giveEvent</t>
  </si>
  <si>
    <t>greatReward</t>
  </si>
  <si>
    <t>repairEvent</t>
  </si>
  <si>
    <t>storyEvent</t>
  </si>
  <si>
    <t>trapEvent</t>
  </si>
  <si>
    <t>bossEvent</t>
  </si>
  <si>
    <t>STRING</t>
  </si>
  <si>
    <t>INT</t>
  </si>
  <si>
    <t>转表标记</t>
  </si>
  <si>
    <t>编号</t>
  </si>
  <si>
    <t>生成地格数量</t>
  </si>
  <si>
    <t>进度奖励25</t>
  </si>
  <si>
    <t>进度奖励50</t>
  </si>
  <si>
    <t>进度奖励75</t>
  </si>
  <si>
    <t>进度奖励100</t>
  </si>
  <si>
    <t>奖励事件</t>
  </si>
  <si>
    <t>宝箱事件</t>
  </si>
  <si>
    <t>大奖</t>
  </si>
  <si>
    <t>维修事件</t>
  </si>
  <si>
    <t>剧情事件</t>
  </si>
  <si>
    <t>陷阱事件</t>
  </si>
  <si>
    <t>BOSS事件</t>
  </si>
  <si>
    <t>0</t>
  </si>
  <si>
    <t>110</t>
  </si>
  <si>
    <t>#</t>
  </si>
  <si>
    <t>198,67011</t>
  </si>
  <si>
    <t>33,100001</t>
  </si>
  <si>
    <t>40,67021</t>
  </si>
  <si>
    <t>165,1</t>
  </si>
  <si>
    <t>132,1</t>
  </si>
  <si>
    <t>144,67601</t>
  </si>
  <si>
    <t>220,67011</t>
  </si>
  <si>
    <t>36,100002</t>
  </si>
  <si>
    <t>184,1</t>
  </si>
  <si>
    <t>147,2</t>
  </si>
  <si>
    <t>153,67602</t>
  </si>
  <si>
    <t>244,67011</t>
  </si>
  <si>
    <t>40,100003</t>
  </si>
  <si>
    <t>204,2</t>
  </si>
  <si>
    <t>163,2</t>
  </si>
  <si>
    <t>163,67603</t>
  </si>
  <si>
    <t>270,67011</t>
  </si>
  <si>
    <t>45,100004</t>
  </si>
  <si>
    <t>225,2</t>
  </si>
  <si>
    <t>180,3</t>
  </si>
  <si>
    <t>172,67604</t>
  </si>
  <si>
    <t>296,67011</t>
  </si>
  <si>
    <t>49,100005</t>
  </si>
  <si>
    <t>247,3</t>
  </si>
  <si>
    <t>197,3</t>
  </si>
  <si>
    <t>182,67605</t>
  </si>
  <si>
    <t>324,67011</t>
  </si>
  <si>
    <t>54,100006</t>
  </si>
  <si>
    <t>270,3</t>
  </si>
  <si>
    <t>216,4</t>
  </si>
  <si>
    <t>192,67606</t>
  </si>
  <si>
    <t>352,67011</t>
  </si>
  <si>
    <t>58,100007</t>
  </si>
  <si>
    <t>294,4</t>
  </si>
  <si>
    <t>235,4</t>
  </si>
  <si>
    <t>201,67607</t>
  </si>
  <si>
    <t>382,67011</t>
  </si>
  <si>
    <t>63,100008</t>
  </si>
  <si>
    <t>319,4</t>
  </si>
  <si>
    <t>255,5</t>
  </si>
  <si>
    <t>211,67608</t>
  </si>
  <si>
    <t>414,67011</t>
  </si>
  <si>
    <t>69,100009</t>
  </si>
  <si>
    <t>345,5</t>
  </si>
  <si>
    <t>276,5</t>
  </si>
  <si>
    <t>220,67609</t>
  </si>
  <si>
    <t>465,67011</t>
  </si>
  <si>
    <t>77,100010</t>
  </si>
  <si>
    <t>387,5</t>
  </si>
  <si>
    <t>310,6</t>
  </si>
  <si>
    <t>240,67610</t>
  </si>
  <si>
    <t>行数</t>
  </si>
  <si>
    <t>boss精力值</t>
  </si>
  <si>
    <t>boss战斗次数</t>
  </si>
  <si>
    <t>期望boss战斗次数</t>
  </si>
  <si>
    <t>boss总次数</t>
  </si>
  <si>
    <t>翻格子声望</t>
  </si>
  <si>
    <t>boss声望</t>
  </si>
  <si>
    <t>陷阱声望</t>
  </si>
  <si>
    <t>基础物资掉落</t>
  </si>
  <si>
    <t>高级物资掉落</t>
  </si>
  <si>
    <t>总物资产出</t>
  </si>
  <si>
    <t>总事件数</t>
  </si>
  <si>
    <t>人数</t>
    <phoneticPr fontId="4" type="noConversion"/>
  </si>
  <si>
    <t>每日精力</t>
    <phoneticPr fontId="4" type="noConversion"/>
  </si>
  <si>
    <t>总精力</t>
    <phoneticPr fontId="4" type="noConversion"/>
  </si>
  <si>
    <t>总格数</t>
    <phoneticPr fontId="4" type="noConversion"/>
  </si>
  <si>
    <t>宝箱事件（10人领取）</t>
    <phoneticPr fontId="4" type="noConversion"/>
  </si>
  <si>
    <t>陷阱精力值（改为不消耗精力）</t>
    <phoneticPr fontId="4" type="noConversion"/>
  </si>
  <si>
    <r>
      <t>0</t>
    </r>
    <r>
      <rPr>
        <sz val="11"/>
        <color theme="1"/>
        <rFont val="宋体"/>
        <family val="3"/>
        <charset val="134"/>
        <scheme val="minor"/>
      </rPr>
      <t>-10</t>
    </r>
    <phoneticPr fontId="4" type="noConversion"/>
  </si>
  <si>
    <t>10-25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</si>
  <si>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5-40</t>
    </r>
    <phoneticPr fontId="4" type="noConversion"/>
  </si>
  <si>
    <t>奖励事件</t>
    <phoneticPr fontId="4" type="noConversion"/>
  </si>
  <si>
    <t>剧情事件</t>
    <phoneticPr fontId="4" type="noConversion"/>
  </si>
  <si>
    <t>物资上交事件</t>
    <phoneticPr fontId="4" type="noConversion"/>
  </si>
  <si>
    <t>128,12</t>
  </si>
  <si>
    <t>54,67011</t>
  </si>
  <si>
    <t>76,67011</t>
  </si>
  <si>
    <t>83,12</t>
  </si>
  <si>
    <t>90,12</t>
  </si>
  <si>
    <t>120,12</t>
  </si>
  <si>
    <t>49,67011</t>
  </si>
  <si>
    <t>72,67011</t>
  </si>
  <si>
    <t>54,2</t>
  </si>
  <si>
    <t>72,4</t>
  </si>
  <si>
    <t>事件占比</t>
    <phoneticPr fontId="4" type="noConversion"/>
  </si>
  <si>
    <t>平均陷阱数</t>
    <phoneticPr fontId="4" type="noConversion"/>
  </si>
  <si>
    <t>平均陷阱获得声望</t>
    <phoneticPr fontId="4" type="noConversion"/>
  </si>
  <si>
    <t>49,100001</t>
  </si>
  <si>
    <t>54,100002</t>
  </si>
  <si>
    <t>49,1</t>
  </si>
  <si>
    <t>54,1</t>
  </si>
  <si>
    <t>49,67601</t>
  </si>
  <si>
    <t>54,67602</t>
  </si>
  <si>
    <t>93,12</t>
  </si>
  <si>
    <t>100,12</t>
  </si>
  <si>
    <t>103,12</t>
  </si>
  <si>
    <t>110,12</t>
  </si>
  <si>
    <t>118,12</t>
  </si>
  <si>
    <t>138,12</t>
  </si>
  <si>
    <t>55,67011</t>
  </si>
  <si>
    <t>60,67011</t>
  </si>
  <si>
    <t>61,67011</t>
  </si>
  <si>
    <t>66,67011</t>
  </si>
  <si>
    <t>70,67011</t>
  </si>
  <si>
    <t>83,67011</t>
  </si>
  <si>
    <t>55,100003</t>
  </si>
  <si>
    <t>60,100004</t>
  </si>
  <si>
    <t>61,100005</t>
  </si>
  <si>
    <t>66,100006</t>
  </si>
  <si>
    <t>70,100007</t>
  </si>
  <si>
    <t>72,100008</t>
  </si>
  <si>
    <t>76,100009</t>
  </si>
  <si>
    <t>83,100010</t>
  </si>
  <si>
    <t>55,2</t>
  </si>
  <si>
    <t>60,2</t>
  </si>
  <si>
    <t>61,3</t>
  </si>
  <si>
    <t>66,3</t>
  </si>
  <si>
    <t>70,4</t>
  </si>
  <si>
    <t>76,5</t>
  </si>
  <si>
    <t>83,5</t>
  </si>
  <si>
    <t>60,3</t>
  </si>
  <si>
    <t>66,4</t>
  </si>
  <si>
    <t>72,5</t>
  </si>
  <si>
    <t>83,6</t>
  </si>
  <si>
    <t>55,67603</t>
  </si>
  <si>
    <t>60,67604</t>
  </si>
  <si>
    <t>61,67605</t>
  </si>
  <si>
    <t>66,67606</t>
  </si>
  <si>
    <t>70,67607</t>
  </si>
  <si>
    <t>72,67608</t>
  </si>
  <si>
    <t>76,67609</t>
  </si>
  <si>
    <t>83,67610</t>
  </si>
  <si>
    <t>10,10001,20,10002,30,10003,40,10004,50,10005,70,10006</t>
  </si>
  <si>
    <t>10,10007,20,10008,30,10009,40,10010,50,10011,70,10012</t>
  </si>
  <si>
    <t>10,10013,20,10014,30,10015,40,10016,50,10017,60,10018,70,10019</t>
  </si>
  <si>
    <t>10,10020,20,10021,30,10022,40,10023,50,10024,60,10025,70,10026</t>
  </si>
  <si>
    <t>10,10027,20,10028,30,10029,40,10030,45,10031,50,10032,60,10033,70,10034</t>
  </si>
  <si>
    <t>10,10035,20,10036,30,10037,40,10038,45,10039,50,10040,60,10041,70,10042</t>
  </si>
  <si>
    <t>10,10043,20,10044,30,10045,40,10046,45,10047,50,10048,60,10049,70,10050</t>
  </si>
  <si>
    <t>10,10051,20,10052,30,10053,40,10054,45,10055,50,10056,55,10057,60,10058,70,10059</t>
  </si>
  <si>
    <t>10,10060,20,10061,30,10062,40,10063,45,10064,50,10065,55,10066,70,10067,70,10068</t>
  </si>
  <si>
    <t>10,10069,20,10070,30,10071,40,10072,45,10073,50,10074,55,10075,60,10076,65,10077,70,10078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</si>
</sst>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Microsoft YaHei Light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49" fontId="1" fillId="2" borderId="0" xfId="0" applyNumberFormat="1" applyFont="1" applyFill="1"/>
  </cellXfs>
  <cellStyles count="4">
    <cellStyle name="常规" xfId="0" builtinId="0"/>
    <cellStyle name="常规 2" xfId="2"/>
    <cellStyle name="常规 2 2 2 2 2" xfId="3"/>
    <cellStyle name="常规 3 2 3 2" xfId="1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"/>
  <sheetViews>
    <sheetView tabSelected="1" workbookViewId="0">
      <selection activeCell="N15" sqref="N15"/>
    </sheetView>
  </sheetViews>
  <sheetFormatPr defaultColWidth="9" defaultRowHeight="13.5"/>
  <cols>
    <col min="3" max="3" width="11.25" customWidth="1"/>
    <col min="4" max="6" width="13.5" customWidth="1"/>
    <col min="7" max="7" width="14.125" customWidth="1"/>
    <col min="8" max="8" width="10.75" customWidth="1"/>
    <col min="9" max="9" width="8.375" customWidth="1"/>
    <col min="10" max="10" width="11" customWidth="1"/>
    <col min="11" max="11" width="9.75" customWidth="1"/>
    <col min="12" max="12" width="8.875" customWidth="1"/>
    <col min="13" max="13" width="16.875" customWidth="1"/>
    <col min="14" max="14" width="44.25" bestFit="1" customWidth="1"/>
  </cols>
  <sheetData>
    <row r="1" spans="1:14" ht="16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6.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</row>
    <row r="3" spans="1:14" ht="16.5" customHeight="1">
      <c r="A3" s="4" t="s">
        <v>14</v>
      </c>
      <c r="B3" s="4" t="s">
        <v>15</v>
      </c>
      <c r="C3" s="4" t="s">
        <v>14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spans="1:14" ht="16.5" customHeight="1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  <c r="L4" s="4" t="s">
        <v>27</v>
      </c>
      <c r="M4" s="4" t="s">
        <v>28</v>
      </c>
      <c r="N4" s="4" t="s">
        <v>29</v>
      </c>
    </row>
    <row r="5" spans="1:14" ht="16.5" customHeight="1">
      <c r="A5" s="4" t="s">
        <v>30</v>
      </c>
      <c r="B5" s="4" t="s">
        <v>31</v>
      </c>
      <c r="C5" s="4" t="s">
        <v>31</v>
      </c>
      <c r="D5" s="4" t="s">
        <v>31</v>
      </c>
      <c r="E5" s="4" t="s">
        <v>31</v>
      </c>
      <c r="F5" s="4" t="s">
        <v>31</v>
      </c>
      <c r="G5" s="4" t="s">
        <v>31</v>
      </c>
      <c r="H5" s="4" t="s">
        <v>31</v>
      </c>
      <c r="I5" s="4" t="s">
        <v>31</v>
      </c>
      <c r="J5" s="4" t="s">
        <v>31</v>
      </c>
      <c r="K5" s="4" t="s">
        <v>31</v>
      </c>
      <c r="L5" s="4" t="s">
        <v>31</v>
      </c>
      <c r="M5" s="4">
        <v>110</v>
      </c>
      <c r="N5" s="4" t="s">
        <v>31</v>
      </c>
    </row>
    <row r="6" spans="1:14" ht="16.5" customHeight="1">
      <c r="A6" s="4" t="s">
        <v>32</v>
      </c>
      <c r="B6" s="4">
        <v>1</v>
      </c>
      <c r="C6" s="4" t="s">
        <v>111</v>
      </c>
      <c r="D6" s="4">
        <v>67001</v>
      </c>
      <c r="E6" s="4">
        <v>67002</v>
      </c>
      <c r="F6" s="4">
        <v>67003</v>
      </c>
      <c r="G6" s="4">
        <v>67004</v>
      </c>
      <c r="H6" s="5" t="s">
        <v>114</v>
      </c>
      <c r="I6" s="5" t="s">
        <v>121</v>
      </c>
      <c r="J6" s="5" t="s">
        <v>35</v>
      </c>
      <c r="K6" s="5" t="s">
        <v>123</v>
      </c>
      <c r="L6" s="5" t="s">
        <v>123</v>
      </c>
      <c r="M6" s="5" t="s">
        <v>125</v>
      </c>
      <c r="N6" s="5" t="s">
        <v>166</v>
      </c>
    </row>
    <row r="7" spans="1:14" ht="16.5" customHeight="1">
      <c r="A7" s="4" t="s">
        <v>32</v>
      </c>
      <c r="B7" s="4">
        <v>2</v>
      </c>
      <c r="C7" s="4" t="s">
        <v>112</v>
      </c>
      <c r="D7" s="4">
        <v>67001</v>
      </c>
      <c r="E7" s="4">
        <v>67002</v>
      </c>
      <c r="F7" s="4">
        <v>67003</v>
      </c>
      <c r="G7" s="4">
        <v>67004</v>
      </c>
      <c r="H7" s="5" t="s">
        <v>109</v>
      </c>
      <c r="I7" s="5" t="s">
        <v>122</v>
      </c>
      <c r="J7" s="5" t="s">
        <v>35</v>
      </c>
      <c r="K7" s="5" t="s">
        <v>124</v>
      </c>
      <c r="L7" s="5" t="s">
        <v>116</v>
      </c>
      <c r="M7" s="5" t="s">
        <v>126</v>
      </c>
      <c r="N7" s="5" t="s">
        <v>167</v>
      </c>
    </row>
    <row r="8" spans="1:14" ht="16.5" customHeight="1">
      <c r="A8" s="4" t="s">
        <v>32</v>
      </c>
      <c r="B8" s="4">
        <v>3</v>
      </c>
      <c r="C8" s="4" t="s">
        <v>127</v>
      </c>
      <c r="D8" s="4">
        <v>67001</v>
      </c>
      <c r="E8" s="4">
        <v>67002</v>
      </c>
      <c r="F8" s="4">
        <v>67003</v>
      </c>
      <c r="G8" s="4">
        <v>67004</v>
      </c>
      <c r="H8" s="5" t="s">
        <v>133</v>
      </c>
      <c r="I8" s="5" t="s">
        <v>139</v>
      </c>
      <c r="J8" s="5" t="s">
        <v>35</v>
      </c>
      <c r="K8" s="5" t="s">
        <v>147</v>
      </c>
      <c r="L8" s="5" t="s">
        <v>147</v>
      </c>
      <c r="M8" s="5" t="s">
        <v>158</v>
      </c>
      <c r="N8" s="5" t="s">
        <v>168</v>
      </c>
    </row>
    <row r="9" spans="1:14" ht="16.5" customHeight="1">
      <c r="A9" s="4" t="s">
        <v>32</v>
      </c>
      <c r="B9" s="4">
        <v>4</v>
      </c>
      <c r="C9" s="4" t="s">
        <v>128</v>
      </c>
      <c r="D9" s="4">
        <v>67001</v>
      </c>
      <c r="E9" s="4">
        <v>67002</v>
      </c>
      <c r="F9" s="4">
        <v>67003</v>
      </c>
      <c r="G9" s="4">
        <v>67004</v>
      </c>
      <c r="H9" s="5" t="s">
        <v>134</v>
      </c>
      <c r="I9" s="5" t="s">
        <v>140</v>
      </c>
      <c r="J9" s="5" t="s">
        <v>35</v>
      </c>
      <c r="K9" s="5" t="s">
        <v>148</v>
      </c>
      <c r="L9" s="5" t="s">
        <v>154</v>
      </c>
      <c r="M9" s="5" t="s">
        <v>159</v>
      </c>
      <c r="N9" s="5" t="s">
        <v>169</v>
      </c>
    </row>
    <row r="10" spans="1:14" ht="16.5" customHeight="1">
      <c r="A10" s="4" t="s">
        <v>32</v>
      </c>
      <c r="B10" s="4">
        <v>5</v>
      </c>
      <c r="C10" s="4" t="s">
        <v>129</v>
      </c>
      <c r="D10" s="4">
        <v>67001</v>
      </c>
      <c r="E10" s="4">
        <v>67002</v>
      </c>
      <c r="F10" s="4">
        <v>67003</v>
      </c>
      <c r="G10" s="4">
        <v>67004</v>
      </c>
      <c r="H10" s="5" t="s">
        <v>135</v>
      </c>
      <c r="I10" s="5" t="s">
        <v>141</v>
      </c>
      <c r="J10" s="5" t="s">
        <v>35</v>
      </c>
      <c r="K10" s="5" t="s">
        <v>149</v>
      </c>
      <c r="L10" s="5" t="s">
        <v>149</v>
      </c>
      <c r="M10" s="5" t="s">
        <v>160</v>
      </c>
      <c r="N10" s="5" t="s">
        <v>170</v>
      </c>
    </row>
    <row r="11" spans="1:14" ht="16.5" customHeight="1">
      <c r="A11" s="4" t="s">
        <v>32</v>
      </c>
      <c r="B11" s="4">
        <v>6</v>
      </c>
      <c r="C11" s="4" t="s">
        <v>130</v>
      </c>
      <c r="D11" s="4">
        <v>67001</v>
      </c>
      <c r="E11" s="4">
        <v>67002</v>
      </c>
      <c r="F11" s="4">
        <v>67003</v>
      </c>
      <c r="G11" s="4">
        <v>67004</v>
      </c>
      <c r="H11" s="5" t="s">
        <v>136</v>
      </c>
      <c r="I11" s="5" t="s">
        <v>142</v>
      </c>
      <c r="J11" s="5" t="s">
        <v>35</v>
      </c>
      <c r="K11" s="5" t="s">
        <v>150</v>
      </c>
      <c r="L11" s="5" t="s">
        <v>155</v>
      </c>
      <c r="M11" s="5" t="s">
        <v>161</v>
      </c>
      <c r="N11" s="5" t="s">
        <v>171</v>
      </c>
    </row>
    <row r="12" spans="1:14" ht="16.5" customHeight="1">
      <c r="A12" s="4" t="s">
        <v>32</v>
      </c>
      <c r="B12" s="4">
        <v>7</v>
      </c>
      <c r="C12" s="4" t="s">
        <v>131</v>
      </c>
      <c r="D12" s="4">
        <v>67001</v>
      </c>
      <c r="E12" s="4">
        <v>67002</v>
      </c>
      <c r="F12" s="4">
        <v>67003</v>
      </c>
      <c r="G12" s="4">
        <v>67004</v>
      </c>
      <c r="H12" s="5" t="s">
        <v>137</v>
      </c>
      <c r="I12" s="5" t="s">
        <v>143</v>
      </c>
      <c r="J12" s="5" t="s">
        <v>35</v>
      </c>
      <c r="K12" s="5" t="s">
        <v>151</v>
      </c>
      <c r="L12" s="5" t="s">
        <v>151</v>
      </c>
      <c r="M12" s="5" t="s">
        <v>162</v>
      </c>
      <c r="N12" s="5" t="s">
        <v>172</v>
      </c>
    </row>
    <row r="13" spans="1:14" ht="16.5" customHeight="1">
      <c r="A13" s="4" t="s">
        <v>32</v>
      </c>
      <c r="B13" s="4">
        <v>8</v>
      </c>
      <c r="C13" s="4" t="s">
        <v>113</v>
      </c>
      <c r="D13" s="4">
        <v>67001</v>
      </c>
      <c r="E13" s="4">
        <v>67002</v>
      </c>
      <c r="F13" s="4">
        <v>67003</v>
      </c>
      <c r="G13" s="4">
        <v>67004</v>
      </c>
      <c r="H13" s="5" t="s">
        <v>115</v>
      </c>
      <c r="I13" s="5" t="s">
        <v>144</v>
      </c>
      <c r="J13" s="5" t="s">
        <v>35</v>
      </c>
      <c r="K13" s="5" t="s">
        <v>117</v>
      </c>
      <c r="L13" s="5" t="s">
        <v>156</v>
      </c>
      <c r="M13" s="5" t="s">
        <v>163</v>
      </c>
      <c r="N13" s="5" t="s">
        <v>173</v>
      </c>
    </row>
    <row r="14" spans="1:14" ht="16.5" customHeight="1">
      <c r="A14" s="4" t="s">
        <v>32</v>
      </c>
      <c r="B14" s="4">
        <v>9</v>
      </c>
      <c r="C14" s="4" t="s">
        <v>108</v>
      </c>
      <c r="D14" s="4">
        <v>67001</v>
      </c>
      <c r="E14" s="4">
        <v>67002</v>
      </c>
      <c r="F14" s="4">
        <v>67003</v>
      </c>
      <c r="G14" s="4">
        <v>67004</v>
      </c>
      <c r="H14" s="5" t="s">
        <v>110</v>
      </c>
      <c r="I14" s="5" t="s">
        <v>145</v>
      </c>
      <c r="J14" s="5" t="s">
        <v>35</v>
      </c>
      <c r="K14" s="5" t="s">
        <v>152</v>
      </c>
      <c r="L14" s="5" t="s">
        <v>152</v>
      </c>
      <c r="M14" s="5" t="s">
        <v>164</v>
      </c>
      <c r="N14" s="5" t="s">
        <v>174</v>
      </c>
    </row>
    <row r="15" spans="1:14" ht="16.5" customHeight="1">
      <c r="A15" s="4" t="s">
        <v>32</v>
      </c>
      <c r="B15" s="4">
        <v>10</v>
      </c>
      <c r="C15" s="4" t="s">
        <v>132</v>
      </c>
      <c r="D15" s="4">
        <v>67001</v>
      </c>
      <c r="E15" s="4">
        <v>67002</v>
      </c>
      <c r="F15" s="4">
        <v>67003</v>
      </c>
      <c r="G15" s="4">
        <v>67004</v>
      </c>
      <c r="H15" s="5" t="s">
        <v>138</v>
      </c>
      <c r="I15" s="5" t="s">
        <v>146</v>
      </c>
      <c r="J15" s="5" t="s">
        <v>35</v>
      </c>
      <c r="K15" s="5" t="s">
        <v>153</v>
      </c>
      <c r="L15" s="5" t="s">
        <v>157</v>
      </c>
      <c r="M15" s="5" t="s">
        <v>165</v>
      </c>
      <c r="N15" s="5" t="s">
        <v>175</v>
      </c>
    </row>
  </sheetData>
  <phoneticPr fontId="4" type="noConversion"/>
  <conditionalFormatting sqref="C6:C15">
    <cfRule type="duplicateValues" dxfId="5" priority="17"/>
    <cfRule type="duplicateValues" dxfId="4" priority="18"/>
    <cfRule type="duplicateValues" dxfId="3" priority="19"/>
    <cfRule type="duplicateValues" dxfId="2" priority="20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Views>
    <sheetView topLeftCell="F34" workbookViewId="0">
      <selection activeCell="S53" sqref="S53:S62"/>
    </sheetView>
  </sheetViews>
  <sheetFormatPr defaultColWidth="9" defaultRowHeight="13.5"/>
  <cols>
    <col min="8" max="8" width="10.5" customWidth="1"/>
    <col min="29" max="29" width="9.25" bestFit="1" customWidth="1"/>
  </cols>
  <sheetData>
    <row r="1" spans="1:30">
      <c r="B1" s="1" t="s">
        <v>96</v>
      </c>
      <c r="C1" s="1" t="s">
        <v>97</v>
      </c>
      <c r="E1" s="1" t="s">
        <v>98</v>
      </c>
      <c r="F1" s="1" t="s">
        <v>99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101</v>
      </c>
      <c r="M1" s="1" t="s">
        <v>89</v>
      </c>
      <c r="N1" s="1" t="s">
        <v>90</v>
      </c>
      <c r="O1" s="1" t="s">
        <v>91</v>
      </c>
      <c r="P1" s="6" t="s">
        <v>92</v>
      </c>
      <c r="Q1" s="6" t="s">
        <v>93</v>
      </c>
      <c r="R1" s="1" t="s">
        <v>107</v>
      </c>
      <c r="S1" s="6" t="s">
        <v>94</v>
      </c>
      <c r="T1" s="1" t="s">
        <v>105</v>
      </c>
      <c r="U1" s="1" t="s">
        <v>100</v>
      </c>
      <c r="V1" s="1" t="s">
        <v>106</v>
      </c>
      <c r="W1" s="1" t="s">
        <v>95</v>
      </c>
      <c r="X1" s="1" t="s">
        <v>118</v>
      </c>
      <c r="Y1" s="1" t="s">
        <v>119</v>
      </c>
      <c r="Z1" s="1" t="s">
        <v>120</v>
      </c>
      <c r="AA1" s="7"/>
      <c r="AB1" s="6" t="s">
        <v>102</v>
      </c>
      <c r="AC1" s="8" t="s">
        <v>103</v>
      </c>
      <c r="AD1" s="6" t="s">
        <v>104</v>
      </c>
    </row>
    <row r="2" spans="1:30">
      <c r="A2" s="2">
        <v>1</v>
      </c>
      <c r="B2" s="2">
        <v>30</v>
      </c>
      <c r="C2">
        <f>30*2</f>
        <v>60</v>
      </c>
      <c r="D2">
        <f>B2*C2</f>
        <v>1800</v>
      </c>
      <c r="E2">
        <f>D2*0.75</f>
        <v>1350</v>
      </c>
      <c r="F2">
        <f>E2-H2+K2</f>
        <v>996</v>
      </c>
      <c r="G2">
        <f>INT(F2/12)</f>
        <v>83</v>
      </c>
      <c r="H2">
        <f>I2*3</f>
        <v>360</v>
      </c>
      <c r="I2">
        <f>J2*K2</f>
        <v>120</v>
      </c>
      <c r="J2">
        <v>20</v>
      </c>
      <c r="K2">
        <v>6</v>
      </c>
      <c r="L2">
        <f>F2*0.05</f>
        <v>49.800000000000004</v>
      </c>
      <c r="M2">
        <f>C2*6*0.7</f>
        <v>251.99999999999997</v>
      </c>
      <c r="N2">
        <v>5000</v>
      </c>
      <c r="O2">
        <v>100</v>
      </c>
      <c r="P2" s="7">
        <v>20</v>
      </c>
      <c r="Q2" s="7">
        <v>2</v>
      </c>
      <c r="R2">
        <f>F2*0.05</f>
        <v>49.800000000000004</v>
      </c>
      <c r="S2" s="7">
        <f>(P2+Q2)*B2*1</f>
        <v>660</v>
      </c>
      <c r="T2">
        <f>F2*0.05</f>
        <v>49.800000000000004</v>
      </c>
      <c r="U2">
        <f>F2*0.05</f>
        <v>49.800000000000004</v>
      </c>
      <c r="V2">
        <f>F2*0.05</f>
        <v>49.800000000000004</v>
      </c>
      <c r="W2">
        <f>K2+L2+R2+T2+U2+V2</f>
        <v>255.00000000000003</v>
      </c>
      <c r="X2">
        <f>W2/F2</f>
        <v>0.25602409638554219</v>
      </c>
      <c r="Y2">
        <f>L2/B2</f>
        <v>1.6600000000000001</v>
      </c>
      <c r="Z2">
        <f>FLOOR(O2/Y2,5)</f>
        <v>60</v>
      </c>
      <c r="AA2" s="7">
        <f>FLOOR(N2/(I2/B2),5)</f>
        <v>1250</v>
      </c>
      <c r="AB2" s="7">
        <f>AA2*0.5</f>
        <v>625</v>
      </c>
      <c r="AC2" s="7">
        <f>AA2</f>
        <v>1250</v>
      </c>
      <c r="AD2" s="7">
        <f>AA2*1.25</f>
        <v>1562.5</v>
      </c>
    </row>
    <row r="3" spans="1:30">
      <c r="A3" s="2">
        <v>2</v>
      </c>
      <c r="B3" s="2">
        <v>32</v>
      </c>
      <c r="C3">
        <f t="shared" ref="C3:C11" si="0">30*2</f>
        <v>60</v>
      </c>
      <c r="D3">
        <f t="shared" ref="D3:D11" si="1">B3*C3</f>
        <v>1920</v>
      </c>
      <c r="E3">
        <f t="shared" ref="E3:E11" si="2">D3*0.75</f>
        <v>1440</v>
      </c>
      <c r="F3">
        <f t="shared" ref="F3:F11" si="3">E3-H3+K3</f>
        <v>1086</v>
      </c>
      <c r="G3">
        <f t="shared" ref="G3:G11" si="4">INT(F3/12)</f>
        <v>90</v>
      </c>
      <c r="H3">
        <f t="shared" ref="H3:H11" si="5">I3*3</f>
        <v>360</v>
      </c>
      <c r="I3">
        <f t="shared" ref="I3:I11" si="6">J3*K3</f>
        <v>120</v>
      </c>
      <c r="J3">
        <v>20</v>
      </c>
      <c r="K3">
        <f t="shared" ref="K3:K11" si="7">ROUND(E3/$E$2*$K$2,0)</f>
        <v>6</v>
      </c>
      <c r="L3">
        <f t="shared" ref="L3:L11" si="8">F3*0.05</f>
        <v>54.300000000000004</v>
      </c>
      <c r="M3">
        <f t="shared" ref="M3:M11" si="9">C3*6*0.7</f>
        <v>251.99999999999997</v>
      </c>
      <c r="N3">
        <v>5500</v>
      </c>
      <c r="O3">
        <v>150</v>
      </c>
      <c r="P3" s="7">
        <v>21</v>
      </c>
      <c r="Q3" s="7">
        <v>2</v>
      </c>
      <c r="R3">
        <f t="shared" ref="R3:R11" si="10">F3*0.05</f>
        <v>54.300000000000004</v>
      </c>
      <c r="S3" s="7">
        <f t="shared" ref="S3:S11" si="11">(P3+Q3)*B3*1</f>
        <v>736</v>
      </c>
      <c r="T3">
        <f t="shared" ref="T3:T11" si="12">F3*0.05</f>
        <v>54.300000000000004</v>
      </c>
      <c r="U3">
        <f t="shared" ref="U3:U11" si="13">F3*0.05</f>
        <v>54.300000000000004</v>
      </c>
      <c r="V3">
        <f t="shared" ref="V3:V11" si="14">F3*0.05</f>
        <v>54.300000000000004</v>
      </c>
      <c r="W3">
        <f t="shared" ref="W3:W11" si="15">K3+L3+R3+T3+U3+V3</f>
        <v>277.5</v>
      </c>
      <c r="X3">
        <f t="shared" ref="X3:X11" si="16">W3/F3</f>
        <v>0.25552486187845302</v>
      </c>
      <c r="Y3">
        <f t="shared" ref="Y3:Y11" si="17">L3/B3</f>
        <v>1.6968750000000001</v>
      </c>
      <c r="Z3">
        <f t="shared" ref="Z3:Z11" si="18">FLOOR(O3/Y3,5)</f>
        <v>85</v>
      </c>
      <c r="AA3" s="7">
        <f t="shared" ref="AA3:AA11" si="19">FLOOR(N3/(I3/B3),5)</f>
        <v>1465</v>
      </c>
      <c r="AB3" s="7">
        <f t="shared" ref="AB3:AB11" si="20">AA3*0.5</f>
        <v>732.5</v>
      </c>
      <c r="AC3" s="7">
        <f t="shared" ref="AC3:AC11" si="21">AA3</f>
        <v>1465</v>
      </c>
      <c r="AD3" s="7">
        <f t="shared" ref="AD3:AD11" si="22">AA3*1.25</f>
        <v>1831.25</v>
      </c>
    </row>
    <row r="4" spans="1:30">
      <c r="A4" s="2">
        <v>3</v>
      </c>
      <c r="B4" s="2">
        <v>34</v>
      </c>
      <c r="C4">
        <f t="shared" si="0"/>
        <v>60</v>
      </c>
      <c r="D4">
        <f t="shared" si="1"/>
        <v>2040</v>
      </c>
      <c r="E4">
        <f t="shared" si="2"/>
        <v>1530</v>
      </c>
      <c r="F4">
        <f t="shared" si="3"/>
        <v>1117</v>
      </c>
      <c r="G4">
        <f t="shared" si="4"/>
        <v>93</v>
      </c>
      <c r="H4">
        <f t="shared" si="5"/>
        <v>420</v>
      </c>
      <c r="I4">
        <f t="shared" si="6"/>
        <v>140</v>
      </c>
      <c r="J4">
        <v>20</v>
      </c>
      <c r="K4">
        <f t="shared" si="7"/>
        <v>7</v>
      </c>
      <c r="L4">
        <f t="shared" si="8"/>
        <v>55.85</v>
      </c>
      <c r="M4">
        <f t="shared" si="9"/>
        <v>251.99999999999997</v>
      </c>
      <c r="N4">
        <v>6000</v>
      </c>
      <c r="O4">
        <v>200</v>
      </c>
      <c r="P4" s="7">
        <v>22</v>
      </c>
      <c r="Q4" s="7">
        <v>2</v>
      </c>
      <c r="R4">
        <f t="shared" si="10"/>
        <v>55.85</v>
      </c>
      <c r="S4" s="7">
        <f t="shared" si="11"/>
        <v>816</v>
      </c>
      <c r="T4">
        <f t="shared" si="12"/>
        <v>55.85</v>
      </c>
      <c r="U4">
        <f t="shared" si="13"/>
        <v>55.85</v>
      </c>
      <c r="V4">
        <f t="shared" si="14"/>
        <v>55.85</v>
      </c>
      <c r="W4">
        <f t="shared" si="15"/>
        <v>286.25</v>
      </c>
      <c r="X4">
        <f t="shared" si="16"/>
        <v>0.2562667860340197</v>
      </c>
      <c r="Y4">
        <f t="shared" si="17"/>
        <v>1.6426470588235293</v>
      </c>
      <c r="Z4">
        <f t="shared" si="18"/>
        <v>120</v>
      </c>
      <c r="AA4" s="7">
        <f t="shared" si="19"/>
        <v>1455</v>
      </c>
      <c r="AB4" s="7">
        <f t="shared" si="20"/>
        <v>727.5</v>
      </c>
      <c r="AC4" s="7">
        <f t="shared" si="21"/>
        <v>1455</v>
      </c>
      <c r="AD4" s="7">
        <f t="shared" si="22"/>
        <v>1818.75</v>
      </c>
    </row>
    <row r="5" spans="1:30">
      <c r="A5" s="2">
        <v>4</v>
      </c>
      <c r="B5" s="2">
        <v>36</v>
      </c>
      <c r="C5">
        <f t="shared" si="0"/>
        <v>60</v>
      </c>
      <c r="D5">
        <f t="shared" si="1"/>
        <v>2160</v>
      </c>
      <c r="E5">
        <f t="shared" si="2"/>
        <v>1620</v>
      </c>
      <c r="F5">
        <f t="shared" si="3"/>
        <v>1207</v>
      </c>
      <c r="G5">
        <f t="shared" si="4"/>
        <v>100</v>
      </c>
      <c r="H5">
        <f t="shared" si="5"/>
        <v>420</v>
      </c>
      <c r="I5">
        <f t="shared" si="6"/>
        <v>140</v>
      </c>
      <c r="J5">
        <v>20</v>
      </c>
      <c r="K5">
        <f t="shared" si="7"/>
        <v>7</v>
      </c>
      <c r="L5">
        <f t="shared" si="8"/>
        <v>60.35</v>
      </c>
      <c r="M5">
        <f t="shared" si="9"/>
        <v>251.99999999999997</v>
      </c>
      <c r="N5">
        <v>6500</v>
      </c>
      <c r="O5">
        <v>250</v>
      </c>
      <c r="P5" s="7">
        <v>23</v>
      </c>
      <c r="Q5" s="7">
        <v>2</v>
      </c>
      <c r="R5">
        <f t="shared" si="10"/>
        <v>60.35</v>
      </c>
      <c r="S5" s="7">
        <f t="shared" si="11"/>
        <v>900</v>
      </c>
      <c r="T5">
        <f t="shared" si="12"/>
        <v>60.35</v>
      </c>
      <c r="U5">
        <f t="shared" si="13"/>
        <v>60.35</v>
      </c>
      <c r="V5">
        <f t="shared" si="14"/>
        <v>60.35</v>
      </c>
      <c r="W5">
        <f t="shared" si="15"/>
        <v>308.75</v>
      </c>
      <c r="X5">
        <f t="shared" si="16"/>
        <v>0.25579950289975145</v>
      </c>
      <c r="Y5">
        <f t="shared" si="17"/>
        <v>1.6763888888888889</v>
      </c>
      <c r="Z5">
        <f t="shared" si="18"/>
        <v>145</v>
      </c>
      <c r="AA5" s="7">
        <f t="shared" si="19"/>
        <v>1670</v>
      </c>
      <c r="AB5" s="7">
        <f t="shared" si="20"/>
        <v>835</v>
      </c>
      <c r="AC5" s="7">
        <f t="shared" si="21"/>
        <v>1670</v>
      </c>
      <c r="AD5" s="7">
        <f t="shared" si="22"/>
        <v>2087.5</v>
      </c>
    </row>
    <row r="6" spans="1:30">
      <c r="A6" s="2">
        <v>5</v>
      </c>
      <c r="B6" s="2">
        <v>38</v>
      </c>
      <c r="C6">
        <f t="shared" si="0"/>
        <v>60</v>
      </c>
      <c r="D6">
        <f t="shared" si="1"/>
        <v>2280</v>
      </c>
      <c r="E6">
        <f t="shared" si="2"/>
        <v>1710</v>
      </c>
      <c r="F6">
        <f t="shared" si="3"/>
        <v>1238</v>
      </c>
      <c r="G6">
        <f t="shared" si="4"/>
        <v>103</v>
      </c>
      <c r="H6">
        <f t="shared" si="5"/>
        <v>480</v>
      </c>
      <c r="I6">
        <f t="shared" si="6"/>
        <v>160</v>
      </c>
      <c r="J6">
        <v>20</v>
      </c>
      <c r="K6">
        <f t="shared" si="7"/>
        <v>8</v>
      </c>
      <c r="L6">
        <f t="shared" si="8"/>
        <v>61.900000000000006</v>
      </c>
      <c r="M6">
        <f t="shared" si="9"/>
        <v>251.99999999999997</v>
      </c>
      <c r="N6">
        <v>7000</v>
      </c>
      <c r="O6">
        <v>300</v>
      </c>
      <c r="P6" s="7">
        <v>24</v>
      </c>
      <c r="Q6" s="7">
        <v>2</v>
      </c>
      <c r="R6">
        <f t="shared" si="10"/>
        <v>61.900000000000006</v>
      </c>
      <c r="S6" s="7">
        <f t="shared" si="11"/>
        <v>988</v>
      </c>
      <c r="T6">
        <f t="shared" si="12"/>
        <v>61.900000000000006</v>
      </c>
      <c r="U6">
        <f t="shared" si="13"/>
        <v>61.900000000000006</v>
      </c>
      <c r="V6">
        <f t="shared" si="14"/>
        <v>61.900000000000006</v>
      </c>
      <c r="W6">
        <f t="shared" si="15"/>
        <v>317.5</v>
      </c>
      <c r="X6">
        <f t="shared" si="16"/>
        <v>0.25646203554119545</v>
      </c>
      <c r="Y6">
        <f t="shared" si="17"/>
        <v>1.6289473684210527</v>
      </c>
      <c r="Z6">
        <f t="shared" si="18"/>
        <v>180</v>
      </c>
      <c r="AA6" s="7">
        <f t="shared" si="19"/>
        <v>1660</v>
      </c>
      <c r="AB6" s="7">
        <f t="shared" si="20"/>
        <v>830</v>
      </c>
      <c r="AC6" s="7">
        <f t="shared" si="21"/>
        <v>1660</v>
      </c>
      <c r="AD6" s="7">
        <f t="shared" si="22"/>
        <v>2075</v>
      </c>
    </row>
    <row r="7" spans="1:30">
      <c r="A7" s="2">
        <v>6</v>
      </c>
      <c r="B7" s="2">
        <v>40</v>
      </c>
      <c r="C7">
        <f t="shared" si="0"/>
        <v>60</v>
      </c>
      <c r="D7">
        <f t="shared" si="1"/>
        <v>2400</v>
      </c>
      <c r="E7">
        <f t="shared" si="2"/>
        <v>1800</v>
      </c>
      <c r="F7">
        <f t="shared" si="3"/>
        <v>1328</v>
      </c>
      <c r="G7">
        <f t="shared" si="4"/>
        <v>110</v>
      </c>
      <c r="H7">
        <f t="shared" si="5"/>
        <v>480</v>
      </c>
      <c r="I7">
        <f t="shared" si="6"/>
        <v>160</v>
      </c>
      <c r="J7">
        <v>20</v>
      </c>
      <c r="K7">
        <f t="shared" si="7"/>
        <v>8</v>
      </c>
      <c r="L7">
        <f t="shared" si="8"/>
        <v>66.400000000000006</v>
      </c>
      <c r="M7">
        <f t="shared" si="9"/>
        <v>251.99999999999997</v>
      </c>
      <c r="N7">
        <v>7500</v>
      </c>
      <c r="O7">
        <v>350</v>
      </c>
      <c r="P7" s="7">
        <v>25</v>
      </c>
      <c r="Q7" s="7">
        <v>2</v>
      </c>
      <c r="R7">
        <f t="shared" si="10"/>
        <v>66.400000000000006</v>
      </c>
      <c r="S7" s="7">
        <f t="shared" si="11"/>
        <v>1080</v>
      </c>
      <c r="T7">
        <f t="shared" si="12"/>
        <v>66.400000000000006</v>
      </c>
      <c r="U7">
        <f t="shared" si="13"/>
        <v>66.400000000000006</v>
      </c>
      <c r="V7">
        <f t="shared" si="14"/>
        <v>66.400000000000006</v>
      </c>
      <c r="W7">
        <f t="shared" si="15"/>
        <v>340</v>
      </c>
      <c r="X7">
        <f t="shared" si="16"/>
        <v>0.25602409638554219</v>
      </c>
      <c r="Y7">
        <f t="shared" si="17"/>
        <v>1.6600000000000001</v>
      </c>
      <c r="Z7">
        <f t="shared" si="18"/>
        <v>210</v>
      </c>
      <c r="AA7" s="7">
        <f t="shared" si="19"/>
        <v>1875</v>
      </c>
      <c r="AB7" s="7">
        <f t="shared" si="20"/>
        <v>937.5</v>
      </c>
      <c r="AC7" s="7">
        <f t="shared" si="21"/>
        <v>1875</v>
      </c>
      <c r="AD7" s="7">
        <f t="shared" si="22"/>
        <v>2343.75</v>
      </c>
    </row>
    <row r="8" spans="1:30">
      <c r="A8" s="2">
        <v>7</v>
      </c>
      <c r="B8" s="2">
        <v>42</v>
      </c>
      <c r="C8">
        <f t="shared" si="0"/>
        <v>60</v>
      </c>
      <c r="D8">
        <f t="shared" si="1"/>
        <v>2520</v>
      </c>
      <c r="E8">
        <f t="shared" si="2"/>
        <v>1890</v>
      </c>
      <c r="F8">
        <f t="shared" si="3"/>
        <v>1418</v>
      </c>
      <c r="G8">
        <f t="shared" si="4"/>
        <v>118</v>
      </c>
      <c r="H8">
        <f t="shared" si="5"/>
        <v>480</v>
      </c>
      <c r="I8">
        <f t="shared" si="6"/>
        <v>160</v>
      </c>
      <c r="J8">
        <v>20</v>
      </c>
      <c r="K8">
        <f t="shared" si="7"/>
        <v>8</v>
      </c>
      <c r="L8">
        <f t="shared" si="8"/>
        <v>70.900000000000006</v>
      </c>
      <c r="M8">
        <f t="shared" si="9"/>
        <v>251.99999999999997</v>
      </c>
      <c r="N8">
        <v>8000</v>
      </c>
      <c r="O8">
        <v>400</v>
      </c>
      <c r="P8" s="7">
        <v>26</v>
      </c>
      <c r="Q8" s="7">
        <v>2</v>
      </c>
      <c r="R8">
        <f t="shared" si="10"/>
        <v>70.900000000000006</v>
      </c>
      <c r="S8" s="7">
        <f t="shared" si="11"/>
        <v>1176</v>
      </c>
      <c r="T8">
        <f t="shared" si="12"/>
        <v>70.900000000000006</v>
      </c>
      <c r="U8">
        <f t="shared" si="13"/>
        <v>70.900000000000006</v>
      </c>
      <c r="V8">
        <f t="shared" si="14"/>
        <v>70.900000000000006</v>
      </c>
      <c r="W8">
        <f t="shared" si="15"/>
        <v>362.5</v>
      </c>
      <c r="X8">
        <f t="shared" si="16"/>
        <v>0.25564174894217206</v>
      </c>
      <c r="Y8">
        <f t="shared" si="17"/>
        <v>1.6880952380952383</v>
      </c>
      <c r="Z8">
        <f t="shared" si="18"/>
        <v>235</v>
      </c>
      <c r="AA8" s="7">
        <f t="shared" si="19"/>
        <v>2100</v>
      </c>
      <c r="AB8" s="7">
        <f t="shared" si="20"/>
        <v>1050</v>
      </c>
      <c r="AC8" s="7">
        <f t="shared" si="21"/>
        <v>2100</v>
      </c>
      <c r="AD8" s="7">
        <f t="shared" si="22"/>
        <v>2625</v>
      </c>
    </row>
    <row r="9" spans="1:30">
      <c r="A9" s="2">
        <v>8</v>
      </c>
      <c r="B9" s="2">
        <v>44</v>
      </c>
      <c r="C9">
        <f t="shared" si="0"/>
        <v>60</v>
      </c>
      <c r="D9">
        <f t="shared" si="1"/>
        <v>2640</v>
      </c>
      <c r="E9">
        <f t="shared" si="2"/>
        <v>1980</v>
      </c>
      <c r="F9">
        <f t="shared" si="3"/>
        <v>1449</v>
      </c>
      <c r="G9">
        <f t="shared" si="4"/>
        <v>120</v>
      </c>
      <c r="H9">
        <f t="shared" si="5"/>
        <v>540</v>
      </c>
      <c r="I9">
        <f t="shared" si="6"/>
        <v>180</v>
      </c>
      <c r="J9">
        <v>20</v>
      </c>
      <c r="K9">
        <f t="shared" si="7"/>
        <v>9</v>
      </c>
      <c r="L9">
        <f t="shared" si="8"/>
        <v>72.45</v>
      </c>
      <c r="M9">
        <f t="shared" si="9"/>
        <v>251.99999999999997</v>
      </c>
      <c r="N9">
        <v>8500</v>
      </c>
      <c r="O9">
        <v>450</v>
      </c>
      <c r="P9" s="7">
        <v>27</v>
      </c>
      <c r="Q9" s="7">
        <v>2</v>
      </c>
      <c r="R9">
        <f t="shared" si="10"/>
        <v>72.45</v>
      </c>
      <c r="S9" s="7">
        <f t="shared" si="11"/>
        <v>1276</v>
      </c>
      <c r="T9">
        <f t="shared" si="12"/>
        <v>72.45</v>
      </c>
      <c r="U9">
        <f t="shared" si="13"/>
        <v>72.45</v>
      </c>
      <c r="V9">
        <f t="shared" si="14"/>
        <v>72.45</v>
      </c>
      <c r="W9">
        <f t="shared" si="15"/>
        <v>371.25</v>
      </c>
      <c r="X9">
        <f t="shared" si="16"/>
        <v>0.25621118012422361</v>
      </c>
      <c r="Y9">
        <f t="shared" si="17"/>
        <v>1.6465909090909092</v>
      </c>
      <c r="Z9">
        <f t="shared" si="18"/>
        <v>270</v>
      </c>
      <c r="AA9" s="7">
        <f t="shared" si="19"/>
        <v>2075</v>
      </c>
      <c r="AB9" s="7">
        <f t="shared" si="20"/>
        <v>1037.5</v>
      </c>
      <c r="AC9" s="7">
        <f t="shared" si="21"/>
        <v>2075</v>
      </c>
      <c r="AD9" s="7">
        <f t="shared" si="22"/>
        <v>2593.75</v>
      </c>
    </row>
    <row r="10" spans="1:30">
      <c r="A10" s="2">
        <v>9</v>
      </c>
      <c r="B10" s="2">
        <v>46</v>
      </c>
      <c r="C10">
        <f t="shared" si="0"/>
        <v>60</v>
      </c>
      <c r="D10">
        <f t="shared" si="1"/>
        <v>2760</v>
      </c>
      <c r="E10">
        <f t="shared" si="2"/>
        <v>2070</v>
      </c>
      <c r="F10">
        <f t="shared" si="3"/>
        <v>1539</v>
      </c>
      <c r="G10">
        <f t="shared" si="4"/>
        <v>128</v>
      </c>
      <c r="H10">
        <f t="shared" si="5"/>
        <v>540</v>
      </c>
      <c r="I10">
        <f t="shared" si="6"/>
        <v>180</v>
      </c>
      <c r="J10">
        <v>20</v>
      </c>
      <c r="K10">
        <f t="shared" si="7"/>
        <v>9</v>
      </c>
      <c r="L10">
        <f t="shared" si="8"/>
        <v>76.95</v>
      </c>
      <c r="M10">
        <f t="shared" si="9"/>
        <v>251.99999999999997</v>
      </c>
      <c r="N10">
        <v>9000</v>
      </c>
      <c r="O10">
        <v>500</v>
      </c>
      <c r="P10" s="7">
        <v>28</v>
      </c>
      <c r="Q10" s="7">
        <v>2</v>
      </c>
      <c r="R10">
        <f t="shared" si="10"/>
        <v>76.95</v>
      </c>
      <c r="S10" s="7">
        <f t="shared" si="11"/>
        <v>1380</v>
      </c>
      <c r="T10">
        <f t="shared" si="12"/>
        <v>76.95</v>
      </c>
      <c r="U10">
        <f t="shared" si="13"/>
        <v>76.95</v>
      </c>
      <c r="V10">
        <f t="shared" si="14"/>
        <v>76.95</v>
      </c>
      <c r="W10">
        <f t="shared" si="15"/>
        <v>393.75</v>
      </c>
      <c r="X10">
        <f t="shared" si="16"/>
        <v>0.25584795321637427</v>
      </c>
      <c r="Y10">
        <f t="shared" si="17"/>
        <v>1.6728260869565219</v>
      </c>
      <c r="Z10">
        <f t="shared" si="18"/>
        <v>295</v>
      </c>
      <c r="AA10" s="7">
        <f t="shared" si="19"/>
        <v>2300</v>
      </c>
      <c r="AB10" s="7">
        <f t="shared" si="20"/>
        <v>1150</v>
      </c>
      <c r="AC10" s="7">
        <f t="shared" si="21"/>
        <v>2300</v>
      </c>
      <c r="AD10" s="7">
        <f t="shared" si="22"/>
        <v>2875</v>
      </c>
    </row>
    <row r="11" spans="1:30">
      <c r="A11" s="2">
        <v>10</v>
      </c>
      <c r="B11" s="2">
        <v>50</v>
      </c>
      <c r="C11">
        <f t="shared" si="0"/>
        <v>60</v>
      </c>
      <c r="D11">
        <f t="shared" si="1"/>
        <v>3000</v>
      </c>
      <c r="E11">
        <f t="shared" si="2"/>
        <v>2250</v>
      </c>
      <c r="F11">
        <f t="shared" si="3"/>
        <v>1660</v>
      </c>
      <c r="G11">
        <f t="shared" si="4"/>
        <v>138</v>
      </c>
      <c r="H11">
        <f t="shared" si="5"/>
        <v>600</v>
      </c>
      <c r="I11">
        <f t="shared" si="6"/>
        <v>200</v>
      </c>
      <c r="J11">
        <v>20</v>
      </c>
      <c r="K11">
        <f t="shared" si="7"/>
        <v>10</v>
      </c>
      <c r="L11">
        <f t="shared" si="8"/>
        <v>83</v>
      </c>
      <c r="M11">
        <f t="shared" si="9"/>
        <v>251.99999999999997</v>
      </c>
      <c r="N11">
        <v>9500</v>
      </c>
      <c r="O11">
        <v>550</v>
      </c>
      <c r="P11" s="7">
        <v>29</v>
      </c>
      <c r="Q11" s="7">
        <v>2</v>
      </c>
      <c r="R11">
        <f t="shared" si="10"/>
        <v>83</v>
      </c>
      <c r="S11" s="7">
        <f t="shared" si="11"/>
        <v>1550</v>
      </c>
      <c r="T11">
        <f t="shared" si="12"/>
        <v>83</v>
      </c>
      <c r="U11">
        <f t="shared" si="13"/>
        <v>83</v>
      </c>
      <c r="V11">
        <f t="shared" si="14"/>
        <v>83</v>
      </c>
      <c r="W11">
        <f t="shared" si="15"/>
        <v>425</v>
      </c>
      <c r="X11">
        <f t="shared" si="16"/>
        <v>0.25602409638554219</v>
      </c>
      <c r="Y11">
        <f t="shared" si="17"/>
        <v>1.66</v>
      </c>
      <c r="Z11">
        <f t="shared" si="18"/>
        <v>330</v>
      </c>
      <c r="AA11" s="7">
        <f t="shared" si="19"/>
        <v>2375</v>
      </c>
      <c r="AB11" s="7">
        <f t="shared" si="20"/>
        <v>1187.5</v>
      </c>
      <c r="AC11" s="7">
        <f t="shared" si="21"/>
        <v>2375</v>
      </c>
      <c r="AD11" s="7">
        <f t="shared" si="22"/>
        <v>2968.75</v>
      </c>
    </row>
    <row r="12" spans="1:30">
      <c r="L12">
        <f>INT(L2)</f>
        <v>49</v>
      </c>
      <c r="N12">
        <f>INT(N2/J2)</f>
        <v>250</v>
      </c>
      <c r="R12">
        <f>INT(R2)</f>
        <v>49</v>
      </c>
      <c r="T12">
        <f>INT(T2)</f>
        <v>49</v>
      </c>
      <c r="U12">
        <f>INT(U2)</f>
        <v>49</v>
      </c>
      <c r="V12">
        <f>INT(V2)</f>
        <v>49</v>
      </c>
    </row>
    <row r="13" spans="1:30">
      <c r="L13">
        <f t="shared" ref="L13:L21" si="23">INT(L3)</f>
        <v>54</v>
      </c>
      <c r="N13">
        <f t="shared" ref="N13:N21" si="24">INT(N3/J3)</f>
        <v>275</v>
      </c>
      <c r="R13">
        <f t="shared" ref="R13:R21" si="25">INT(R3)</f>
        <v>54</v>
      </c>
      <c r="T13">
        <f t="shared" ref="T13:V21" si="26">INT(T3)</f>
        <v>54</v>
      </c>
      <c r="U13">
        <f t="shared" si="26"/>
        <v>54</v>
      </c>
      <c r="V13">
        <f t="shared" si="26"/>
        <v>54</v>
      </c>
    </row>
    <row r="14" spans="1:30">
      <c r="L14">
        <f t="shared" si="23"/>
        <v>55</v>
      </c>
      <c r="N14">
        <f t="shared" si="24"/>
        <v>300</v>
      </c>
      <c r="R14">
        <f t="shared" si="25"/>
        <v>55</v>
      </c>
      <c r="T14">
        <f t="shared" si="26"/>
        <v>55</v>
      </c>
      <c r="U14">
        <f t="shared" si="26"/>
        <v>55</v>
      </c>
      <c r="V14">
        <f t="shared" si="26"/>
        <v>55</v>
      </c>
    </row>
    <row r="15" spans="1:30">
      <c r="L15">
        <f t="shared" si="23"/>
        <v>60</v>
      </c>
      <c r="N15">
        <f t="shared" si="24"/>
        <v>325</v>
      </c>
      <c r="R15">
        <f t="shared" si="25"/>
        <v>60</v>
      </c>
      <c r="T15">
        <f t="shared" si="26"/>
        <v>60</v>
      </c>
      <c r="U15">
        <f t="shared" si="26"/>
        <v>60</v>
      </c>
      <c r="V15">
        <f t="shared" si="26"/>
        <v>60</v>
      </c>
    </row>
    <row r="16" spans="1:30">
      <c r="L16">
        <f t="shared" si="23"/>
        <v>61</v>
      </c>
      <c r="N16">
        <f t="shared" si="24"/>
        <v>350</v>
      </c>
      <c r="R16">
        <f t="shared" si="25"/>
        <v>61</v>
      </c>
      <c r="T16">
        <f t="shared" si="26"/>
        <v>61</v>
      </c>
      <c r="U16">
        <f t="shared" si="26"/>
        <v>61</v>
      </c>
      <c r="V16">
        <f t="shared" si="26"/>
        <v>61</v>
      </c>
    </row>
    <row r="17" spans="6:28">
      <c r="L17">
        <f t="shared" si="23"/>
        <v>66</v>
      </c>
      <c r="N17">
        <f t="shared" si="24"/>
        <v>375</v>
      </c>
      <c r="R17">
        <f t="shared" si="25"/>
        <v>66</v>
      </c>
      <c r="T17">
        <f t="shared" si="26"/>
        <v>66</v>
      </c>
      <c r="U17">
        <f t="shared" si="26"/>
        <v>66</v>
      </c>
      <c r="V17">
        <f t="shared" si="26"/>
        <v>66</v>
      </c>
    </row>
    <row r="18" spans="6:28">
      <c r="L18">
        <f t="shared" si="23"/>
        <v>70</v>
      </c>
      <c r="N18">
        <f t="shared" si="24"/>
        <v>400</v>
      </c>
      <c r="R18">
        <f t="shared" si="25"/>
        <v>70</v>
      </c>
      <c r="T18">
        <f t="shared" si="26"/>
        <v>70</v>
      </c>
      <c r="U18">
        <f t="shared" si="26"/>
        <v>70</v>
      </c>
      <c r="V18">
        <f t="shared" si="26"/>
        <v>70</v>
      </c>
    </row>
    <row r="19" spans="6:28">
      <c r="L19">
        <f t="shared" si="23"/>
        <v>72</v>
      </c>
      <c r="N19">
        <f t="shared" si="24"/>
        <v>425</v>
      </c>
      <c r="R19">
        <f t="shared" si="25"/>
        <v>72</v>
      </c>
      <c r="T19">
        <f t="shared" si="26"/>
        <v>72</v>
      </c>
      <c r="U19">
        <f t="shared" si="26"/>
        <v>72</v>
      </c>
      <c r="V19">
        <f t="shared" si="26"/>
        <v>72</v>
      </c>
    </row>
    <row r="20" spans="6:28">
      <c r="L20">
        <f t="shared" si="23"/>
        <v>76</v>
      </c>
      <c r="N20">
        <f t="shared" si="24"/>
        <v>450</v>
      </c>
      <c r="R20">
        <f t="shared" si="25"/>
        <v>76</v>
      </c>
      <c r="T20">
        <f t="shared" si="26"/>
        <v>76</v>
      </c>
      <c r="U20">
        <f t="shared" si="26"/>
        <v>76</v>
      </c>
      <c r="V20">
        <f t="shared" si="26"/>
        <v>76</v>
      </c>
    </row>
    <row r="21" spans="6:28">
      <c r="L21">
        <f t="shared" si="23"/>
        <v>83</v>
      </c>
      <c r="N21">
        <f t="shared" si="24"/>
        <v>475</v>
      </c>
      <c r="R21">
        <f t="shared" si="25"/>
        <v>83</v>
      </c>
      <c r="T21">
        <f t="shared" si="26"/>
        <v>83</v>
      </c>
      <c r="U21">
        <f t="shared" si="26"/>
        <v>83</v>
      </c>
      <c r="V21">
        <f t="shared" si="26"/>
        <v>83</v>
      </c>
    </row>
    <row r="23" spans="6:28">
      <c r="F23">
        <v>25</v>
      </c>
      <c r="G23">
        <v>5</v>
      </c>
      <c r="H23">
        <v>6</v>
      </c>
      <c r="I23">
        <v>83</v>
      </c>
      <c r="J23" t="str">
        <f>I23&amp;",12"</f>
        <v>83,12</v>
      </c>
      <c r="L23" s="3"/>
      <c r="M23">
        <f>INT(N23)</f>
        <v>40</v>
      </c>
      <c r="N23">
        <v>40.800000000000004</v>
      </c>
      <c r="O23" s="3">
        <v>67601</v>
      </c>
      <c r="P23" t="str">
        <f>M23&amp;","&amp;O23</f>
        <v>40,67601</v>
      </c>
      <c r="R23">
        <v>6</v>
      </c>
      <c r="S23">
        <v>10001</v>
      </c>
      <c r="T23">
        <v>10002</v>
      </c>
      <c r="U23">
        <v>10003</v>
      </c>
      <c r="V23">
        <v>10004</v>
      </c>
      <c r="W23">
        <v>10005</v>
      </c>
      <c r="X23">
        <v>10006</v>
      </c>
    </row>
    <row r="24" spans="6:28">
      <c r="G24">
        <f>F23*G23</f>
        <v>125</v>
      </c>
      <c r="H24">
        <f>G24/H23</f>
        <v>20.833333333333332</v>
      </c>
      <c r="I24">
        <v>90</v>
      </c>
      <c r="J24" t="str">
        <f t="shared" ref="J24:J32" si="27">I24&amp;",12"</f>
        <v>90,12</v>
      </c>
      <c r="M24">
        <f t="shared" ref="M24:M32" si="28">INT(N24)</f>
        <v>45</v>
      </c>
      <c r="N24">
        <v>45.300000000000004</v>
      </c>
      <c r="O24" s="3">
        <v>67602</v>
      </c>
      <c r="P24" t="str">
        <f t="shared" ref="P24:P32" si="29">M24&amp;","&amp;O24</f>
        <v>45,67602</v>
      </c>
      <c r="R24">
        <v>6</v>
      </c>
      <c r="S24">
        <v>10007</v>
      </c>
      <c r="T24">
        <v>10008</v>
      </c>
      <c r="U24">
        <v>10009</v>
      </c>
      <c r="V24">
        <v>10010</v>
      </c>
      <c r="W24">
        <v>10011</v>
      </c>
      <c r="X24">
        <v>10012</v>
      </c>
    </row>
    <row r="25" spans="6:28">
      <c r="I25">
        <v>93</v>
      </c>
      <c r="J25" t="str">
        <f t="shared" si="27"/>
        <v>93,12</v>
      </c>
      <c r="M25">
        <f t="shared" si="28"/>
        <v>49</v>
      </c>
      <c r="N25">
        <v>49.800000000000004</v>
      </c>
      <c r="O25" s="3">
        <v>67603</v>
      </c>
      <c r="P25" t="str">
        <f t="shared" si="29"/>
        <v>49,67603</v>
      </c>
      <c r="R25">
        <v>7</v>
      </c>
      <c r="S25">
        <v>10013</v>
      </c>
      <c r="T25">
        <v>10014</v>
      </c>
      <c r="U25">
        <v>10015</v>
      </c>
      <c r="V25">
        <v>10016</v>
      </c>
      <c r="W25">
        <v>10017</v>
      </c>
      <c r="X25">
        <v>10018</v>
      </c>
      <c r="Y25">
        <v>10019</v>
      </c>
    </row>
    <row r="26" spans="6:28">
      <c r="I26">
        <v>100</v>
      </c>
      <c r="J26" t="str">
        <f t="shared" si="27"/>
        <v>100,12</v>
      </c>
      <c r="M26">
        <f t="shared" si="28"/>
        <v>54</v>
      </c>
      <c r="N26">
        <v>54.300000000000004</v>
      </c>
      <c r="O26" s="3">
        <v>67604</v>
      </c>
      <c r="P26" t="str">
        <f t="shared" si="29"/>
        <v>54,67604</v>
      </c>
      <c r="R26">
        <v>7</v>
      </c>
      <c r="S26">
        <v>10020</v>
      </c>
      <c r="T26">
        <v>10021</v>
      </c>
      <c r="U26">
        <v>10022</v>
      </c>
      <c r="V26">
        <v>10023</v>
      </c>
      <c r="W26">
        <v>10024</v>
      </c>
      <c r="X26">
        <v>10025</v>
      </c>
      <c r="Y26">
        <v>10026</v>
      </c>
    </row>
    <row r="27" spans="6:28">
      <c r="I27">
        <v>103</v>
      </c>
      <c r="J27" t="str">
        <f t="shared" si="27"/>
        <v>103,12</v>
      </c>
      <c r="M27">
        <f t="shared" si="28"/>
        <v>58</v>
      </c>
      <c r="N27">
        <v>58.800000000000004</v>
      </c>
      <c r="O27" s="3">
        <v>67605</v>
      </c>
      <c r="P27" t="str">
        <f t="shared" si="29"/>
        <v>58,67605</v>
      </c>
      <c r="R27">
        <v>8</v>
      </c>
      <c r="S27">
        <v>10027</v>
      </c>
      <c r="T27">
        <v>10028</v>
      </c>
      <c r="U27">
        <v>10029</v>
      </c>
      <c r="V27">
        <v>10030</v>
      </c>
      <c r="W27">
        <v>10031</v>
      </c>
      <c r="X27">
        <v>10032</v>
      </c>
      <c r="Y27">
        <v>10033</v>
      </c>
      <c r="Z27">
        <v>10034</v>
      </c>
    </row>
    <row r="28" spans="6:28">
      <c r="I28">
        <v>110</v>
      </c>
      <c r="J28" t="str">
        <f t="shared" si="27"/>
        <v>110,12</v>
      </c>
      <c r="M28">
        <f t="shared" si="28"/>
        <v>63</v>
      </c>
      <c r="N28">
        <v>63.300000000000004</v>
      </c>
      <c r="O28" s="3">
        <v>67606</v>
      </c>
      <c r="P28" t="str">
        <f t="shared" si="29"/>
        <v>63,67606</v>
      </c>
      <c r="R28">
        <v>8</v>
      </c>
      <c r="S28">
        <v>10035</v>
      </c>
      <c r="T28">
        <v>10036</v>
      </c>
      <c r="U28">
        <v>10037</v>
      </c>
      <c r="V28">
        <v>10038</v>
      </c>
      <c r="W28">
        <v>10039</v>
      </c>
      <c r="X28">
        <v>10040</v>
      </c>
      <c r="Y28">
        <v>10041</v>
      </c>
      <c r="Z28">
        <v>10042</v>
      </c>
    </row>
    <row r="29" spans="6:28">
      <c r="I29">
        <v>118</v>
      </c>
      <c r="J29" t="str">
        <f t="shared" si="27"/>
        <v>118,12</v>
      </c>
      <c r="M29">
        <f t="shared" si="28"/>
        <v>67</v>
      </c>
      <c r="N29">
        <v>67.8</v>
      </c>
      <c r="O29" s="3">
        <v>67607</v>
      </c>
      <c r="P29" t="str">
        <f t="shared" si="29"/>
        <v>67,67607</v>
      </c>
      <c r="R29">
        <v>8</v>
      </c>
      <c r="S29">
        <v>10043</v>
      </c>
      <c r="T29">
        <v>10044</v>
      </c>
      <c r="U29">
        <v>10045</v>
      </c>
      <c r="V29">
        <v>10046</v>
      </c>
      <c r="W29">
        <v>10047</v>
      </c>
      <c r="X29">
        <v>10048</v>
      </c>
      <c r="Y29">
        <v>10049</v>
      </c>
      <c r="Z29">
        <v>10050</v>
      </c>
    </row>
    <row r="30" spans="6:28">
      <c r="I30">
        <v>120</v>
      </c>
      <c r="J30" t="str">
        <f t="shared" si="27"/>
        <v>120,12</v>
      </c>
      <c r="M30">
        <f t="shared" si="28"/>
        <v>72</v>
      </c>
      <c r="N30">
        <v>72.3</v>
      </c>
      <c r="O30" s="3">
        <v>67608</v>
      </c>
      <c r="P30" t="str">
        <f t="shared" si="29"/>
        <v>72,67608</v>
      </c>
      <c r="R30">
        <v>9</v>
      </c>
      <c r="S30">
        <v>10051</v>
      </c>
      <c r="T30">
        <v>10052</v>
      </c>
      <c r="U30">
        <v>10053</v>
      </c>
      <c r="V30">
        <v>10054</v>
      </c>
      <c r="W30">
        <v>10055</v>
      </c>
      <c r="X30">
        <v>10056</v>
      </c>
      <c r="Y30">
        <v>10057</v>
      </c>
      <c r="Z30">
        <v>10058</v>
      </c>
      <c r="AA30">
        <v>10059</v>
      </c>
    </row>
    <row r="31" spans="6:28">
      <c r="I31">
        <v>128</v>
      </c>
      <c r="J31" t="str">
        <f t="shared" si="27"/>
        <v>128,12</v>
      </c>
      <c r="M31">
        <f t="shared" si="28"/>
        <v>76</v>
      </c>
      <c r="N31">
        <v>76.800000000000011</v>
      </c>
      <c r="O31" s="3">
        <v>67609</v>
      </c>
      <c r="P31" t="str">
        <f t="shared" si="29"/>
        <v>76,67609</v>
      </c>
      <c r="R31">
        <v>9</v>
      </c>
      <c r="S31">
        <v>10060</v>
      </c>
      <c r="T31">
        <v>10061</v>
      </c>
      <c r="U31">
        <v>10062</v>
      </c>
      <c r="V31">
        <v>10063</v>
      </c>
      <c r="W31">
        <v>10064</v>
      </c>
      <c r="X31">
        <v>10065</v>
      </c>
      <c r="Y31">
        <v>10066</v>
      </c>
      <c r="Z31">
        <v>10067</v>
      </c>
      <c r="AA31">
        <v>10068</v>
      </c>
    </row>
    <row r="32" spans="6:28">
      <c r="I32">
        <v>138</v>
      </c>
      <c r="J32" t="str">
        <f t="shared" si="27"/>
        <v>138,12</v>
      </c>
      <c r="M32">
        <f t="shared" si="28"/>
        <v>85</v>
      </c>
      <c r="N32">
        <v>85.800000000000011</v>
      </c>
      <c r="O32" s="3">
        <v>67610</v>
      </c>
      <c r="P32" t="str">
        <f t="shared" si="29"/>
        <v>85,67610</v>
      </c>
      <c r="R32">
        <v>10</v>
      </c>
      <c r="S32">
        <v>10069</v>
      </c>
      <c r="T32">
        <v>10070</v>
      </c>
      <c r="U32">
        <v>10071</v>
      </c>
      <c r="V32">
        <v>10072</v>
      </c>
      <c r="W32">
        <v>10073</v>
      </c>
      <c r="X32">
        <v>10074</v>
      </c>
      <c r="Y32">
        <v>10075</v>
      </c>
      <c r="Z32">
        <v>10076</v>
      </c>
      <c r="AA32">
        <v>10077</v>
      </c>
      <c r="AB32">
        <v>10078</v>
      </c>
    </row>
    <row r="33" spans="18:28">
      <c r="S33">
        <v>10</v>
      </c>
      <c r="T33">
        <v>20</v>
      </c>
      <c r="U33">
        <v>30</v>
      </c>
      <c r="V33">
        <v>40</v>
      </c>
      <c r="W33">
        <v>50</v>
      </c>
      <c r="X33">
        <v>70</v>
      </c>
    </row>
    <row r="34" spans="18:28">
      <c r="S34">
        <v>10</v>
      </c>
      <c r="T34">
        <v>20</v>
      </c>
      <c r="U34">
        <v>30</v>
      </c>
      <c r="V34">
        <v>40</v>
      </c>
      <c r="W34">
        <v>50</v>
      </c>
      <c r="X34">
        <v>70</v>
      </c>
    </row>
    <row r="35" spans="18:28">
      <c r="S35">
        <v>10</v>
      </c>
      <c r="T35">
        <v>20</v>
      </c>
      <c r="U35">
        <v>30</v>
      </c>
      <c r="V35">
        <v>40</v>
      </c>
      <c r="W35">
        <v>50</v>
      </c>
      <c r="X35">
        <v>60</v>
      </c>
      <c r="Y35">
        <v>70</v>
      </c>
    </row>
    <row r="36" spans="18:28">
      <c r="S36">
        <v>10</v>
      </c>
      <c r="T36">
        <v>20</v>
      </c>
      <c r="U36">
        <v>30</v>
      </c>
      <c r="V36">
        <v>40</v>
      </c>
      <c r="W36">
        <v>50</v>
      </c>
      <c r="X36">
        <v>60</v>
      </c>
      <c r="Y36">
        <v>70</v>
      </c>
    </row>
    <row r="37" spans="18:28">
      <c r="S37">
        <v>10</v>
      </c>
      <c r="T37">
        <v>20</v>
      </c>
      <c r="U37">
        <v>30</v>
      </c>
      <c r="V37">
        <v>40</v>
      </c>
      <c r="W37">
        <v>45</v>
      </c>
      <c r="X37">
        <v>50</v>
      </c>
      <c r="Y37">
        <v>60</v>
      </c>
      <c r="Z37">
        <v>70</v>
      </c>
    </row>
    <row r="38" spans="18:28">
      <c r="S38">
        <v>10</v>
      </c>
      <c r="T38">
        <v>20</v>
      </c>
      <c r="U38">
        <v>30</v>
      </c>
      <c r="V38">
        <v>40</v>
      </c>
      <c r="W38">
        <v>45</v>
      </c>
      <c r="X38">
        <v>50</v>
      </c>
      <c r="Y38">
        <v>60</v>
      </c>
      <c r="Z38">
        <v>70</v>
      </c>
    </row>
    <row r="39" spans="18:28">
      <c r="S39">
        <v>10</v>
      </c>
      <c r="T39">
        <v>20</v>
      </c>
      <c r="U39">
        <v>30</v>
      </c>
      <c r="V39">
        <v>40</v>
      </c>
      <c r="W39">
        <v>45</v>
      </c>
      <c r="X39">
        <v>50</v>
      </c>
      <c r="Y39">
        <v>60</v>
      </c>
      <c r="Z39">
        <v>70</v>
      </c>
    </row>
    <row r="40" spans="18:28">
      <c r="S40">
        <v>10</v>
      </c>
      <c r="T40">
        <v>20</v>
      </c>
      <c r="U40">
        <v>30</v>
      </c>
      <c r="V40">
        <v>40</v>
      </c>
      <c r="W40">
        <v>45</v>
      </c>
      <c r="X40">
        <v>50</v>
      </c>
      <c r="Y40">
        <v>55</v>
      </c>
      <c r="Z40">
        <v>60</v>
      </c>
      <c r="AA40">
        <v>70</v>
      </c>
    </row>
    <row r="41" spans="18:28">
      <c r="S41">
        <v>10</v>
      </c>
      <c r="T41">
        <v>20</v>
      </c>
      <c r="U41">
        <v>30</v>
      </c>
      <c r="V41">
        <v>40</v>
      </c>
      <c r="W41">
        <v>45</v>
      </c>
      <c r="X41">
        <v>50</v>
      </c>
      <c r="Y41">
        <v>55</v>
      </c>
      <c r="Z41">
        <v>70</v>
      </c>
      <c r="AA41">
        <v>70</v>
      </c>
    </row>
    <row r="42" spans="18:28">
      <c r="S42">
        <v>10</v>
      </c>
      <c r="T42">
        <v>20</v>
      </c>
      <c r="U42">
        <v>30</v>
      </c>
      <c r="V42">
        <v>40</v>
      </c>
      <c r="W42">
        <v>45</v>
      </c>
      <c r="X42">
        <v>50</v>
      </c>
      <c r="Y42">
        <v>55</v>
      </c>
      <c r="Z42">
        <v>60</v>
      </c>
      <c r="AA42">
        <v>65</v>
      </c>
      <c r="AB42">
        <v>70</v>
      </c>
    </row>
    <row r="43" spans="18:28">
      <c r="R43">
        <v>1</v>
      </c>
      <c r="S43" t="str">
        <f>S33&amp;","&amp;S23</f>
        <v>10,10001</v>
      </c>
      <c r="T43" t="str">
        <f>T33&amp;","&amp;T23</f>
        <v>20,10002</v>
      </c>
      <c r="U43" t="str">
        <f t="shared" ref="U43:W43" si="30">U33&amp;","&amp;U23</f>
        <v>30,10003</v>
      </c>
      <c r="V43" t="str">
        <f t="shared" si="30"/>
        <v>40,10004</v>
      </c>
      <c r="W43" t="str">
        <f t="shared" si="30"/>
        <v>50,10005</v>
      </c>
      <c r="X43" t="str">
        <f>X33&amp;","&amp;X23</f>
        <v>70,10006</v>
      </c>
    </row>
    <row r="44" spans="18:28">
      <c r="R44">
        <v>2</v>
      </c>
      <c r="S44" t="str">
        <f t="shared" ref="S44:X44" si="31">S34&amp;","&amp;S24</f>
        <v>10,10007</v>
      </c>
      <c r="T44" t="str">
        <f t="shared" si="31"/>
        <v>20,10008</v>
      </c>
      <c r="U44" t="str">
        <f t="shared" si="31"/>
        <v>30,10009</v>
      </c>
      <c r="V44" t="str">
        <f t="shared" si="31"/>
        <v>40,10010</v>
      </c>
      <c r="W44" t="str">
        <f t="shared" si="31"/>
        <v>50,10011</v>
      </c>
      <c r="X44" t="str">
        <f t="shared" si="31"/>
        <v>70,10012</v>
      </c>
    </row>
    <row r="45" spans="18:28">
      <c r="R45">
        <v>3</v>
      </c>
      <c r="S45" t="str">
        <f t="shared" ref="S45:Z48" si="32">S35&amp;","&amp;S25</f>
        <v>10,10013</v>
      </c>
      <c r="T45" t="str">
        <f t="shared" si="32"/>
        <v>20,10014</v>
      </c>
      <c r="U45" t="str">
        <f t="shared" si="32"/>
        <v>30,10015</v>
      </c>
      <c r="V45" t="str">
        <f t="shared" si="32"/>
        <v>40,10016</v>
      </c>
      <c r="W45" t="str">
        <f t="shared" si="32"/>
        <v>50,10017</v>
      </c>
      <c r="X45" t="str">
        <f t="shared" si="32"/>
        <v>60,10018</v>
      </c>
      <c r="Y45" t="str">
        <f t="shared" si="32"/>
        <v>70,10019</v>
      </c>
    </row>
    <row r="46" spans="18:28">
      <c r="R46">
        <v>4</v>
      </c>
      <c r="S46" t="str">
        <f t="shared" ref="S46:X46" si="33">S36&amp;","&amp;S26</f>
        <v>10,10020</v>
      </c>
      <c r="T46" t="str">
        <f t="shared" si="33"/>
        <v>20,10021</v>
      </c>
      <c r="U46" t="str">
        <f t="shared" si="33"/>
        <v>30,10022</v>
      </c>
      <c r="V46" t="str">
        <f t="shared" si="33"/>
        <v>40,10023</v>
      </c>
      <c r="W46" t="str">
        <f t="shared" si="33"/>
        <v>50,10024</v>
      </c>
      <c r="X46" t="str">
        <f t="shared" si="33"/>
        <v>60,10025</v>
      </c>
      <c r="Y46" t="str">
        <f t="shared" si="32"/>
        <v>70,10026</v>
      </c>
    </row>
    <row r="47" spans="18:28">
      <c r="R47">
        <v>5</v>
      </c>
      <c r="S47" t="str">
        <f t="shared" ref="S47:X47" si="34">S37&amp;","&amp;S27</f>
        <v>10,10027</v>
      </c>
      <c r="T47" t="str">
        <f t="shared" si="34"/>
        <v>20,10028</v>
      </c>
      <c r="U47" t="str">
        <f t="shared" si="34"/>
        <v>30,10029</v>
      </c>
      <c r="V47" t="str">
        <f t="shared" si="34"/>
        <v>40,10030</v>
      </c>
      <c r="W47" t="str">
        <f t="shared" si="34"/>
        <v>45,10031</v>
      </c>
      <c r="X47" t="str">
        <f t="shared" si="34"/>
        <v>50,10032</v>
      </c>
      <c r="Y47" t="str">
        <f t="shared" si="32"/>
        <v>60,10033</v>
      </c>
      <c r="Z47" t="str">
        <f t="shared" si="32"/>
        <v>70,10034</v>
      </c>
    </row>
    <row r="48" spans="18:28">
      <c r="R48">
        <v>6</v>
      </c>
      <c r="S48" t="str">
        <f t="shared" ref="S48:X48" si="35">S38&amp;","&amp;S28</f>
        <v>10,10035</v>
      </c>
      <c r="T48" t="str">
        <f t="shared" si="35"/>
        <v>20,10036</v>
      </c>
      <c r="U48" t="str">
        <f t="shared" si="35"/>
        <v>30,10037</v>
      </c>
      <c r="V48" t="str">
        <f t="shared" si="35"/>
        <v>40,10038</v>
      </c>
      <c r="W48" t="str">
        <f t="shared" si="35"/>
        <v>45,10039</v>
      </c>
      <c r="X48" t="str">
        <f t="shared" si="35"/>
        <v>50,10040</v>
      </c>
      <c r="Y48" t="str">
        <f t="shared" si="32"/>
        <v>60,10041</v>
      </c>
      <c r="Z48" t="str">
        <f t="shared" ref="Z48" si="36">Z38&amp;","&amp;Z28</f>
        <v>70,10042</v>
      </c>
    </row>
    <row r="49" spans="18:28">
      <c r="R49">
        <v>7</v>
      </c>
      <c r="S49" t="str">
        <f t="shared" ref="S49:Z49" si="37">S39&amp;","&amp;S29</f>
        <v>10,10043</v>
      </c>
      <c r="T49" t="str">
        <f t="shared" si="37"/>
        <v>20,10044</v>
      </c>
      <c r="U49" t="str">
        <f t="shared" si="37"/>
        <v>30,10045</v>
      </c>
      <c r="V49" t="str">
        <f t="shared" si="37"/>
        <v>40,10046</v>
      </c>
      <c r="W49" t="str">
        <f t="shared" si="37"/>
        <v>45,10047</v>
      </c>
      <c r="X49" t="str">
        <f t="shared" si="37"/>
        <v>50,10048</v>
      </c>
      <c r="Y49" t="str">
        <f t="shared" si="37"/>
        <v>60,10049</v>
      </c>
      <c r="Z49" t="str">
        <f t="shared" si="37"/>
        <v>70,10050</v>
      </c>
    </row>
    <row r="50" spans="18:28">
      <c r="R50">
        <v>8</v>
      </c>
      <c r="S50" t="str">
        <f t="shared" ref="S50:AA50" si="38">S40&amp;","&amp;S30</f>
        <v>10,10051</v>
      </c>
      <c r="T50" t="str">
        <f t="shared" si="38"/>
        <v>20,10052</v>
      </c>
      <c r="U50" t="str">
        <f t="shared" si="38"/>
        <v>30,10053</v>
      </c>
      <c r="V50" t="str">
        <f t="shared" si="38"/>
        <v>40,10054</v>
      </c>
      <c r="W50" t="str">
        <f t="shared" si="38"/>
        <v>45,10055</v>
      </c>
      <c r="X50" t="str">
        <f t="shared" si="38"/>
        <v>50,10056</v>
      </c>
      <c r="Y50" t="str">
        <f t="shared" si="38"/>
        <v>55,10057</v>
      </c>
      <c r="Z50" t="str">
        <f t="shared" si="38"/>
        <v>60,10058</v>
      </c>
      <c r="AA50" t="str">
        <f t="shared" si="38"/>
        <v>70,10059</v>
      </c>
    </row>
    <row r="51" spans="18:28">
      <c r="R51">
        <v>9</v>
      </c>
      <c r="S51" t="str">
        <f t="shared" ref="S51:AB52" si="39">S41&amp;","&amp;S31</f>
        <v>10,10060</v>
      </c>
      <c r="T51" t="str">
        <f t="shared" si="39"/>
        <v>20,10061</v>
      </c>
      <c r="U51" t="str">
        <f t="shared" si="39"/>
        <v>30,10062</v>
      </c>
      <c r="V51" t="str">
        <f t="shared" si="39"/>
        <v>40,10063</v>
      </c>
      <c r="W51" t="str">
        <f t="shared" si="39"/>
        <v>45,10064</v>
      </c>
      <c r="X51" t="str">
        <f t="shared" si="39"/>
        <v>50,10065</v>
      </c>
      <c r="Y51" t="str">
        <f t="shared" si="39"/>
        <v>55,10066</v>
      </c>
      <c r="Z51" t="str">
        <f t="shared" si="39"/>
        <v>70,10067</v>
      </c>
      <c r="AA51" t="str">
        <f t="shared" si="39"/>
        <v>70,10068</v>
      </c>
    </row>
    <row r="52" spans="18:28">
      <c r="R52">
        <v>10</v>
      </c>
      <c r="S52" t="str">
        <f t="shared" ref="S52:X52" si="40">S42&amp;","&amp;S32</f>
        <v>10,10069</v>
      </c>
      <c r="T52" t="str">
        <f t="shared" si="40"/>
        <v>20,10070</v>
      </c>
      <c r="U52" t="str">
        <f t="shared" si="40"/>
        <v>30,10071</v>
      </c>
      <c r="V52" t="str">
        <f t="shared" si="40"/>
        <v>40,10072</v>
      </c>
      <c r="W52" t="str">
        <f t="shared" si="40"/>
        <v>45,10073</v>
      </c>
      <c r="X52" t="str">
        <f t="shared" si="40"/>
        <v>50,10074</v>
      </c>
      <c r="Y52" t="str">
        <f t="shared" si="39"/>
        <v>55,10075</v>
      </c>
      <c r="Z52" t="str">
        <f t="shared" si="39"/>
        <v>60,10076</v>
      </c>
      <c r="AA52" t="str">
        <f t="shared" si="39"/>
        <v>65,10077</v>
      </c>
      <c r="AB52" t="str">
        <f t="shared" si="39"/>
        <v>70,10078</v>
      </c>
    </row>
    <row r="53" spans="18:28">
      <c r="R53">
        <v>1</v>
      </c>
      <c r="S53" t="str">
        <f>S43&amp;","&amp;T43&amp;","&amp;U43&amp;","&amp;V43&amp;","&amp;W43&amp;","&amp;X43</f>
        <v>10,10001,20,10002,30,10003,40,10004,50,10005,70,10006</v>
      </c>
    </row>
    <row r="54" spans="18:28">
      <c r="R54">
        <v>2</v>
      </c>
      <c r="S54" t="str">
        <f>S44&amp;","&amp;T44&amp;","&amp;U44&amp;","&amp;V44&amp;","&amp;W44&amp;","&amp;X44</f>
        <v>10,10007,20,10008,30,10009,40,10010,50,10011,70,10012</v>
      </c>
    </row>
    <row r="55" spans="18:28">
      <c r="R55">
        <v>3</v>
      </c>
      <c r="S55" t="str">
        <f>S45&amp;","&amp;T45&amp;","&amp;U45&amp;","&amp;V45&amp;","&amp;W45&amp;","&amp;X45&amp;","&amp;Y45</f>
        <v>10,10013,20,10014,30,10015,40,10016,50,10017,60,10018,70,10019</v>
      </c>
    </row>
    <row r="56" spans="18:28">
      <c r="R56">
        <v>4</v>
      </c>
      <c r="S56" t="str">
        <f>S46&amp;","&amp;T46&amp;","&amp;U46&amp;","&amp;V46&amp;","&amp;W46&amp;","&amp;X46&amp;","&amp;Y46</f>
        <v>10,10020,20,10021,30,10022,40,10023,50,10024,60,10025,70,10026</v>
      </c>
    </row>
    <row r="57" spans="18:28">
      <c r="R57">
        <v>5</v>
      </c>
      <c r="S57" t="str">
        <f>S47&amp;","&amp;T47&amp;","&amp;U47&amp;","&amp;V47&amp;","&amp;W47&amp;","&amp;X47&amp;","&amp;Y47&amp;","&amp;Z47</f>
        <v>10,10027,20,10028,30,10029,40,10030,45,10031,50,10032,60,10033,70,10034</v>
      </c>
    </row>
    <row r="58" spans="18:28">
      <c r="R58">
        <v>6</v>
      </c>
      <c r="S58" t="str">
        <f>S48&amp;","&amp;T48&amp;","&amp;U48&amp;","&amp;V48&amp;","&amp;W48&amp;","&amp;X48&amp;","&amp;Y48&amp;","&amp;Z48</f>
        <v>10,10035,20,10036,30,10037,40,10038,45,10039,50,10040,60,10041,70,10042</v>
      </c>
    </row>
    <row r="59" spans="18:28">
      <c r="R59">
        <v>7</v>
      </c>
      <c r="S59" t="str">
        <f>S49&amp;","&amp;T49&amp;","&amp;U49&amp;","&amp;V49&amp;","&amp;W49&amp;","&amp;X49&amp;","&amp;Y49&amp;","&amp;Z49</f>
        <v>10,10043,20,10044,30,10045,40,10046,45,10047,50,10048,60,10049,70,10050</v>
      </c>
    </row>
    <row r="60" spans="18:28">
      <c r="R60">
        <v>8</v>
      </c>
      <c r="S60" t="str">
        <f>S50&amp;","&amp;T50&amp;","&amp;U50&amp;","&amp;V50&amp;","&amp;W50&amp;","&amp;X50&amp;","&amp;Y50&amp;","&amp;Z50&amp;","&amp;AA50</f>
        <v>10,10051,20,10052,30,10053,40,10054,45,10055,50,10056,55,10057,60,10058,70,10059</v>
      </c>
    </row>
    <row r="61" spans="18:28">
      <c r="R61">
        <v>9</v>
      </c>
      <c r="S61" t="str">
        <f>S51&amp;","&amp;T51&amp;","&amp;U51&amp;","&amp;V51&amp;","&amp;W51&amp;","&amp;X51&amp;","&amp;Y51&amp;","&amp;Z51&amp;","&amp;AA51</f>
        <v>10,10060,20,10061,30,10062,40,10063,45,10064,50,10065,55,10066,70,10067,70,10068</v>
      </c>
    </row>
    <row r="62" spans="18:28">
      <c r="R62">
        <v>10</v>
      </c>
      <c r="S62" t="str">
        <f t="shared" ref="S62" si="41">S52&amp;","&amp;T52&amp;","&amp;U52&amp;","&amp;V52&amp;","&amp;W52&amp;","&amp;X52&amp;","&amp;Y52&amp;","&amp;Z52&amp;","&amp;AA52&amp;","&amp;AB52</f>
        <v>10,10069,20,10070,30,10071,40,10072,45,10073,50,10074,55,10075,60,10076,65,10077,70,10078</v>
      </c>
    </row>
  </sheetData>
  <phoneticPr fontId="4" type="noConversion"/>
  <conditionalFormatting sqref="L23">
    <cfRule type="duplicateValues" dxfId="1" priority="3"/>
  </conditionalFormatting>
  <conditionalFormatting sqref="O23:O32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L3" sqref="L3:L12"/>
    </sheetView>
  </sheetViews>
  <sheetFormatPr defaultRowHeight="13.5"/>
  <sheetData>
    <row r="1" spans="1:12" ht="16.5">
      <c r="A1" s="4" t="s">
        <v>23</v>
      </c>
      <c r="B1" s="4" t="s">
        <v>24</v>
      </c>
      <c r="C1" s="4" t="s">
        <v>26</v>
      </c>
      <c r="D1" s="4" t="s">
        <v>27</v>
      </c>
      <c r="E1" s="4" t="s">
        <v>28</v>
      </c>
      <c r="H1" s="4" t="s">
        <v>23</v>
      </c>
      <c r="I1" s="4" t="s">
        <v>24</v>
      </c>
      <c r="J1" s="4" t="s">
        <v>26</v>
      </c>
      <c r="K1" s="4" t="s">
        <v>27</v>
      </c>
      <c r="L1" s="4" t="s">
        <v>28</v>
      </c>
    </row>
    <row r="2" spans="1:12" ht="16.5">
      <c r="A2" s="4" t="s">
        <v>31</v>
      </c>
      <c r="B2" s="4" t="s">
        <v>31</v>
      </c>
      <c r="C2" s="4" t="s">
        <v>31</v>
      </c>
      <c r="D2" s="4" t="s">
        <v>31</v>
      </c>
      <c r="E2" s="4">
        <v>110</v>
      </c>
      <c r="H2" s="4" t="s">
        <v>31</v>
      </c>
      <c r="I2" s="4" t="s">
        <v>31</v>
      </c>
      <c r="J2" s="4" t="s">
        <v>31</v>
      </c>
      <c r="K2" s="4" t="s">
        <v>31</v>
      </c>
      <c r="L2" s="4">
        <v>110</v>
      </c>
    </row>
    <row r="3" spans="1:12" ht="16.5">
      <c r="A3" s="5" t="s">
        <v>33</v>
      </c>
      <c r="B3" s="5" t="s">
        <v>34</v>
      </c>
      <c r="C3" s="5" t="s">
        <v>36</v>
      </c>
      <c r="D3" s="5" t="s">
        <v>37</v>
      </c>
      <c r="E3" s="5" t="s">
        <v>38</v>
      </c>
      <c r="G3">
        <v>49</v>
      </c>
      <c r="H3" t="str">
        <f>$G3&amp;A15</f>
        <v>49,67011</v>
      </c>
      <c r="I3" t="str">
        <f>$G3&amp;B15</f>
        <v>49,100001</v>
      </c>
      <c r="J3" t="str">
        <f>$G3&amp;C15</f>
        <v>49,1</v>
      </c>
      <c r="K3" t="str">
        <f>$G3&amp;D15</f>
        <v>49,1</v>
      </c>
      <c r="L3" t="str">
        <f>$G3&amp;E15</f>
        <v>49,67601</v>
      </c>
    </row>
    <row r="4" spans="1:12" ht="16.5">
      <c r="A4" s="5" t="s">
        <v>39</v>
      </c>
      <c r="B4" s="5" t="s">
        <v>40</v>
      </c>
      <c r="C4" s="5" t="s">
        <v>41</v>
      </c>
      <c r="D4" s="5" t="s">
        <v>42</v>
      </c>
      <c r="E4" s="5" t="s">
        <v>43</v>
      </c>
      <c r="G4">
        <v>54</v>
      </c>
      <c r="H4" t="str">
        <f t="shared" ref="H4:H12" si="0">$G4&amp;A16</f>
        <v>54,67011</v>
      </c>
      <c r="I4" t="str">
        <f t="shared" ref="I4:I12" si="1">$G4&amp;B16</f>
        <v>54,100002</v>
      </c>
      <c r="J4" t="str">
        <f t="shared" ref="J4:J12" si="2">$G4&amp;C16</f>
        <v>54,1</v>
      </c>
      <c r="K4" t="str">
        <f t="shared" ref="K4:K12" si="3">$G4&amp;D16</f>
        <v>54,2</v>
      </c>
      <c r="L4" t="str">
        <f t="shared" ref="L4:L12" si="4">$G4&amp;E16</f>
        <v>54,67602</v>
      </c>
    </row>
    <row r="5" spans="1:12" ht="16.5">
      <c r="A5" s="5" t="s">
        <v>44</v>
      </c>
      <c r="B5" s="5" t="s">
        <v>45</v>
      </c>
      <c r="C5" s="5" t="s">
        <v>46</v>
      </c>
      <c r="D5" s="5" t="s">
        <v>47</v>
      </c>
      <c r="E5" s="5" t="s">
        <v>48</v>
      </c>
      <c r="G5">
        <v>55</v>
      </c>
      <c r="H5" t="str">
        <f t="shared" si="0"/>
        <v>55,67011</v>
      </c>
      <c r="I5" t="str">
        <f t="shared" si="1"/>
        <v>55,100003</v>
      </c>
      <c r="J5" t="str">
        <f t="shared" si="2"/>
        <v>55,2</v>
      </c>
      <c r="K5" t="str">
        <f t="shared" si="3"/>
        <v>55,2</v>
      </c>
      <c r="L5" t="str">
        <f t="shared" si="4"/>
        <v>55,67603</v>
      </c>
    </row>
    <row r="6" spans="1:12" ht="16.5">
      <c r="A6" s="5" t="s">
        <v>49</v>
      </c>
      <c r="B6" s="5" t="s">
        <v>50</v>
      </c>
      <c r="C6" s="5" t="s">
        <v>51</v>
      </c>
      <c r="D6" s="5" t="s">
        <v>52</v>
      </c>
      <c r="E6" s="5" t="s">
        <v>53</v>
      </c>
      <c r="G6">
        <v>60</v>
      </c>
      <c r="H6" t="str">
        <f t="shared" si="0"/>
        <v>60,67011</v>
      </c>
      <c r="I6" t="str">
        <f t="shared" si="1"/>
        <v>60,100004</v>
      </c>
      <c r="J6" t="str">
        <f t="shared" si="2"/>
        <v>60,2</v>
      </c>
      <c r="K6" t="str">
        <f t="shared" si="3"/>
        <v>60,3</v>
      </c>
      <c r="L6" t="str">
        <f t="shared" si="4"/>
        <v>60,67604</v>
      </c>
    </row>
    <row r="7" spans="1:12" ht="16.5">
      <c r="A7" s="5" t="s">
        <v>54</v>
      </c>
      <c r="B7" s="5" t="s">
        <v>55</v>
      </c>
      <c r="C7" s="5" t="s">
        <v>56</v>
      </c>
      <c r="D7" s="5" t="s">
        <v>57</v>
      </c>
      <c r="E7" s="5" t="s">
        <v>58</v>
      </c>
      <c r="G7">
        <v>61</v>
      </c>
      <c r="H7" t="str">
        <f t="shared" si="0"/>
        <v>61,67011</v>
      </c>
      <c r="I7" t="str">
        <f t="shared" si="1"/>
        <v>61,100005</v>
      </c>
      <c r="J7" t="str">
        <f t="shared" si="2"/>
        <v>61,3</v>
      </c>
      <c r="K7" t="str">
        <f t="shared" si="3"/>
        <v>61,3</v>
      </c>
      <c r="L7" t="str">
        <f t="shared" si="4"/>
        <v>61,67605</v>
      </c>
    </row>
    <row r="8" spans="1:12" ht="16.5">
      <c r="A8" s="5" t="s">
        <v>59</v>
      </c>
      <c r="B8" s="5" t="s">
        <v>60</v>
      </c>
      <c r="C8" s="5" t="s">
        <v>61</v>
      </c>
      <c r="D8" s="5" t="s">
        <v>62</v>
      </c>
      <c r="E8" s="5" t="s">
        <v>63</v>
      </c>
      <c r="G8">
        <v>66</v>
      </c>
      <c r="H8" t="str">
        <f t="shared" si="0"/>
        <v>66,67011</v>
      </c>
      <c r="I8" t="str">
        <f t="shared" si="1"/>
        <v>66,100006</v>
      </c>
      <c r="J8" t="str">
        <f t="shared" si="2"/>
        <v>66,3</v>
      </c>
      <c r="K8" t="str">
        <f t="shared" si="3"/>
        <v>66,4</v>
      </c>
      <c r="L8" t="str">
        <f t="shared" si="4"/>
        <v>66,67606</v>
      </c>
    </row>
    <row r="9" spans="1:12" ht="16.5">
      <c r="A9" s="5" t="s">
        <v>64</v>
      </c>
      <c r="B9" s="5" t="s">
        <v>65</v>
      </c>
      <c r="C9" s="5" t="s">
        <v>66</v>
      </c>
      <c r="D9" s="5" t="s">
        <v>67</v>
      </c>
      <c r="E9" s="5" t="s">
        <v>68</v>
      </c>
      <c r="G9">
        <v>70</v>
      </c>
      <c r="H9" t="str">
        <f t="shared" si="0"/>
        <v>70,67011</v>
      </c>
      <c r="I9" t="str">
        <f t="shared" si="1"/>
        <v>70,100007</v>
      </c>
      <c r="J9" t="str">
        <f t="shared" si="2"/>
        <v>70,4</v>
      </c>
      <c r="K9" t="str">
        <f t="shared" si="3"/>
        <v>70,4</v>
      </c>
      <c r="L9" t="str">
        <f t="shared" si="4"/>
        <v>70,67607</v>
      </c>
    </row>
    <row r="10" spans="1:12" ht="16.5">
      <c r="A10" s="5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G10">
        <v>72</v>
      </c>
      <c r="H10" t="str">
        <f t="shared" si="0"/>
        <v>72,67011</v>
      </c>
      <c r="I10" t="str">
        <f t="shared" si="1"/>
        <v>72,100008</v>
      </c>
      <c r="J10" t="str">
        <f t="shared" si="2"/>
        <v>72,4</v>
      </c>
      <c r="K10" t="str">
        <f t="shared" si="3"/>
        <v>72,5</v>
      </c>
      <c r="L10" t="str">
        <f t="shared" si="4"/>
        <v>72,67608</v>
      </c>
    </row>
    <row r="11" spans="1:12" ht="16.5">
      <c r="A11" s="5" t="s">
        <v>74</v>
      </c>
      <c r="B11" s="5" t="s">
        <v>75</v>
      </c>
      <c r="C11" s="5" t="s">
        <v>76</v>
      </c>
      <c r="D11" s="5" t="s">
        <v>77</v>
      </c>
      <c r="E11" s="5" t="s">
        <v>78</v>
      </c>
      <c r="G11">
        <v>76</v>
      </c>
      <c r="H11" t="str">
        <f t="shared" si="0"/>
        <v>76,67011</v>
      </c>
      <c r="I11" t="str">
        <f t="shared" si="1"/>
        <v>76,100009</v>
      </c>
      <c r="J11" t="str">
        <f t="shared" si="2"/>
        <v>76,5</v>
      </c>
      <c r="K11" t="str">
        <f t="shared" si="3"/>
        <v>76,5</v>
      </c>
      <c r="L11" t="str">
        <f t="shared" si="4"/>
        <v>76,67609</v>
      </c>
    </row>
    <row r="12" spans="1:12" ht="16.5">
      <c r="A12" s="5" t="s">
        <v>79</v>
      </c>
      <c r="B12" s="5" t="s">
        <v>80</v>
      </c>
      <c r="C12" s="5" t="s">
        <v>81</v>
      </c>
      <c r="D12" s="5" t="s">
        <v>82</v>
      </c>
      <c r="E12" s="5" t="s">
        <v>83</v>
      </c>
      <c r="G12">
        <v>83</v>
      </c>
      <c r="H12" t="str">
        <f t="shared" si="0"/>
        <v>83,67011</v>
      </c>
      <c r="I12" t="str">
        <f t="shared" si="1"/>
        <v>83,100010</v>
      </c>
      <c r="J12" t="str">
        <f t="shared" si="2"/>
        <v>83,5</v>
      </c>
      <c r="K12" t="str">
        <f t="shared" si="3"/>
        <v>83,6</v>
      </c>
      <c r="L12" t="str">
        <f t="shared" si="4"/>
        <v>83,67610</v>
      </c>
    </row>
    <row r="15" spans="1:12">
      <c r="A15" t="str">
        <f>RIGHT(A3,6)</f>
        <v>,67011</v>
      </c>
      <c r="B15" t="str">
        <f>RIGHT(B3,7)</f>
        <v>,100001</v>
      </c>
      <c r="C15" t="str">
        <f>RIGHT(C3,2)</f>
        <v>,1</v>
      </c>
      <c r="D15" t="str">
        <f>RIGHT(D3,2)</f>
        <v>,1</v>
      </c>
      <c r="E15" t="str">
        <f>RIGHT(E3,6)</f>
        <v>,67601</v>
      </c>
    </row>
    <row r="16" spans="1:12">
      <c r="A16" t="str">
        <f t="shared" ref="A16:A24" si="5">RIGHT(A4,6)</f>
        <v>,67011</v>
      </c>
      <c r="B16" t="str">
        <f t="shared" ref="B16:B24" si="6">RIGHT(B4,7)</f>
        <v>,100002</v>
      </c>
      <c r="C16" t="str">
        <f t="shared" ref="C16:D16" si="7">RIGHT(C4,2)</f>
        <v>,1</v>
      </c>
      <c r="D16" t="str">
        <f t="shared" si="7"/>
        <v>,2</v>
      </c>
      <c r="E16" t="str">
        <f t="shared" ref="E16:E24" si="8">RIGHT(E4,6)</f>
        <v>,67602</v>
      </c>
    </row>
    <row r="17" spans="1:5">
      <c r="A17" t="str">
        <f t="shared" si="5"/>
        <v>,67011</v>
      </c>
      <c r="B17" t="str">
        <f t="shared" si="6"/>
        <v>,100003</v>
      </c>
      <c r="C17" t="str">
        <f t="shared" ref="C17:D17" si="9">RIGHT(C5,2)</f>
        <v>,2</v>
      </c>
      <c r="D17" t="str">
        <f t="shared" si="9"/>
        <v>,2</v>
      </c>
      <c r="E17" t="str">
        <f t="shared" si="8"/>
        <v>,67603</v>
      </c>
    </row>
    <row r="18" spans="1:5">
      <c r="A18" t="str">
        <f t="shared" si="5"/>
        <v>,67011</v>
      </c>
      <c r="B18" t="str">
        <f t="shared" si="6"/>
        <v>,100004</v>
      </c>
      <c r="C18" t="str">
        <f t="shared" ref="C18:D18" si="10">RIGHT(C6,2)</f>
        <v>,2</v>
      </c>
      <c r="D18" t="str">
        <f t="shared" si="10"/>
        <v>,3</v>
      </c>
      <c r="E18" t="str">
        <f t="shared" si="8"/>
        <v>,67604</v>
      </c>
    </row>
    <row r="19" spans="1:5">
      <c r="A19" t="str">
        <f t="shared" si="5"/>
        <v>,67011</v>
      </c>
      <c r="B19" t="str">
        <f t="shared" si="6"/>
        <v>,100005</v>
      </c>
      <c r="C19" t="str">
        <f t="shared" ref="C19:D19" si="11">RIGHT(C7,2)</f>
        <v>,3</v>
      </c>
      <c r="D19" t="str">
        <f t="shared" si="11"/>
        <v>,3</v>
      </c>
      <c r="E19" t="str">
        <f t="shared" si="8"/>
        <v>,67605</v>
      </c>
    </row>
    <row r="20" spans="1:5">
      <c r="A20" t="str">
        <f t="shared" si="5"/>
        <v>,67011</v>
      </c>
      <c r="B20" t="str">
        <f t="shared" si="6"/>
        <v>,100006</v>
      </c>
      <c r="C20" t="str">
        <f t="shared" ref="C20:D20" si="12">RIGHT(C8,2)</f>
        <v>,3</v>
      </c>
      <c r="D20" t="str">
        <f t="shared" si="12"/>
        <v>,4</v>
      </c>
      <c r="E20" t="str">
        <f t="shared" si="8"/>
        <v>,67606</v>
      </c>
    </row>
    <row r="21" spans="1:5">
      <c r="A21" t="str">
        <f t="shared" si="5"/>
        <v>,67011</v>
      </c>
      <c r="B21" t="str">
        <f t="shared" si="6"/>
        <v>,100007</v>
      </c>
      <c r="C21" t="str">
        <f t="shared" ref="C21:D21" si="13">RIGHT(C9,2)</f>
        <v>,4</v>
      </c>
      <c r="D21" t="str">
        <f t="shared" si="13"/>
        <v>,4</v>
      </c>
      <c r="E21" t="str">
        <f t="shared" si="8"/>
        <v>,67607</v>
      </c>
    </row>
    <row r="22" spans="1:5">
      <c r="A22" t="str">
        <f t="shared" si="5"/>
        <v>,67011</v>
      </c>
      <c r="B22" t="str">
        <f t="shared" si="6"/>
        <v>,100008</v>
      </c>
      <c r="C22" t="str">
        <f t="shared" ref="C22:D22" si="14">RIGHT(C10,2)</f>
        <v>,4</v>
      </c>
      <c r="D22" t="str">
        <f t="shared" si="14"/>
        <v>,5</v>
      </c>
      <c r="E22" t="str">
        <f t="shared" si="8"/>
        <v>,67608</v>
      </c>
    </row>
    <row r="23" spans="1:5">
      <c r="A23" t="str">
        <f t="shared" si="5"/>
        <v>,67011</v>
      </c>
      <c r="B23" t="str">
        <f t="shared" si="6"/>
        <v>,100009</v>
      </c>
      <c r="C23" t="str">
        <f t="shared" ref="C23:D23" si="15">RIGHT(C11,2)</f>
        <v>,5</v>
      </c>
      <c r="D23" t="str">
        <f t="shared" si="15"/>
        <v>,5</v>
      </c>
      <c r="E23" t="str">
        <f t="shared" si="8"/>
        <v>,67609</v>
      </c>
    </row>
    <row r="24" spans="1:5">
      <c r="A24" t="str">
        <f t="shared" si="5"/>
        <v>,67011</v>
      </c>
      <c r="B24" t="str">
        <f t="shared" si="6"/>
        <v>,100010</v>
      </c>
      <c r="C24" t="str">
        <f t="shared" ref="C24:D24" si="16">RIGHT(C12,2)</f>
        <v>,5</v>
      </c>
      <c r="D24" t="str">
        <f t="shared" si="16"/>
        <v>,6</v>
      </c>
      <c r="E24" t="str">
        <f t="shared" si="8"/>
        <v>,67610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user-20210805</cp:lastModifiedBy>
  <dcterms:created xsi:type="dcterms:W3CDTF">2006-09-16T00:00:00Z</dcterms:created>
  <dcterms:modified xsi:type="dcterms:W3CDTF">2022-03-24T12:42:10Z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C60AB92FC5E3415F85336D4781BC9E52</vt:lpwstr>
  </property>
  <property fmtid="{D5CDD505-2E9C-101B-9397-08002B2CF9AE}" pid="3" name="KSOProductBuildVer">
    <vt:lpwstr>2052-11.1.0.10700</vt:lpwstr>
  </property>
</Properties>
</file>