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20190806" sheetId="2" r:id="rId1"/>
    <sheet name="20190815" sheetId="1" r:id="rId2"/>
  </sheets>
  <calcPr calcId="152511"/>
</workbook>
</file>

<file path=xl/calcChain.xml><?xml version="1.0" encoding="utf-8"?>
<calcChain xmlns="http://schemas.openxmlformats.org/spreadsheetml/2006/main">
  <c r="L8" i="2" l="1"/>
  <c r="N8" i="2" s="1"/>
  <c r="L7" i="2"/>
  <c r="N7" i="2" s="1"/>
  <c r="J7" i="2"/>
  <c r="L6" i="2"/>
  <c r="J6" i="2" s="1"/>
  <c r="C6" i="2"/>
  <c r="C7" i="2" s="1"/>
  <c r="C8" i="2" s="1"/>
  <c r="C9" i="2" s="1"/>
  <c r="C10" i="2" s="1"/>
  <c r="C11" i="2" s="1"/>
  <c r="C12" i="2" s="1"/>
  <c r="C13" i="2" s="1"/>
  <c r="C14" i="2" s="1"/>
  <c r="C15" i="2" s="1"/>
  <c r="N5" i="2"/>
  <c r="J5" i="2"/>
  <c r="F5" i="2"/>
  <c r="F6" i="2" s="1"/>
  <c r="F7" i="2" s="1"/>
  <c r="F8" i="2" s="1"/>
  <c r="F9" i="2" s="1"/>
  <c r="F10" i="2" s="1"/>
  <c r="F11" i="2" s="1"/>
  <c r="F12" i="2" s="1"/>
  <c r="F13" i="2" s="1"/>
  <c r="F14" i="2" s="1"/>
  <c r="F15" i="2" s="1"/>
  <c r="D5" i="2"/>
  <c r="D6" i="2" s="1"/>
  <c r="D7" i="2" s="1"/>
  <c r="D8" i="2" s="1"/>
  <c r="D9" i="2" s="1"/>
  <c r="D10" i="2" s="1"/>
  <c r="D11" i="2" s="1"/>
  <c r="D12" i="2" s="1"/>
  <c r="D13" i="2" s="1"/>
  <c r="D14" i="2" s="1"/>
  <c r="D15" i="2" s="1"/>
  <c r="N4" i="2"/>
  <c r="J4" i="2"/>
  <c r="L10" i="2" l="1"/>
  <c r="N6" i="2"/>
  <c r="L9" i="2"/>
  <c r="J8" i="2"/>
  <c r="F9" i="1"/>
  <c r="F14" i="1" s="1"/>
  <c r="F7" i="1"/>
  <c r="I7" i="1" s="1"/>
  <c r="L7" i="1" s="1"/>
  <c r="F6" i="1"/>
  <c r="I6" i="1" s="1"/>
  <c r="L6" i="1" s="1"/>
  <c r="F5" i="1"/>
  <c r="I5" i="1" s="1"/>
  <c r="L5" i="1" s="1"/>
  <c r="I4" i="1"/>
  <c r="L4" i="1" s="1"/>
  <c r="L11" i="2" l="1"/>
  <c r="N9" i="2"/>
  <c r="J9" i="2"/>
  <c r="J10" i="2"/>
  <c r="L12" i="2"/>
  <c r="N10" i="2"/>
  <c r="F17" i="1"/>
  <c r="I17" i="1" s="1"/>
  <c r="L17" i="1" s="1"/>
  <c r="F19" i="1"/>
  <c r="F15" i="1"/>
  <c r="F16" i="1"/>
  <c r="I15" i="1"/>
  <c r="L15" i="1" s="1"/>
  <c r="F10" i="1"/>
  <c r="I10" i="1" s="1"/>
  <c r="L10" i="1" s="1"/>
  <c r="F11" i="1"/>
  <c r="I11" i="1" s="1"/>
  <c r="L11" i="1" s="1"/>
  <c r="I9" i="1"/>
  <c r="L9" i="1" s="1"/>
  <c r="F12" i="1"/>
  <c r="I12" i="1" s="1"/>
  <c r="L12" i="1" s="1"/>
  <c r="P4" i="1"/>
  <c r="I14" i="1"/>
  <c r="L14" i="1" s="1"/>
  <c r="C9" i="1"/>
  <c r="C14" i="1" s="1"/>
  <c r="C19" i="1" s="1"/>
  <c r="C24" i="1" s="1"/>
  <c r="C29" i="1" s="1"/>
  <c r="C34" i="1" s="1"/>
  <c r="C39" i="1" s="1"/>
  <c r="C44" i="1" s="1"/>
  <c r="C49" i="1" s="1"/>
  <c r="C54" i="1" s="1"/>
  <c r="C59" i="1" s="1"/>
  <c r="N11" i="2" l="1"/>
  <c r="J11" i="2"/>
  <c r="L13" i="2"/>
  <c r="N12" i="2"/>
  <c r="J12" i="2"/>
  <c r="L14" i="2"/>
  <c r="F21" i="1"/>
  <c r="F20" i="1"/>
  <c r="I20" i="1" s="1"/>
  <c r="L20" i="1" s="1"/>
  <c r="F24" i="1"/>
  <c r="F22" i="1"/>
  <c r="I22" i="1" s="1"/>
  <c r="L22" i="1" s="1"/>
  <c r="I16" i="1"/>
  <c r="L16" i="1" s="1"/>
  <c r="P14" i="1"/>
  <c r="P9" i="1"/>
  <c r="I19" i="1"/>
  <c r="L19" i="1" s="1"/>
  <c r="I21" i="1"/>
  <c r="L21" i="1" s="1"/>
  <c r="B9" i="1"/>
  <c r="B14" i="1" s="1"/>
  <c r="B19" i="1" s="1"/>
  <c r="B24" i="1" s="1"/>
  <c r="B29" i="1" s="1"/>
  <c r="B34" i="1" s="1"/>
  <c r="B39" i="1" s="1"/>
  <c r="B44" i="1" s="1"/>
  <c r="B49" i="1" s="1"/>
  <c r="B54" i="1" s="1"/>
  <c r="B59" i="1" s="1"/>
  <c r="A14" i="1"/>
  <c r="A19" i="1" s="1"/>
  <c r="A24" i="1" s="1"/>
  <c r="A29" i="1" s="1"/>
  <c r="A34" i="1" s="1"/>
  <c r="A39" i="1" s="1"/>
  <c r="A44" i="1" s="1"/>
  <c r="A49" i="1" s="1"/>
  <c r="A54" i="1" s="1"/>
  <c r="A59" i="1" s="1"/>
  <c r="J14" i="2" l="1"/>
  <c r="N14" i="2"/>
  <c r="L15" i="2"/>
  <c r="N13" i="2"/>
  <c r="J13" i="2"/>
  <c r="F27" i="1"/>
  <c r="I27" i="1" s="1"/>
  <c r="L27" i="1" s="1"/>
  <c r="F29" i="1"/>
  <c r="F26" i="1"/>
  <c r="I26" i="1" s="1"/>
  <c r="L26" i="1" s="1"/>
  <c r="F25" i="1"/>
  <c r="I25" i="1" s="1"/>
  <c r="L25" i="1" s="1"/>
  <c r="I24" i="1"/>
  <c r="L24" i="1" s="1"/>
  <c r="P19" i="1"/>
  <c r="N15" i="2" l="1"/>
  <c r="J15" i="2"/>
  <c r="F31" i="1"/>
  <c r="I31" i="1" s="1"/>
  <c r="L31" i="1" s="1"/>
  <c r="F34" i="1"/>
  <c r="F32" i="1"/>
  <c r="I32" i="1" s="1"/>
  <c r="L32" i="1" s="1"/>
  <c r="F30" i="1"/>
  <c r="I30" i="1"/>
  <c r="L30" i="1" s="1"/>
  <c r="P24" i="1"/>
  <c r="I29" i="1"/>
  <c r="L29" i="1" s="1"/>
  <c r="F39" i="1" l="1"/>
  <c r="F37" i="1"/>
  <c r="F36" i="1"/>
  <c r="F35" i="1"/>
  <c r="I35" i="1" s="1"/>
  <c r="L35" i="1" s="1"/>
  <c r="P29" i="1"/>
  <c r="I34" i="1"/>
  <c r="L34" i="1" s="1"/>
  <c r="I37" i="1"/>
  <c r="L37" i="1" s="1"/>
  <c r="I36" i="1"/>
  <c r="L36" i="1" s="1"/>
  <c r="F42" i="1" l="1"/>
  <c r="I42" i="1" s="1"/>
  <c r="L42" i="1" s="1"/>
  <c r="F44" i="1"/>
  <c r="F40" i="1"/>
  <c r="I40" i="1" s="1"/>
  <c r="L40" i="1" s="1"/>
  <c r="F41" i="1"/>
  <c r="P34" i="1"/>
  <c r="I41" i="1"/>
  <c r="L41" i="1" s="1"/>
  <c r="I39" i="1"/>
  <c r="L39" i="1" s="1"/>
  <c r="F46" i="1" l="1"/>
  <c r="I46" i="1" s="1"/>
  <c r="L46" i="1" s="1"/>
  <c r="F47" i="1"/>
  <c r="F49" i="1"/>
  <c r="F45" i="1"/>
  <c r="I45" i="1"/>
  <c r="L45" i="1" s="1"/>
  <c r="I44" i="1"/>
  <c r="L44" i="1" s="1"/>
  <c r="I47" i="1"/>
  <c r="L47" i="1" s="1"/>
  <c r="P39" i="1"/>
  <c r="F52" i="1" l="1"/>
  <c r="I52" i="1" s="1"/>
  <c r="L52" i="1" s="1"/>
  <c r="F54" i="1"/>
  <c r="F50" i="1"/>
  <c r="F51" i="1"/>
  <c r="P44" i="1"/>
  <c r="I50" i="1"/>
  <c r="L50" i="1" s="1"/>
  <c r="I51" i="1"/>
  <c r="L51" i="1" s="1"/>
  <c r="I49" i="1"/>
  <c r="L49" i="1" s="1"/>
  <c r="F56" i="1" l="1"/>
  <c r="I56" i="1" s="1"/>
  <c r="L56" i="1" s="1"/>
  <c r="F59" i="1"/>
  <c r="F57" i="1"/>
  <c r="F55" i="1"/>
  <c r="P49" i="1"/>
  <c r="I57" i="1"/>
  <c r="L57" i="1" s="1"/>
  <c r="I55" i="1"/>
  <c r="L55" i="1" s="1"/>
  <c r="I54" i="1"/>
  <c r="L54" i="1" s="1"/>
  <c r="F61" i="1" l="1"/>
  <c r="I61" i="1" s="1"/>
  <c r="L61" i="1" s="1"/>
  <c r="F60" i="1"/>
  <c r="I60" i="1" s="1"/>
  <c r="L60" i="1" s="1"/>
  <c r="F62" i="1"/>
  <c r="P54" i="1"/>
  <c r="I62" i="1"/>
  <c r="L62" i="1" s="1"/>
  <c r="I59" i="1"/>
  <c r="L59" i="1" s="1"/>
  <c r="P59" i="1" l="1"/>
</calcChain>
</file>

<file path=xl/sharedStrings.xml><?xml version="1.0" encoding="utf-8"?>
<sst xmlns="http://schemas.openxmlformats.org/spreadsheetml/2006/main" count="66" uniqueCount="23">
  <si>
    <t>等级</t>
    <phoneticPr fontId="1" type="noConversion"/>
  </si>
  <si>
    <t>通关奖励</t>
    <phoneticPr fontId="1" type="noConversion"/>
  </si>
  <si>
    <t>银币数量</t>
    <phoneticPr fontId="1" type="noConversion"/>
  </si>
  <si>
    <t>概率</t>
    <phoneticPr fontId="1" type="noConversion"/>
  </si>
  <si>
    <t>奖励与副本无关</t>
    <phoneticPr fontId="1" type="noConversion"/>
  </si>
  <si>
    <t>期望</t>
    <phoneticPr fontId="1" type="noConversion"/>
  </si>
  <si>
    <t>铜宝箱</t>
    <phoneticPr fontId="1" type="noConversion"/>
  </si>
  <si>
    <t>金宝箱</t>
    <phoneticPr fontId="1" type="noConversion"/>
  </si>
  <si>
    <t>银宝箱</t>
    <phoneticPr fontId="1" type="noConversion"/>
  </si>
  <si>
    <t>金宝箱</t>
    <phoneticPr fontId="1" type="noConversion"/>
  </si>
  <si>
    <t>银宝箱</t>
    <phoneticPr fontId="1" type="noConversion"/>
  </si>
  <si>
    <t>铜宝箱</t>
    <phoneticPr fontId="1" type="noConversion"/>
  </si>
  <si>
    <t>1~3个</t>
    <phoneticPr fontId="1" type="noConversion"/>
  </si>
  <si>
    <t>0~3个</t>
    <phoneticPr fontId="1" type="noConversion"/>
  </si>
  <si>
    <t>概率</t>
    <phoneticPr fontId="1" type="noConversion"/>
  </si>
  <si>
    <t>数量范围限制</t>
    <phoneticPr fontId="1" type="noConversion"/>
  </si>
  <si>
    <t>奖励与副本无关</t>
    <phoneticPr fontId="1" type="noConversion"/>
  </si>
  <si>
    <t>等级</t>
    <phoneticPr fontId="1" type="noConversion"/>
  </si>
  <si>
    <t>通关奖励</t>
    <phoneticPr fontId="1" type="noConversion"/>
  </si>
  <si>
    <t>普通宝箱</t>
    <phoneticPr fontId="1" type="noConversion"/>
  </si>
  <si>
    <t>银币数量</t>
    <phoneticPr fontId="1" type="noConversion"/>
  </si>
  <si>
    <t>概率</t>
    <phoneticPr fontId="1" type="noConversion"/>
  </si>
  <si>
    <t>银币数量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</si>
</sst>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9" fontId="0" fillId="0" borderId="0" xfId="0" applyNumberFormat="1"/>
    <xf numFmtId="0" fontId="0" fillId="0" borderId="0" xfId="0" applyAlignment="1">
      <alignment horizontal="right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5"/>
  <sheetViews>
    <sheetView workbookViewId="0">
      <selection activeCell="B1" sqref="B1"/>
    </sheetView>
  </sheetViews>
  <sheetFormatPr defaultRowHeight="13.5" x14ac:dyDescent="0.15"/>
  <sheetData>
    <row r="1" spans="2:15" x14ac:dyDescent="0.15">
      <c r="B1" s="1" t="s">
        <v>16</v>
      </c>
    </row>
    <row r="3" spans="2:15" x14ac:dyDescent="0.15">
      <c r="C3" t="s">
        <v>17</v>
      </c>
      <c r="D3" t="s">
        <v>17</v>
      </c>
      <c r="F3" t="s">
        <v>18</v>
      </c>
      <c r="I3" t="s">
        <v>19</v>
      </c>
      <c r="J3" t="s">
        <v>20</v>
      </c>
      <c r="K3" t="s">
        <v>21</v>
      </c>
      <c r="L3" t="s">
        <v>22</v>
      </c>
      <c r="M3" t="s">
        <v>21</v>
      </c>
      <c r="N3" t="s">
        <v>22</v>
      </c>
      <c r="O3" t="s">
        <v>21</v>
      </c>
    </row>
    <row r="4" spans="2:15" x14ac:dyDescent="0.15">
      <c r="C4">
        <v>0</v>
      </c>
      <c r="D4">
        <v>25</v>
      </c>
      <c r="F4">
        <v>250000</v>
      </c>
      <c r="J4">
        <f>L4-10000</f>
        <v>18000</v>
      </c>
      <c r="K4" s="2">
        <v>0.3</v>
      </c>
      <c r="L4">
        <v>28000</v>
      </c>
      <c r="M4" s="2">
        <v>0.4</v>
      </c>
      <c r="N4">
        <f>L4+10000</f>
        <v>38000</v>
      </c>
      <c r="O4" s="2">
        <v>0.3</v>
      </c>
    </row>
    <row r="5" spans="2:15" x14ac:dyDescent="0.15">
      <c r="C5">
        <v>26</v>
      </c>
      <c r="D5">
        <f>D4+5</f>
        <v>30</v>
      </c>
      <c r="F5">
        <f>F4+30000</f>
        <v>280000</v>
      </c>
      <c r="J5">
        <f t="shared" ref="J5:J15" si="0">L5-10000</f>
        <v>18000</v>
      </c>
      <c r="K5" s="2">
        <v>0.3</v>
      </c>
      <c r="L5">
        <v>28000</v>
      </c>
      <c r="M5" s="2">
        <v>0.4</v>
      </c>
      <c r="N5">
        <f t="shared" ref="N5:N15" si="1">L5+10000</f>
        <v>38000</v>
      </c>
      <c r="O5" s="2">
        <v>0.3</v>
      </c>
    </row>
    <row r="6" spans="2:15" x14ac:dyDescent="0.15">
      <c r="C6">
        <f>C5+5</f>
        <v>31</v>
      </c>
      <c r="D6">
        <f t="shared" ref="D6:D15" si="2">D5+5</f>
        <v>35</v>
      </c>
      <c r="F6">
        <f t="shared" ref="F6:F15" si="3">F5+30000</f>
        <v>310000</v>
      </c>
      <c r="J6">
        <f t="shared" si="0"/>
        <v>23000</v>
      </c>
      <c r="K6" s="2">
        <v>0.3</v>
      </c>
      <c r="L6">
        <f>L4+5000</f>
        <v>33000</v>
      </c>
      <c r="M6" s="2">
        <v>0.4</v>
      </c>
      <c r="N6">
        <f t="shared" si="1"/>
        <v>43000</v>
      </c>
      <c r="O6" s="2">
        <v>0.3</v>
      </c>
    </row>
    <row r="7" spans="2:15" x14ac:dyDescent="0.15">
      <c r="C7">
        <f t="shared" ref="C7:C15" si="4">C6+5</f>
        <v>36</v>
      </c>
      <c r="D7">
        <f t="shared" si="2"/>
        <v>40</v>
      </c>
      <c r="F7">
        <f t="shared" si="3"/>
        <v>340000</v>
      </c>
      <c r="J7">
        <f t="shared" si="0"/>
        <v>23000</v>
      </c>
      <c r="K7" s="2">
        <v>0.3</v>
      </c>
      <c r="L7">
        <f t="shared" ref="L7:L15" si="5">L5+5000</f>
        <v>33000</v>
      </c>
      <c r="M7" s="2">
        <v>0.4</v>
      </c>
      <c r="N7">
        <f t="shared" si="1"/>
        <v>43000</v>
      </c>
      <c r="O7" s="2">
        <v>0.3</v>
      </c>
    </row>
    <row r="8" spans="2:15" x14ac:dyDescent="0.15">
      <c r="C8">
        <f t="shared" si="4"/>
        <v>41</v>
      </c>
      <c r="D8">
        <f t="shared" si="2"/>
        <v>45</v>
      </c>
      <c r="F8">
        <f t="shared" si="3"/>
        <v>370000</v>
      </c>
      <c r="J8">
        <f t="shared" si="0"/>
        <v>28000</v>
      </c>
      <c r="K8" s="2">
        <v>0.3</v>
      </c>
      <c r="L8">
        <f t="shared" si="5"/>
        <v>38000</v>
      </c>
      <c r="M8" s="2">
        <v>0.4</v>
      </c>
      <c r="N8">
        <f t="shared" si="1"/>
        <v>48000</v>
      </c>
      <c r="O8" s="2">
        <v>0.3</v>
      </c>
    </row>
    <row r="9" spans="2:15" x14ac:dyDescent="0.15">
      <c r="C9">
        <f t="shared" si="4"/>
        <v>46</v>
      </c>
      <c r="D9">
        <f t="shared" si="2"/>
        <v>50</v>
      </c>
      <c r="F9">
        <f t="shared" si="3"/>
        <v>400000</v>
      </c>
      <c r="J9">
        <f t="shared" si="0"/>
        <v>28000</v>
      </c>
      <c r="K9" s="2">
        <v>0.3</v>
      </c>
      <c r="L9">
        <f t="shared" si="5"/>
        <v>38000</v>
      </c>
      <c r="M9" s="2">
        <v>0.4</v>
      </c>
      <c r="N9">
        <f t="shared" si="1"/>
        <v>48000</v>
      </c>
      <c r="O9" s="2">
        <v>0.3</v>
      </c>
    </row>
    <row r="10" spans="2:15" x14ac:dyDescent="0.15">
      <c r="C10">
        <f t="shared" si="4"/>
        <v>51</v>
      </c>
      <c r="D10">
        <f t="shared" si="2"/>
        <v>55</v>
      </c>
      <c r="F10">
        <f t="shared" si="3"/>
        <v>430000</v>
      </c>
      <c r="J10">
        <f t="shared" si="0"/>
        <v>33000</v>
      </c>
      <c r="K10" s="2">
        <v>0.3</v>
      </c>
      <c r="L10">
        <f t="shared" si="5"/>
        <v>43000</v>
      </c>
      <c r="M10" s="2">
        <v>0.4</v>
      </c>
      <c r="N10">
        <f t="shared" si="1"/>
        <v>53000</v>
      </c>
      <c r="O10" s="2">
        <v>0.3</v>
      </c>
    </row>
    <row r="11" spans="2:15" x14ac:dyDescent="0.15">
      <c r="C11">
        <f t="shared" si="4"/>
        <v>56</v>
      </c>
      <c r="D11">
        <f t="shared" si="2"/>
        <v>60</v>
      </c>
      <c r="F11">
        <f t="shared" si="3"/>
        <v>460000</v>
      </c>
      <c r="J11">
        <f t="shared" si="0"/>
        <v>33000</v>
      </c>
      <c r="K11" s="2">
        <v>0.3</v>
      </c>
      <c r="L11">
        <f t="shared" si="5"/>
        <v>43000</v>
      </c>
      <c r="M11" s="2">
        <v>0.4</v>
      </c>
      <c r="N11">
        <f t="shared" si="1"/>
        <v>53000</v>
      </c>
      <c r="O11" s="2">
        <v>0.3</v>
      </c>
    </row>
    <row r="12" spans="2:15" x14ac:dyDescent="0.15">
      <c r="C12">
        <f t="shared" si="4"/>
        <v>61</v>
      </c>
      <c r="D12">
        <f t="shared" si="2"/>
        <v>65</v>
      </c>
      <c r="F12">
        <f t="shared" si="3"/>
        <v>490000</v>
      </c>
      <c r="J12">
        <f t="shared" si="0"/>
        <v>38000</v>
      </c>
      <c r="K12" s="2">
        <v>0.3</v>
      </c>
      <c r="L12">
        <f t="shared" si="5"/>
        <v>48000</v>
      </c>
      <c r="M12" s="2">
        <v>0.4</v>
      </c>
      <c r="N12">
        <f t="shared" si="1"/>
        <v>58000</v>
      </c>
      <c r="O12" s="2">
        <v>0.3</v>
      </c>
    </row>
    <row r="13" spans="2:15" x14ac:dyDescent="0.15">
      <c r="C13">
        <f t="shared" si="4"/>
        <v>66</v>
      </c>
      <c r="D13">
        <f t="shared" si="2"/>
        <v>70</v>
      </c>
      <c r="F13">
        <f t="shared" si="3"/>
        <v>520000</v>
      </c>
      <c r="J13">
        <f t="shared" si="0"/>
        <v>38000</v>
      </c>
      <c r="K13" s="2">
        <v>0.3</v>
      </c>
      <c r="L13">
        <f t="shared" si="5"/>
        <v>48000</v>
      </c>
      <c r="M13" s="2">
        <v>0.4</v>
      </c>
      <c r="N13">
        <f t="shared" si="1"/>
        <v>58000</v>
      </c>
      <c r="O13" s="2">
        <v>0.3</v>
      </c>
    </row>
    <row r="14" spans="2:15" x14ac:dyDescent="0.15">
      <c r="C14">
        <f t="shared" si="4"/>
        <v>71</v>
      </c>
      <c r="D14">
        <f t="shared" si="2"/>
        <v>75</v>
      </c>
      <c r="F14">
        <f t="shared" si="3"/>
        <v>550000</v>
      </c>
      <c r="J14">
        <f t="shared" si="0"/>
        <v>43000</v>
      </c>
      <c r="K14" s="2">
        <v>0.3</v>
      </c>
      <c r="L14">
        <f t="shared" si="5"/>
        <v>53000</v>
      </c>
      <c r="M14" s="2">
        <v>0.4</v>
      </c>
      <c r="N14">
        <f t="shared" si="1"/>
        <v>63000</v>
      </c>
      <c r="O14" s="2">
        <v>0.3</v>
      </c>
    </row>
    <row r="15" spans="2:15" x14ac:dyDescent="0.15">
      <c r="C15">
        <f t="shared" si="4"/>
        <v>76</v>
      </c>
      <c r="D15">
        <f t="shared" si="2"/>
        <v>80</v>
      </c>
      <c r="F15">
        <f t="shared" si="3"/>
        <v>580000</v>
      </c>
      <c r="J15">
        <f t="shared" si="0"/>
        <v>43000</v>
      </c>
      <c r="K15" s="2">
        <v>0.3</v>
      </c>
      <c r="L15">
        <f t="shared" si="5"/>
        <v>53000</v>
      </c>
      <c r="M15" s="2">
        <v>0.4</v>
      </c>
      <c r="N15">
        <f t="shared" si="1"/>
        <v>63000</v>
      </c>
      <c r="O15" s="2">
        <v>0.3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2"/>
  <sheetViews>
    <sheetView tabSelected="1" zoomScale="85" zoomScaleNormal="85" workbookViewId="0">
      <selection activeCell="T11" sqref="T11"/>
    </sheetView>
  </sheetViews>
  <sheetFormatPr defaultRowHeight="13.5" x14ac:dyDescent="0.15"/>
  <cols>
    <col min="20" max="20" width="10.875" customWidth="1"/>
  </cols>
  <sheetData>
    <row r="1" spans="1:21" x14ac:dyDescent="0.15">
      <c r="A1" s="1" t="s">
        <v>4</v>
      </c>
    </row>
    <row r="2" spans="1:21" x14ac:dyDescent="0.15">
      <c r="E2" t="s">
        <v>7</v>
      </c>
      <c r="H2" t="s">
        <v>8</v>
      </c>
      <c r="K2" t="s">
        <v>6</v>
      </c>
    </row>
    <row r="3" spans="1:21" x14ac:dyDescent="0.15">
      <c r="A3" t="s">
        <v>0</v>
      </c>
      <c r="B3" t="s">
        <v>0</v>
      </c>
      <c r="C3" t="s">
        <v>1</v>
      </c>
      <c r="F3" t="s">
        <v>2</v>
      </c>
      <c r="G3" t="s">
        <v>3</v>
      </c>
      <c r="I3" t="s">
        <v>2</v>
      </c>
      <c r="J3" t="s">
        <v>3</v>
      </c>
      <c r="L3" t="s">
        <v>2</v>
      </c>
      <c r="M3" t="s">
        <v>3</v>
      </c>
      <c r="P3" t="s">
        <v>5</v>
      </c>
      <c r="T3" t="s">
        <v>15</v>
      </c>
      <c r="U3" s="3" t="s">
        <v>14</v>
      </c>
    </row>
    <row r="4" spans="1:21" x14ac:dyDescent="0.15">
      <c r="A4">
        <v>0</v>
      </c>
      <c r="B4">
        <v>25</v>
      </c>
      <c r="C4">
        <v>250000</v>
      </c>
      <c r="F4">
        <v>50000</v>
      </c>
      <c r="G4" s="2">
        <v>0.25</v>
      </c>
      <c r="I4">
        <f>INT(F4*70%)</f>
        <v>35000</v>
      </c>
      <c r="J4" s="2">
        <v>0.25</v>
      </c>
      <c r="L4">
        <f>INT(I4*70%)</f>
        <v>24500</v>
      </c>
      <c r="M4" s="2">
        <v>0.25</v>
      </c>
      <c r="N4" s="2"/>
      <c r="P4">
        <f>SUMPRODUCT(F4:F7,G4:G7)*1.4+SUMPRODUCT(I4:I7,J4:J7)*1.6+SUMPRODUCT(L4:L7,M4:M7)*2</f>
        <v>188125</v>
      </c>
      <c r="S4" t="s">
        <v>9</v>
      </c>
      <c r="T4" t="s">
        <v>12</v>
      </c>
      <c r="U4" s="2">
        <v>0.3</v>
      </c>
    </row>
    <row r="5" spans="1:21" x14ac:dyDescent="0.15">
      <c r="F5">
        <f>INT(F4*1.05)</f>
        <v>52500</v>
      </c>
      <c r="G5" s="2">
        <v>0.25</v>
      </c>
      <c r="I5">
        <f t="shared" ref="I5:I7" si="0">INT(F5*70%)</f>
        <v>36750</v>
      </c>
      <c r="J5" s="2">
        <v>0.25</v>
      </c>
      <c r="L5">
        <f t="shared" ref="L5:L7" si="1">INT(I5*70%)</f>
        <v>25725</v>
      </c>
      <c r="M5" s="2">
        <v>0.25</v>
      </c>
      <c r="N5" s="2"/>
      <c r="S5" t="s">
        <v>10</v>
      </c>
      <c r="T5" t="s">
        <v>12</v>
      </c>
      <c r="U5" s="2">
        <v>0.3</v>
      </c>
    </row>
    <row r="6" spans="1:21" x14ac:dyDescent="0.15">
      <c r="F6">
        <f>INT(F4*1.1)</f>
        <v>55000</v>
      </c>
      <c r="G6" s="2">
        <v>0.25</v>
      </c>
      <c r="I6">
        <f t="shared" si="0"/>
        <v>38500</v>
      </c>
      <c r="J6" s="2">
        <v>0.25</v>
      </c>
      <c r="L6">
        <f t="shared" si="1"/>
        <v>26950</v>
      </c>
      <c r="M6" s="2">
        <v>0.25</v>
      </c>
      <c r="N6" s="2"/>
      <c r="S6" t="s">
        <v>11</v>
      </c>
      <c r="T6" t="s">
        <v>13</v>
      </c>
      <c r="U6" s="2">
        <v>0.4</v>
      </c>
    </row>
    <row r="7" spans="1:21" x14ac:dyDescent="0.15">
      <c r="F7">
        <f>INT(F4*1.15)</f>
        <v>57500</v>
      </c>
      <c r="G7" s="2">
        <v>0.25</v>
      </c>
      <c r="I7">
        <f t="shared" si="0"/>
        <v>40250</v>
      </c>
      <c r="J7" s="2">
        <v>0.25</v>
      </c>
      <c r="L7">
        <f t="shared" si="1"/>
        <v>28175</v>
      </c>
      <c r="M7" s="2">
        <v>0.25</v>
      </c>
      <c r="N7" s="2"/>
    </row>
    <row r="8" spans="1:21" x14ac:dyDescent="0.15">
      <c r="E8" t="s">
        <v>7</v>
      </c>
      <c r="H8" t="s">
        <v>8</v>
      </c>
      <c r="K8" t="s">
        <v>6</v>
      </c>
      <c r="M8" s="2"/>
      <c r="N8" s="2"/>
    </row>
    <row r="9" spans="1:21" x14ac:dyDescent="0.15">
      <c r="A9">
        <v>26</v>
      </c>
      <c r="B9">
        <f>B4+5</f>
        <v>30</v>
      </c>
      <c r="C9">
        <f>C4+30000</f>
        <v>280000</v>
      </c>
      <c r="F9">
        <f>INT(F4*1.1)</f>
        <v>55000</v>
      </c>
      <c r="G9" s="2">
        <v>0.25</v>
      </c>
      <c r="I9">
        <f>INT(F9*70%)</f>
        <v>38500</v>
      </c>
      <c r="J9" s="2">
        <v>0.25</v>
      </c>
      <c r="L9">
        <f>INT(I9*70%)</f>
        <v>26950</v>
      </c>
      <c r="M9" s="2">
        <v>0.25</v>
      </c>
      <c r="N9" s="2"/>
      <c r="P9">
        <f>SUMPRODUCT(F9:F12,G9:G12)*1.4+SUMPRODUCT(I9:I12,J9:J12)*1.6+SUMPRODUCT(L9:L12,M9:M12)*2</f>
        <v>206937</v>
      </c>
    </row>
    <row r="10" spans="1:21" x14ac:dyDescent="0.15">
      <c r="F10">
        <f>INT(F9*1.05)</f>
        <v>57750</v>
      </c>
      <c r="G10" s="2">
        <v>0.25</v>
      </c>
      <c r="I10">
        <f t="shared" ref="I10:I12" si="2">INT(F10*70%)</f>
        <v>40425</v>
      </c>
      <c r="J10" s="2">
        <v>0.25</v>
      </c>
      <c r="L10">
        <f t="shared" ref="L10:L12" si="3">INT(I10*70%)</f>
        <v>28297</v>
      </c>
      <c r="M10" s="2">
        <v>0.25</v>
      </c>
      <c r="N10" s="2"/>
    </row>
    <row r="11" spans="1:21" x14ac:dyDescent="0.15">
      <c r="F11">
        <f>INT(F9*1.1)</f>
        <v>60500</v>
      </c>
      <c r="G11" s="2">
        <v>0.25</v>
      </c>
      <c r="I11">
        <f t="shared" si="2"/>
        <v>42350</v>
      </c>
      <c r="J11" s="2">
        <v>0.25</v>
      </c>
      <c r="L11">
        <f t="shared" si="3"/>
        <v>29645</v>
      </c>
      <c r="M11" s="2">
        <v>0.25</v>
      </c>
      <c r="N11" s="2"/>
    </row>
    <row r="12" spans="1:21" x14ac:dyDescent="0.15">
      <c r="F12">
        <f>INT(F9*1.15)</f>
        <v>63250</v>
      </c>
      <c r="G12" s="2">
        <v>0.25</v>
      </c>
      <c r="I12">
        <f t="shared" si="2"/>
        <v>44275</v>
      </c>
      <c r="J12" s="2">
        <v>0.25</v>
      </c>
      <c r="L12">
        <f t="shared" si="3"/>
        <v>30992</v>
      </c>
      <c r="M12" s="2">
        <v>0.25</v>
      </c>
      <c r="N12" s="2"/>
    </row>
    <row r="13" spans="1:21" x14ac:dyDescent="0.15">
      <c r="E13" t="s">
        <v>7</v>
      </c>
      <c r="H13" t="s">
        <v>8</v>
      </c>
      <c r="K13" t="s">
        <v>6</v>
      </c>
      <c r="M13" s="2"/>
      <c r="N13" s="2"/>
    </row>
    <row r="14" spans="1:21" x14ac:dyDescent="0.15">
      <c r="A14">
        <f>A9+5</f>
        <v>31</v>
      </c>
      <c r="B14">
        <f>B9+5</f>
        <v>35</v>
      </c>
      <c r="C14">
        <f>C9+30000</f>
        <v>310000</v>
      </c>
      <c r="F14">
        <f>INT(F9*1.1)</f>
        <v>60500</v>
      </c>
      <c r="G14" s="2">
        <v>0.25</v>
      </c>
      <c r="I14">
        <f>INT(F14*70%)</f>
        <v>42350</v>
      </c>
      <c r="J14" s="2">
        <v>0.25</v>
      </c>
      <c r="L14">
        <f>INT(I14*70%)</f>
        <v>29645</v>
      </c>
      <c r="M14" s="2">
        <v>0.25</v>
      </c>
      <c r="N14" s="2"/>
      <c r="P14">
        <f>SUMPRODUCT(F14:F17,G14:G17)*1.4+SUMPRODUCT(I14:I17,J14:J17)*1.6+SUMPRODUCT(L14:L17,M14:M17)*2</f>
        <v>227629.6</v>
      </c>
    </row>
    <row r="15" spans="1:21" x14ac:dyDescent="0.15">
      <c r="F15">
        <f>INT(F14*1.05)</f>
        <v>63525</v>
      </c>
      <c r="G15" s="2">
        <v>0.25</v>
      </c>
      <c r="I15">
        <f t="shared" ref="I15:I17" si="4">INT(F15*70%)</f>
        <v>44467</v>
      </c>
      <c r="J15" s="2">
        <v>0.25</v>
      </c>
      <c r="L15">
        <f t="shared" ref="L15:L17" si="5">INT(I15*70%)</f>
        <v>31126</v>
      </c>
      <c r="M15" s="2">
        <v>0.25</v>
      </c>
      <c r="N15" s="2"/>
    </row>
    <row r="16" spans="1:21" x14ac:dyDescent="0.15">
      <c r="F16">
        <f>INT(F14*1.1)</f>
        <v>66550</v>
      </c>
      <c r="G16" s="2">
        <v>0.25</v>
      </c>
      <c r="I16">
        <f t="shared" si="4"/>
        <v>46585</v>
      </c>
      <c r="J16" s="2">
        <v>0.25</v>
      </c>
      <c r="L16">
        <f t="shared" si="5"/>
        <v>32609</v>
      </c>
      <c r="M16" s="2">
        <v>0.25</v>
      </c>
      <c r="N16" s="2"/>
    </row>
    <row r="17" spans="1:16" x14ac:dyDescent="0.15">
      <c r="F17">
        <f>INT(F14*1.15)</f>
        <v>69575</v>
      </c>
      <c r="G17" s="2">
        <v>0.25</v>
      </c>
      <c r="I17">
        <f t="shared" si="4"/>
        <v>48702</v>
      </c>
      <c r="J17" s="2">
        <v>0.25</v>
      </c>
      <c r="L17">
        <f t="shared" si="5"/>
        <v>34091</v>
      </c>
      <c r="M17" s="2">
        <v>0.25</v>
      </c>
      <c r="N17" s="2"/>
    </row>
    <row r="18" spans="1:16" x14ac:dyDescent="0.15">
      <c r="E18" t="s">
        <v>7</v>
      </c>
      <c r="H18" t="s">
        <v>8</v>
      </c>
      <c r="K18" t="s">
        <v>6</v>
      </c>
      <c r="M18" s="2"/>
      <c r="N18" s="2"/>
    </row>
    <row r="19" spans="1:16" x14ac:dyDescent="0.15">
      <c r="A19">
        <f>A14+5</f>
        <v>36</v>
      </c>
      <c r="B19">
        <f>B14+5</f>
        <v>40</v>
      </c>
      <c r="C19">
        <f>C14+30000</f>
        <v>340000</v>
      </c>
      <c r="F19">
        <f>INT(F14*1.1)</f>
        <v>66550</v>
      </c>
      <c r="G19" s="2">
        <v>0.25</v>
      </c>
      <c r="I19">
        <f>INT(F19*70%)</f>
        <v>46585</v>
      </c>
      <c r="J19" s="2">
        <v>0.25</v>
      </c>
      <c r="L19">
        <f>INT(I19*70%)</f>
        <v>32609</v>
      </c>
      <c r="M19" s="2">
        <v>0.25</v>
      </c>
      <c r="N19" s="2"/>
      <c r="P19">
        <f>SUMPRODUCT(F19:F22,G19:G22)*1.4+SUMPRODUCT(I19:I22,J19:J22)*1.6+SUMPRODUCT(L19:L22,M19:M22)*2</f>
        <v>250391.6</v>
      </c>
    </row>
    <row r="20" spans="1:16" x14ac:dyDescent="0.15">
      <c r="F20">
        <f>INT(F19*1.05)</f>
        <v>69877</v>
      </c>
      <c r="G20" s="2">
        <v>0.25</v>
      </c>
      <c r="I20">
        <f t="shared" ref="I20:I22" si="6">INT(F20*70%)</f>
        <v>48913</v>
      </c>
      <c r="J20" s="2">
        <v>0.25</v>
      </c>
      <c r="L20">
        <f t="shared" ref="L20:L22" si="7">INT(I20*70%)</f>
        <v>34239</v>
      </c>
      <c r="M20" s="2">
        <v>0.25</v>
      </c>
      <c r="N20" s="2"/>
    </row>
    <row r="21" spans="1:16" x14ac:dyDescent="0.15">
      <c r="F21">
        <f>INT(F19*1.1)</f>
        <v>73205</v>
      </c>
      <c r="G21" s="2">
        <v>0.25</v>
      </c>
      <c r="I21">
        <f t="shared" si="6"/>
        <v>51243</v>
      </c>
      <c r="J21" s="2">
        <v>0.25</v>
      </c>
      <c r="L21">
        <f t="shared" si="7"/>
        <v>35870</v>
      </c>
      <c r="M21" s="2">
        <v>0.25</v>
      </c>
      <c r="N21" s="2"/>
    </row>
    <row r="22" spans="1:16" x14ac:dyDescent="0.15">
      <c r="F22">
        <f>INT(F19*1.15)</f>
        <v>76532</v>
      </c>
      <c r="G22" s="2">
        <v>0.25</v>
      </c>
      <c r="I22">
        <f t="shared" si="6"/>
        <v>53572</v>
      </c>
      <c r="J22" s="2">
        <v>0.25</v>
      </c>
      <c r="L22">
        <f t="shared" si="7"/>
        <v>37500</v>
      </c>
      <c r="M22" s="2">
        <v>0.25</v>
      </c>
      <c r="N22" s="2"/>
    </row>
    <row r="23" spans="1:16" x14ac:dyDescent="0.15">
      <c r="E23" t="s">
        <v>7</v>
      </c>
      <c r="H23" t="s">
        <v>8</v>
      </c>
      <c r="K23" t="s">
        <v>6</v>
      </c>
      <c r="M23" s="2"/>
      <c r="N23" s="2"/>
    </row>
    <row r="24" spans="1:16" x14ac:dyDescent="0.15">
      <c r="A24">
        <f>A19+5</f>
        <v>41</v>
      </c>
      <c r="B24">
        <f>B19+5</f>
        <v>45</v>
      </c>
      <c r="C24">
        <f>C19+30000</f>
        <v>370000</v>
      </c>
      <c r="F24">
        <f>INT(F19*1.1)</f>
        <v>73205</v>
      </c>
      <c r="G24" s="2">
        <v>0.25</v>
      </c>
      <c r="I24">
        <f>INT(F24*70%)</f>
        <v>51243</v>
      </c>
      <c r="J24" s="2">
        <v>0.25</v>
      </c>
      <c r="L24">
        <f>INT(I24*70%)</f>
        <v>35870</v>
      </c>
      <c r="M24" s="2">
        <v>0.25</v>
      </c>
      <c r="N24" s="2"/>
      <c r="P24">
        <f>SUMPRODUCT(F24:F27,G24:G27)*1.4+SUMPRODUCT(I24:I27,J24:J27)*1.6+SUMPRODUCT(L24:L27,M24:M27)*2</f>
        <v>275430.09999999998</v>
      </c>
    </row>
    <row r="25" spans="1:16" x14ac:dyDescent="0.15">
      <c r="F25">
        <f>INT(F24*1.05)</f>
        <v>76865</v>
      </c>
      <c r="G25" s="2">
        <v>0.25</v>
      </c>
      <c r="I25">
        <f t="shared" ref="I25:I27" si="8">INT(F25*70%)</f>
        <v>53805</v>
      </c>
      <c r="J25" s="2">
        <v>0.25</v>
      </c>
      <c r="L25">
        <f t="shared" ref="L25:L27" si="9">INT(I25*70%)</f>
        <v>37663</v>
      </c>
      <c r="M25" s="2">
        <v>0.25</v>
      </c>
      <c r="N25" s="2"/>
    </row>
    <row r="26" spans="1:16" x14ac:dyDescent="0.15">
      <c r="F26">
        <f>INT(F24*1.1)</f>
        <v>80525</v>
      </c>
      <c r="G26" s="2">
        <v>0.25</v>
      </c>
      <c r="I26">
        <f t="shared" si="8"/>
        <v>56367</v>
      </c>
      <c r="J26" s="2">
        <v>0.25</v>
      </c>
      <c r="L26">
        <f t="shared" si="9"/>
        <v>39456</v>
      </c>
      <c r="M26" s="2">
        <v>0.25</v>
      </c>
      <c r="N26" s="2"/>
    </row>
    <row r="27" spans="1:16" x14ac:dyDescent="0.15">
      <c r="F27">
        <f>INT(F24*1.15)</f>
        <v>84185</v>
      </c>
      <c r="G27" s="2">
        <v>0.25</v>
      </c>
      <c r="I27">
        <f t="shared" si="8"/>
        <v>58929</v>
      </c>
      <c r="J27" s="2">
        <v>0.25</v>
      </c>
      <c r="L27">
        <f t="shared" si="9"/>
        <v>41250</v>
      </c>
      <c r="M27" s="2">
        <v>0.25</v>
      </c>
      <c r="N27" s="2"/>
    </row>
    <row r="28" spans="1:16" x14ac:dyDescent="0.15">
      <c r="E28" t="s">
        <v>7</v>
      </c>
      <c r="H28" t="s">
        <v>8</v>
      </c>
      <c r="K28" t="s">
        <v>6</v>
      </c>
      <c r="M28" s="2"/>
      <c r="N28" s="2"/>
    </row>
    <row r="29" spans="1:16" x14ac:dyDescent="0.15">
      <c r="A29">
        <f>A24+5</f>
        <v>46</v>
      </c>
      <c r="B29">
        <f>B24+5</f>
        <v>50</v>
      </c>
      <c r="C29">
        <f>C24+30000</f>
        <v>400000</v>
      </c>
      <c r="F29">
        <f>INT(F24*1.1)</f>
        <v>80525</v>
      </c>
      <c r="G29" s="2">
        <v>0.25</v>
      </c>
      <c r="I29">
        <f>INT(F29*70%)</f>
        <v>56367</v>
      </c>
      <c r="J29" s="2">
        <v>0.25</v>
      </c>
      <c r="L29">
        <f>INT(I29*70%)</f>
        <v>39456</v>
      </c>
      <c r="M29" s="2">
        <v>0.25</v>
      </c>
      <c r="N29" s="2"/>
      <c r="P29">
        <f>SUMPRODUCT(F29:F32,G29:G32)*1.4+SUMPRODUCT(I29:I32,J29:J32)*1.6+SUMPRODUCT(L29:L32,M29:M32)*2</f>
        <v>302971.40000000002</v>
      </c>
    </row>
    <row r="30" spans="1:16" x14ac:dyDescent="0.15">
      <c r="F30">
        <f>INT(F29*1.05)</f>
        <v>84551</v>
      </c>
      <c r="G30" s="2">
        <v>0.25</v>
      </c>
      <c r="I30">
        <f t="shared" ref="I30:I32" si="10">INT(F30*70%)</f>
        <v>59185</v>
      </c>
      <c r="J30" s="2">
        <v>0.25</v>
      </c>
      <c r="L30">
        <f t="shared" ref="L30:L32" si="11">INT(I30*70%)</f>
        <v>41429</v>
      </c>
      <c r="M30" s="2">
        <v>0.25</v>
      </c>
      <c r="N30" s="2"/>
    </row>
    <row r="31" spans="1:16" x14ac:dyDescent="0.15">
      <c r="F31">
        <f>INT(F29*1.1)</f>
        <v>88577</v>
      </c>
      <c r="G31" s="2">
        <v>0.25</v>
      </c>
      <c r="I31">
        <f t="shared" si="10"/>
        <v>62003</v>
      </c>
      <c r="J31" s="2">
        <v>0.25</v>
      </c>
      <c r="L31">
        <f t="shared" si="11"/>
        <v>43402</v>
      </c>
      <c r="M31" s="2">
        <v>0.25</v>
      </c>
      <c r="N31" s="2"/>
    </row>
    <row r="32" spans="1:16" x14ac:dyDescent="0.15">
      <c r="F32">
        <f>INT(F29*1.15)</f>
        <v>92603</v>
      </c>
      <c r="G32" s="2">
        <v>0.25</v>
      </c>
      <c r="I32">
        <f t="shared" si="10"/>
        <v>64822</v>
      </c>
      <c r="J32" s="2">
        <v>0.25</v>
      </c>
      <c r="L32">
        <f t="shared" si="11"/>
        <v>45375</v>
      </c>
      <c r="M32" s="2">
        <v>0.25</v>
      </c>
      <c r="N32" s="2"/>
    </row>
    <row r="33" spans="1:16" x14ac:dyDescent="0.15">
      <c r="E33" t="s">
        <v>7</v>
      </c>
      <c r="H33" t="s">
        <v>8</v>
      </c>
      <c r="K33" t="s">
        <v>6</v>
      </c>
      <c r="M33" s="2"/>
      <c r="N33" s="2"/>
    </row>
    <row r="34" spans="1:16" x14ac:dyDescent="0.15">
      <c r="A34">
        <f>A29+5</f>
        <v>51</v>
      </c>
      <c r="B34">
        <f>B29+5</f>
        <v>55</v>
      </c>
      <c r="C34">
        <f>C29+30000</f>
        <v>430000</v>
      </c>
      <c r="F34">
        <f>INT(F29*1.1)</f>
        <v>88577</v>
      </c>
      <c r="G34" s="2">
        <v>0.25</v>
      </c>
      <c r="I34">
        <f>INT(F34*70%)</f>
        <v>62003</v>
      </c>
      <c r="J34" s="2">
        <v>0.25</v>
      </c>
      <c r="L34">
        <f>INT(I34*70%)</f>
        <v>43402</v>
      </c>
      <c r="M34" s="2">
        <v>0.25</v>
      </c>
      <c r="N34" s="2"/>
      <c r="P34">
        <f>SUMPRODUCT(F34:F37,G34:G37)*1.4+SUMPRODUCT(I34:I37,J34:J37)*1.6+SUMPRODUCT(L34:L37,M34:M37)*2</f>
        <v>333266.84999999998</v>
      </c>
    </row>
    <row r="35" spans="1:16" x14ac:dyDescent="0.15">
      <c r="F35">
        <f>INT(F34*1.05)</f>
        <v>93005</v>
      </c>
      <c r="G35" s="2">
        <v>0.25</v>
      </c>
      <c r="I35">
        <f t="shared" ref="I35:I37" si="12">INT(F35*70%)</f>
        <v>65103</v>
      </c>
      <c r="J35" s="2">
        <v>0.25</v>
      </c>
      <c r="L35">
        <f t="shared" ref="L35:L37" si="13">INT(I35*70%)</f>
        <v>45572</v>
      </c>
      <c r="M35" s="2">
        <v>0.25</v>
      </c>
      <c r="N35" s="2"/>
    </row>
    <row r="36" spans="1:16" x14ac:dyDescent="0.15">
      <c r="F36">
        <f>INT(F34*1.1)</f>
        <v>97434</v>
      </c>
      <c r="G36" s="2">
        <v>0.25</v>
      </c>
      <c r="I36">
        <f t="shared" si="12"/>
        <v>68203</v>
      </c>
      <c r="J36" s="2">
        <v>0.25</v>
      </c>
      <c r="L36">
        <f t="shared" si="13"/>
        <v>47742</v>
      </c>
      <c r="M36" s="2">
        <v>0.25</v>
      </c>
      <c r="N36" s="2"/>
    </row>
    <row r="37" spans="1:16" x14ac:dyDescent="0.15">
      <c r="F37">
        <f>INT(F34*1.15)</f>
        <v>101863</v>
      </c>
      <c r="G37" s="2">
        <v>0.25</v>
      </c>
      <c r="I37">
        <f t="shared" si="12"/>
        <v>71304</v>
      </c>
      <c r="J37" s="2">
        <v>0.25</v>
      </c>
      <c r="L37">
        <f t="shared" si="13"/>
        <v>49912</v>
      </c>
      <c r="M37" s="2">
        <v>0.25</v>
      </c>
      <c r="N37" s="2"/>
    </row>
    <row r="38" spans="1:16" x14ac:dyDescent="0.15">
      <c r="E38" t="s">
        <v>7</v>
      </c>
      <c r="H38" t="s">
        <v>8</v>
      </c>
      <c r="K38" t="s">
        <v>6</v>
      </c>
      <c r="M38" s="2"/>
      <c r="N38" s="2"/>
    </row>
    <row r="39" spans="1:16" x14ac:dyDescent="0.15">
      <c r="A39">
        <f>A34+5</f>
        <v>56</v>
      </c>
      <c r="B39">
        <f>B34+5</f>
        <v>60</v>
      </c>
      <c r="C39">
        <f>C34+30000</f>
        <v>460000</v>
      </c>
      <c r="F39">
        <f>INT(F34*1.1)</f>
        <v>97434</v>
      </c>
      <c r="G39" s="2">
        <v>0.25</v>
      </c>
      <c r="I39">
        <f>INT(F39*70%)</f>
        <v>68203</v>
      </c>
      <c r="J39" s="2">
        <v>0.25</v>
      </c>
      <c r="L39">
        <f>INT(I39*70%)</f>
        <v>47742</v>
      </c>
      <c r="M39" s="2">
        <v>0.25</v>
      </c>
      <c r="N39" s="2"/>
      <c r="P39">
        <f>SUMPRODUCT(F39:F42,G39:G42)*1.4+SUMPRODUCT(I39:I42,J39:J42)*1.6+SUMPRODUCT(L39:L42,M39:M42)*2</f>
        <v>366591.95</v>
      </c>
    </row>
    <row r="40" spans="1:16" x14ac:dyDescent="0.15">
      <c r="F40">
        <f>INT(F39*1.05)</f>
        <v>102305</v>
      </c>
      <c r="G40" s="2">
        <v>0.25</v>
      </c>
      <c r="I40">
        <f t="shared" ref="I40:I42" si="14">INT(F40*70%)</f>
        <v>71613</v>
      </c>
      <c r="J40" s="2">
        <v>0.25</v>
      </c>
      <c r="L40">
        <f t="shared" ref="L40:L42" si="15">INT(I40*70%)</f>
        <v>50129</v>
      </c>
      <c r="M40" s="2">
        <v>0.25</v>
      </c>
      <c r="N40" s="2"/>
    </row>
    <row r="41" spans="1:16" x14ac:dyDescent="0.15">
      <c r="F41">
        <f>INT(F39*1.1)</f>
        <v>107177</v>
      </c>
      <c r="G41" s="2">
        <v>0.25</v>
      </c>
      <c r="I41">
        <f t="shared" si="14"/>
        <v>75023</v>
      </c>
      <c r="J41" s="2">
        <v>0.25</v>
      </c>
      <c r="L41">
        <f t="shared" si="15"/>
        <v>52516</v>
      </c>
      <c r="M41" s="2">
        <v>0.25</v>
      </c>
      <c r="N41" s="2"/>
    </row>
    <row r="42" spans="1:16" x14ac:dyDescent="0.15">
      <c r="F42">
        <f>INT(F39*1.15)</f>
        <v>112049</v>
      </c>
      <c r="G42" s="2">
        <v>0.25</v>
      </c>
      <c r="I42">
        <f t="shared" si="14"/>
        <v>78434</v>
      </c>
      <c r="J42" s="2">
        <v>0.25</v>
      </c>
      <c r="L42">
        <f t="shared" si="15"/>
        <v>54903</v>
      </c>
      <c r="M42" s="2">
        <v>0.25</v>
      </c>
      <c r="N42" s="2"/>
    </row>
    <row r="43" spans="1:16" x14ac:dyDescent="0.15">
      <c r="E43" t="s">
        <v>7</v>
      </c>
      <c r="H43" t="s">
        <v>8</v>
      </c>
      <c r="K43" t="s">
        <v>6</v>
      </c>
      <c r="M43" s="2"/>
      <c r="N43" s="2"/>
    </row>
    <row r="44" spans="1:16" x14ac:dyDescent="0.15">
      <c r="A44">
        <f>A39+5</f>
        <v>61</v>
      </c>
      <c r="B44">
        <f>B39+5</f>
        <v>65</v>
      </c>
      <c r="C44">
        <f>C39+30000</f>
        <v>490000</v>
      </c>
      <c r="F44">
        <f>INT(F39*1.1)</f>
        <v>107177</v>
      </c>
      <c r="G44" s="2">
        <v>0.25</v>
      </c>
      <c r="I44">
        <f>INT(F44*70%)</f>
        <v>75023</v>
      </c>
      <c r="J44" s="2">
        <v>0.25</v>
      </c>
      <c r="L44">
        <f>INT(I44*70%)</f>
        <v>52516</v>
      </c>
      <c r="M44" s="2">
        <v>0.25</v>
      </c>
      <c r="N44" s="2"/>
      <c r="P44">
        <f>SUMPRODUCT(F44:F47,G44:G47)*1.4+SUMPRODUCT(I44:I47,J44:J47)*1.6+SUMPRODUCT(L44:L47,M44:M47)*2</f>
        <v>403248.75</v>
      </c>
    </row>
    <row r="45" spans="1:16" x14ac:dyDescent="0.15">
      <c r="F45">
        <f>INT(F44*1.05)</f>
        <v>112535</v>
      </c>
      <c r="G45" s="2">
        <v>0.25</v>
      </c>
      <c r="I45">
        <f t="shared" ref="I45:I47" si="16">INT(F45*70%)</f>
        <v>78774</v>
      </c>
      <c r="J45" s="2">
        <v>0.25</v>
      </c>
      <c r="L45">
        <f t="shared" ref="L45:L47" si="17">INT(I45*70%)</f>
        <v>55141</v>
      </c>
      <c r="M45" s="2">
        <v>0.25</v>
      </c>
      <c r="N45" s="2"/>
    </row>
    <row r="46" spans="1:16" x14ac:dyDescent="0.15">
      <c r="F46">
        <f>INT(F44*1.1)</f>
        <v>117894</v>
      </c>
      <c r="G46" s="2">
        <v>0.25</v>
      </c>
      <c r="I46">
        <f t="shared" si="16"/>
        <v>82525</v>
      </c>
      <c r="J46" s="2">
        <v>0.25</v>
      </c>
      <c r="L46">
        <f t="shared" si="17"/>
        <v>57767</v>
      </c>
      <c r="M46" s="2">
        <v>0.25</v>
      </c>
      <c r="N46" s="2"/>
    </row>
    <row r="47" spans="1:16" x14ac:dyDescent="0.15">
      <c r="F47">
        <f>INT(F44*1.15)</f>
        <v>123253</v>
      </c>
      <c r="G47" s="2">
        <v>0.25</v>
      </c>
      <c r="I47">
        <f t="shared" si="16"/>
        <v>86277</v>
      </c>
      <c r="J47" s="2">
        <v>0.25</v>
      </c>
      <c r="L47">
        <f t="shared" si="17"/>
        <v>60393</v>
      </c>
      <c r="M47" s="2">
        <v>0.25</v>
      </c>
      <c r="N47" s="2"/>
    </row>
    <row r="48" spans="1:16" x14ac:dyDescent="0.15">
      <c r="E48" t="s">
        <v>7</v>
      </c>
      <c r="H48" t="s">
        <v>8</v>
      </c>
      <c r="K48" t="s">
        <v>6</v>
      </c>
      <c r="M48" s="2"/>
      <c r="N48" s="2"/>
    </row>
    <row r="49" spans="1:16" x14ac:dyDescent="0.15">
      <c r="A49">
        <f>A44+5</f>
        <v>66</v>
      </c>
      <c r="B49">
        <f>B44+5</f>
        <v>70</v>
      </c>
      <c r="C49">
        <f>C44+30000</f>
        <v>520000</v>
      </c>
      <c r="F49">
        <f>INT(F44*1.1)</f>
        <v>117894</v>
      </c>
      <c r="G49" s="2">
        <v>0.25</v>
      </c>
      <c r="I49">
        <f>INT(F49*70%)</f>
        <v>82525</v>
      </c>
      <c r="J49" s="2">
        <v>0.25</v>
      </c>
      <c r="L49">
        <f>INT(I49*70%)</f>
        <v>57767</v>
      </c>
      <c r="M49" s="2">
        <v>0.25</v>
      </c>
      <c r="N49" s="2"/>
      <c r="P49">
        <f>SUMPRODUCT(F49:F52,G49:G52)*1.4+SUMPRODUCT(I49:I52,J49:J52)*1.6+SUMPRODUCT(L49:L52,M49:M52)*2</f>
        <v>443572.25</v>
      </c>
    </row>
    <row r="50" spans="1:16" x14ac:dyDescent="0.15">
      <c r="F50">
        <f>INT(F49*1.05)</f>
        <v>123788</v>
      </c>
      <c r="G50" s="2">
        <v>0.25</v>
      </c>
      <c r="I50">
        <f t="shared" ref="I50:I52" si="18">INT(F50*70%)</f>
        <v>86651</v>
      </c>
      <c r="J50" s="2">
        <v>0.25</v>
      </c>
      <c r="L50">
        <f t="shared" ref="L50:L52" si="19">INT(I50*70%)</f>
        <v>60655</v>
      </c>
      <c r="M50" s="2">
        <v>0.25</v>
      </c>
      <c r="N50" s="2"/>
    </row>
    <row r="51" spans="1:16" x14ac:dyDescent="0.15">
      <c r="F51">
        <f>INT(F49*1.1)</f>
        <v>129683</v>
      </c>
      <c r="G51" s="2">
        <v>0.25</v>
      </c>
      <c r="I51">
        <f t="shared" si="18"/>
        <v>90778</v>
      </c>
      <c r="J51" s="2">
        <v>0.25</v>
      </c>
      <c r="L51">
        <f t="shared" si="19"/>
        <v>63544</v>
      </c>
      <c r="M51" s="2">
        <v>0.25</v>
      </c>
      <c r="N51" s="2"/>
    </row>
    <row r="52" spans="1:16" x14ac:dyDescent="0.15">
      <c r="F52">
        <f>INT(F49*1.15)</f>
        <v>135578</v>
      </c>
      <c r="G52" s="2">
        <v>0.25</v>
      </c>
      <c r="I52">
        <f t="shared" si="18"/>
        <v>94904</v>
      </c>
      <c r="J52" s="2">
        <v>0.25</v>
      </c>
      <c r="L52">
        <f t="shared" si="19"/>
        <v>66432</v>
      </c>
      <c r="M52" s="2">
        <v>0.25</v>
      </c>
      <c r="N52" s="2"/>
    </row>
    <row r="53" spans="1:16" x14ac:dyDescent="0.15">
      <c r="E53" t="s">
        <v>7</v>
      </c>
      <c r="H53" t="s">
        <v>8</v>
      </c>
      <c r="K53" t="s">
        <v>6</v>
      </c>
      <c r="M53" s="2"/>
      <c r="N53" s="2"/>
    </row>
    <row r="54" spans="1:16" x14ac:dyDescent="0.15">
      <c r="A54">
        <f>A49+5</f>
        <v>71</v>
      </c>
      <c r="B54">
        <f>B49+5</f>
        <v>75</v>
      </c>
      <c r="C54">
        <f>C49+30000</f>
        <v>550000</v>
      </c>
      <c r="F54">
        <f>INT(F49*1.1)</f>
        <v>129683</v>
      </c>
      <c r="G54" s="2">
        <v>0.25</v>
      </c>
      <c r="I54">
        <f>INT(F54*70%)</f>
        <v>90778</v>
      </c>
      <c r="J54" s="2">
        <v>0.25</v>
      </c>
      <c r="L54">
        <f>INT(I54*70%)</f>
        <v>63544</v>
      </c>
      <c r="M54" s="2">
        <v>0.25</v>
      </c>
      <c r="N54" s="2"/>
      <c r="P54">
        <f>SUMPRODUCT(F54:F57,G54:G57)*1.4+SUMPRODUCT(I54:I57,J54:J57)*1.6+SUMPRODUCT(L54:L57,M54:M57)*2</f>
        <v>487928.8</v>
      </c>
    </row>
    <row r="55" spans="1:16" x14ac:dyDescent="0.15">
      <c r="F55">
        <f>INT(F54*1.05)</f>
        <v>136167</v>
      </c>
      <c r="G55" s="2">
        <v>0.25</v>
      </c>
      <c r="I55">
        <f t="shared" ref="I55:I57" si="20">INT(F55*70%)</f>
        <v>95316</v>
      </c>
      <c r="J55" s="2">
        <v>0.25</v>
      </c>
      <c r="L55">
        <f t="shared" ref="L55:L57" si="21">INT(I55*70%)</f>
        <v>66721</v>
      </c>
      <c r="M55" s="2">
        <v>0.25</v>
      </c>
      <c r="N55" s="2"/>
    </row>
    <row r="56" spans="1:16" x14ac:dyDescent="0.15">
      <c r="F56">
        <f>INT(F54*1.1)</f>
        <v>142651</v>
      </c>
      <c r="G56" s="2">
        <v>0.25</v>
      </c>
      <c r="I56">
        <f t="shared" si="20"/>
        <v>99855</v>
      </c>
      <c r="J56" s="2">
        <v>0.25</v>
      </c>
      <c r="L56">
        <f t="shared" si="21"/>
        <v>69898</v>
      </c>
      <c r="M56" s="2">
        <v>0.25</v>
      </c>
      <c r="N56" s="2"/>
    </row>
    <row r="57" spans="1:16" x14ac:dyDescent="0.15">
      <c r="F57">
        <f>INT(F54*1.15)</f>
        <v>149135</v>
      </c>
      <c r="G57" s="2">
        <v>0.25</v>
      </c>
      <c r="I57">
        <f t="shared" si="20"/>
        <v>104394</v>
      </c>
      <c r="J57" s="2">
        <v>0.25</v>
      </c>
      <c r="L57">
        <f t="shared" si="21"/>
        <v>73075</v>
      </c>
      <c r="M57" s="2">
        <v>0.25</v>
      </c>
      <c r="N57" s="2"/>
    </row>
    <row r="58" spans="1:16" x14ac:dyDescent="0.15">
      <c r="E58" t="s">
        <v>7</v>
      </c>
      <c r="H58" t="s">
        <v>8</v>
      </c>
      <c r="K58" t="s">
        <v>6</v>
      </c>
      <c r="M58" s="2"/>
      <c r="N58" s="2"/>
    </row>
    <row r="59" spans="1:16" x14ac:dyDescent="0.15">
      <c r="A59">
        <f t="shared" ref="A59" si="22">A54+5</f>
        <v>76</v>
      </c>
      <c r="B59">
        <f t="shared" ref="B59" si="23">B54+5</f>
        <v>80</v>
      </c>
      <c r="C59">
        <f t="shared" ref="C59" si="24">C54+30000</f>
        <v>580000</v>
      </c>
      <c r="F59">
        <f>INT(F54*1.1)</f>
        <v>142651</v>
      </c>
      <c r="G59" s="2">
        <v>0.25</v>
      </c>
      <c r="I59">
        <f>INT(F59*70%)</f>
        <v>99855</v>
      </c>
      <c r="J59" s="2">
        <v>0.25</v>
      </c>
      <c r="L59">
        <f>INT(I59*70%)</f>
        <v>69898</v>
      </c>
      <c r="M59" s="2">
        <v>0.25</v>
      </c>
      <c r="N59" s="2"/>
      <c r="P59">
        <f>SUMPRODUCT(F59:F62,G59:G62)*1.4+SUMPRODUCT(I59:I62,J59:J62)*1.6+SUMPRODUCT(L59:L62,M59:M62)*2</f>
        <v>536721.1</v>
      </c>
    </row>
    <row r="60" spans="1:16" x14ac:dyDescent="0.15">
      <c r="F60">
        <f>INT(F59*1.05)</f>
        <v>149783</v>
      </c>
      <c r="G60" s="2">
        <v>0.25</v>
      </c>
      <c r="I60">
        <f t="shared" ref="I60:I62" si="25">INT(F60*70%)</f>
        <v>104848</v>
      </c>
      <c r="J60" s="2">
        <v>0.25</v>
      </c>
      <c r="L60">
        <f t="shared" ref="L60:L62" si="26">INT(I60*70%)</f>
        <v>73393</v>
      </c>
      <c r="M60" s="2">
        <v>0.25</v>
      </c>
    </row>
    <row r="61" spans="1:16" x14ac:dyDescent="0.15">
      <c r="F61">
        <f>INT(F59*1.1)</f>
        <v>156916</v>
      </c>
      <c r="G61" s="2">
        <v>0.25</v>
      </c>
      <c r="I61">
        <f t="shared" si="25"/>
        <v>109841</v>
      </c>
      <c r="J61" s="2">
        <v>0.25</v>
      </c>
      <c r="L61">
        <f t="shared" si="26"/>
        <v>76888</v>
      </c>
      <c r="M61" s="2">
        <v>0.25</v>
      </c>
    </row>
    <row r="62" spans="1:16" x14ac:dyDescent="0.15">
      <c r="F62">
        <f>INT(F59*1.15)</f>
        <v>164048</v>
      </c>
      <c r="G62" s="2">
        <v>0.25</v>
      </c>
      <c r="I62">
        <f t="shared" si="25"/>
        <v>114833</v>
      </c>
      <c r="J62" s="2">
        <v>0.25</v>
      </c>
      <c r="L62">
        <f t="shared" si="26"/>
        <v>80383</v>
      </c>
      <c r="M62" s="2">
        <v>0.25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20190806</vt:lpstr>
      <vt:lpstr>20190815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2019-08-15T03:14:47Z</dcterms:modified>
</cp:coreProperties>
</file>