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数值设计\数据配置\任务活动\1.主线\主线副本\第3片区主线副本\"/>
    </mc:Choice>
  </mc:AlternateContent>
  <bookViews>
    <workbookView xWindow="0" yWindow="0" windowWidth="28800" windowHeight="13065" tabRatio="570" activeTab="2"/>
  </bookViews>
  <sheets>
    <sheet name="版本说明" sheetId="4" r:id="rId1"/>
    <sheet name="铁矿" sheetId="1" r:id="rId2"/>
    <sheet name="20200419" sheetId="10" r:id="rId3"/>
    <sheet name="20191110" sheetId="8" r:id="rId4"/>
    <sheet name="标准20191110" sheetId="9" r:id="rId5"/>
    <sheet name="20190907" sheetId="6" r:id="rId6"/>
    <sheet name="标准20190907" sheetId="7" r:id="rId7"/>
    <sheet name="201904" sheetId="5" r:id="rId8"/>
  </sheets>
  <calcPr calcId="152511"/>
</workbook>
</file>

<file path=xl/calcChain.xml><?xml version="1.0" encoding="utf-8"?>
<calcChain xmlns="http://schemas.openxmlformats.org/spreadsheetml/2006/main">
  <c r="Y15" i="10" l="1"/>
  <c r="L15" i="10"/>
  <c r="K15" i="10"/>
  <c r="M15" i="10" s="1"/>
  <c r="J15" i="10"/>
  <c r="I15" i="10"/>
  <c r="C15" i="10"/>
  <c r="Y13" i="10"/>
  <c r="J13" i="10"/>
  <c r="L13" i="10" s="1"/>
  <c r="I13" i="10"/>
  <c r="C13" i="10"/>
  <c r="Y11" i="10"/>
  <c r="J11" i="10"/>
  <c r="L11" i="10" s="1"/>
  <c r="I11" i="10"/>
  <c r="J9" i="10"/>
  <c r="K9" i="10" s="1"/>
  <c r="M9" i="10" s="1"/>
  <c r="I9" i="10"/>
  <c r="Y9" i="10" s="1"/>
  <c r="C9" i="10"/>
  <c r="Y7" i="10"/>
  <c r="J7" i="10"/>
  <c r="L7" i="10" s="1"/>
  <c r="I7" i="10"/>
  <c r="J5" i="10"/>
  <c r="L5" i="10" s="1"/>
  <c r="I5" i="10"/>
  <c r="Y5" i="10" s="1"/>
  <c r="K5" i="10" l="1"/>
  <c r="M5" i="10" s="1"/>
  <c r="L9" i="10"/>
  <c r="K13" i="10"/>
  <c r="M13" i="10" s="1"/>
  <c r="K7" i="10"/>
  <c r="M7" i="10" s="1"/>
  <c r="K11" i="10"/>
  <c r="M11" i="10" s="1"/>
  <c r="C15" i="8"/>
  <c r="C13" i="8"/>
  <c r="C9" i="8"/>
  <c r="I15" i="8"/>
  <c r="I13" i="8"/>
  <c r="I9" i="8"/>
  <c r="J15" i="8"/>
  <c r="J13" i="8"/>
  <c r="J11" i="8"/>
  <c r="I11" i="8"/>
  <c r="J9" i="8"/>
  <c r="J7" i="8"/>
  <c r="I7" i="8"/>
  <c r="J5" i="8"/>
  <c r="I5" i="8"/>
  <c r="L15" i="8" l="1"/>
  <c r="Y15" i="8"/>
  <c r="Y13" i="8"/>
  <c r="L13" i="8"/>
  <c r="Y11" i="8"/>
  <c r="L11" i="8"/>
  <c r="K11" i="8"/>
  <c r="M11" i="8" s="1"/>
  <c r="K9" i="8"/>
  <c r="M9" i="8" s="1"/>
  <c r="Y9" i="8"/>
  <c r="L7" i="8"/>
  <c r="Y7" i="8"/>
  <c r="Y5" i="8"/>
  <c r="L5" i="8"/>
  <c r="L9" i="8" l="1"/>
  <c r="K7" i="8"/>
  <c r="M7" i="8" s="1"/>
  <c r="K13" i="8"/>
  <c r="M13" i="8" s="1"/>
  <c r="K15" i="8"/>
  <c r="M15" i="8" s="1"/>
  <c r="K5" i="8"/>
  <c r="M5" i="8" s="1"/>
  <c r="H15" i="6"/>
  <c r="H13" i="6"/>
  <c r="X13" i="6" s="1"/>
  <c r="H11" i="6"/>
  <c r="H9" i="6"/>
  <c r="H7" i="6"/>
  <c r="H5" i="6"/>
  <c r="I15" i="6"/>
  <c r="I13" i="6"/>
  <c r="I11" i="6"/>
  <c r="K11" i="6" s="1"/>
  <c r="I9" i="6"/>
  <c r="K9" i="6" s="1"/>
  <c r="I7" i="6"/>
  <c r="J7" i="6" s="1"/>
  <c r="L7" i="6" s="1"/>
  <c r="I5" i="6"/>
  <c r="X15" i="6" l="1"/>
  <c r="X5" i="6"/>
  <c r="J15" i="6"/>
  <c r="L15" i="6" s="1"/>
  <c r="K15" i="6"/>
  <c r="X11" i="6"/>
  <c r="X9" i="6"/>
  <c r="K7" i="6"/>
  <c r="X7" i="6"/>
  <c r="J5" i="6"/>
  <c r="L5" i="6" s="1"/>
  <c r="J13" i="6"/>
  <c r="L13" i="6" s="1"/>
  <c r="K5" i="6"/>
  <c r="K13" i="6"/>
  <c r="J11" i="6"/>
  <c r="L11" i="6" s="1"/>
  <c r="J9" i="6"/>
  <c r="L9" i="6" s="1"/>
</calcChain>
</file>

<file path=xl/sharedStrings.xml><?xml version="1.0" encoding="utf-8"?>
<sst xmlns="http://schemas.openxmlformats.org/spreadsheetml/2006/main" count="613" uniqueCount="207">
  <si>
    <t>版本</t>
  </si>
  <si>
    <t>颜色</t>
  </si>
  <si>
    <t>说明</t>
  </si>
  <si>
    <t>V1.00</t>
  </si>
  <si>
    <t>初稿版本</t>
  </si>
  <si>
    <t>V1.01</t>
  </si>
  <si>
    <t>1、剧情调整</t>
  </si>
  <si>
    <t>2、怪物位置调整</t>
  </si>
  <si>
    <t>副本名称</t>
  </si>
  <si>
    <r>
      <rPr>
        <b/>
        <sz val="28"/>
        <color theme="1"/>
        <rFont val="微软雅黑"/>
        <family val="2"/>
        <charset val="134"/>
      </rPr>
      <t>天空城实验室-副本（</t>
    </r>
    <r>
      <rPr>
        <sz val="28"/>
        <color rgb="FFFF0000"/>
        <rFont val="微软雅黑"/>
        <family val="2"/>
        <charset val="134"/>
      </rPr>
      <t>文字需要重新取名</t>
    </r>
    <r>
      <rPr>
        <b/>
        <sz val="28"/>
        <color theme="1"/>
        <rFont val="微软雅黑"/>
        <family val="2"/>
        <charset val="134"/>
      </rPr>
      <t>）</t>
    </r>
  </si>
  <si>
    <t>副本示意图</t>
  </si>
  <si>
    <t xml:space="preserve"> </t>
  </si>
  <si>
    <t>副本入口</t>
  </si>
  <si>
    <t>第三片区天空城</t>
  </si>
  <si>
    <t>副本条件</t>
  </si>
  <si>
    <t>第三片区天空城主线领取触发</t>
  </si>
  <si>
    <t>副本简介</t>
  </si>
  <si>
    <t>西蒙一行为了解救失踪的小孩，进入天空城实验室</t>
  </si>
  <si>
    <t>副本玩法介绍</t>
  </si>
  <si>
    <t>暂无特殊玩法，后续补充</t>
  </si>
  <si>
    <t>副本流程介绍</t>
  </si>
  <si>
    <t>事件一：
进副本触发对白，说要赶紧找到失踪的小孩们</t>
  </si>
  <si>
    <t>事件二：
1、找到失踪的小孩，触发对话，去找玛露茜</t>
  </si>
  <si>
    <t>事件三：
1、发现用玛露茜克隆心脏做的精英怪
2、战斗后触发对白，说明机器人没情感</t>
  </si>
  <si>
    <t>事件四：
1、副本深处发现玛露茜和BOSS希波
2、战斗后触发对白，希波却表示自己做的并没有错</t>
  </si>
  <si>
    <t>战斗场景</t>
  </si>
  <si>
    <t>副本目标</t>
  </si>
  <si>
    <t>序号</t>
  </si>
  <si>
    <r>
      <rPr>
        <b/>
        <sz val="14"/>
        <color theme="1"/>
        <rFont val="微软雅黑"/>
        <family val="2"/>
        <charset val="134"/>
      </rPr>
      <t xml:space="preserve">标题
</t>
    </r>
    <r>
      <rPr>
        <b/>
        <sz val="14"/>
        <color rgb="FFFF0000"/>
        <rFont val="微软雅黑"/>
        <family val="2"/>
        <charset val="134"/>
      </rPr>
      <t xml:space="preserve"> （文字设计）</t>
    </r>
  </si>
  <si>
    <r>
      <rPr>
        <b/>
        <sz val="14"/>
        <rFont val="微软雅黑"/>
        <family val="2"/>
        <charset val="134"/>
      </rPr>
      <t xml:space="preserve">目标
</t>
    </r>
    <r>
      <rPr>
        <b/>
        <sz val="14"/>
        <color rgb="FFFF0000"/>
        <rFont val="微软雅黑"/>
        <family val="2"/>
        <charset val="134"/>
      </rPr>
      <t>（文字设计）</t>
    </r>
  </si>
  <si>
    <t>备注</t>
  </si>
  <si>
    <t>寻找失踪的小孩</t>
  </si>
  <si>
    <t>陷阱触发和被困的NPC对话后完成，寻路要寻路到NPC位置</t>
  </si>
  <si>
    <t>击败玛露茜克隆心脏机器人</t>
  </si>
  <si>
    <t>图标类型杀怪=02</t>
  </si>
  <si>
    <t>寻找玛露茜</t>
  </si>
  <si>
    <t>陷阱触发发现玛露茜动画后完成</t>
  </si>
  <si>
    <t>图标类型对话=01</t>
  </si>
  <si>
    <t>击败希波</t>
  </si>
  <si>
    <t>图标类型BOSS战=03</t>
  </si>
  <si>
    <t>副本已通关</t>
  </si>
  <si>
    <t>离开副本</t>
  </si>
  <si>
    <t>图标类型副本任务=05</t>
  </si>
  <si>
    <t>怪物设定</t>
  </si>
  <si>
    <t>怪物名字（文字取怪物名字）</t>
  </si>
  <si>
    <t>模型</t>
  </si>
  <si>
    <t>零时替代模型</t>
  </si>
  <si>
    <t>怪物特性（具体效果数值定）</t>
  </si>
  <si>
    <t>机械仆从</t>
  </si>
  <si>
    <t>女巫仆从（10058）</t>
  </si>
  <si>
    <t>普通小怪</t>
  </si>
  <si>
    <r>
      <rPr>
        <b/>
        <sz val="11"/>
        <color rgb="FFFF0000"/>
        <rFont val="微软雅黑"/>
        <family val="2"/>
        <charset val="134"/>
      </rPr>
      <t>文字重新取下怪物名字</t>
    </r>
    <r>
      <rPr>
        <b/>
        <sz val="11"/>
        <color theme="1"/>
        <rFont val="微软雅黑"/>
        <family val="2"/>
        <charset val="134"/>
      </rPr>
      <t xml:space="preserve">
</t>
    </r>
  </si>
  <si>
    <t>机械男孩</t>
  </si>
  <si>
    <r>
      <rPr>
        <sz val="11"/>
        <color theme="1"/>
        <rFont val="微软雅黑"/>
        <family val="2"/>
        <charset val="134"/>
      </rPr>
      <t>机械男孩（</t>
    </r>
    <r>
      <rPr>
        <sz val="11"/>
        <color rgb="FFFF0000"/>
        <rFont val="微软雅黑"/>
        <family val="2"/>
        <charset val="134"/>
      </rPr>
      <t>暂缺</t>
    </r>
    <r>
      <rPr>
        <sz val="11"/>
        <color theme="1"/>
        <rFont val="微软雅黑"/>
        <family val="2"/>
        <charset val="134"/>
      </rPr>
      <t>）</t>
    </r>
  </si>
  <si>
    <t>荒原女巫（荒原女巫）</t>
  </si>
  <si>
    <t>精英怪</t>
  </si>
  <si>
    <t>希波</t>
  </si>
  <si>
    <r>
      <rPr>
        <sz val="11"/>
        <color theme="1"/>
        <rFont val="微软雅黑"/>
        <family val="2"/>
        <charset val="134"/>
      </rPr>
      <t>锡波（</t>
    </r>
    <r>
      <rPr>
        <sz val="11"/>
        <color rgb="FFFF0000"/>
        <rFont val="微软雅黑"/>
        <family val="2"/>
        <charset val="134"/>
      </rPr>
      <t>暂缺</t>
    </r>
    <r>
      <rPr>
        <sz val="11"/>
        <color theme="1"/>
        <rFont val="微软雅黑"/>
        <family val="2"/>
        <charset val="134"/>
      </rPr>
      <t>）</t>
    </r>
  </si>
  <si>
    <t>先驱者一号（10016）</t>
  </si>
  <si>
    <t>BOSS怪</t>
  </si>
  <si>
    <t>怪物组设定</t>
  </si>
  <si>
    <t>巡逻名称（巡逻时怪物头上的名字）</t>
  </si>
  <si>
    <t>巡逻模型</t>
  </si>
  <si>
    <t>分布</t>
  </si>
  <si>
    <t>组合</t>
  </si>
  <si>
    <t>安全点</t>
  </si>
  <si>
    <t>掉落</t>
  </si>
  <si>
    <t>气泡提示</t>
  </si>
  <si>
    <t>巡逻属性</t>
  </si>
  <si>
    <t>怪1</t>
  </si>
  <si>
    <t>数值定</t>
  </si>
  <si>
    <t>安全点1</t>
  </si>
  <si>
    <t>无</t>
  </si>
  <si>
    <t>文字设计怪物气泡提示</t>
  </si>
  <si>
    <t>视野360
视野范围5
攻击距离5
不做偷袭
不移动</t>
  </si>
  <si>
    <t>怪2</t>
  </si>
  <si>
    <t>视野80
视野范围5
攻击距离5
偷袭1.8
移动速度0.5</t>
  </si>
  <si>
    <t>怪3</t>
  </si>
  <si>
    <t>安全点2</t>
  </si>
  <si>
    <t>视野360
视野范围7
攻击距离7
不做偷袭
不移动</t>
  </si>
  <si>
    <t>NPC</t>
  </si>
  <si>
    <t>名字</t>
  </si>
  <si>
    <r>
      <rPr>
        <b/>
        <sz val="14"/>
        <color theme="1"/>
        <rFont val="微软雅黑"/>
        <family val="2"/>
        <charset val="134"/>
      </rPr>
      <t>气泡文字（</t>
    </r>
    <r>
      <rPr>
        <b/>
        <sz val="14"/>
        <color rgb="FFFF0000"/>
        <rFont val="微软雅黑"/>
        <family val="2"/>
        <charset val="134"/>
      </rPr>
      <t>功能暂未完成</t>
    </r>
    <r>
      <rPr>
        <b/>
        <sz val="14"/>
        <color theme="1"/>
        <rFont val="微软雅黑"/>
        <family val="2"/>
        <charset val="134"/>
      </rPr>
      <t>）</t>
    </r>
  </si>
  <si>
    <t>被困的小孩（文字重新取）</t>
  </si>
  <si>
    <t>正太（2025）</t>
  </si>
  <si>
    <t>文字设计</t>
  </si>
  <si>
    <t>文字重新取名</t>
  </si>
  <si>
    <t>笼子的光效
Effect_scene_tielongzi
笼子消失
Effect_scene_tielongzixiaoshi</t>
  </si>
  <si>
    <t>农村小萝莉（2024）</t>
  </si>
  <si>
    <t>失忆男孩安可（2018）</t>
  </si>
  <si>
    <t>玛露茜（文字重新取）</t>
  </si>
  <si>
    <t>玛露西（暂缺）
临时资源：气球女孩小雅（2010）</t>
  </si>
  <si>
    <t>宝箱</t>
  </si>
  <si>
    <t>事件</t>
  </si>
  <si>
    <t>文字重新取</t>
  </si>
  <si>
    <r>
      <rPr>
        <sz val="11"/>
        <color theme="1"/>
        <rFont val="微软雅黑"/>
        <family val="2"/>
        <charset val="134"/>
      </rPr>
      <t>2个宝箱，图中黄色五角星位置
打开后获得奖励，罗兰币、材料等；</t>
    </r>
    <r>
      <rPr>
        <b/>
        <sz val="18"/>
        <color rgb="FF00B050"/>
        <rFont val="微软雅黑"/>
        <family val="2"/>
        <charset val="134"/>
      </rPr>
      <t>具体由数值定</t>
    </r>
  </si>
  <si>
    <t>文字设计宝箱名字</t>
  </si>
  <si>
    <t>宝箱资源ID1018</t>
  </si>
  <si>
    <r>
      <t>打开后获得奖励，罗兰币、材料等；</t>
    </r>
    <r>
      <rPr>
        <b/>
        <strike/>
        <sz val="18"/>
        <color rgb="FF00B050"/>
        <rFont val="微软雅黑"/>
        <family val="2"/>
        <charset val="134"/>
      </rPr>
      <t xml:space="preserve">具体由数值定
</t>
    </r>
    <r>
      <rPr>
        <strike/>
        <sz val="11"/>
        <color theme="1"/>
        <rFont val="微软雅黑"/>
        <family val="2"/>
        <charset val="134"/>
      </rPr>
      <t>1个宝箱，解救被失踪的小孩后，在第一个小孩位置出现宝箱</t>
    </r>
  </si>
  <si>
    <t>宝箱资源ID1020</t>
  </si>
  <si>
    <t>剧情</t>
  </si>
  <si>
    <t>触发类型</t>
  </si>
  <si>
    <t>流程</t>
  </si>
  <si>
    <t>表现</t>
  </si>
  <si>
    <t>事件一</t>
  </si>
  <si>
    <t>进副本时触发</t>
  </si>
  <si>
    <t>触发对白（要赶紧找到失踪的小孩）</t>
  </si>
  <si>
    <t>事件二</t>
  </si>
  <si>
    <t>战斗后触发</t>
  </si>
  <si>
    <t>击败图中怪1的机械仆从后触发</t>
  </si>
  <si>
    <t>播放场景动画</t>
  </si>
  <si>
    <t>镜头移动到NPC小孩们的位置，触发对白（发现失踪的小孩）；3个小孩身上有光效笼子</t>
  </si>
  <si>
    <t>文字设计
光效暂缺</t>
  </si>
  <si>
    <t>西蒙跑到小孩身边，触发对白（小孩被关住了，温丽或爱琳娜来搞定）</t>
  </si>
  <si>
    <t>小孩们身上的光效笼子消失</t>
  </si>
  <si>
    <t>需要播放消失的光效</t>
  </si>
  <si>
    <t>触发对白（小孩感激）</t>
  </si>
  <si>
    <t>播放传送光效，小孩消失，然后直接获得奖励,不再通宝箱</t>
  </si>
  <si>
    <t>触发对白（去找玛露茜）</t>
  </si>
  <si>
    <t>事件三</t>
  </si>
  <si>
    <t>和精英怪战斗后触发</t>
  </si>
  <si>
    <t>触发场景动画</t>
  </si>
  <si>
    <t>触发对白（这个机器人没有感情）</t>
  </si>
  <si>
    <t>镜头移动玛露茜和希波位置</t>
  </si>
  <si>
    <t>触发对白，希波说话，西蒙一行发现玛露茜，和希波对话</t>
  </si>
  <si>
    <t>事件五</t>
  </si>
  <si>
    <t>和最终BOSS希波战斗后触发</t>
  </si>
  <si>
    <t>触发对白（希波表示自己做的并没有错）</t>
  </si>
  <si>
    <t>副本通关</t>
  </si>
  <si>
    <t>副本入口对白</t>
  </si>
  <si>
    <t>入口对白事件1</t>
  </si>
  <si>
    <t>未接到主线任务时</t>
  </si>
  <si>
    <r>
      <rPr>
        <sz val="11"/>
        <color theme="1"/>
        <rFont val="微软雅黑"/>
        <family val="2"/>
        <charset val="134"/>
      </rPr>
      <t>点击副本入口NPC按钮，触发对白（副本未开放，无法进副本）</t>
    </r>
    <r>
      <rPr>
        <b/>
        <sz val="11"/>
        <color rgb="FFFF0000"/>
        <rFont val="微软雅黑"/>
        <family val="2"/>
        <charset val="134"/>
      </rPr>
      <t>具体说法有剧情决定</t>
    </r>
  </si>
  <si>
    <t>入口对白事件2</t>
  </si>
  <si>
    <t>已经完成主线
未接到佣兵任务时</t>
  </si>
  <si>
    <r>
      <rPr>
        <sz val="11"/>
        <color theme="1"/>
        <rFont val="微软雅黑"/>
        <family val="2"/>
        <charset val="134"/>
      </rPr>
      <t>点击副本入口NPC按钮，触发对白（没有佣兵任务无法进副本）</t>
    </r>
    <r>
      <rPr>
        <b/>
        <sz val="11"/>
        <color rgb="FFFF0000"/>
        <rFont val="微软雅黑"/>
        <family val="2"/>
        <charset val="134"/>
      </rPr>
      <t>具体说法有剧情决定</t>
    </r>
  </si>
  <si>
    <t>special_effect</t>
    <phoneticPr fontId="26" type="noConversion"/>
  </si>
  <si>
    <t>序号</t>
    <phoneticPr fontId="26" type="noConversion"/>
  </si>
  <si>
    <t>怪物组</t>
    <phoneticPr fontId="26" type="noConversion"/>
  </si>
  <si>
    <t>怪物组战力</t>
    <phoneticPr fontId="26" type="noConversion"/>
  </si>
  <si>
    <t>怪物</t>
    <phoneticPr fontId="26" type="noConversion"/>
  </si>
  <si>
    <t>模型</t>
    <phoneticPr fontId="26" type="noConversion"/>
  </si>
  <si>
    <t>等级</t>
    <phoneticPr fontId="26" type="noConversion"/>
  </si>
  <si>
    <t>物理/魔法</t>
    <phoneticPr fontId="26" type="noConversion"/>
  </si>
  <si>
    <t>生命</t>
    <phoneticPr fontId="26" type="noConversion"/>
  </si>
  <si>
    <t>物攻</t>
    <phoneticPr fontId="26" type="noConversion"/>
  </si>
  <si>
    <t>魔攻</t>
    <phoneticPr fontId="26" type="noConversion"/>
  </si>
  <si>
    <t>物防</t>
    <phoneticPr fontId="26" type="noConversion"/>
  </si>
  <si>
    <t>魔防</t>
    <phoneticPr fontId="26" type="noConversion"/>
  </si>
  <si>
    <t>命中</t>
    <phoneticPr fontId="26" type="noConversion"/>
  </si>
  <si>
    <t>闪避</t>
    <phoneticPr fontId="26" type="noConversion"/>
  </si>
  <si>
    <t>暴击</t>
    <phoneticPr fontId="26" type="noConversion"/>
  </si>
  <si>
    <t>暴击伤害</t>
    <phoneticPr fontId="26" type="noConversion"/>
  </si>
  <si>
    <t>抗暴</t>
    <phoneticPr fontId="26" type="noConversion"/>
  </si>
  <si>
    <t>格挡</t>
    <phoneticPr fontId="26" type="noConversion"/>
  </si>
  <si>
    <t>格挡减伤</t>
    <phoneticPr fontId="26" type="noConversion"/>
  </si>
  <si>
    <t>破击</t>
    <phoneticPr fontId="26" type="noConversion"/>
  </si>
  <si>
    <t>词条/特殊效果id</t>
    <phoneticPr fontId="26" type="noConversion"/>
  </si>
  <si>
    <t>血条数</t>
    <phoneticPr fontId="26" type="noConversion"/>
  </si>
  <si>
    <t>怪物组</t>
    <phoneticPr fontId="26" type="noConversion"/>
  </si>
  <si>
    <t>怪物</t>
    <phoneticPr fontId="26" type="noConversion"/>
  </si>
  <si>
    <t>魔抗，流血</t>
    <phoneticPr fontId="26" type="noConversion"/>
  </si>
  <si>
    <t>反伤，暴击</t>
    <phoneticPr fontId="26" type="noConversion"/>
  </si>
  <si>
    <t>反伤，暴击</t>
    <phoneticPr fontId="26" type="noConversion"/>
  </si>
  <si>
    <t>宝箱1</t>
    <phoneticPr fontId="26" type="noConversion"/>
  </si>
  <si>
    <t>物品id</t>
    <phoneticPr fontId="26" type="noConversion"/>
  </si>
  <si>
    <t>数量</t>
    <phoneticPr fontId="26" type="noConversion"/>
  </si>
  <si>
    <t>概率</t>
    <phoneticPr fontId="26" type="noConversion"/>
  </si>
  <si>
    <t>银币</t>
    <phoneticPr fontId="26" type="noConversion"/>
  </si>
  <si>
    <t>快速战斗券</t>
    <phoneticPr fontId="26" type="noConversion"/>
  </si>
  <si>
    <t>宝箱2</t>
    <phoneticPr fontId="26" type="noConversion"/>
  </si>
  <si>
    <t>罗兰钻</t>
    <phoneticPr fontId="26" type="noConversion"/>
  </si>
  <si>
    <t>考核重置券</t>
  </si>
  <si>
    <t>怪物掉落</t>
    <phoneticPr fontId="26" type="noConversion"/>
  </si>
  <si>
    <t>副本通关奖励</t>
    <phoneticPr fontId="26" type="noConversion"/>
  </si>
  <si>
    <t>展示掉落物品id</t>
    <phoneticPr fontId="26" type="noConversion"/>
  </si>
  <si>
    <t>机械仆从</t>
    <phoneticPr fontId="26" type="noConversion"/>
  </si>
  <si>
    <t>机械男孩</t>
    <phoneticPr fontId="26" type="noConversion"/>
  </si>
  <si>
    <t>希波</t>
    <phoneticPr fontId="26" type="noConversion"/>
  </si>
  <si>
    <t>1041;1606</t>
    <phoneticPr fontId="26" type="noConversion"/>
  </si>
  <si>
    <t>迷迭香烤鸡</t>
    <phoneticPr fontId="26" type="noConversion"/>
  </si>
  <si>
    <t>领主召唤券</t>
  </si>
  <si>
    <t>通关时间</t>
    <phoneticPr fontId="26" type="noConversion"/>
  </si>
  <si>
    <t>推荐战力</t>
    <phoneticPr fontId="26" type="noConversion"/>
  </si>
  <si>
    <t>30分</t>
    <phoneticPr fontId="26" type="noConversion"/>
  </si>
  <si>
    <t>怪物宝箱</t>
    <phoneticPr fontId="26" type="noConversion"/>
  </si>
  <si>
    <t>解救小女孩</t>
    <phoneticPr fontId="26" type="noConversion"/>
  </si>
  <si>
    <t>单怪</t>
  </si>
  <si>
    <t>战队等级</t>
  </si>
  <si>
    <t>攻击</t>
  </si>
  <si>
    <t>战力</t>
  </si>
  <si>
    <t>裸体战力</t>
  </si>
  <si>
    <t>实力增幅(技能、符文、突破、本命天赋)</t>
  </si>
  <si>
    <t>生命</t>
  </si>
  <si>
    <t>一组总战力</t>
  </si>
  <si>
    <t>一组裸战</t>
  </si>
  <si>
    <t>对男性暴击</t>
    <phoneticPr fontId="26" type="noConversion"/>
  </si>
  <si>
    <t>奥义憎恶</t>
    <phoneticPr fontId="26" type="noConversion"/>
  </si>
  <si>
    <t>奥义憎恶，对女性暴击</t>
    <phoneticPr fontId="26" type="noConversion"/>
  </si>
  <si>
    <t>罗兰钻</t>
    <phoneticPr fontId="26" type="noConversion"/>
  </si>
  <si>
    <t>优质星晶石</t>
  </si>
  <si>
    <t>蓝铁矿石</t>
  </si>
  <si>
    <t>奖励：</t>
    <phoneticPr fontId="26" type="noConversion"/>
  </si>
  <si>
    <t>战力压制类型</t>
    <phoneticPr fontId="26" type="noConversion"/>
  </si>
  <si>
    <t>裸体全队战力</t>
  </si>
  <si>
    <t>绿铜矿石</t>
    <phoneticPr fontId="26" type="noConversion"/>
  </si>
  <si>
    <t>星晶石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</si>
</sst>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2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4"/>
      <color rgb="FF00B05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28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8"/>
      <color rgb="FF00B050"/>
      <name val="微软雅黑"/>
      <family val="2"/>
      <charset val="134"/>
    </font>
    <font>
      <b/>
      <strike/>
      <sz val="18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2" fillId="0" borderId="8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5" fillId="5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16" fillId="6" borderId="8" xfId="0" applyFont="1" applyFill="1" applyBorder="1" applyAlignment="1">
      <alignment vertical="center"/>
    </xf>
    <xf numFmtId="0" fontId="17" fillId="6" borderId="8" xfId="0" applyFont="1" applyFill="1" applyBorder="1" applyAlignment="1">
      <alignment vertical="center" wrapText="1"/>
    </xf>
    <xf numFmtId="0" fontId="18" fillId="6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2" borderId="1" xfId="0" applyFont="1" applyFill="1" applyBorder="1" applyAlignment="1">
      <alignment vertical="center" wrapText="1"/>
    </xf>
    <xf numFmtId="0" fontId="19" fillId="2" borderId="1" xfId="0" applyFont="1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19" fillId="2" borderId="20" xfId="0" applyFont="1" applyFill="1" applyBorder="1">
      <alignment vertical="center"/>
    </xf>
    <xf numFmtId="0" fontId="19" fillId="7" borderId="1" xfId="0" applyFont="1" applyFill="1" applyBorder="1">
      <alignment vertical="center"/>
    </xf>
    <xf numFmtId="0" fontId="20" fillId="0" borderId="15" xfId="0" applyFont="1" applyBorder="1">
      <alignment vertical="center"/>
    </xf>
    <xf numFmtId="0" fontId="20" fillId="0" borderId="16" xfId="0" applyFont="1" applyBorder="1">
      <alignment vertical="center"/>
    </xf>
    <xf numFmtId="0" fontId="20" fillId="0" borderId="18" xfId="0" applyFont="1" applyBorder="1">
      <alignment vertical="center"/>
    </xf>
    <xf numFmtId="0" fontId="20" fillId="0" borderId="0" xfId="0" applyFont="1" applyBorder="1">
      <alignment vertical="center"/>
    </xf>
    <xf numFmtId="0" fontId="2" fillId="0" borderId="0" xfId="1" applyFont="1" applyFill="1" applyAlignment="1"/>
    <xf numFmtId="0" fontId="25" fillId="0" borderId="0" xfId="1" applyFill="1" applyAlignment="1"/>
    <xf numFmtId="0" fontId="2" fillId="0" borderId="0" xfId="2" applyFont="1" applyFill="1">
      <alignment vertical="center"/>
    </xf>
    <xf numFmtId="0" fontId="1" fillId="0" borderId="0" xfId="3" applyFill="1">
      <alignment vertical="center"/>
    </xf>
    <xf numFmtId="0" fontId="2" fillId="0" borderId="8" xfId="1" applyFont="1" applyFill="1" applyBorder="1" applyAlignment="1"/>
    <xf numFmtId="0" fontId="12" fillId="0" borderId="0" xfId="1" applyFont="1" applyFill="1" applyAlignment="1"/>
    <xf numFmtId="9" fontId="2" fillId="0" borderId="0" xfId="1" applyNumberFormat="1" applyFont="1" applyFill="1" applyAlignment="1"/>
    <xf numFmtId="0" fontId="25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Alignment="1">
      <alignment horizontal="right"/>
    </xf>
    <xf numFmtId="0" fontId="25" fillId="0" borderId="0" xfId="1" applyFont="1" applyFill="1" applyBorder="1" applyAlignment="1">
      <alignment vertical="center"/>
    </xf>
    <xf numFmtId="0" fontId="25" fillId="0" borderId="0" xfId="1" applyFill="1" applyBorder="1" applyAlignment="1"/>
    <xf numFmtId="0" fontId="1" fillId="0" borderId="0" xfId="5" applyFill="1">
      <alignment vertical="center"/>
    </xf>
    <xf numFmtId="0" fontId="25" fillId="0" borderId="0" xfId="0" applyFont="1" applyAlignment="1"/>
    <xf numFmtId="0" fontId="0" fillId="0" borderId="0" xfId="0" applyFill="1" applyBorder="1" applyAlignment="1"/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4" borderId="0" xfId="0" applyFont="1" applyFill="1" applyAlignment="1"/>
    <xf numFmtId="0" fontId="2" fillId="4" borderId="0" xfId="1" applyFont="1" applyFill="1" applyAlignment="1"/>
    <xf numFmtId="0" fontId="25" fillId="4" borderId="0" xfId="0" applyFont="1" applyFill="1" applyAlignment="1"/>
    <xf numFmtId="0" fontId="2" fillId="4" borderId="0" xfId="2" applyFont="1" applyFill="1">
      <alignment vertical="center"/>
    </xf>
    <xf numFmtId="0" fontId="1" fillId="4" borderId="0" xfId="3" applyFill="1">
      <alignment vertical="center"/>
    </xf>
    <xf numFmtId="0" fontId="25" fillId="4" borderId="0" xfId="1" applyFill="1" applyAlignment="1"/>
    <xf numFmtId="0" fontId="2" fillId="4" borderId="8" xfId="1" applyFont="1" applyFill="1" applyBorder="1" applyAlignment="1"/>
    <xf numFmtId="0" fontId="0" fillId="0" borderId="0" xfId="0" applyAlignment="1"/>
    <xf numFmtId="1" fontId="0" fillId="9" borderId="0" xfId="0" applyNumberFormat="1" applyFill="1" applyAlignment="1"/>
    <xf numFmtId="1" fontId="0" fillId="10" borderId="0" xfId="0" applyNumberFormat="1" applyFill="1" applyAlignment="1"/>
    <xf numFmtId="1" fontId="28" fillId="0" borderId="0" xfId="0" applyNumberFormat="1" applyFont="1" applyAlignment="1"/>
    <xf numFmtId="176" fontId="0" fillId="0" borderId="0" xfId="6" applyNumberFormat="1" applyFont="1" applyAlignment="1"/>
    <xf numFmtId="9" fontId="0" fillId="0" borderId="0" xfId="6" applyFont="1" applyAlignment="1"/>
    <xf numFmtId="9" fontId="0" fillId="11" borderId="0" xfId="6" applyFont="1" applyFill="1" applyAlignment="1"/>
    <xf numFmtId="1" fontId="0" fillId="0" borderId="0" xfId="0" applyNumberFormat="1" applyAlignment="1"/>
    <xf numFmtId="176" fontId="0" fillId="4" borderId="0" xfId="6" applyNumberFormat="1" applyFont="1" applyFill="1" applyAlignment="1"/>
    <xf numFmtId="1" fontId="0" fillId="4" borderId="0" xfId="0" applyNumberFormat="1" applyFill="1" applyAlignment="1"/>
    <xf numFmtId="0" fontId="0" fillId="4" borderId="0" xfId="0" applyFill="1" applyAlignment="1"/>
    <xf numFmtId="0" fontId="2" fillId="0" borderId="0" xfId="0" applyFont="1" applyFill="1" applyAlignment="1"/>
    <xf numFmtId="0" fontId="25" fillId="0" borderId="0" xfId="0" applyFont="1" applyFill="1" applyAlignment="1"/>
    <xf numFmtId="0" fontId="25" fillId="0" borderId="0" xfId="0" applyFont="1" applyFill="1" applyAlignment="1">
      <alignment horizontal="right"/>
    </xf>
    <xf numFmtId="0" fontId="0" fillId="0" borderId="0" xfId="0" applyFill="1" applyAlignment="1"/>
    <xf numFmtId="0" fontId="20" fillId="8" borderId="0" xfId="0" applyFont="1" applyFill="1" applyBorder="1" applyAlignment="1">
      <alignment horizontal="left" vertical="center"/>
    </xf>
    <xf numFmtId="0" fontId="20" fillId="8" borderId="19" xfId="0" applyFont="1" applyFill="1" applyBorder="1" applyAlignment="1">
      <alignment horizontal="left" vertical="center"/>
    </xf>
    <xf numFmtId="0" fontId="20" fillId="8" borderId="22" xfId="0" applyFont="1" applyFill="1" applyBorder="1" applyAlignment="1">
      <alignment horizontal="left" vertical="center"/>
    </xf>
    <xf numFmtId="0" fontId="20" fillId="8" borderId="23" xfId="0" applyFont="1" applyFill="1" applyBorder="1" applyAlignment="1">
      <alignment horizontal="left" vertical="center"/>
    </xf>
    <xf numFmtId="0" fontId="20" fillId="8" borderId="15" xfId="0" applyFont="1" applyFill="1" applyBorder="1" applyAlignment="1">
      <alignment horizontal="left" vertical="center"/>
    </xf>
    <xf numFmtId="0" fontId="20" fillId="8" borderId="18" xfId="0" applyFont="1" applyFill="1" applyBorder="1" applyAlignment="1">
      <alignment horizontal="left" vertical="center"/>
    </xf>
    <xf numFmtId="0" fontId="20" fillId="8" borderId="21" xfId="0" applyFont="1" applyFill="1" applyBorder="1" applyAlignment="1">
      <alignment horizontal="left" vertical="center"/>
    </xf>
    <xf numFmtId="0" fontId="20" fillId="8" borderId="16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0" fillId="8" borderId="22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19" xfId="0" applyFont="1" applyBorder="1" applyAlignment="1">
      <alignment horizontal="left" vertical="center"/>
    </xf>
    <xf numFmtId="0" fontId="20" fillId="8" borderId="16" xfId="0" applyFont="1" applyFill="1" applyBorder="1" applyAlignment="1">
      <alignment horizontal="left" vertical="center"/>
    </xf>
    <xf numFmtId="0" fontId="20" fillId="8" borderId="1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/>
    </xf>
    <xf numFmtId="0" fontId="2" fillId="7" borderId="6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9" fontId="2" fillId="4" borderId="0" xfId="1" applyNumberFormat="1" applyFont="1" applyFill="1" applyAlignment="1"/>
  </cellXfs>
  <cellStyles count="7">
    <cellStyle name="百分比" xfId="6" builtinId="5"/>
    <cellStyle name="常规" xfId="0" builtinId="0"/>
    <cellStyle name="常规 2" xfId="1"/>
    <cellStyle name="常规 3" xfId="2"/>
    <cellStyle name="常规 5" xfId="3"/>
    <cellStyle name="常规 6" xfId="5"/>
    <cellStyle name="常规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2124075</xdr:colOff>
      <xdr:row>20</xdr:row>
      <xdr:rowOff>0</xdr:rowOff>
    </xdr:to>
    <xdr:sp macro="" textlink="">
      <xdr:nvSpPr>
        <xdr:cNvPr id="1041" name="Object 17" hidden="1"/>
        <xdr:cNvSpPr/>
      </xdr:nvSpPr>
      <xdr:spPr>
        <a:xfrm>
          <a:off x="1638300" y="514350"/>
          <a:ext cx="6522720" cy="380047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1619250</xdr:colOff>
          <xdr:row>1</xdr:row>
          <xdr:rowOff>0</xdr:rowOff>
        </xdr:from>
        <xdr:to>
          <xdr:col>5</xdr:col>
          <xdr:colOff>1152525</xdr:colOff>
          <xdr:row>18</xdr:row>
          <xdr:rowOff>180975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F11" sqref="F11"/>
    </sheetView>
  </sheetViews>
  <sheetFormatPr defaultColWidth="9" defaultRowHeight="13.5" customHeight="1" x14ac:dyDescent="0.15"/>
  <cols>
    <col min="2" max="3" width="9" customWidth="1"/>
    <col min="4" max="8" width="12" customWidth="1"/>
  </cols>
  <sheetData>
    <row r="1" spans="2:8" ht="15" customHeight="1" x14ac:dyDescent="0.15"/>
    <row r="2" spans="2:8" ht="13.5" customHeight="1" x14ac:dyDescent="0.15">
      <c r="B2" s="55" t="s">
        <v>0</v>
      </c>
      <c r="C2" s="56" t="s">
        <v>1</v>
      </c>
      <c r="D2" s="109" t="s">
        <v>2</v>
      </c>
      <c r="E2" s="109"/>
      <c r="F2" s="109"/>
      <c r="G2" s="109"/>
      <c r="H2" s="110"/>
    </row>
    <row r="3" spans="2:8" ht="13.5" customHeight="1" x14ac:dyDescent="0.15">
      <c r="B3" s="57" t="s">
        <v>3</v>
      </c>
      <c r="C3" s="58"/>
      <c r="D3" s="111" t="s">
        <v>4</v>
      </c>
      <c r="E3" s="111"/>
      <c r="F3" s="111"/>
      <c r="G3" s="111"/>
      <c r="H3" s="112"/>
    </row>
    <row r="4" spans="2:8" ht="13.5" customHeight="1" x14ac:dyDescent="0.15">
      <c r="B4" s="103" t="s">
        <v>5</v>
      </c>
      <c r="C4" s="106"/>
      <c r="D4" s="113" t="s">
        <v>6</v>
      </c>
      <c r="E4" s="113"/>
      <c r="F4" s="113"/>
      <c r="G4" s="113"/>
      <c r="H4" s="114"/>
    </row>
    <row r="5" spans="2:8" ht="13.5" customHeight="1" x14ac:dyDescent="0.15">
      <c r="B5" s="104"/>
      <c r="C5" s="107"/>
      <c r="D5" s="99" t="s">
        <v>7</v>
      </c>
      <c r="E5" s="99"/>
      <c r="F5" s="99"/>
      <c r="G5" s="99"/>
      <c r="H5" s="100"/>
    </row>
    <row r="6" spans="2:8" ht="13.5" customHeight="1" x14ac:dyDescent="0.15">
      <c r="B6" s="104"/>
      <c r="C6" s="107"/>
      <c r="D6" s="99"/>
      <c r="E6" s="99"/>
      <c r="F6" s="99"/>
      <c r="G6" s="99"/>
      <c r="H6" s="100"/>
    </row>
    <row r="7" spans="2:8" ht="13.5" customHeight="1" x14ac:dyDescent="0.15">
      <c r="B7" s="104"/>
      <c r="C7" s="107"/>
      <c r="D7" s="99"/>
      <c r="E7" s="99"/>
      <c r="F7" s="99"/>
      <c r="G7" s="99"/>
      <c r="H7" s="100"/>
    </row>
    <row r="8" spans="2:8" ht="13.5" customHeight="1" x14ac:dyDescent="0.15">
      <c r="B8" s="105"/>
      <c r="C8" s="108"/>
      <c r="D8" s="101"/>
      <c r="E8" s="101"/>
      <c r="F8" s="101"/>
      <c r="G8" s="101"/>
      <c r="H8" s="102"/>
    </row>
    <row r="9" spans="2:8" ht="30" customHeight="1" x14ac:dyDescent="0.15"/>
    <row r="13" spans="2:8" ht="30" customHeight="1" x14ac:dyDescent="0.15"/>
  </sheetData>
  <mergeCells count="9">
    <mergeCell ref="D7:H7"/>
    <mergeCell ref="D8:H8"/>
    <mergeCell ref="B4:B8"/>
    <mergeCell ref="C4:C8"/>
    <mergeCell ref="D2:H2"/>
    <mergeCell ref="D3:H3"/>
    <mergeCell ref="D4:H4"/>
    <mergeCell ref="D5:H5"/>
    <mergeCell ref="D6:H6"/>
  </mergeCells>
  <phoneticPr fontId="2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2"/>
  <sheetViews>
    <sheetView topLeftCell="A40" workbookViewId="0">
      <selection activeCell="D45" sqref="D45"/>
    </sheetView>
  </sheetViews>
  <sheetFormatPr defaultColWidth="9" defaultRowHeight="16.5" x14ac:dyDescent="0.15"/>
  <cols>
    <col min="1" max="1" width="21.5" style="1" customWidth="1"/>
    <col min="2" max="2" width="15.625" style="2" customWidth="1"/>
    <col min="3" max="3" width="20.375" style="2" customWidth="1"/>
    <col min="4" max="4" width="21.75" style="2" customWidth="1"/>
    <col min="5" max="5" width="28.125" style="2" customWidth="1"/>
    <col min="6" max="6" width="31.875" style="3" customWidth="1"/>
    <col min="7" max="7" width="23.125" style="4" customWidth="1"/>
    <col min="8" max="8" width="21.625" customWidth="1"/>
    <col min="9" max="9" width="27.25" customWidth="1"/>
    <col min="10" max="10" width="30.25" customWidth="1"/>
    <col min="11" max="11" width="14.625" customWidth="1"/>
  </cols>
  <sheetData>
    <row r="1" spans="1:7" ht="40.5" x14ac:dyDescent="0.15">
      <c r="A1" s="5" t="s">
        <v>8</v>
      </c>
      <c r="B1" s="115" t="s">
        <v>9</v>
      </c>
      <c r="C1" s="115"/>
      <c r="D1" s="115"/>
      <c r="E1" s="115"/>
      <c r="F1" s="115"/>
      <c r="G1" s="115"/>
    </row>
    <row r="2" spans="1:7" ht="16.5" customHeight="1" x14ac:dyDescent="0.15">
      <c r="A2" s="149" t="s">
        <v>10</v>
      </c>
      <c r="B2" s="167" t="s">
        <v>11</v>
      </c>
      <c r="C2" s="167"/>
      <c r="D2" s="167"/>
      <c r="E2" s="167"/>
      <c r="F2" s="167"/>
      <c r="G2" s="167"/>
    </row>
    <row r="3" spans="1:7" ht="16.5" customHeight="1" x14ac:dyDescent="0.15">
      <c r="A3" s="150"/>
      <c r="B3" s="167"/>
      <c r="C3" s="167"/>
      <c r="D3" s="167"/>
      <c r="E3" s="167"/>
      <c r="F3" s="167"/>
      <c r="G3" s="167"/>
    </row>
    <row r="4" spans="1:7" ht="16.5" customHeight="1" x14ac:dyDescent="0.15">
      <c r="A4" s="150"/>
      <c r="B4" s="167"/>
      <c r="C4" s="167"/>
      <c r="D4" s="167"/>
      <c r="E4" s="167"/>
      <c r="F4" s="167"/>
      <c r="G4" s="167"/>
    </row>
    <row r="5" spans="1:7" ht="16.5" customHeight="1" x14ac:dyDescent="0.15">
      <c r="A5" s="150"/>
      <c r="B5" s="167"/>
      <c r="C5" s="167"/>
      <c r="D5" s="167"/>
      <c r="E5" s="167"/>
      <c r="F5" s="167"/>
      <c r="G5" s="167"/>
    </row>
    <row r="6" spans="1:7" ht="16.5" customHeight="1" x14ac:dyDescent="0.15">
      <c r="A6" s="150"/>
      <c r="B6" s="167"/>
      <c r="C6" s="167"/>
      <c r="D6" s="167"/>
      <c r="E6" s="167"/>
      <c r="F6" s="167"/>
      <c r="G6" s="167"/>
    </row>
    <row r="7" spans="1:7" ht="16.5" customHeight="1" x14ac:dyDescent="0.15">
      <c r="A7" s="150"/>
      <c r="B7" s="167"/>
      <c r="C7" s="167"/>
      <c r="D7" s="167"/>
      <c r="E7" s="167"/>
      <c r="F7" s="167"/>
      <c r="G7" s="167"/>
    </row>
    <row r="8" spans="1:7" ht="16.5" customHeight="1" x14ac:dyDescent="0.15">
      <c r="A8" s="150"/>
      <c r="B8" s="167"/>
      <c r="C8" s="167"/>
      <c r="D8" s="167"/>
      <c r="E8" s="167"/>
      <c r="F8" s="167"/>
      <c r="G8" s="167"/>
    </row>
    <row r="9" spans="1:7" ht="16.5" customHeight="1" x14ac:dyDescent="0.15">
      <c r="A9" s="150"/>
      <c r="B9" s="167"/>
      <c r="C9" s="167"/>
      <c r="D9" s="167"/>
      <c r="E9" s="167"/>
      <c r="F9" s="167"/>
      <c r="G9" s="167"/>
    </row>
    <row r="10" spans="1:7" ht="16.5" customHeight="1" x14ac:dyDescent="0.15">
      <c r="A10" s="150"/>
      <c r="B10" s="167"/>
      <c r="C10" s="167"/>
      <c r="D10" s="167"/>
      <c r="E10" s="167"/>
      <c r="F10" s="167"/>
      <c r="G10" s="167"/>
    </row>
    <row r="11" spans="1:7" ht="16.5" customHeight="1" x14ac:dyDescent="0.15">
      <c r="A11" s="150"/>
      <c r="B11" s="167"/>
      <c r="C11" s="167"/>
      <c r="D11" s="167"/>
      <c r="E11" s="167"/>
      <c r="F11" s="167"/>
      <c r="G11" s="167"/>
    </row>
    <row r="12" spans="1:7" ht="16.5" customHeight="1" x14ac:dyDescent="0.15">
      <c r="A12" s="150"/>
      <c r="B12" s="167"/>
      <c r="C12" s="167"/>
      <c r="D12" s="167"/>
      <c r="E12" s="167"/>
      <c r="F12" s="167"/>
      <c r="G12" s="167"/>
    </row>
    <row r="13" spans="1:7" ht="16.5" customHeight="1" x14ac:dyDescent="0.15">
      <c r="A13" s="150"/>
      <c r="B13" s="167"/>
      <c r="C13" s="167"/>
      <c r="D13" s="167"/>
      <c r="E13" s="167"/>
      <c r="F13" s="167"/>
      <c r="G13" s="167"/>
    </row>
    <row r="14" spans="1:7" ht="16.5" customHeight="1" x14ac:dyDescent="0.15">
      <c r="A14" s="150"/>
      <c r="B14" s="167"/>
      <c r="C14" s="167"/>
      <c r="D14" s="167"/>
      <c r="E14" s="167"/>
      <c r="F14" s="167"/>
      <c r="G14" s="167"/>
    </row>
    <row r="15" spans="1:7" ht="16.5" customHeight="1" x14ac:dyDescent="0.15">
      <c r="A15" s="150"/>
      <c r="B15" s="167"/>
      <c r="C15" s="167"/>
      <c r="D15" s="167"/>
      <c r="E15" s="167"/>
      <c r="F15" s="167"/>
      <c r="G15" s="167"/>
    </row>
    <row r="16" spans="1:7" ht="16.5" customHeight="1" x14ac:dyDescent="0.15">
      <c r="A16" s="150"/>
      <c r="B16" s="167"/>
      <c r="C16" s="167"/>
      <c r="D16" s="167"/>
      <c r="E16" s="167"/>
      <c r="F16" s="167"/>
      <c r="G16" s="167"/>
    </row>
    <row r="17" spans="1:7" ht="16.5" customHeight="1" x14ac:dyDescent="0.15">
      <c r="A17" s="150"/>
      <c r="B17" s="167"/>
      <c r="C17" s="167"/>
      <c r="D17" s="167"/>
      <c r="E17" s="167"/>
      <c r="F17" s="167"/>
      <c r="G17" s="167"/>
    </row>
    <row r="18" spans="1:7" ht="16.5" customHeight="1" x14ac:dyDescent="0.15">
      <c r="A18" s="150"/>
      <c r="B18" s="167"/>
      <c r="C18" s="167"/>
      <c r="D18" s="167"/>
      <c r="E18" s="167"/>
      <c r="F18" s="167"/>
      <c r="G18" s="167"/>
    </row>
    <row r="19" spans="1:7" ht="16.5" customHeight="1" x14ac:dyDescent="0.15">
      <c r="A19" s="150"/>
      <c r="B19" s="167"/>
      <c r="C19" s="167"/>
      <c r="D19" s="167"/>
      <c r="E19" s="167"/>
      <c r="F19" s="167"/>
      <c r="G19" s="167"/>
    </row>
    <row r="20" spans="1:7" ht="2.25" customHeight="1" x14ac:dyDescent="0.15">
      <c r="A20" s="150"/>
      <c r="B20" s="167"/>
      <c r="C20" s="167"/>
      <c r="D20" s="167"/>
      <c r="E20" s="167"/>
      <c r="F20" s="167"/>
      <c r="G20" s="167"/>
    </row>
    <row r="21" spans="1:7" ht="21" x14ac:dyDescent="0.15">
      <c r="A21" s="6" t="s">
        <v>12</v>
      </c>
      <c r="B21" s="116" t="s">
        <v>13</v>
      </c>
      <c r="C21" s="116"/>
      <c r="D21" s="116"/>
      <c r="E21" s="116"/>
      <c r="F21" s="116"/>
      <c r="G21" s="116"/>
    </row>
    <row r="22" spans="1:7" ht="21" x14ac:dyDescent="0.15">
      <c r="A22" s="6" t="s">
        <v>14</v>
      </c>
      <c r="B22" s="116" t="s">
        <v>15</v>
      </c>
      <c r="C22" s="116"/>
      <c r="D22" s="116"/>
      <c r="E22" s="116"/>
      <c r="F22" s="116"/>
      <c r="G22" s="116"/>
    </row>
    <row r="23" spans="1:7" ht="113.25" customHeight="1" x14ac:dyDescent="0.15">
      <c r="A23" s="6" t="s">
        <v>16</v>
      </c>
      <c r="B23" s="117" t="s">
        <v>17</v>
      </c>
      <c r="C23" s="117"/>
      <c r="D23" s="117"/>
      <c r="E23" s="117"/>
      <c r="F23" s="117"/>
      <c r="G23" s="117"/>
    </row>
    <row r="24" spans="1:7" ht="87" customHeight="1" x14ac:dyDescent="0.15">
      <c r="A24" s="6" t="s">
        <v>18</v>
      </c>
      <c r="B24" s="118" t="s">
        <v>19</v>
      </c>
      <c r="C24" s="118"/>
      <c r="D24" s="118"/>
      <c r="E24" s="118"/>
      <c r="F24" s="118"/>
      <c r="G24" s="118"/>
    </row>
    <row r="25" spans="1:7" ht="48" customHeight="1" x14ac:dyDescent="0.15">
      <c r="A25" s="151" t="s">
        <v>20</v>
      </c>
      <c r="B25" s="118" t="s">
        <v>21</v>
      </c>
      <c r="C25" s="118"/>
      <c r="D25" s="118"/>
      <c r="E25" s="118"/>
      <c r="F25" s="118"/>
      <c r="G25" s="118"/>
    </row>
    <row r="26" spans="1:7" ht="81.95" customHeight="1" x14ac:dyDescent="0.15">
      <c r="A26" s="152"/>
      <c r="B26" s="118" t="s">
        <v>22</v>
      </c>
      <c r="C26" s="118"/>
      <c r="D26" s="118"/>
      <c r="E26" s="118"/>
      <c r="F26" s="118"/>
      <c r="G26" s="118"/>
    </row>
    <row r="27" spans="1:7" ht="105" customHeight="1" x14ac:dyDescent="0.15">
      <c r="A27" s="152"/>
      <c r="B27" s="119" t="s">
        <v>23</v>
      </c>
      <c r="C27" s="120"/>
      <c r="D27" s="120"/>
      <c r="E27" s="120"/>
      <c r="F27" s="120"/>
      <c r="G27" s="121"/>
    </row>
    <row r="28" spans="1:7" ht="105" customHeight="1" x14ac:dyDescent="0.15">
      <c r="A28" s="152"/>
      <c r="B28" s="119" t="s">
        <v>24</v>
      </c>
      <c r="C28" s="120"/>
      <c r="D28" s="120"/>
      <c r="E28" s="120"/>
      <c r="F28" s="120"/>
      <c r="G28" s="121"/>
    </row>
    <row r="29" spans="1:7" ht="52.5" customHeight="1" x14ac:dyDescent="0.15">
      <c r="A29" s="7" t="s">
        <v>25</v>
      </c>
      <c r="B29" s="122"/>
      <c r="C29" s="123"/>
      <c r="D29"/>
      <c r="E29"/>
      <c r="F29"/>
      <c r="G29"/>
    </row>
    <row r="30" spans="1:7" ht="52.5" customHeight="1" x14ac:dyDescent="0.15">
      <c r="A30" s="153" t="s">
        <v>26</v>
      </c>
      <c r="B30" s="8" t="s">
        <v>27</v>
      </c>
      <c r="C30" s="9" t="s">
        <v>2</v>
      </c>
      <c r="D30" s="10" t="s">
        <v>28</v>
      </c>
      <c r="E30" s="9" t="s">
        <v>29</v>
      </c>
      <c r="F30" s="11" t="s">
        <v>30</v>
      </c>
      <c r="G30"/>
    </row>
    <row r="31" spans="1:7" ht="42.95" customHeight="1" x14ac:dyDescent="0.15">
      <c r="A31" s="153"/>
      <c r="B31" s="12">
        <v>1</v>
      </c>
      <c r="C31" s="13" t="s">
        <v>31</v>
      </c>
      <c r="D31" s="12" t="s">
        <v>31</v>
      </c>
      <c r="E31" s="13" t="s">
        <v>31</v>
      </c>
      <c r="F31" s="13" t="s">
        <v>32</v>
      </c>
      <c r="G31"/>
    </row>
    <row r="32" spans="1:7" ht="38.1" customHeight="1" x14ac:dyDescent="0.15">
      <c r="A32" s="153"/>
      <c r="B32" s="14">
        <v>2</v>
      </c>
      <c r="C32" s="15" t="s">
        <v>33</v>
      </c>
      <c r="D32" s="15" t="s">
        <v>33</v>
      </c>
      <c r="E32" s="15" t="s">
        <v>33</v>
      </c>
      <c r="F32" s="16"/>
      <c r="G32" s="17" t="s">
        <v>34</v>
      </c>
    </row>
    <row r="33" spans="1:11" ht="38.1" customHeight="1" x14ac:dyDescent="0.15">
      <c r="A33" s="153"/>
      <c r="B33" s="14">
        <v>2</v>
      </c>
      <c r="C33" s="15" t="s">
        <v>35</v>
      </c>
      <c r="D33" s="15" t="s">
        <v>35</v>
      </c>
      <c r="E33" s="15" t="s">
        <v>35</v>
      </c>
      <c r="F33" s="16" t="s">
        <v>36</v>
      </c>
      <c r="G33" s="17" t="s">
        <v>37</v>
      </c>
    </row>
    <row r="34" spans="1:11" ht="38.1" customHeight="1" x14ac:dyDescent="0.15">
      <c r="A34" s="153"/>
      <c r="B34" s="14">
        <v>2</v>
      </c>
      <c r="C34" s="15" t="s">
        <v>38</v>
      </c>
      <c r="D34" s="15" t="s">
        <v>38</v>
      </c>
      <c r="E34" s="15" t="s">
        <v>38</v>
      </c>
      <c r="F34" s="16"/>
      <c r="G34" s="17" t="s">
        <v>39</v>
      </c>
    </row>
    <row r="35" spans="1:11" ht="38.1" customHeight="1" x14ac:dyDescent="0.15">
      <c r="A35" s="153"/>
      <c r="B35" s="14">
        <v>3</v>
      </c>
      <c r="C35" s="15" t="s">
        <v>40</v>
      </c>
      <c r="D35" s="18" t="s">
        <v>40</v>
      </c>
      <c r="E35" s="16" t="s">
        <v>41</v>
      </c>
      <c r="F35" s="16"/>
      <c r="G35" s="17" t="s">
        <v>42</v>
      </c>
    </row>
    <row r="36" spans="1:11" ht="52.5" customHeight="1" x14ac:dyDescent="0.15">
      <c r="A36" s="133" t="s">
        <v>43</v>
      </c>
      <c r="B36" s="6" t="s">
        <v>27</v>
      </c>
      <c r="C36" s="19" t="s">
        <v>44</v>
      </c>
      <c r="D36" s="6" t="s">
        <v>45</v>
      </c>
      <c r="E36" s="6" t="s">
        <v>46</v>
      </c>
      <c r="F36" s="20" t="s">
        <v>47</v>
      </c>
      <c r="G36" s="21" t="s">
        <v>30</v>
      </c>
    </row>
    <row r="37" spans="1:11" ht="81.75" customHeight="1" x14ac:dyDescent="0.15">
      <c r="A37" s="133"/>
      <c r="B37" s="22">
        <v>1</v>
      </c>
      <c r="C37" s="23" t="s">
        <v>48</v>
      </c>
      <c r="D37" s="23" t="s">
        <v>49</v>
      </c>
      <c r="E37" s="23"/>
      <c r="F37" s="23" t="s">
        <v>50</v>
      </c>
      <c r="G37" s="24" t="s">
        <v>51</v>
      </c>
    </row>
    <row r="38" spans="1:11" ht="81.75" customHeight="1" x14ac:dyDescent="0.15">
      <c r="A38" s="133"/>
      <c r="B38" s="22">
        <v>2</v>
      </c>
      <c r="C38" s="23" t="s">
        <v>52</v>
      </c>
      <c r="D38" s="23" t="s">
        <v>53</v>
      </c>
      <c r="E38" s="23" t="s">
        <v>54</v>
      </c>
      <c r="F38" s="23" t="s">
        <v>55</v>
      </c>
      <c r="G38" s="24" t="s">
        <v>51</v>
      </c>
    </row>
    <row r="39" spans="1:11" ht="81.75" customHeight="1" x14ac:dyDescent="0.15">
      <c r="A39" s="133"/>
      <c r="B39" s="22">
        <v>3</v>
      </c>
      <c r="C39" s="23" t="s">
        <v>56</v>
      </c>
      <c r="D39" s="23" t="s">
        <v>57</v>
      </c>
      <c r="E39" s="23" t="s">
        <v>58</v>
      </c>
      <c r="F39" s="23" t="s">
        <v>59</v>
      </c>
      <c r="G39" s="24" t="s">
        <v>51</v>
      </c>
    </row>
    <row r="40" spans="1:11" ht="42" x14ac:dyDescent="0.15">
      <c r="A40" s="133" t="s">
        <v>60</v>
      </c>
      <c r="B40" s="6" t="s">
        <v>27</v>
      </c>
      <c r="C40" s="25" t="s">
        <v>61</v>
      </c>
      <c r="D40" s="6" t="s">
        <v>62</v>
      </c>
      <c r="E40" s="21" t="s">
        <v>63</v>
      </c>
      <c r="F40" s="21" t="s">
        <v>64</v>
      </c>
      <c r="G40" s="21" t="s">
        <v>65</v>
      </c>
      <c r="H40" s="21" t="s">
        <v>66</v>
      </c>
      <c r="I40" s="41" t="s">
        <v>67</v>
      </c>
      <c r="J40" s="41" t="s">
        <v>68</v>
      </c>
      <c r="K40" s="41" t="s">
        <v>30</v>
      </c>
    </row>
    <row r="41" spans="1:11" ht="79.5" customHeight="1" x14ac:dyDescent="0.15">
      <c r="A41" s="133"/>
      <c r="B41" s="1">
        <v>1</v>
      </c>
      <c r="C41" s="23" t="s">
        <v>176</v>
      </c>
      <c r="D41" s="23" t="s">
        <v>49</v>
      </c>
      <c r="E41" s="26" t="s">
        <v>69</v>
      </c>
      <c r="F41" s="27" t="s">
        <v>70</v>
      </c>
      <c r="G41" s="3" t="s">
        <v>71</v>
      </c>
      <c r="H41" s="3" t="s">
        <v>72</v>
      </c>
      <c r="I41" s="42" t="s">
        <v>73</v>
      </c>
      <c r="J41" s="43" t="s">
        <v>74</v>
      </c>
      <c r="K41" s="43"/>
    </row>
    <row r="42" spans="1:11" ht="79.5" customHeight="1" x14ac:dyDescent="0.15">
      <c r="A42" s="133"/>
      <c r="B42" s="1">
        <v>2</v>
      </c>
      <c r="C42" s="23" t="s">
        <v>48</v>
      </c>
      <c r="D42" s="23" t="s">
        <v>49</v>
      </c>
      <c r="E42" s="26" t="s">
        <v>75</v>
      </c>
      <c r="F42" s="27" t="s">
        <v>70</v>
      </c>
      <c r="G42" s="3" t="s">
        <v>71</v>
      </c>
      <c r="H42" s="3" t="s">
        <v>72</v>
      </c>
      <c r="I42" s="42" t="s">
        <v>73</v>
      </c>
      <c r="J42" s="43" t="s">
        <v>76</v>
      </c>
      <c r="K42" s="43"/>
    </row>
    <row r="43" spans="1:11" ht="79.5" customHeight="1" x14ac:dyDescent="0.15">
      <c r="A43" s="133"/>
      <c r="B43" s="1">
        <v>3</v>
      </c>
      <c r="C43" s="23" t="s">
        <v>177</v>
      </c>
      <c r="D43" s="23" t="s">
        <v>53</v>
      </c>
      <c r="E43" s="26" t="s">
        <v>55</v>
      </c>
      <c r="F43" s="27" t="s">
        <v>70</v>
      </c>
      <c r="G43" s="3" t="s">
        <v>71</v>
      </c>
      <c r="H43" s="3" t="s">
        <v>72</v>
      </c>
      <c r="I43" s="42" t="s">
        <v>73</v>
      </c>
      <c r="J43" s="43" t="s">
        <v>74</v>
      </c>
      <c r="K43" s="43"/>
    </row>
    <row r="44" spans="1:11" ht="79.5" customHeight="1" x14ac:dyDescent="0.15">
      <c r="A44" s="133"/>
      <c r="B44" s="1">
        <v>4</v>
      </c>
      <c r="C44" s="23" t="s">
        <v>48</v>
      </c>
      <c r="D44" s="23" t="s">
        <v>49</v>
      </c>
      <c r="E44" s="26" t="s">
        <v>77</v>
      </c>
      <c r="F44" s="27" t="s">
        <v>70</v>
      </c>
      <c r="G44" s="3" t="s">
        <v>71</v>
      </c>
      <c r="H44" s="3" t="s">
        <v>72</v>
      </c>
      <c r="I44" s="42" t="s">
        <v>73</v>
      </c>
      <c r="J44" s="43" t="s">
        <v>76</v>
      </c>
      <c r="K44" s="43"/>
    </row>
    <row r="45" spans="1:11" ht="79.5" customHeight="1" x14ac:dyDescent="0.15">
      <c r="A45" s="133"/>
      <c r="B45" s="1">
        <v>6</v>
      </c>
      <c r="C45" s="23" t="s">
        <v>178</v>
      </c>
      <c r="D45" s="23" t="s">
        <v>57</v>
      </c>
      <c r="E45" s="26" t="s">
        <v>59</v>
      </c>
      <c r="F45" s="27" t="s">
        <v>70</v>
      </c>
      <c r="G45" s="3" t="s">
        <v>78</v>
      </c>
      <c r="H45" s="3" t="s">
        <v>72</v>
      </c>
      <c r="I45" s="42" t="s">
        <v>73</v>
      </c>
      <c r="J45" s="43" t="s">
        <v>79</v>
      </c>
      <c r="K45" s="43"/>
    </row>
    <row r="46" spans="1:11" ht="21" x14ac:dyDescent="0.15">
      <c r="A46" s="154" t="s">
        <v>80</v>
      </c>
      <c r="B46" s="28" t="s">
        <v>81</v>
      </c>
      <c r="C46" s="124" t="s">
        <v>45</v>
      </c>
      <c r="D46" s="125"/>
      <c r="E46" s="126"/>
      <c r="F46" s="28" t="s">
        <v>82</v>
      </c>
      <c r="G46" s="29" t="s">
        <v>30</v>
      </c>
      <c r="H46" s="29"/>
    </row>
    <row r="47" spans="1:11" ht="60.95" customHeight="1" x14ac:dyDescent="0.15">
      <c r="A47" s="154"/>
      <c r="B47" s="30" t="s">
        <v>83</v>
      </c>
      <c r="C47" s="127" t="s">
        <v>84</v>
      </c>
      <c r="D47" s="128"/>
      <c r="E47" s="129"/>
      <c r="F47" s="31" t="s">
        <v>85</v>
      </c>
      <c r="G47" s="31" t="s">
        <v>86</v>
      </c>
      <c r="H47" s="164" t="s">
        <v>87</v>
      </c>
    </row>
    <row r="48" spans="1:11" ht="60.95" customHeight="1" x14ac:dyDescent="0.15">
      <c r="A48" s="154"/>
      <c r="B48" s="30" t="s">
        <v>83</v>
      </c>
      <c r="C48" s="127" t="s">
        <v>88</v>
      </c>
      <c r="D48" s="128"/>
      <c r="E48" s="129"/>
      <c r="F48" s="31" t="s">
        <v>85</v>
      </c>
      <c r="G48" s="31" t="s">
        <v>86</v>
      </c>
      <c r="H48" s="165"/>
    </row>
    <row r="49" spans="1:9" ht="60.95" customHeight="1" x14ac:dyDescent="0.15">
      <c r="A49" s="154"/>
      <c r="B49" s="30" t="s">
        <v>83</v>
      </c>
      <c r="C49" s="127" t="s">
        <v>89</v>
      </c>
      <c r="D49" s="128"/>
      <c r="E49" s="129"/>
      <c r="F49" s="31" t="s">
        <v>85</v>
      </c>
      <c r="G49" s="31" t="s">
        <v>86</v>
      </c>
      <c r="H49" s="165"/>
    </row>
    <row r="50" spans="1:9" ht="60.95" customHeight="1" x14ac:dyDescent="0.15">
      <c r="A50" s="154"/>
      <c r="B50" s="30" t="s">
        <v>90</v>
      </c>
      <c r="C50" s="127" t="s">
        <v>91</v>
      </c>
      <c r="D50" s="128"/>
      <c r="E50" s="129"/>
      <c r="F50" s="31" t="s">
        <v>85</v>
      </c>
      <c r="G50" s="31" t="s">
        <v>86</v>
      </c>
      <c r="H50" s="166"/>
    </row>
    <row r="51" spans="1:9" ht="21" x14ac:dyDescent="0.15">
      <c r="A51" s="154" t="s">
        <v>92</v>
      </c>
      <c r="B51" s="28" t="s">
        <v>81</v>
      </c>
      <c r="C51" s="124" t="s">
        <v>93</v>
      </c>
      <c r="D51" s="125"/>
      <c r="E51" s="126"/>
      <c r="F51" s="28" t="s">
        <v>30</v>
      </c>
      <c r="G51" s="29"/>
      <c r="H51" s="29"/>
    </row>
    <row r="52" spans="1:9" ht="60.95" customHeight="1" x14ac:dyDescent="0.15">
      <c r="A52" s="154"/>
      <c r="B52" s="32" t="s">
        <v>94</v>
      </c>
      <c r="C52" s="127" t="s">
        <v>95</v>
      </c>
      <c r="D52" s="128"/>
      <c r="E52" s="129"/>
      <c r="F52" s="31" t="s">
        <v>96</v>
      </c>
      <c r="G52" s="33" t="s">
        <v>97</v>
      </c>
      <c r="H52" s="34"/>
    </row>
    <row r="53" spans="1:9" ht="60.95" customHeight="1" x14ac:dyDescent="0.15">
      <c r="A53" s="154"/>
      <c r="B53" s="35" t="s">
        <v>94</v>
      </c>
      <c r="C53" s="130" t="s">
        <v>98</v>
      </c>
      <c r="D53" s="131"/>
      <c r="E53" s="132"/>
      <c r="F53" s="36" t="s">
        <v>96</v>
      </c>
      <c r="G53" s="37" t="s">
        <v>99</v>
      </c>
      <c r="H53" s="34"/>
    </row>
    <row r="54" spans="1:9" ht="21" x14ac:dyDescent="0.15">
      <c r="A54" s="151" t="s">
        <v>100</v>
      </c>
      <c r="B54" s="6" t="s">
        <v>93</v>
      </c>
      <c r="C54" s="38" t="s">
        <v>101</v>
      </c>
      <c r="D54" s="133" t="s">
        <v>102</v>
      </c>
      <c r="E54" s="133"/>
      <c r="F54" s="133"/>
      <c r="G54" s="122" t="s">
        <v>103</v>
      </c>
      <c r="H54" s="123"/>
      <c r="I54" s="6" t="s">
        <v>30</v>
      </c>
    </row>
    <row r="55" spans="1:9" ht="59.25" customHeight="1" x14ac:dyDescent="0.15">
      <c r="A55" s="152"/>
      <c r="B55" s="39" t="s">
        <v>104</v>
      </c>
      <c r="C55" s="40" t="s">
        <v>105</v>
      </c>
      <c r="D55" s="134" t="s">
        <v>106</v>
      </c>
      <c r="E55" s="135"/>
      <c r="F55" s="136"/>
      <c r="G55" s="137"/>
      <c r="H55" s="138"/>
      <c r="I55" s="44" t="s">
        <v>85</v>
      </c>
    </row>
    <row r="56" spans="1:9" ht="39" customHeight="1" x14ac:dyDescent="0.15">
      <c r="A56" s="152"/>
      <c r="B56" s="158" t="s">
        <v>107</v>
      </c>
      <c r="C56" s="158" t="s">
        <v>108</v>
      </c>
      <c r="D56" s="119" t="s">
        <v>109</v>
      </c>
      <c r="E56" s="120"/>
      <c r="F56" s="121"/>
      <c r="G56" s="137"/>
      <c r="H56" s="138"/>
      <c r="I56" s="44"/>
    </row>
    <row r="57" spans="1:9" ht="39" customHeight="1" x14ac:dyDescent="0.15">
      <c r="A57" s="152"/>
      <c r="B57" s="159"/>
      <c r="C57" s="159"/>
      <c r="D57" s="168" t="s">
        <v>110</v>
      </c>
      <c r="E57" s="169"/>
      <c r="F57" s="170"/>
      <c r="G57" s="119" t="s">
        <v>111</v>
      </c>
      <c r="H57" s="121"/>
      <c r="I57" s="45" t="s">
        <v>112</v>
      </c>
    </row>
    <row r="58" spans="1:9" ht="39" customHeight="1" x14ac:dyDescent="0.15">
      <c r="A58" s="152"/>
      <c r="B58" s="159"/>
      <c r="C58" s="159"/>
      <c r="D58" s="171"/>
      <c r="E58" s="172"/>
      <c r="F58" s="173"/>
      <c r="G58" s="119" t="s">
        <v>113</v>
      </c>
      <c r="H58" s="121"/>
      <c r="I58" s="46" t="s">
        <v>85</v>
      </c>
    </row>
    <row r="59" spans="1:9" ht="39" customHeight="1" x14ac:dyDescent="0.15">
      <c r="A59" s="152"/>
      <c r="B59" s="159"/>
      <c r="C59" s="159"/>
      <c r="D59" s="171"/>
      <c r="E59" s="172"/>
      <c r="F59" s="173"/>
      <c r="G59" s="119" t="s">
        <v>114</v>
      </c>
      <c r="H59" s="121"/>
      <c r="I59" s="46" t="s">
        <v>115</v>
      </c>
    </row>
    <row r="60" spans="1:9" ht="39" customHeight="1" x14ac:dyDescent="0.15">
      <c r="A60" s="152"/>
      <c r="B60" s="159"/>
      <c r="C60" s="159"/>
      <c r="D60" s="171"/>
      <c r="E60" s="172"/>
      <c r="F60" s="173"/>
      <c r="G60" s="119" t="s">
        <v>116</v>
      </c>
      <c r="H60" s="121"/>
      <c r="I60" s="46" t="s">
        <v>85</v>
      </c>
    </row>
    <row r="61" spans="1:9" ht="39" customHeight="1" x14ac:dyDescent="0.15">
      <c r="A61" s="152"/>
      <c r="B61" s="159"/>
      <c r="C61" s="159"/>
      <c r="D61" s="171"/>
      <c r="E61" s="172"/>
      <c r="F61" s="173"/>
      <c r="G61" s="139" t="s">
        <v>117</v>
      </c>
      <c r="H61" s="140"/>
      <c r="I61" s="46"/>
    </row>
    <row r="62" spans="1:9" ht="39" customHeight="1" x14ac:dyDescent="0.15">
      <c r="A62" s="152"/>
      <c r="B62" s="159"/>
      <c r="C62" s="159"/>
      <c r="D62" s="171"/>
      <c r="E62" s="172"/>
      <c r="F62" s="173"/>
      <c r="G62" s="119" t="s">
        <v>118</v>
      </c>
      <c r="H62" s="121"/>
      <c r="I62" s="46" t="s">
        <v>85</v>
      </c>
    </row>
    <row r="63" spans="1:9" ht="39" customHeight="1" x14ac:dyDescent="0.15">
      <c r="A63" s="152"/>
      <c r="B63" s="159" t="s">
        <v>119</v>
      </c>
      <c r="C63" s="159" t="s">
        <v>108</v>
      </c>
      <c r="D63" s="171" t="s">
        <v>120</v>
      </c>
      <c r="E63" s="172"/>
      <c r="F63" s="173"/>
      <c r="G63" s="119"/>
      <c r="H63" s="121"/>
      <c r="I63" s="46"/>
    </row>
    <row r="64" spans="1:9" ht="39" customHeight="1" x14ac:dyDescent="0.15">
      <c r="A64" s="152"/>
      <c r="B64" s="159"/>
      <c r="C64" s="159"/>
      <c r="D64" s="171" t="s">
        <v>121</v>
      </c>
      <c r="E64" s="172"/>
      <c r="F64" s="173"/>
      <c r="G64" s="119" t="s">
        <v>122</v>
      </c>
      <c r="H64" s="121"/>
      <c r="I64" s="46" t="s">
        <v>85</v>
      </c>
    </row>
    <row r="65" spans="1:9" ht="39" customHeight="1" x14ac:dyDescent="0.15">
      <c r="A65" s="152"/>
      <c r="B65" s="159"/>
      <c r="C65" s="159"/>
      <c r="D65" s="171"/>
      <c r="E65" s="172"/>
      <c r="F65" s="173"/>
      <c r="G65" s="119" t="s">
        <v>123</v>
      </c>
      <c r="H65" s="121"/>
      <c r="I65" s="46"/>
    </row>
    <row r="66" spans="1:9" ht="39" customHeight="1" x14ac:dyDescent="0.15">
      <c r="A66" s="152"/>
      <c r="B66" s="159"/>
      <c r="C66" s="159"/>
      <c r="D66" s="171"/>
      <c r="E66" s="172"/>
      <c r="F66" s="173"/>
      <c r="G66" s="119" t="s">
        <v>124</v>
      </c>
      <c r="H66" s="121"/>
      <c r="I66" s="46" t="s">
        <v>85</v>
      </c>
    </row>
    <row r="67" spans="1:9" ht="39" customHeight="1" x14ac:dyDescent="0.15">
      <c r="A67" s="152"/>
      <c r="B67" s="160" t="s">
        <v>125</v>
      </c>
      <c r="C67" s="162" t="s">
        <v>108</v>
      </c>
      <c r="D67" s="134" t="s">
        <v>126</v>
      </c>
      <c r="E67" s="135"/>
      <c r="F67" s="136"/>
      <c r="G67" s="174"/>
      <c r="H67" s="175"/>
      <c r="I67" s="53"/>
    </row>
    <row r="68" spans="1:9" ht="39" customHeight="1" x14ac:dyDescent="0.15">
      <c r="A68" s="152"/>
      <c r="B68" s="161"/>
      <c r="C68" s="163"/>
      <c r="D68" s="134" t="s">
        <v>127</v>
      </c>
      <c r="E68" s="135"/>
      <c r="F68" s="136"/>
      <c r="G68" s="174"/>
      <c r="H68" s="175"/>
      <c r="I68" s="46" t="s">
        <v>85</v>
      </c>
    </row>
    <row r="69" spans="1:9" ht="39" customHeight="1" x14ac:dyDescent="0.15">
      <c r="A69" s="152"/>
      <c r="B69" s="161"/>
      <c r="C69" s="163"/>
      <c r="D69" s="134" t="s">
        <v>128</v>
      </c>
      <c r="E69" s="135"/>
      <c r="F69" s="136"/>
      <c r="G69" s="174"/>
      <c r="H69" s="175"/>
      <c r="I69" s="46"/>
    </row>
    <row r="70" spans="1:9" ht="21" x14ac:dyDescent="0.15">
      <c r="A70" s="155" t="s">
        <v>129</v>
      </c>
      <c r="B70" s="47" t="s">
        <v>93</v>
      </c>
      <c r="C70" s="48" t="s">
        <v>101</v>
      </c>
      <c r="D70" s="141" t="s">
        <v>102</v>
      </c>
      <c r="E70" s="141"/>
      <c r="F70" s="141"/>
      <c r="G70" s="142" t="s">
        <v>103</v>
      </c>
      <c r="H70" s="143"/>
      <c r="I70" s="47" t="s">
        <v>30</v>
      </c>
    </row>
    <row r="71" spans="1:9" ht="59.25" customHeight="1" x14ac:dyDescent="0.15">
      <c r="A71" s="156"/>
      <c r="B71" s="49" t="s">
        <v>130</v>
      </c>
      <c r="C71" s="50" t="s">
        <v>131</v>
      </c>
      <c r="D71" s="144" t="s">
        <v>132</v>
      </c>
      <c r="E71" s="145"/>
      <c r="F71" s="146"/>
      <c r="G71" s="147"/>
      <c r="H71" s="148"/>
      <c r="I71" s="54" t="s">
        <v>85</v>
      </c>
    </row>
    <row r="72" spans="1:9" ht="59.25" customHeight="1" x14ac:dyDescent="0.15">
      <c r="A72" s="157"/>
      <c r="B72" s="51" t="s">
        <v>133</v>
      </c>
      <c r="C72" s="52" t="s">
        <v>134</v>
      </c>
      <c r="D72" s="144" t="s">
        <v>135</v>
      </c>
      <c r="E72" s="145"/>
      <c r="F72" s="146"/>
      <c r="G72" s="147"/>
      <c r="H72" s="148"/>
      <c r="I72" s="54" t="s">
        <v>85</v>
      </c>
    </row>
    <row r="73" spans="1:9" ht="13.5" x14ac:dyDescent="0.15">
      <c r="A73"/>
      <c r="B73"/>
      <c r="C73"/>
      <c r="D73"/>
      <c r="E73"/>
      <c r="F73"/>
      <c r="G73"/>
    </row>
    <row r="74" spans="1:9" ht="13.5" x14ac:dyDescent="0.15">
      <c r="A74"/>
      <c r="B74"/>
      <c r="C74"/>
      <c r="D74"/>
      <c r="E74"/>
      <c r="F74"/>
      <c r="G74"/>
    </row>
    <row r="75" spans="1:9" ht="13.5" x14ac:dyDescent="0.15">
      <c r="A75"/>
      <c r="B75"/>
      <c r="C75"/>
      <c r="D75"/>
      <c r="E75"/>
      <c r="F75"/>
      <c r="G75"/>
    </row>
    <row r="76" spans="1:9" ht="13.5" x14ac:dyDescent="0.15">
      <c r="A76"/>
      <c r="B76"/>
      <c r="C76"/>
      <c r="D76"/>
      <c r="E76"/>
      <c r="F76"/>
      <c r="G76"/>
    </row>
    <row r="77" spans="1:9" ht="13.5" x14ac:dyDescent="0.15">
      <c r="A77"/>
      <c r="B77"/>
      <c r="C77"/>
      <c r="D77"/>
      <c r="E77"/>
      <c r="F77"/>
      <c r="G77"/>
    </row>
    <row r="78" spans="1:9" ht="13.5" x14ac:dyDescent="0.15">
      <c r="A78"/>
      <c r="B78"/>
      <c r="C78"/>
      <c r="D78"/>
      <c r="E78"/>
      <c r="F78"/>
      <c r="G78"/>
    </row>
    <row r="79" spans="1:9" ht="13.5" x14ac:dyDescent="0.15">
      <c r="A79"/>
      <c r="B79"/>
      <c r="C79"/>
      <c r="D79"/>
      <c r="E79"/>
      <c r="F79"/>
      <c r="G79"/>
    </row>
    <row r="80" spans="1:9" ht="13.5" x14ac:dyDescent="0.15">
      <c r="A80"/>
      <c r="B80"/>
      <c r="C80"/>
      <c r="D80"/>
      <c r="E80"/>
      <c r="F80"/>
      <c r="G80"/>
    </row>
    <row r="81" spans="1:7" ht="13.5" x14ac:dyDescent="0.15">
      <c r="A81"/>
      <c r="B81"/>
      <c r="C81"/>
      <c r="D81"/>
      <c r="E81"/>
      <c r="F81"/>
      <c r="G81"/>
    </row>
    <row r="82" spans="1:7" ht="13.5" x14ac:dyDescent="0.15">
      <c r="A82"/>
      <c r="B82"/>
      <c r="C82"/>
      <c r="D82"/>
      <c r="E82"/>
      <c r="F82"/>
      <c r="G82"/>
    </row>
    <row r="83" spans="1:7" ht="13.5" x14ac:dyDescent="0.15">
      <c r="A83"/>
      <c r="B83"/>
      <c r="C83"/>
      <c r="D83"/>
      <c r="E83"/>
      <c r="F83"/>
      <c r="G83"/>
    </row>
    <row r="84" spans="1:7" ht="13.5" x14ac:dyDescent="0.15">
      <c r="A84"/>
      <c r="B84"/>
      <c r="C84"/>
      <c r="D84"/>
      <c r="E84"/>
      <c r="F84"/>
      <c r="G84"/>
    </row>
    <row r="85" spans="1:7" ht="13.5" x14ac:dyDescent="0.15">
      <c r="A85"/>
      <c r="B85"/>
      <c r="C85"/>
      <c r="D85"/>
      <c r="E85"/>
      <c r="F85"/>
      <c r="G85"/>
    </row>
    <row r="86" spans="1:7" ht="13.5" x14ac:dyDescent="0.15">
      <c r="A86"/>
      <c r="B86"/>
      <c r="C86"/>
      <c r="D86"/>
      <c r="E86"/>
      <c r="F86"/>
      <c r="G86"/>
    </row>
    <row r="87" spans="1:7" ht="13.5" x14ac:dyDescent="0.15">
      <c r="A87"/>
      <c r="B87"/>
      <c r="C87"/>
      <c r="D87"/>
      <c r="E87"/>
      <c r="F87"/>
      <c r="G87"/>
    </row>
    <row r="88" spans="1:7" ht="13.5" x14ac:dyDescent="0.15">
      <c r="A88"/>
      <c r="B88"/>
      <c r="C88"/>
      <c r="D88"/>
      <c r="E88"/>
      <c r="F88"/>
      <c r="G88"/>
    </row>
    <row r="89" spans="1:7" ht="13.5" x14ac:dyDescent="0.15">
      <c r="A89"/>
      <c r="B89"/>
      <c r="C89"/>
      <c r="D89"/>
      <c r="E89"/>
      <c r="F89"/>
      <c r="G89"/>
    </row>
    <row r="90" spans="1:7" ht="13.5" x14ac:dyDescent="0.15">
      <c r="A90"/>
      <c r="B90"/>
      <c r="C90"/>
      <c r="D90"/>
      <c r="E90"/>
      <c r="F90"/>
      <c r="G90"/>
    </row>
    <row r="91" spans="1:7" ht="13.5" x14ac:dyDescent="0.15">
      <c r="A91"/>
      <c r="B91"/>
      <c r="C91"/>
      <c r="D91"/>
      <c r="E91"/>
      <c r="F91"/>
      <c r="G91"/>
    </row>
    <row r="92" spans="1:7" ht="13.5" x14ac:dyDescent="0.15">
      <c r="A92"/>
      <c r="B92"/>
      <c r="C92"/>
      <c r="D92"/>
      <c r="E92"/>
      <c r="F92"/>
      <c r="G92"/>
    </row>
    <row r="93" spans="1:7" ht="13.5" x14ac:dyDescent="0.15">
      <c r="A93"/>
      <c r="B93"/>
      <c r="C93"/>
      <c r="D93"/>
      <c r="E93"/>
      <c r="F93"/>
      <c r="G93"/>
    </row>
    <row r="94" spans="1:7" ht="13.5" x14ac:dyDescent="0.15">
      <c r="A94"/>
      <c r="B94"/>
      <c r="C94"/>
      <c r="D94"/>
      <c r="E94"/>
      <c r="F94"/>
      <c r="G94"/>
    </row>
    <row r="95" spans="1:7" ht="13.5" x14ac:dyDescent="0.15">
      <c r="A95"/>
      <c r="B95"/>
      <c r="C95"/>
      <c r="D95"/>
      <c r="E95"/>
      <c r="F95"/>
      <c r="G95"/>
    </row>
    <row r="96" spans="1:7" ht="13.5" x14ac:dyDescent="0.15">
      <c r="A96"/>
      <c r="B96"/>
      <c r="C96"/>
      <c r="D96"/>
      <c r="E96"/>
      <c r="F96"/>
      <c r="G96"/>
    </row>
    <row r="97" spans="1:7" ht="13.5" x14ac:dyDescent="0.15">
      <c r="A97"/>
      <c r="B97"/>
      <c r="C97"/>
      <c r="D97"/>
      <c r="E97"/>
      <c r="F97"/>
      <c r="G97"/>
    </row>
    <row r="98" spans="1:7" ht="13.5" x14ac:dyDescent="0.15">
      <c r="A98"/>
      <c r="B98"/>
      <c r="C98"/>
      <c r="D98"/>
      <c r="E98"/>
      <c r="F98"/>
      <c r="G98"/>
    </row>
    <row r="99" spans="1:7" ht="13.5" x14ac:dyDescent="0.15">
      <c r="A99"/>
      <c r="B99"/>
      <c r="C99"/>
      <c r="D99"/>
      <c r="E99"/>
      <c r="F99"/>
      <c r="G99"/>
    </row>
    <row r="100" spans="1:7" ht="13.5" x14ac:dyDescent="0.15">
      <c r="A100"/>
      <c r="B100"/>
      <c r="C100"/>
      <c r="D100"/>
      <c r="E100"/>
      <c r="F100"/>
      <c r="G100"/>
    </row>
    <row r="101" spans="1:7" ht="13.5" x14ac:dyDescent="0.15">
      <c r="A101"/>
      <c r="B101"/>
      <c r="C101"/>
      <c r="D101"/>
      <c r="E101"/>
      <c r="F101"/>
      <c r="G101"/>
    </row>
    <row r="102" spans="1:7" ht="13.5" x14ac:dyDescent="0.15">
      <c r="A102"/>
      <c r="B102"/>
      <c r="C102"/>
      <c r="D102"/>
      <c r="E102"/>
      <c r="F102"/>
      <c r="G102"/>
    </row>
    <row r="103" spans="1:7" ht="13.5" x14ac:dyDescent="0.15">
      <c r="A103"/>
      <c r="B103"/>
      <c r="C103"/>
      <c r="D103"/>
      <c r="E103"/>
      <c r="F103"/>
      <c r="G103"/>
    </row>
    <row r="104" spans="1:7" ht="13.5" x14ac:dyDescent="0.15">
      <c r="A104"/>
      <c r="B104"/>
      <c r="C104"/>
      <c r="D104"/>
      <c r="E104"/>
      <c r="F104"/>
      <c r="G104"/>
    </row>
    <row r="105" spans="1:7" ht="13.5" x14ac:dyDescent="0.15">
      <c r="A105"/>
      <c r="B105"/>
      <c r="C105"/>
      <c r="D105"/>
      <c r="E105"/>
      <c r="F105"/>
      <c r="G105"/>
    </row>
    <row r="106" spans="1:7" ht="13.5" x14ac:dyDescent="0.15">
      <c r="A106"/>
      <c r="B106"/>
      <c r="C106"/>
      <c r="D106"/>
      <c r="E106"/>
      <c r="F106"/>
      <c r="G106"/>
    </row>
    <row r="107" spans="1:7" ht="13.5" x14ac:dyDescent="0.15">
      <c r="A107"/>
      <c r="B107"/>
      <c r="C107"/>
      <c r="D107"/>
      <c r="E107"/>
      <c r="F107"/>
      <c r="G107"/>
    </row>
    <row r="108" spans="1:7" ht="13.5" x14ac:dyDescent="0.15">
      <c r="A108"/>
      <c r="B108"/>
      <c r="C108"/>
      <c r="D108"/>
      <c r="E108"/>
      <c r="F108"/>
      <c r="G108"/>
    </row>
    <row r="109" spans="1:7" ht="13.5" x14ac:dyDescent="0.15">
      <c r="A109"/>
      <c r="B109"/>
      <c r="C109"/>
      <c r="D109"/>
      <c r="E109"/>
      <c r="F109"/>
      <c r="G109"/>
    </row>
    <row r="110" spans="1:7" ht="13.5" x14ac:dyDescent="0.15">
      <c r="A110"/>
      <c r="B110"/>
      <c r="C110"/>
      <c r="D110"/>
      <c r="E110"/>
      <c r="F110"/>
      <c r="G110"/>
    </row>
    <row r="111" spans="1:7" ht="13.5" x14ac:dyDescent="0.15">
      <c r="A111"/>
      <c r="B111"/>
      <c r="C111"/>
      <c r="D111"/>
      <c r="E111"/>
      <c r="F111"/>
      <c r="G111"/>
    </row>
    <row r="112" spans="1:7" ht="13.5" x14ac:dyDescent="0.15">
      <c r="A112"/>
      <c r="B112"/>
      <c r="C112"/>
      <c r="D112"/>
      <c r="E112"/>
      <c r="F112"/>
      <c r="G112"/>
    </row>
    <row r="113" spans="1:7" ht="13.5" x14ac:dyDescent="0.15">
      <c r="A113"/>
      <c r="B113"/>
      <c r="C113"/>
      <c r="D113"/>
      <c r="E113"/>
      <c r="F113"/>
      <c r="G113"/>
    </row>
    <row r="114" spans="1:7" ht="13.5" x14ac:dyDescent="0.15">
      <c r="A114"/>
      <c r="B114"/>
      <c r="C114"/>
      <c r="D114"/>
      <c r="E114"/>
      <c r="F114"/>
      <c r="G114"/>
    </row>
    <row r="115" spans="1:7" ht="13.5" x14ac:dyDescent="0.15">
      <c r="A115"/>
      <c r="B115"/>
      <c r="C115"/>
      <c r="D115"/>
      <c r="E115"/>
      <c r="F115"/>
      <c r="G115"/>
    </row>
    <row r="116" spans="1:7" ht="13.5" x14ac:dyDescent="0.15">
      <c r="A116"/>
      <c r="B116"/>
      <c r="C116"/>
      <c r="D116"/>
      <c r="E116"/>
      <c r="F116"/>
      <c r="G116"/>
    </row>
    <row r="117" spans="1:7" ht="13.5" x14ac:dyDescent="0.15">
      <c r="A117"/>
      <c r="B117"/>
      <c r="C117"/>
      <c r="D117"/>
      <c r="E117"/>
      <c r="F117"/>
      <c r="G117"/>
    </row>
    <row r="118" spans="1:7" ht="13.5" x14ac:dyDescent="0.15">
      <c r="A118"/>
      <c r="B118"/>
      <c r="C118"/>
      <c r="D118"/>
      <c r="E118"/>
      <c r="F118"/>
      <c r="G118"/>
    </row>
    <row r="119" spans="1:7" ht="13.5" x14ac:dyDescent="0.15">
      <c r="A119"/>
      <c r="B119"/>
      <c r="C119"/>
      <c r="D119"/>
      <c r="E119"/>
      <c r="F119"/>
      <c r="G119"/>
    </row>
    <row r="120" spans="1:7" ht="13.5" x14ac:dyDescent="0.15">
      <c r="A120"/>
      <c r="B120"/>
      <c r="C120"/>
      <c r="D120"/>
      <c r="E120"/>
      <c r="F120"/>
      <c r="G120"/>
    </row>
    <row r="121" spans="1:7" ht="13.5" x14ac:dyDescent="0.15">
      <c r="A121"/>
      <c r="B121"/>
      <c r="C121"/>
      <c r="D121"/>
      <c r="E121"/>
      <c r="F121"/>
      <c r="G121"/>
    </row>
    <row r="122" spans="1:7" ht="13.5" x14ac:dyDescent="0.15">
      <c r="A122"/>
      <c r="B122"/>
      <c r="C122"/>
      <c r="D122"/>
      <c r="E122"/>
      <c r="F122"/>
      <c r="G122"/>
    </row>
    <row r="123" spans="1:7" ht="13.5" x14ac:dyDescent="0.15">
      <c r="A123"/>
      <c r="B123"/>
      <c r="C123"/>
      <c r="D123"/>
      <c r="E123"/>
      <c r="F123"/>
      <c r="G123"/>
    </row>
    <row r="124" spans="1:7" ht="13.5" x14ac:dyDescent="0.15">
      <c r="A124"/>
      <c r="B124"/>
      <c r="C124"/>
      <c r="D124"/>
      <c r="E124"/>
      <c r="F124"/>
      <c r="G124"/>
    </row>
    <row r="125" spans="1:7" ht="13.5" x14ac:dyDescent="0.15">
      <c r="A125"/>
      <c r="B125"/>
      <c r="C125"/>
      <c r="D125"/>
      <c r="E125"/>
      <c r="F125"/>
      <c r="G125"/>
    </row>
    <row r="126" spans="1:7" ht="13.5" x14ac:dyDescent="0.15">
      <c r="A126"/>
      <c r="B126"/>
      <c r="C126"/>
      <c r="D126"/>
      <c r="E126"/>
      <c r="F126"/>
      <c r="G126"/>
    </row>
    <row r="127" spans="1:7" ht="13.5" x14ac:dyDescent="0.15">
      <c r="A127"/>
      <c r="B127"/>
      <c r="C127"/>
      <c r="D127"/>
      <c r="E127"/>
      <c r="F127"/>
      <c r="G127"/>
    </row>
    <row r="128" spans="1:7" ht="13.5" x14ac:dyDescent="0.15">
      <c r="A128"/>
      <c r="B128"/>
      <c r="C128"/>
      <c r="D128"/>
      <c r="E128"/>
      <c r="F128"/>
      <c r="G128"/>
    </row>
    <row r="129" spans="1:7" ht="13.5" x14ac:dyDescent="0.15">
      <c r="A129"/>
      <c r="B129"/>
      <c r="C129"/>
      <c r="D129"/>
      <c r="E129"/>
      <c r="F129"/>
      <c r="G129"/>
    </row>
    <row r="130" spans="1:7" ht="13.5" x14ac:dyDescent="0.15">
      <c r="A130"/>
      <c r="B130"/>
      <c r="C130"/>
      <c r="D130"/>
      <c r="E130"/>
      <c r="F130"/>
      <c r="G130"/>
    </row>
    <row r="131" spans="1:7" ht="13.5" x14ac:dyDescent="0.15">
      <c r="A131"/>
      <c r="B131"/>
      <c r="C131"/>
      <c r="D131"/>
      <c r="E131"/>
      <c r="F131"/>
      <c r="G131"/>
    </row>
    <row r="132" spans="1:7" ht="13.5" x14ac:dyDescent="0.15">
      <c r="A132"/>
      <c r="B132"/>
      <c r="C132"/>
      <c r="D132"/>
      <c r="E132"/>
      <c r="F132"/>
      <c r="G132"/>
    </row>
    <row r="133" spans="1:7" ht="13.5" x14ac:dyDescent="0.15">
      <c r="A133"/>
      <c r="B133"/>
      <c r="C133"/>
      <c r="D133"/>
      <c r="E133"/>
      <c r="F133"/>
      <c r="G133"/>
    </row>
    <row r="134" spans="1:7" ht="13.5" x14ac:dyDescent="0.15">
      <c r="A134"/>
      <c r="B134"/>
      <c r="C134"/>
      <c r="D134"/>
      <c r="E134"/>
      <c r="F134"/>
      <c r="G134"/>
    </row>
    <row r="135" spans="1:7" ht="13.5" x14ac:dyDescent="0.15">
      <c r="A135"/>
      <c r="B135"/>
      <c r="C135"/>
      <c r="D135"/>
      <c r="E135"/>
      <c r="F135"/>
      <c r="G135"/>
    </row>
    <row r="136" spans="1:7" ht="13.5" x14ac:dyDescent="0.15">
      <c r="A136"/>
      <c r="B136"/>
      <c r="C136"/>
      <c r="D136"/>
      <c r="E136"/>
      <c r="F136"/>
      <c r="G136"/>
    </row>
    <row r="137" spans="1:7" ht="13.5" x14ac:dyDescent="0.15">
      <c r="A137"/>
      <c r="B137"/>
      <c r="C137"/>
      <c r="D137"/>
      <c r="E137"/>
      <c r="F137"/>
      <c r="G137"/>
    </row>
    <row r="138" spans="1:7" ht="13.5" x14ac:dyDescent="0.15">
      <c r="A138"/>
      <c r="B138"/>
      <c r="C138"/>
      <c r="D138"/>
      <c r="E138"/>
      <c r="F138"/>
      <c r="G138"/>
    </row>
    <row r="139" spans="1:7" ht="13.5" x14ac:dyDescent="0.15">
      <c r="A139"/>
      <c r="B139"/>
      <c r="C139"/>
      <c r="D139"/>
      <c r="E139"/>
      <c r="F139"/>
      <c r="G139"/>
    </row>
    <row r="140" spans="1:7" ht="13.5" x14ac:dyDescent="0.15">
      <c r="A140"/>
      <c r="B140"/>
      <c r="C140"/>
      <c r="D140"/>
      <c r="E140"/>
      <c r="F140"/>
      <c r="G140"/>
    </row>
    <row r="141" spans="1:7" ht="13.5" x14ac:dyDescent="0.15">
      <c r="A141"/>
      <c r="B141"/>
      <c r="C141"/>
      <c r="D141"/>
      <c r="E141"/>
      <c r="F141"/>
      <c r="G141"/>
    </row>
    <row r="142" spans="1:7" ht="13.5" x14ac:dyDescent="0.15">
      <c r="A142"/>
      <c r="B142"/>
      <c r="C142"/>
      <c r="D142"/>
      <c r="E142"/>
      <c r="F142"/>
      <c r="G142"/>
    </row>
    <row r="143" spans="1:7" ht="13.5" x14ac:dyDescent="0.15">
      <c r="A143"/>
      <c r="B143"/>
      <c r="C143"/>
      <c r="D143"/>
      <c r="E143"/>
      <c r="F143"/>
      <c r="G143"/>
    </row>
    <row r="144" spans="1:7" ht="13.5" x14ac:dyDescent="0.15">
      <c r="A144"/>
      <c r="B144"/>
      <c r="C144"/>
      <c r="D144"/>
      <c r="E144"/>
      <c r="F144"/>
      <c r="G144"/>
    </row>
    <row r="145" spans="1:7" ht="13.5" x14ac:dyDescent="0.15">
      <c r="A145"/>
      <c r="B145"/>
      <c r="C145"/>
      <c r="D145"/>
      <c r="E145"/>
      <c r="F145"/>
      <c r="G145"/>
    </row>
    <row r="146" spans="1:7" ht="13.5" x14ac:dyDescent="0.15">
      <c r="A146"/>
      <c r="B146"/>
      <c r="C146"/>
      <c r="D146"/>
      <c r="E146"/>
      <c r="F146"/>
      <c r="G146"/>
    </row>
    <row r="147" spans="1:7" ht="13.5" x14ac:dyDescent="0.15">
      <c r="A147"/>
      <c r="B147"/>
      <c r="C147"/>
      <c r="D147"/>
      <c r="E147"/>
      <c r="F147"/>
      <c r="G147"/>
    </row>
    <row r="148" spans="1:7" ht="13.5" x14ac:dyDescent="0.15">
      <c r="A148"/>
      <c r="B148"/>
      <c r="C148"/>
      <c r="D148"/>
      <c r="E148"/>
      <c r="F148"/>
      <c r="G148"/>
    </row>
    <row r="149" spans="1:7" ht="13.5" x14ac:dyDescent="0.15">
      <c r="A149"/>
      <c r="B149"/>
      <c r="C149"/>
      <c r="D149"/>
      <c r="E149"/>
      <c r="F149"/>
      <c r="G149"/>
    </row>
    <row r="150" spans="1:7" ht="13.5" x14ac:dyDescent="0.15">
      <c r="A150"/>
      <c r="B150"/>
      <c r="C150"/>
      <c r="D150"/>
      <c r="E150"/>
      <c r="F150"/>
      <c r="G150"/>
    </row>
    <row r="151" spans="1:7" ht="13.5" x14ac:dyDescent="0.15">
      <c r="A151"/>
      <c r="B151"/>
      <c r="C151"/>
      <c r="D151"/>
      <c r="E151"/>
      <c r="F151"/>
      <c r="G151"/>
    </row>
    <row r="152" spans="1:7" ht="13.5" x14ac:dyDescent="0.15">
      <c r="A152"/>
      <c r="B152"/>
      <c r="C152"/>
      <c r="D152"/>
      <c r="E152"/>
      <c r="F152"/>
      <c r="G152"/>
    </row>
    <row r="153" spans="1:7" ht="13.5" x14ac:dyDescent="0.15">
      <c r="A153"/>
      <c r="B153"/>
      <c r="C153"/>
      <c r="D153"/>
      <c r="E153"/>
      <c r="F153"/>
      <c r="G153"/>
    </row>
    <row r="154" spans="1:7" ht="13.5" x14ac:dyDescent="0.15">
      <c r="A154"/>
      <c r="B154"/>
      <c r="C154"/>
      <c r="D154"/>
      <c r="E154"/>
      <c r="F154"/>
      <c r="G154"/>
    </row>
    <row r="155" spans="1:7" ht="13.5" x14ac:dyDescent="0.15">
      <c r="A155"/>
      <c r="B155"/>
      <c r="C155"/>
      <c r="D155"/>
      <c r="E155"/>
      <c r="F155"/>
      <c r="G155"/>
    </row>
    <row r="156" spans="1:7" ht="13.5" x14ac:dyDescent="0.15">
      <c r="A156"/>
      <c r="B156"/>
      <c r="C156"/>
      <c r="D156"/>
      <c r="E156"/>
      <c r="F156"/>
      <c r="G156"/>
    </row>
    <row r="157" spans="1:7" ht="13.5" x14ac:dyDescent="0.15">
      <c r="A157"/>
      <c r="B157"/>
      <c r="C157"/>
      <c r="D157"/>
      <c r="E157"/>
      <c r="F157"/>
      <c r="G157"/>
    </row>
    <row r="158" spans="1:7" ht="13.5" x14ac:dyDescent="0.15">
      <c r="A158"/>
      <c r="B158"/>
      <c r="C158"/>
      <c r="D158"/>
      <c r="E158"/>
      <c r="F158"/>
      <c r="G158"/>
    </row>
    <row r="159" spans="1:7" ht="13.5" x14ac:dyDescent="0.15">
      <c r="A159"/>
      <c r="B159"/>
      <c r="C159"/>
      <c r="D159"/>
      <c r="E159"/>
      <c r="F159"/>
      <c r="G159"/>
    </row>
    <row r="160" spans="1:7" ht="13.5" x14ac:dyDescent="0.15">
      <c r="A160"/>
      <c r="B160"/>
      <c r="C160"/>
      <c r="D160"/>
      <c r="E160"/>
      <c r="F160"/>
      <c r="G160"/>
    </row>
    <row r="161" spans="1:7" ht="13.5" x14ac:dyDescent="0.15">
      <c r="A161"/>
      <c r="B161"/>
      <c r="C161"/>
      <c r="D161"/>
      <c r="E161"/>
      <c r="F161"/>
      <c r="G161"/>
    </row>
    <row r="162" spans="1:7" ht="13.5" x14ac:dyDescent="0.15">
      <c r="A162"/>
      <c r="B162"/>
      <c r="C162"/>
      <c r="D162"/>
      <c r="E162"/>
      <c r="F162"/>
      <c r="G162"/>
    </row>
    <row r="163" spans="1:7" ht="13.5" x14ac:dyDescent="0.15">
      <c r="A163"/>
      <c r="B163"/>
      <c r="C163"/>
      <c r="D163"/>
      <c r="E163"/>
      <c r="F163"/>
      <c r="G163"/>
    </row>
    <row r="164" spans="1:7" ht="13.5" x14ac:dyDescent="0.15">
      <c r="A164"/>
      <c r="B164"/>
      <c r="C164"/>
      <c r="D164"/>
      <c r="E164"/>
      <c r="F164"/>
      <c r="G164"/>
    </row>
    <row r="165" spans="1:7" ht="13.5" x14ac:dyDescent="0.15">
      <c r="A165"/>
      <c r="B165"/>
      <c r="C165"/>
      <c r="D165"/>
      <c r="E165"/>
      <c r="F165"/>
      <c r="G165"/>
    </row>
    <row r="166" spans="1:7" ht="13.5" x14ac:dyDescent="0.15">
      <c r="A166"/>
      <c r="B166"/>
      <c r="C166"/>
      <c r="D166"/>
      <c r="E166"/>
      <c r="F166"/>
      <c r="G166"/>
    </row>
    <row r="167" spans="1:7" ht="13.5" x14ac:dyDescent="0.15">
      <c r="A167"/>
      <c r="B167"/>
      <c r="C167"/>
      <c r="D167"/>
      <c r="E167"/>
      <c r="F167"/>
      <c r="G167"/>
    </row>
    <row r="168" spans="1:7" ht="13.5" x14ac:dyDescent="0.15">
      <c r="A168"/>
      <c r="B168"/>
      <c r="C168"/>
      <c r="D168"/>
      <c r="E168"/>
      <c r="F168"/>
      <c r="G168"/>
    </row>
    <row r="169" spans="1:7" ht="13.5" x14ac:dyDescent="0.15">
      <c r="A169"/>
      <c r="B169"/>
      <c r="C169"/>
      <c r="D169"/>
      <c r="E169"/>
      <c r="F169"/>
      <c r="G169"/>
    </row>
    <row r="170" spans="1:7" ht="13.5" x14ac:dyDescent="0.15">
      <c r="A170"/>
      <c r="B170"/>
      <c r="C170"/>
      <c r="D170"/>
      <c r="E170"/>
      <c r="F170"/>
      <c r="G170"/>
    </row>
    <row r="171" spans="1:7" ht="13.5" x14ac:dyDescent="0.15">
      <c r="A171"/>
      <c r="B171"/>
      <c r="C171"/>
      <c r="D171"/>
      <c r="E171"/>
      <c r="F171"/>
      <c r="G171"/>
    </row>
    <row r="172" spans="1:7" ht="13.5" x14ac:dyDescent="0.15">
      <c r="A172"/>
      <c r="B172"/>
      <c r="C172"/>
      <c r="D172"/>
      <c r="E172"/>
      <c r="F172"/>
      <c r="G172"/>
    </row>
    <row r="173" spans="1:7" ht="13.5" x14ac:dyDescent="0.15">
      <c r="A173"/>
      <c r="B173"/>
      <c r="C173"/>
      <c r="D173"/>
      <c r="E173"/>
      <c r="F173"/>
      <c r="G173"/>
    </row>
    <row r="174" spans="1:7" ht="13.5" x14ac:dyDescent="0.15">
      <c r="A174"/>
      <c r="B174"/>
      <c r="C174"/>
      <c r="D174"/>
      <c r="E174"/>
      <c r="F174"/>
      <c r="G174"/>
    </row>
    <row r="175" spans="1:7" ht="13.5" x14ac:dyDescent="0.15">
      <c r="A175"/>
      <c r="B175"/>
      <c r="C175"/>
      <c r="D175"/>
      <c r="E175"/>
      <c r="F175"/>
      <c r="G175"/>
    </row>
    <row r="176" spans="1:7" ht="13.5" x14ac:dyDescent="0.15">
      <c r="A176"/>
      <c r="B176"/>
      <c r="C176"/>
      <c r="D176"/>
      <c r="E176"/>
      <c r="F176"/>
      <c r="G176"/>
    </row>
    <row r="177" spans="1:7" ht="13.5" x14ac:dyDescent="0.15">
      <c r="A177"/>
      <c r="B177"/>
      <c r="C177"/>
      <c r="D177"/>
      <c r="E177"/>
      <c r="F177"/>
      <c r="G177"/>
    </row>
    <row r="178" spans="1:7" ht="13.5" x14ac:dyDescent="0.15">
      <c r="A178"/>
      <c r="B178"/>
      <c r="C178"/>
      <c r="D178"/>
      <c r="E178"/>
      <c r="F178"/>
      <c r="G178"/>
    </row>
    <row r="179" spans="1:7" ht="13.5" x14ac:dyDescent="0.15">
      <c r="A179"/>
      <c r="B179"/>
      <c r="C179"/>
      <c r="D179"/>
      <c r="E179"/>
      <c r="F179"/>
      <c r="G179"/>
    </row>
    <row r="180" spans="1:7" ht="13.5" x14ac:dyDescent="0.15">
      <c r="A180"/>
      <c r="B180"/>
      <c r="C180"/>
      <c r="D180"/>
      <c r="E180"/>
      <c r="F180"/>
      <c r="G180"/>
    </row>
    <row r="181" spans="1:7" ht="13.5" x14ac:dyDescent="0.15">
      <c r="A181"/>
      <c r="B181"/>
      <c r="C181"/>
      <c r="D181"/>
      <c r="E181"/>
      <c r="F181"/>
      <c r="G181"/>
    </row>
    <row r="182" spans="1:7" ht="13.5" x14ac:dyDescent="0.15">
      <c r="A182"/>
      <c r="B182"/>
      <c r="C182"/>
      <c r="D182"/>
      <c r="E182"/>
      <c r="F182"/>
      <c r="G182"/>
    </row>
    <row r="183" spans="1:7" ht="13.5" x14ac:dyDescent="0.15">
      <c r="A183"/>
      <c r="B183"/>
      <c r="C183"/>
      <c r="D183"/>
      <c r="E183"/>
      <c r="F183"/>
      <c r="G183"/>
    </row>
    <row r="184" spans="1:7" ht="13.5" x14ac:dyDescent="0.15">
      <c r="A184"/>
      <c r="B184"/>
      <c r="C184"/>
      <c r="D184"/>
      <c r="E184"/>
      <c r="F184"/>
      <c r="G184"/>
    </row>
    <row r="185" spans="1:7" ht="13.5" x14ac:dyDescent="0.15">
      <c r="A185"/>
      <c r="B185"/>
      <c r="C185"/>
      <c r="D185"/>
      <c r="E185"/>
      <c r="F185"/>
      <c r="G185"/>
    </row>
    <row r="186" spans="1:7" ht="13.5" x14ac:dyDescent="0.15">
      <c r="A186"/>
      <c r="B186"/>
      <c r="C186"/>
      <c r="D186"/>
      <c r="E186"/>
      <c r="F186"/>
      <c r="G186"/>
    </row>
    <row r="187" spans="1:7" ht="13.5" x14ac:dyDescent="0.15">
      <c r="A187"/>
      <c r="B187"/>
      <c r="C187"/>
      <c r="D187"/>
      <c r="E187"/>
      <c r="F187"/>
      <c r="G187"/>
    </row>
    <row r="188" spans="1:7" ht="13.5" x14ac:dyDescent="0.15">
      <c r="A188"/>
      <c r="B188"/>
      <c r="C188"/>
      <c r="D188"/>
      <c r="E188"/>
      <c r="F188"/>
      <c r="G188"/>
    </row>
    <row r="189" spans="1:7" ht="13.5" x14ac:dyDescent="0.15">
      <c r="A189"/>
      <c r="B189"/>
      <c r="C189"/>
      <c r="D189"/>
      <c r="E189"/>
      <c r="F189"/>
      <c r="G189"/>
    </row>
    <row r="190" spans="1:7" ht="13.5" x14ac:dyDescent="0.15">
      <c r="A190"/>
      <c r="B190"/>
      <c r="C190"/>
      <c r="D190"/>
      <c r="E190"/>
      <c r="F190"/>
      <c r="G190"/>
    </row>
    <row r="191" spans="1:7" ht="13.5" x14ac:dyDescent="0.15">
      <c r="A191"/>
      <c r="B191"/>
      <c r="C191"/>
      <c r="D191"/>
      <c r="E191"/>
      <c r="F191"/>
      <c r="G191"/>
    </row>
    <row r="192" spans="1:7" ht="13.5" x14ac:dyDescent="0.15">
      <c r="A192"/>
      <c r="B192"/>
      <c r="C192"/>
      <c r="D192"/>
      <c r="E192"/>
      <c r="F192"/>
      <c r="G192"/>
    </row>
    <row r="193" spans="1:7" ht="13.5" x14ac:dyDescent="0.15">
      <c r="A193"/>
      <c r="B193"/>
      <c r="C193"/>
      <c r="D193"/>
      <c r="E193"/>
      <c r="F193"/>
      <c r="G193"/>
    </row>
    <row r="194" spans="1:7" ht="13.5" x14ac:dyDescent="0.15">
      <c r="A194"/>
      <c r="B194"/>
      <c r="C194"/>
      <c r="D194"/>
      <c r="E194"/>
      <c r="F194"/>
      <c r="G194"/>
    </row>
    <row r="195" spans="1:7" ht="13.5" x14ac:dyDescent="0.15">
      <c r="A195"/>
      <c r="B195"/>
      <c r="C195"/>
      <c r="D195"/>
      <c r="E195"/>
      <c r="F195"/>
      <c r="G195"/>
    </row>
    <row r="196" spans="1:7" ht="13.5" x14ac:dyDescent="0.15">
      <c r="A196"/>
      <c r="B196"/>
      <c r="C196"/>
      <c r="D196"/>
      <c r="E196"/>
      <c r="F196"/>
      <c r="G196"/>
    </row>
    <row r="197" spans="1:7" ht="13.5" x14ac:dyDescent="0.15">
      <c r="A197"/>
      <c r="B197"/>
      <c r="C197"/>
      <c r="D197"/>
      <c r="E197"/>
      <c r="F197"/>
      <c r="G197"/>
    </row>
    <row r="198" spans="1:7" ht="13.5" x14ac:dyDescent="0.15">
      <c r="A198"/>
      <c r="B198"/>
      <c r="C198"/>
      <c r="D198"/>
      <c r="E198"/>
      <c r="F198"/>
      <c r="G198"/>
    </row>
    <row r="199" spans="1:7" ht="13.5" x14ac:dyDescent="0.15">
      <c r="A199"/>
      <c r="B199"/>
      <c r="C199"/>
      <c r="D199"/>
      <c r="E199"/>
      <c r="F199"/>
      <c r="G199"/>
    </row>
    <row r="200" spans="1:7" ht="13.5" x14ac:dyDescent="0.15">
      <c r="A200"/>
      <c r="B200"/>
      <c r="C200"/>
      <c r="D200"/>
      <c r="E200"/>
      <c r="F200"/>
      <c r="G200"/>
    </row>
    <row r="201" spans="1:7" ht="13.5" x14ac:dyDescent="0.15">
      <c r="A201"/>
      <c r="B201"/>
      <c r="C201"/>
      <c r="D201"/>
      <c r="E201"/>
      <c r="F201"/>
      <c r="G201"/>
    </row>
    <row r="202" spans="1:7" ht="13.5" x14ac:dyDescent="0.15">
      <c r="A202"/>
      <c r="B202"/>
      <c r="C202"/>
      <c r="D202"/>
      <c r="E202"/>
      <c r="F202"/>
      <c r="G202"/>
    </row>
    <row r="203" spans="1:7" ht="13.5" x14ac:dyDescent="0.15">
      <c r="A203"/>
      <c r="B203"/>
      <c r="C203"/>
      <c r="D203"/>
      <c r="E203"/>
      <c r="F203"/>
      <c r="G203"/>
    </row>
    <row r="204" spans="1:7" ht="13.5" x14ac:dyDescent="0.15">
      <c r="A204"/>
      <c r="B204"/>
      <c r="C204"/>
      <c r="D204"/>
      <c r="E204"/>
      <c r="F204"/>
      <c r="G204"/>
    </row>
    <row r="205" spans="1:7" ht="13.5" x14ac:dyDescent="0.15">
      <c r="A205"/>
      <c r="B205"/>
      <c r="C205"/>
      <c r="D205"/>
      <c r="E205"/>
      <c r="F205"/>
      <c r="G205"/>
    </row>
    <row r="206" spans="1:7" ht="13.5" x14ac:dyDescent="0.15">
      <c r="A206"/>
      <c r="B206"/>
      <c r="C206"/>
      <c r="D206"/>
      <c r="E206"/>
      <c r="F206"/>
      <c r="G206"/>
    </row>
    <row r="207" spans="1:7" ht="13.5" x14ac:dyDescent="0.15">
      <c r="A207"/>
      <c r="B207"/>
      <c r="C207"/>
      <c r="D207"/>
      <c r="E207"/>
      <c r="F207"/>
      <c r="G207"/>
    </row>
    <row r="208" spans="1:7" ht="13.5" x14ac:dyDescent="0.15">
      <c r="A208"/>
      <c r="B208"/>
      <c r="C208"/>
      <c r="D208"/>
      <c r="E208"/>
      <c r="F208"/>
      <c r="G208"/>
    </row>
    <row r="209" spans="1:7" ht="13.5" x14ac:dyDescent="0.15">
      <c r="A209"/>
      <c r="B209"/>
      <c r="C209"/>
      <c r="D209"/>
      <c r="E209"/>
      <c r="F209"/>
      <c r="G209"/>
    </row>
    <row r="210" spans="1:7" ht="13.5" x14ac:dyDescent="0.15">
      <c r="A210"/>
      <c r="B210"/>
      <c r="C210"/>
      <c r="D210"/>
      <c r="E210"/>
      <c r="F210"/>
      <c r="G210"/>
    </row>
    <row r="211" spans="1:7" ht="13.5" x14ac:dyDescent="0.15">
      <c r="A211"/>
      <c r="B211"/>
      <c r="C211"/>
      <c r="D211"/>
      <c r="E211"/>
      <c r="F211"/>
      <c r="G211"/>
    </row>
    <row r="212" spans="1:7" ht="13.5" x14ac:dyDescent="0.15">
      <c r="A212"/>
      <c r="B212"/>
      <c r="C212"/>
      <c r="D212"/>
      <c r="E212"/>
      <c r="F212"/>
      <c r="G212"/>
    </row>
    <row r="213" spans="1:7" ht="13.5" x14ac:dyDescent="0.15">
      <c r="A213"/>
      <c r="B213"/>
      <c r="C213"/>
      <c r="D213"/>
      <c r="E213"/>
      <c r="F213"/>
      <c r="G213"/>
    </row>
    <row r="214" spans="1:7" ht="13.5" x14ac:dyDescent="0.15">
      <c r="A214"/>
      <c r="B214"/>
      <c r="C214"/>
      <c r="D214"/>
      <c r="E214"/>
      <c r="F214"/>
      <c r="G214"/>
    </row>
    <row r="215" spans="1:7" ht="13.5" x14ac:dyDescent="0.15">
      <c r="A215"/>
      <c r="B215"/>
      <c r="C215"/>
      <c r="D215"/>
      <c r="E215"/>
      <c r="F215"/>
      <c r="G215"/>
    </row>
    <row r="216" spans="1:7" ht="13.5" x14ac:dyDescent="0.15">
      <c r="A216"/>
      <c r="B216"/>
      <c r="C216"/>
      <c r="D216"/>
      <c r="E216"/>
      <c r="F216"/>
      <c r="G216"/>
    </row>
    <row r="217" spans="1:7" ht="13.5" x14ac:dyDescent="0.15">
      <c r="A217"/>
      <c r="B217"/>
      <c r="C217"/>
      <c r="D217"/>
      <c r="E217"/>
      <c r="F217"/>
      <c r="G217"/>
    </row>
    <row r="218" spans="1:7" ht="13.5" x14ac:dyDescent="0.15">
      <c r="A218"/>
      <c r="B218"/>
      <c r="C218"/>
      <c r="D218"/>
      <c r="E218"/>
      <c r="F218"/>
      <c r="G218"/>
    </row>
    <row r="219" spans="1:7" ht="13.5" x14ac:dyDescent="0.15">
      <c r="A219"/>
      <c r="B219"/>
      <c r="C219"/>
      <c r="D219"/>
      <c r="E219"/>
      <c r="F219"/>
      <c r="G219"/>
    </row>
    <row r="220" spans="1:7" ht="13.5" x14ac:dyDescent="0.15">
      <c r="A220"/>
      <c r="B220"/>
      <c r="C220"/>
      <c r="D220"/>
      <c r="E220"/>
      <c r="F220"/>
      <c r="G220"/>
    </row>
    <row r="221" spans="1:7" ht="13.5" x14ac:dyDescent="0.15">
      <c r="A221"/>
      <c r="B221"/>
      <c r="C221"/>
      <c r="D221"/>
      <c r="E221"/>
      <c r="F221"/>
      <c r="G221"/>
    </row>
    <row r="222" spans="1:7" ht="13.5" x14ac:dyDescent="0.15">
      <c r="A222"/>
      <c r="B222"/>
      <c r="C222"/>
      <c r="D222"/>
      <c r="E222"/>
      <c r="F222"/>
      <c r="G222"/>
    </row>
    <row r="223" spans="1:7" ht="13.5" x14ac:dyDescent="0.15">
      <c r="A223"/>
      <c r="B223"/>
      <c r="C223"/>
      <c r="D223"/>
      <c r="E223"/>
      <c r="F223"/>
      <c r="G223"/>
    </row>
    <row r="224" spans="1:7" ht="13.5" x14ac:dyDescent="0.15">
      <c r="A224"/>
      <c r="B224"/>
      <c r="C224"/>
      <c r="D224"/>
      <c r="E224"/>
      <c r="F224"/>
      <c r="G224"/>
    </row>
    <row r="225" spans="1:7" ht="13.5" x14ac:dyDescent="0.15">
      <c r="A225"/>
      <c r="B225"/>
      <c r="C225"/>
      <c r="D225"/>
      <c r="E225"/>
      <c r="F225"/>
      <c r="G225"/>
    </row>
    <row r="226" spans="1:7" ht="13.5" x14ac:dyDescent="0.15">
      <c r="A226"/>
      <c r="B226"/>
      <c r="C226"/>
      <c r="D226"/>
      <c r="E226"/>
      <c r="F226"/>
      <c r="G226"/>
    </row>
    <row r="227" spans="1:7" ht="13.5" x14ac:dyDescent="0.15">
      <c r="A227"/>
      <c r="B227"/>
      <c r="C227"/>
      <c r="D227"/>
      <c r="E227"/>
      <c r="F227"/>
      <c r="G227"/>
    </row>
    <row r="228" spans="1:7" ht="13.5" x14ac:dyDescent="0.15">
      <c r="A228"/>
      <c r="B228"/>
      <c r="C228"/>
      <c r="D228"/>
      <c r="E228"/>
      <c r="F228"/>
      <c r="G228"/>
    </row>
    <row r="229" spans="1:7" ht="13.5" x14ac:dyDescent="0.15">
      <c r="A229"/>
      <c r="B229"/>
      <c r="C229"/>
      <c r="D229"/>
      <c r="E229"/>
      <c r="F229"/>
      <c r="G229"/>
    </row>
    <row r="230" spans="1:7" ht="13.5" x14ac:dyDescent="0.15">
      <c r="A230"/>
      <c r="B230"/>
      <c r="C230"/>
      <c r="D230"/>
      <c r="E230"/>
      <c r="F230"/>
      <c r="G230"/>
    </row>
    <row r="231" spans="1:7" ht="13.5" x14ac:dyDescent="0.15">
      <c r="A231"/>
      <c r="B231"/>
      <c r="C231"/>
      <c r="D231"/>
      <c r="E231"/>
      <c r="F231"/>
      <c r="G231"/>
    </row>
    <row r="232" spans="1:7" ht="13.5" x14ac:dyDescent="0.15">
      <c r="A232"/>
      <c r="B232"/>
      <c r="C232"/>
      <c r="D232"/>
      <c r="E232"/>
      <c r="F232"/>
      <c r="G232"/>
    </row>
    <row r="233" spans="1:7" ht="13.5" x14ac:dyDescent="0.15">
      <c r="A233"/>
      <c r="B233"/>
      <c r="C233"/>
      <c r="D233"/>
      <c r="E233"/>
      <c r="F233"/>
      <c r="G233"/>
    </row>
    <row r="234" spans="1:7" ht="13.5" x14ac:dyDescent="0.15">
      <c r="A234"/>
      <c r="B234"/>
      <c r="C234"/>
      <c r="D234"/>
      <c r="E234"/>
      <c r="F234"/>
      <c r="G234"/>
    </row>
    <row r="235" spans="1:7" ht="13.5" x14ac:dyDescent="0.15">
      <c r="A235"/>
      <c r="B235"/>
      <c r="C235"/>
      <c r="D235"/>
      <c r="E235"/>
      <c r="F235"/>
      <c r="G235"/>
    </row>
    <row r="236" spans="1:7" ht="13.5" x14ac:dyDescent="0.15">
      <c r="A236"/>
      <c r="B236"/>
      <c r="C236"/>
      <c r="D236"/>
      <c r="E236"/>
      <c r="F236"/>
      <c r="G236"/>
    </row>
    <row r="237" spans="1:7" ht="13.5" x14ac:dyDescent="0.15">
      <c r="A237"/>
      <c r="B237"/>
      <c r="C237"/>
      <c r="D237"/>
      <c r="E237"/>
      <c r="F237"/>
      <c r="G237"/>
    </row>
    <row r="238" spans="1:7" ht="13.5" x14ac:dyDescent="0.15">
      <c r="A238"/>
      <c r="B238"/>
      <c r="C238"/>
      <c r="D238"/>
      <c r="E238"/>
      <c r="F238"/>
      <c r="G238"/>
    </row>
    <row r="239" spans="1:7" ht="13.5" x14ac:dyDescent="0.15">
      <c r="A239"/>
      <c r="B239"/>
      <c r="C239"/>
      <c r="D239"/>
      <c r="E239"/>
      <c r="F239"/>
      <c r="G239"/>
    </row>
    <row r="240" spans="1:7" ht="13.5" x14ac:dyDescent="0.15">
      <c r="A240"/>
      <c r="B240"/>
      <c r="C240"/>
      <c r="D240"/>
      <c r="E240"/>
      <c r="F240"/>
      <c r="G240"/>
    </row>
    <row r="241" spans="1:7" ht="13.5" x14ac:dyDescent="0.15">
      <c r="A241"/>
      <c r="B241"/>
      <c r="C241"/>
      <c r="D241"/>
      <c r="E241"/>
      <c r="F241"/>
      <c r="G241"/>
    </row>
    <row r="242" spans="1:7" ht="13.5" x14ac:dyDescent="0.15">
      <c r="A242"/>
      <c r="B242"/>
      <c r="C242"/>
      <c r="D242"/>
      <c r="E242"/>
      <c r="F242"/>
      <c r="G242"/>
    </row>
    <row r="243" spans="1:7" ht="13.5" x14ac:dyDescent="0.15">
      <c r="A243"/>
      <c r="B243"/>
      <c r="C243"/>
      <c r="D243"/>
      <c r="E243"/>
      <c r="F243"/>
      <c r="G243"/>
    </row>
    <row r="244" spans="1:7" ht="13.5" x14ac:dyDescent="0.15">
      <c r="A244"/>
      <c r="B244"/>
      <c r="C244"/>
      <c r="D244"/>
      <c r="E244"/>
      <c r="F244"/>
      <c r="G244"/>
    </row>
    <row r="245" spans="1:7" ht="13.5" x14ac:dyDescent="0.15">
      <c r="A245"/>
      <c r="B245"/>
      <c r="C245"/>
      <c r="D245"/>
      <c r="E245"/>
      <c r="F245"/>
      <c r="G245"/>
    </row>
    <row r="246" spans="1:7" ht="13.5" x14ac:dyDescent="0.15">
      <c r="A246"/>
      <c r="B246"/>
      <c r="C246"/>
      <c r="D246"/>
      <c r="E246"/>
      <c r="F246"/>
      <c r="G246"/>
    </row>
    <row r="247" spans="1:7" ht="13.5" x14ac:dyDescent="0.15">
      <c r="A247"/>
      <c r="B247"/>
      <c r="C247"/>
      <c r="D247"/>
      <c r="E247"/>
      <c r="F247"/>
      <c r="G247"/>
    </row>
    <row r="248" spans="1:7" ht="13.5" x14ac:dyDescent="0.15">
      <c r="A248"/>
      <c r="B248"/>
      <c r="C248"/>
      <c r="D248"/>
      <c r="E248"/>
      <c r="F248"/>
      <c r="G248"/>
    </row>
    <row r="249" spans="1:7" ht="13.5" x14ac:dyDescent="0.15">
      <c r="A249"/>
      <c r="B249"/>
      <c r="C249"/>
      <c r="D249"/>
      <c r="E249"/>
      <c r="F249"/>
      <c r="G249"/>
    </row>
    <row r="250" spans="1:7" ht="13.5" x14ac:dyDescent="0.15">
      <c r="A250"/>
      <c r="B250"/>
      <c r="C250"/>
      <c r="D250"/>
      <c r="E250"/>
      <c r="F250"/>
      <c r="G250"/>
    </row>
    <row r="251" spans="1:7" ht="13.5" x14ac:dyDescent="0.15">
      <c r="A251"/>
      <c r="B251"/>
      <c r="C251"/>
      <c r="D251"/>
      <c r="E251"/>
      <c r="F251"/>
      <c r="G251"/>
    </row>
    <row r="252" spans="1:7" ht="13.5" x14ac:dyDescent="0.15">
      <c r="A252"/>
      <c r="B252"/>
      <c r="C252"/>
      <c r="D252"/>
      <c r="E252"/>
      <c r="F252"/>
      <c r="G252"/>
    </row>
    <row r="253" spans="1:7" ht="13.5" x14ac:dyDescent="0.15">
      <c r="A253"/>
      <c r="B253"/>
      <c r="C253"/>
      <c r="D253"/>
      <c r="E253"/>
      <c r="F253"/>
      <c r="G253"/>
    </row>
    <row r="254" spans="1:7" ht="13.5" x14ac:dyDescent="0.15">
      <c r="A254"/>
      <c r="B254"/>
      <c r="C254"/>
      <c r="D254"/>
      <c r="E254"/>
      <c r="F254"/>
      <c r="G254"/>
    </row>
    <row r="255" spans="1:7" ht="13.5" x14ac:dyDescent="0.15">
      <c r="A255"/>
      <c r="B255"/>
      <c r="C255"/>
      <c r="D255"/>
      <c r="E255"/>
      <c r="F255"/>
      <c r="G255"/>
    </row>
    <row r="256" spans="1:7" ht="13.5" x14ac:dyDescent="0.15">
      <c r="A256"/>
      <c r="B256"/>
      <c r="C256"/>
      <c r="D256"/>
      <c r="E256"/>
      <c r="F256"/>
      <c r="G256"/>
    </row>
    <row r="257" spans="1:7" ht="13.5" x14ac:dyDescent="0.15">
      <c r="A257"/>
      <c r="B257"/>
      <c r="C257"/>
      <c r="D257"/>
      <c r="E257"/>
      <c r="F257"/>
      <c r="G257"/>
    </row>
    <row r="258" spans="1:7" ht="13.5" x14ac:dyDescent="0.15">
      <c r="A258"/>
      <c r="B258"/>
      <c r="C258"/>
      <c r="D258"/>
      <c r="E258"/>
      <c r="F258"/>
      <c r="G258"/>
    </row>
    <row r="259" spans="1:7" ht="13.5" x14ac:dyDescent="0.15">
      <c r="A259"/>
      <c r="B259"/>
      <c r="C259"/>
      <c r="D259"/>
      <c r="E259"/>
      <c r="F259"/>
      <c r="G259"/>
    </row>
    <row r="260" spans="1:7" ht="13.5" x14ac:dyDescent="0.15">
      <c r="A260"/>
      <c r="B260"/>
      <c r="C260"/>
      <c r="D260"/>
      <c r="E260"/>
      <c r="F260"/>
      <c r="G260"/>
    </row>
    <row r="261" spans="1:7" ht="13.5" x14ac:dyDescent="0.15">
      <c r="A261"/>
      <c r="B261"/>
      <c r="C261"/>
      <c r="D261"/>
      <c r="E261"/>
      <c r="F261"/>
      <c r="G261"/>
    </row>
    <row r="262" spans="1:7" ht="13.5" x14ac:dyDescent="0.15">
      <c r="A262"/>
      <c r="B262"/>
      <c r="C262"/>
      <c r="D262"/>
      <c r="E262"/>
      <c r="F262"/>
      <c r="G262"/>
    </row>
    <row r="263" spans="1:7" ht="13.5" x14ac:dyDescent="0.15">
      <c r="A263"/>
      <c r="B263"/>
      <c r="C263"/>
      <c r="D263"/>
      <c r="E263"/>
      <c r="F263"/>
      <c r="G263"/>
    </row>
    <row r="264" spans="1:7" ht="13.5" x14ac:dyDescent="0.15">
      <c r="A264"/>
      <c r="B264"/>
      <c r="C264"/>
      <c r="D264"/>
      <c r="E264"/>
      <c r="F264"/>
      <c r="G264"/>
    </row>
    <row r="265" spans="1:7" ht="13.5" x14ac:dyDescent="0.15">
      <c r="A265"/>
      <c r="B265"/>
      <c r="C265"/>
      <c r="D265"/>
      <c r="E265"/>
      <c r="F265"/>
      <c r="G265"/>
    </row>
    <row r="266" spans="1:7" ht="13.5" x14ac:dyDescent="0.15">
      <c r="A266"/>
      <c r="B266"/>
      <c r="C266"/>
      <c r="D266"/>
      <c r="E266"/>
      <c r="F266"/>
      <c r="G266"/>
    </row>
    <row r="267" spans="1:7" ht="13.5" x14ac:dyDescent="0.15">
      <c r="A267"/>
      <c r="B267"/>
      <c r="C267"/>
      <c r="D267"/>
      <c r="E267"/>
      <c r="F267"/>
      <c r="G267"/>
    </row>
    <row r="268" spans="1:7" ht="13.5" x14ac:dyDescent="0.15">
      <c r="A268"/>
      <c r="B268"/>
      <c r="C268"/>
      <c r="D268"/>
      <c r="E268"/>
      <c r="F268"/>
      <c r="G268"/>
    </row>
    <row r="269" spans="1:7" ht="13.5" x14ac:dyDescent="0.15">
      <c r="A269"/>
      <c r="B269"/>
      <c r="C269"/>
      <c r="D269"/>
      <c r="E269"/>
      <c r="F269"/>
      <c r="G269"/>
    </row>
    <row r="270" spans="1:7" ht="13.5" x14ac:dyDescent="0.15">
      <c r="A270"/>
      <c r="B270"/>
      <c r="C270"/>
      <c r="D270"/>
      <c r="E270"/>
      <c r="F270"/>
      <c r="G270"/>
    </row>
    <row r="271" spans="1:7" ht="13.5" x14ac:dyDescent="0.15">
      <c r="A271"/>
      <c r="B271"/>
      <c r="C271"/>
      <c r="D271"/>
      <c r="E271"/>
      <c r="F271"/>
      <c r="G271"/>
    </row>
    <row r="272" spans="1:7" ht="13.5" x14ac:dyDescent="0.15">
      <c r="A272"/>
      <c r="B272"/>
      <c r="C272"/>
      <c r="D272"/>
      <c r="E272"/>
      <c r="F272"/>
      <c r="G272"/>
    </row>
    <row r="273" spans="1:7" ht="13.5" x14ac:dyDescent="0.15">
      <c r="A273"/>
      <c r="B273"/>
      <c r="C273"/>
      <c r="D273"/>
      <c r="E273"/>
      <c r="F273"/>
      <c r="G273"/>
    </row>
    <row r="274" spans="1:7" ht="13.5" x14ac:dyDescent="0.15">
      <c r="A274"/>
      <c r="B274"/>
      <c r="C274"/>
      <c r="D274"/>
      <c r="E274"/>
      <c r="F274"/>
      <c r="G274"/>
    </row>
    <row r="275" spans="1:7" ht="13.5" x14ac:dyDescent="0.15">
      <c r="A275"/>
      <c r="B275"/>
      <c r="C275"/>
      <c r="D275"/>
      <c r="E275"/>
      <c r="F275"/>
      <c r="G275"/>
    </row>
    <row r="276" spans="1:7" ht="13.5" x14ac:dyDescent="0.15">
      <c r="A276"/>
      <c r="B276"/>
      <c r="C276"/>
      <c r="D276"/>
      <c r="E276"/>
      <c r="F276"/>
      <c r="G276"/>
    </row>
    <row r="277" spans="1:7" ht="13.5" x14ac:dyDescent="0.15">
      <c r="A277"/>
      <c r="B277"/>
      <c r="C277"/>
      <c r="D277"/>
      <c r="E277"/>
      <c r="F277"/>
      <c r="G277"/>
    </row>
    <row r="278" spans="1:7" ht="13.5" x14ac:dyDescent="0.15">
      <c r="A278"/>
      <c r="B278"/>
      <c r="C278"/>
      <c r="D278"/>
      <c r="E278"/>
      <c r="F278"/>
      <c r="G278"/>
    </row>
    <row r="279" spans="1:7" ht="13.5" x14ac:dyDescent="0.15">
      <c r="A279"/>
      <c r="B279"/>
      <c r="C279"/>
      <c r="D279"/>
      <c r="E279"/>
      <c r="F279"/>
      <c r="G279"/>
    </row>
    <row r="280" spans="1:7" ht="13.5" x14ac:dyDescent="0.15">
      <c r="A280"/>
      <c r="B280"/>
      <c r="C280"/>
      <c r="D280"/>
      <c r="E280"/>
      <c r="F280"/>
      <c r="G280"/>
    </row>
    <row r="281" spans="1:7" ht="13.5" x14ac:dyDescent="0.15">
      <c r="A281"/>
      <c r="B281"/>
      <c r="C281"/>
      <c r="D281"/>
      <c r="E281"/>
      <c r="F281"/>
      <c r="G281"/>
    </row>
    <row r="282" spans="1:7" ht="13.5" x14ac:dyDescent="0.15">
      <c r="A282"/>
      <c r="B282"/>
      <c r="C282"/>
      <c r="D282"/>
      <c r="E282"/>
      <c r="F282"/>
      <c r="G282"/>
    </row>
    <row r="283" spans="1:7" ht="13.5" x14ac:dyDescent="0.15">
      <c r="A283"/>
      <c r="B283"/>
      <c r="C283"/>
      <c r="D283"/>
      <c r="E283"/>
      <c r="F283"/>
      <c r="G283"/>
    </row>
    <row r="284" spans="1:7" ht="13.5" x14ac:dyDescent="0.15">
      <c r="A284"/>
      <c r="B284"/>
      <c r="C284"/>
      <c r="D284"/>
      <c r="E284"/>
      <c r="F284"/>
      <c r="G284"/>
    </row>
    <row r="285" spans="1:7" ht="13.5" x14ac:dyDescent="0.15">
      <c r="A285"/>
      <c r="B285"/>
      <c r="C285"/>
      <c r="D285"/>
      <c r="E285"/>
      <c r="F285"/>
      <c r="G285"/>
    </row>
    <row r="286" spans="1:7" ht="13.5" x14ac:dyDescent="0.15">
      <c r="A286"/>
      <c r="B286"/>
      <c r="C286"/>
      <c r="D286"/>
      <c r="E286"/>
      <c r="F286"/>
      <c r="G286"/>
    </row>
    <row r="287" spans="1:7" ht="13.5" x14ac:dyDescent="0.15">
      <c r="A287"/>
      <c r="B287"/>
      <c r="C287"/>
      <c r="D287"/>
      <c r="E287"/>
      <c r="F287"/>
      <c r="G287"/>
    </row>
    <row r="288" spans="1:7" ht="13.5" x14ac:dyDescent="0.15">
      <c r="A288"/>
      <c r="B288"/>
      <c r="C288"/>
      <c r="D288"/>
      <c r="E288"/>
      <c r="F288"/>
      <c r="G288"/>
    </row>
    <row r="289" spans="1:7" ht="13.5" x14ac:dyDescent="0.15">
      <c r="A289"/>
      <c r="B289"/>
      <c r="C289"/>
      <c r="D289"/>
      <c r="E289"/>
      <c r="F289"/>
      <c r="G289"/>
    </row>
    <row r="290" spans="1:7" ht="13.5" x14ac:dyDescent="0.15">
      <c r="A290"/>
      <c r="B290"/>
      <c r="C290"/>
      <c r="D290"/>
      <c r="E290"/>
      <c r="F290"/>
      <c r="G290"/>
    </row>
    <row r="291" spans="1:7" ht="13.5" x14ac:dyDescent="0.15">
      <c r="A291"/>
      <c r="B291"/>
      <c r="C291"/>
      <c r="D291"/>
      <c r="E291"/>
      <c r="F291"/>
      <c r="G291"/>
    </row>
    <row r="292" spans="1:7" ht="13.5" x14ac:dyDescent="0.15">
      <c r="A292"/>
      <c r="B292"/>
      <c r="C292"/>
      <c r="D292"/>
      <c r="E292"/>
      <c r="F292"/>
      <c r="G292"/>
    </row>
    <row r="293" spans="1:7" ht="13.5" x14ac:dyDescent="0.15">
      <c r="A293"/>
      <c r="B293"/>
      <c r="C293"/>
      <c r="D293"/>
      <c r="E293"/>
      <c r="F293"/>
      <c r="G293"/>
    </row>
    <row r="294" spans="1:7" ht="13.5" x14ac:dyDescent="0.15">
      <c r="A294"/>
      <c r="B294"/>
      <c r="C294"/>
      <c r="D294"/>
      <c r="E294"/>
      <c r="F294"/>
      <c r="G294"/>
    </row>
    <row r="295" spans="1:7" ht="13.5" x14ac:dyDescent="0.15">
      <c r="A295"/>
      <c r="B295"/>
      <c r="C295"/>
      <c r="D295"/>
      <c r="E295"/>
      <c r="F295"/>
      <c r="G295"/>
    </row>
    <row r="296" spans="1:7" ht="13.5" x14ac:dyDescent="0.15">
      <c r="A296"/>
      <c r="B296"/>
      <c r="C296"/>
      <c r="D296"/>
      <c r="E296"/>
      <c r="F296"/>
      <c r="G296"/>
    </row>
    <row r="297" spans="1:7" ht="13.5" x14ac:dyDescent="0.15">
      <c r="A297"/>
      <c r="B297"/>
      <c r="C297"/>
      <c r="D297"/>
      <c r="E297"/>
      <c r="F297"/>
      <c r="G297"/>
    </row>
    <row r="298" spans="1:7" ht="13.5" x14ac:dyDescent="0.15">
      <c r="A298"/>
      <c r="B298"/>
      <c r="C298"/>
      <c r="D298"/>
      <c r="E298"/>
      <c r="F298"/>
      <c r="G298"/>
    </row>
    <row r="299" spans="1:7" ht="13.5" x14ac:dyDescent="0.15">
      <c r="A299"/>
      <c r="B299"/>
      <c r="C299"/>
      <c r="D299"/>
      <c r="E299"/>
      <c r="F299"/>
      <c r="G299"/>
    </row>
    <row r="300" spans="1:7" ht="13.5" x14ac:dyDescent="0.15">
      <c r="A300"/>
      <c r="B300"/>
      <c r="C300"/>
      <c r="D300"/>
      <c r="E300"/>
      <c r="F300"/>
      <c r="G300"/>
    </row>
    <row r="301" spans="1:7" ht="13.5" x14ac:dyDescent="0.15">
      <c r="A301"/>
      <c r="B301"/>
      <c r="C301"/>
      <c r="D301"/>
      <c r="E301"/>
      <c r="F301"/>
      <c r="G301"/>
    </row>
    <row r="302" spans="1:7" ht="13.5" x14ac:dyDescent="0.15">
      <c r="A302"/>
      <c r="B302"/>
      <c r="C302"/>
      <c r="D302"/>
      <c r="E302"/>
      <c r="F302"/>
      <c r="G302"/>
    </row>
    <row r="303" spans="1:7" ht="13.5" x14ac:dyDescent="0.15">
      <c r="A303"/>
      <c r="B303"/>
      <c r="C303"/>
      <c r="D303"/>
      <c r="E303"/>
      <c r="F303"/>
      <c r="G303"/>
    </row>
    <row r="304" spans="1:7" ht="13.5" x14ac:dyDescent="0.15">
      <c r="A304"/>
      <c r="B304"/>
      <c r="C304"/>
      <c r="D304"/>
      <c r="E304"/>
      <c r="F304"/>
      <c r="G304"/>
    </row>
    <row r="305" spans="1:7" ht="13.5" x14ac:dyDescent="0.15">
      <c r="A305"/>
      <c r="B305"/>
      <c r="C305"/>
      <c r="D305"/>
      <c r="E305"/>
      <c r="F305"/>
      <c r="G305"/>
    </row>
    <row r="306" spans="1:7" ht="13.5" x14ac:dyDescent="0.15">
      <c r="A306"/>
      <c r="B306"/>
      <c r="C306"/>
      <c r="D306"/>
      <c r="E306"/>
      <c r="F306"/>
      <c r="G306"/>
    </row>
    <row r="307" spans="1:7" ht="13.5" x14ac:dyDescent="0.15">
      <c r="A307"/>
      <c r="B307"/>
      <c r="C307"/>
      <c r="D307"/>
      <c r="E307"/>
      <c r="F307"/>
      <c r="G307"/>
    </row>
    <row r="308" spans="1:7" ht="13.5" x14ac:dyDescent="0.15">
      <c r="A308"/>
      <c r="B308"/>
      <c r="C308"/>
      <c r="D308"/>
      <c r="E308"/>
      <c r="F308"/>
      <c r="G308"/>
    </row>
    <row r="309" spans="1:7" ht="13.5" x14ac:dyDescent="0.15">
      <c r="A309"/>
      <c r="B309"/>
      <c r="C309"/>
      <c r="D309"/>
      <c r="E309"/>
      <c r="F309"/>
      <c r="G309"/>
    </row>
    <row r="310" spans="1:7" ht="13.5" x14ac:dyDescent="0.15">
      <c r="A310"/>
      <c r="B310"/>
      <c r="C310"/>
      <c r="D310"/>
      <c r="E310"/>
      <c r="F310"/>
      <c r="G310"/>
    </row>
    <row r="311" spans="1:7" ht="13.5" x14ac:dyDescent="0.15">
      <c r="A311"/>
      <c r="B311"/>
      <c r="C311"/>
      <c r="D311"/>
      <c r="E311"/>
      <c r="F311"/>
      <c r="G311"/>
    </row>
    <row r="312" spans="1:7" ht="13.5" x14ac:dyDescent="0.15">
      <c r="A312"/>
      <c r="B312"/>
      <c r="C312"/>
      <c r="D312"/>
      <c r="E312"/>
      <c r="F312"/>
      <c r="G312"/>
    </row>
    <row r="313" spans="1:7" ht="13.5" x14ac:dyDescent="0.15">
      <c r="A313"/>
      <c r="B313"/>
      <c r="C313"/>
      <c r="D313"/>
      <c r="E313"/>
      <c r="F313"/>
      <c r="G313"/>
    </row>
    <row r="314" spans="1:7" ht="13.5" x14ac:dyDescent="0.15">
      <c r="A314"/>
      <c r="B314"/>
      <c r="C314"/>
      <c r="D314"/>
      <c r="E314"/>
      <c r="F314"/>
      <c r="G314"/>
    </row>
    <row r="315" spans="1:7" ht="13.5" x14ac:dyDescent="0.15">
      <c r="A315"/>
      <c r="B315"/>
      <c r="C315"/>
      <c r="D315"/>
      <c r="E315"/>
      <c r="F315"/>
      <c r="G315"/>
    </row>
    <row r="316" spans="1:7" ht="13.5" x14ac:dyDescent="0.15">
      <c r="A316"/>
      <c r="B316"/>
      <c r="C316"/>
      <c r="D316"/>
      <c r="E316"/>
      <c r="F316"/>
      <c r="G316"/>
    </row>
    <row r="317" spans="1:7" ht="13.5" x14ac:dyDescent="0.15">
      <c r="A317"/>
      <c r="B317"/>
      <c r="C317"/>
      <c r="D317"/>
      <c r="E317"/>
      <c r="F317"/>
      <c r="G317"/>
    </row>
    <row r="318" spans="1:7" ht="13.5" x14ac:dyDescent="0.15">
      <c r="A318"/>
      <c r="B318"/>
      <c r="C318"/>
      <c r="D318"/>
      <c r="E318"/>
      <c r="F318"/>
      <c r="G318"/>
    </row>
    <row r="319" spans="1:7" ht="13.5" x14ac:dyDescent="0.15">
      <c r="A319"/>
      <c r="B319"/>
      <c r="C319"/>
      <c r="D319"/>
      <c r="E319"/>
      <c r="F319"/>
      <c r="G319"/>
    </row>
    <row r="320" spans="1:7" ht="13.5" x14ac:dyDescent="0.15">
      <c r="A320"/>
      <c r="B320"/>
      <c r="C320"/>
      <c r="D320"/>
      <c r="E320"/>
      <c r="F320"/>
      <c r="G320"/>
    </row>
    <row r="321" spans="1:7" ht="13.5" x14ac:dyDescent="0.15">
      <c r="A321"/>
      <c r="B321"/>
      <c r="C321"/>
      <c r="D321"/>
      <c r="E321"/>
      <c r="F321"/>
      <c r="G321"/>
    </row>
    <row r="322" spans="1:7" ht="13.5" x14ac:dyDescent="0.15">
      <c r="A322"/>
      <c r="B322"/>
      <c r="C322"/>
      <c r="D322"/>
      <c r="E322"/>
      <c r="F322"/>
      <c r="G322"/>
    </row>
    <row r="323" spans="1:7" ht="13.5" x14ac:dyDescent="0.15">
      <c r="A323"/>
      <c r="B323"/>
      <c r="C323"/>
      <c r="D323"/>
      <c r="E323"/>
      <c r="F323"/>
      <c r="G323"/>
    </row>
    <row r="324" spans="1:7" ht="13.5" x14ac:dyDescent="0.15">
      <c r="A324"/>
      <c r="B324"/>
      <c r="C324"/>
      <c r="D324"/>
      <c r="E324"/>
      <c r="F324"/>
      <c r="G324"/>
    </row>
    <row r="325" spans="1:7" ht="13.5" x14ac:dyDescent="0.15">
      <c r="A325"/>
      <c r="B325"/>
      <c r="C325"/>
      <c r="D325"/>
      <c r="E325"/>
      <c r="F325"/>
      <c r="G325"/>
    </row>
    <row r="326" spans="1:7" ht="13.5" x14ac:dyDescent="0.15">
      <c r="A326"/>
      <c r="B326"/>
      <c r="C326"/>
      <c r="D326"/>
      <c r="E326"/>
      <c r="F326"/>
      <c r="G326"/>
    </row>
    <row r="327" spans="1:7" ht="13.5" x14ac:dyDescent="0.15">
      <c r="A327"/>
      <c r="B327"/>
      <c r="C327"/>
      <c r="D327"/>
      <c r="E327"/>
      <c r="F327"/>
      <c r="G327"/>
    </row>
    <row r="328" spans="1:7" ht="13.5" x14ac:dyDescent="0.15">
      <c r="A328"/>
      <c r="B328"/>
      <c r="C328"/>
      <c r="D328"/>
      <c r="E328"/>
      <c r="F328"/>
      <c r="G328"/>
    </row>
    <row r="329" spans="1:7" ht="13.5" x14ac:dyDescent="0.15">
      <c r="A329"/>
      <c r="B329"/>
      <c r="C329"/>
      <c r="D329"/>
      <c r="E329"/>
      <c r="F329"/>
      <c r="G329"/>
    </row>
    <row r="330" spans="1:7" ht="13.5" x14ac:dyDescent="0.15">
      <c r="A330"/>
      <c r="B330"/>
      <c r="C330"/>
      <c r="D330"/>
      <c r="E330"/>
      <c r="F330"/>
      <c r="G330"/>
    </row>
    <row r="331" spans="1:7" ht="13.5" x14ac:dyDescent="0.15">
      <c r="A331"/>
      <c r="B331"/>
      <c r="C331"/>
      <c r="D331"/>
      <c r="E331"/>
      <c r="F331"/>
      <c r="G331"/>
    </row>
    <row r="332" spans="1:7" ht="13.5" x14ac:dyDescent="0.15">
      <c r="A332"/>
      <c r="B332"/>
      <c r="C332"/>
      <c r="D332"/>
      <c r="E332"/>
      <c r="F332"/>
      <c r="G332"/>
    </row>
    <row r="333" spans="1:7" ht="13.5" x14ac:dyDescent="0.15">
      <c r="A333"/>
      <c r="B333"/>
      <c r="C333"/>
      <c r="D333"/>
      <c r="E333"/>
      <c r="F333"/>
      <c r="G333"/>
    </row>
    <row r="334" spans="1:7" ht="13.5" x14ac:dyDescent="0.15">
      <c r="A334"/>
      <c r="B334"/>
      <c r="C334"/>
      <c r="D334"/>
      <c r="E334"/>
      <c r="F334"/>
      <c r="G334"/>
    </row>
    <row r="335" spans="1:7" ht="13.5" x14ac:dyDescent="0.15">
      <c r="A335"/>
      <c r="B335"/>
      <c r="C335"/>
      <c r="D335"/>
      <c r="E335"/>
      <c r="F335"/>
      <c r="G335"/>
    </row>
    <row r="336" spans="1:7" ht="13.5" x14ac:dyDescent="0.15">
      <c r="A336"/>
      <c r="B336"/>
      <c r="C336"/>
      <c r="D336"/>
      <c r="E336"/>
      <c r="F336"/>
      <c r="G336"/>
    </row>
    <row r="337" spans="1:7" ht="13.5" x14ac:dyDescent="0.15">
      <c r="A337"/>
      <c r="B337"/>
      <c r="C337"/>
      <c r="D337"/>
      <c r="E337"/>
      <c r="F337"/>
      <c r="G337"/>
    </row>
    <row r="338" spans="1:7" ht="13.5" x14ac:dyDescent="0.15">
      <c r="A338"/>
      <c r="B338"/>
      <c r="C338"/>
      <c r="D338"/>
      <c r="E338"/>
      <c r="F338"/>
      <c r="G338"/>
    </row>
    <row r="339" spans="1:7" ht="13.5" x14ac:dyDescent="0.15">
      <c r="A339"/>
      <c r="B339"/>
      <c r="C339"/>
      <c r="D339"/>
      <c r="E339"/>
      <c r="F339"/>
      <c r="G339"/>
    </row>
    <row r="340" spans="1:7" ht="13.5" x14ac:dyDescent="0.15">
      <c r="A340"/>
      <c r="B340"/>
      <c r="C340"/>
      <c r="D340"/>
      <c r="E340"/>
      <c r="F340"/>
      <c r="G340"/>
    </row>
    <row r="341" spans="1:7" ht="13.5" x14ac:dyDescent="0.15">
      <c r="A341"/>
      <c r="B341"/>
      <c r="C341"/>
      <c r="D341"/>
      <c r="E341"/>
      <c r="F341"/>
      <c r="G341"/>
    </row>
    <row r="342" spans="1:7" ht="13.5" x14ac:dyDescent="0.15">
      <c r="A342"/>
      <c r="B342"/>
      <c r="C342"/>
      <c r="D342"/>
      <c r="E342"/>
      <c r="F342"/>
      <c r="G342"/>
    </row>
    <row r="343" spans="1:7" ht="13.5" x14ac:dyDescent="0.15">
      <c r="A343"/>
      <c r="B343"/>
      <c r="C343"/>
      <c r="D343"/>
      <c r="E343"/>
      <c r="F343"/>
      <c r="G343"/>
    </row>
    <row r="344" spans="1:7" ht="13.5" x14ac:dyDescent="0.15">
      <c r="A344"/>
      <c r="B344"/>
      <c r="C344"/>
      <c r="D344"/>
      <c r="E344"/>
      <c r="F344"/>
      <c r="G344"/>
    </row>
    <row r="345" spans="1:7" ht="13.5" x14ac:dyDescent="0.15">
      <c r="A345"/>
      <c r="B345"/>
      <c r="C345"/>
      <c r="D345"/>
      <c r="E345"/>
      <c r="F345"/>
      <c r="G345"/>
    </row>
    <row r="346" spans="1:7" ht="13.5" x14ac:dyDescent="0.15">
      <c r="A346"/>
      <c r="B346"/>
      <c r="C346"/>
      <c r="D346"/>
      <c r="E346"/>
      <c r="F346"/>
      <c r="G346"/>
    </row>
    <row r="347" spans="1:7" ht="13.5" x14ac:dyDescent="0.15">
      <c r="A347"/>
      <c r="B347"/>
      <c r="C347"/>
      <c r="D347"/>
      <c r="E347"/>
      <c r="F347"/>
      <c r="G347"/>
    </row>
    <row r="348" spans="1:7" ht="13.5" x14ac:dyDescent="0.15">
      <c r="A348"/>
      <c r="B348"/>
      <c r="C348"/>
      <c r="D348"/>
      <c r="E348"/>
      <c r="F348"/>
      <c r="G348"/>
    </row>
    <row r="349" spans="1:7" ht="13.5" x14ac:dyDescent="0.15">
      <c r="A349"/>
      <c r="B349"/>
      <c r="C349"/>
      <c r="D349"/>
      <c r="E349"/>
      <c r="F349"/>
      <c r="G349"/>
    </row>
    <row r="350" spans="1:7" ht="13.5" x14ac:dyDescent="0.15">
      <c r="A350"/>
      <c r="B350"/>
      <c r="C350"/>
      <c r="D350"/>
      <c r="E350"/>
      <c r="F350"/>
      <c r="G350"/>
    </row>
    <row r="351" spans="1:7" ht="13.5" x14ac:dyDescent="0.15">
      <c r="A351"/>
      <c r="B351"/>
      <c r="C351"/>
      <c r="D351"/>
      <c r="E351"/>
      <c r="F351"/>
      <c r="G351"/>
    </row>
    <row r="352" spans="1:7" ht="13.5" x14ac:dyDescent="0.15">
      <c r="A352"/>
      <c r="B352"/>
      <c r="C352"/>
      <c r="D352"/>
      <c r="E352"/>
      <c r="F352"/>
      <c r="G352"/>
    </row>
    <row r="353" spans="1:7" ht="13.5" x14ac:dyDescent="0.15">
      <c r="A353"/>
      <c r="B353"/>
      <c r="C353"/>
      <c r="D353"/>
      <c r="E353"/>
      <c r="F353"/>
      <c r="G353"/>
    </row>
    <row r="354" spans="1:7" ht="13.5" x14ac:dyDescent="0.15">
      <c r="A354"/>
      <c r="B354"/>
      <c r="C354"/>
      <c r="D354"/>
      <c r="E354"/>
      <c r="F354"/>
      <c r="G354"/>
    </row>
    <row r="355" spans="1:7" ht="13.5" x14ac:dyDescent="0.15">
      <c r="A355"/>
      <c r="B355"/>
      <c r="C355"/>
      <c r="D355"/>
      <c r="E355"/>
      <c r="F355"/>
      <c r="G355"/>
    </row>
    <row r="356" spans="1:7" ht="13.5" x14ac:dyDescent="0.15">
      <c r="A356"/>
      <c r="B356"/>
      <c r="C356"/>
      <c r="D356"/>
      <c r="E356"/>
      <c r="F356"/>
      <c r="G356"/>
    </row>
    <row r="357" spans="1:7" ht="13.5" x14ac:dyDescent="0.15">
      <c r="A357"/>
      <c r="B357"/>
      <c r="C357"/>
      <c r="D357"/>
      <c r="E357"/>
      <c r="F357"/>
      <c r="G357"/>
    </row>
    <row r="358" spans="1:7" ht="13.5" x14ac:dyDescent="0.15">
      <c r="A358"/>
      <c r="B358"/>
      <c r="C358"/>
      <c r="D358"/>
      <c r="E358"/>
      <c r="F358"/>
      <c r="G358"/>
    </row>
    <row r="359" spans="1:7" ht="13.5" x14ac:dyDescent="0.15">
      <c r="A359"/>
      <c r="B359"/>
      <c r="C359"/>
      <c r="D359"/>
      <c r="E359"/>
      <c r="F359"/>
      <c r="G359"/>
    </row>
    <row r="360" spans="1:7" ht="13.5" x14ac:dyDescent="0.15">
      <c r="A360"/>
      <c r="B360"/>
      <c r="C360"/>
      <c r="D360"/>
      <c r="E360"/>
      <c r="F360"/>
      <c r="G360"/>
    </row>
    <row r="361" spans="1:7" ht="13.5" x14ac:dyDescent="0.15">
      <c r="A361"/>
      <c r="B361"/>
      <c r="C361"/>
      <c r="D361"/>
      <c r="E361"/>
      <c r="F361"/>
      <c r="G361"/>
    </row>
    <row r="362" spans="1:7" ht="13.5" x14ac:dyDescent="0.15">
      <c r="A362"/>
      <c r="B362"/>
      <c r="C362"/>
      <c r="D362"/>
      <c r="E362"/>
      <c r="F362"/>
      <c r="G362"/>
    </row>
    <row r="363" spans="1:7" ht="13.5" x14ac:dyDescent="0.15">
      <c r="A363"/>
      <c r="B363"/>
      <c r="C363"/>
      <c r="D363"/>
      <c r="E363"/>
      <c r="F363"/>
      <c r="G363"/>
    </row>
    <row r="364" spans="1:7" ht="13.5" x14ac:dyDescent="0.15">
      <c r="A364"/>
      <c r="B364"/>
      <c r="C364"/>
      <c r="D364"/>
      <c r="E364"/>
      <c r="F364"/>
      <c r="G364"/>
    </row>
    <row r="365" spans="1:7" ht="13.5" x14ac:dyDescent="0.15">
      <c r="A365"/>
      <c r="B365"/>
      <c r="C365"/>
      <c r="D365"/>
      <c r="E365"/>
      <c r="F365"/>
      <c r="G365"/>
    </row>
    <row r="366" spans="1:7" ht="13.5" x14ac:dyDescent="0.15">
      <c r="A366"/>
      <c r="B366"/>
      <c r="C366"/>
      <c r="D366"/>
      <c r="E366"/>
      <c r="F366"/>
      <c r="G366"/>
    </row>
    <row r="367" spans="1:7" ht="13.5" x14ac:dyDescent="0.15">
      <c r="A367"/>
      <c r="B367"/>
      <c r="C367"/>
      <c r="D367"/>
      <c r="E367"/>
      <c r="F367"/>
      <c r="G367"/>
    </row>
    <row r="368" spans="1:7" ht="13.5" x14ac:dyDescent="0.15">
      <c r="A368"/>
      <c r="B368"/>
      <c r="C368"/>
      <c r="D368"/>
      <c r="E368"/>
      <c r="F368"/>
      <c r="G368"/>
    </row>
    <row r="369" spans="1:7" ht="13.5" x14ac:dyDescent="0.15">
      <c r="A369"/>
      <c r="B369"/>
      <c r="C369"/>
      <c r="D369"/>
      <c r="E369"/>
      <c r="F369"/>
      <c r="G369"/>
    </row>
    <row r="370" spans="1:7" ht="13.5" x14ac:dyDescent="0.15">
      <c r="A370"/>
      <c r="B370"/>
      <c r="C370"/>
      <c r="D370"/>
      <c r="E370"/>
      <c r="F370"/>
      <c r="G370"/>
    </row>
    <row r="371" spans="1:7" ht="13.5" x14ac:dyDescent="0.15">
      <c r="A371"/>
      <c r="B371"/>
      <c r="C371"/>
      <c r="D371"/>
      <c r="E371"/>
      <c r="F371"/>
      <c r="G371"/>
    </row>
    <row r="372" spans="1:7" ht="13.5" x14ac:dyDescent="0.15">
      <c r="A372"/>
      <c r="B372"/>
      <c r="C372"/>
      <c r="D372"/>
      <c r="E372"/>
      <c r="F372"/>
      <c r="G372"/>
    </row>
    <row r="373" spans="1:7" ht="13.5" x14ac:dyDescent="0.15">
      <c r="A373"/>
      <c r="B373"/>
      <c r="C373"/>
      <c r="D373"/>
      <c r="E373"/>
      <c r="F373"/>
      <c r="G373"/>
    </row>
    <row r="374" spans="1:7" ht="13.5" x14ac:dyDescent="0.15">
      <c r="A374"/>
      <c r="B374"/>
      <c r="C374"/>
      <c r="D374"/>
      <c r="E374"/>
      <c r="F374"/>
      <c r="G374"/>
    </row>
    <row r="375" spans="1:7" x14ac:dyDescent="0.15">
      <c r="B375"/>
      <c r="C375"/>
      <c r="D375"/>
      <c r="E375"/>
      <c r="F375"/>
      <c r="G375"/>
    </row>
    <row r="376" spans="1:7" x14ac:dyDescent="0.15">
      <c r="B376"/>
      <c r="C376"/>
      <c r="D376"/>
      <c r="E376"/>
      <c r="F376"/>
      <c r="G376"/>
    </row>
    <row r="377" spans="1:7" x14ac:dyDescent="0.15">
      <c r="B377"/>
      <c r="C377"/>
      <c r="D377"/>
      <c r="E377"/>
      <c r="F377"/>
      <c r="G377"/>
    </row>
    <row r="378" spans="1:7" x14ac:dyDescent="0.15">
      <c r="B378"/>
      <c r="C378"/>
      <c r="D378"/>
      <c r="E378"/>
      <c r="F378"/>
      <c r="G378"/>
    </row>
    <row r="379" spans="1:7" x14ac:dyDescent="0.15">
      <c r="B379"/>
      <c r="C379"/>
      <c r="D379"/>
      <c r="E379"/>
      <c r="F379"/>
      <c r="G379"/>
    </row>
    <row r="380" spans="1:7" x14ac:dyDescent="0.15">
      <c r="B380"/>
      <c r="C380"/>
      <c r="D380"/>
      <c r="E380"/>
      <c r="F380"/>
      <c r="G380"/>
    </row>
    <row r="381" spans="1:7" x14ac:dyDescent="0.15">
      <c r="B381"/>
      <c r="C381"/>
      <c r="D381"/>
      <c r="E381"/>
      <c r="F381"/>
      <c r="G381"/>
    </row>
    <row r="382" spans="1:7" x14ac:dyDescent="0.15">
      <c r="B382"/>
      <c r="C382"/>
      <c r="D382"/>
      <c r="E382"/>
      <c r="F382"/>
      <c r="G382"/>
    </row>
  </sheetData>
  <mergeCells count="66">
    <mergeCell ref="C56:C62"/>
    <mergeCell ref="C63:C66"/>
    <mergeCell ref="C67:C69"/>
    <mergeCell ref="H47:H50"/>
    <mergeCell ref="B2:G20"/>
    <mergeCell ref="D57:F62"/>
    <mergeCell ref="D64:F66"/>
    <mergeCell ref="D67:F67"/>
    <mergeCell ref="G67:H67"/>
    <mergeCell ref="D68:F68"/>
    <mergeCell ref="G68:H68"/>
    <mergeCell ref="D69:F69"/>
    <mergeCell ref="G69:H69"/>
    <mergeCell ref="D63:F63"/>
    <mergeCell ref="G63:H63"/>
    <mergeCell ref="G64:H64"/>
    <mergeCell ref="A46:A50"/>
    <mergeCell ref="A51:A53"/>
    <mergeCell ref="A54:A69"/>
    <mergeCell ref="A70:A72"/>
    <mergeCell ref="B56:B62"/>
    <mergeCell ref="B63:B66"/>
    <mergeCell ref="B67:B69"/>
    <mergeCell ref="A2:A20"/>
    <mergeCell ref="A25:A28"/>
    <mergeCell ref="A30:A35"/>
    <mergeCell ref="A36:A39"/>
    <mergeCell ref="A40:A45"/>
    <mergeCell ref="D70:F70"/>
    <mergeCell ref="G70:H70"/>
    <mergeCell ref="D71:F71"/>
    <mergeCell ref="G71:H71"/>
    <mergeCell ref="D72:F72"/>
    <mergeCell ref="G72:H72"/>
    <mergeCell ref="G65:H65"/>
    <mergeCell ref="G66:H66"/>
    <mergeCell ref="G58:H58"/>
    <mergeCell ref="G59:H59"/>
    <mergeCell ref="G60:H60"/>
    <mergeCell ref="G61:H61"/>
    <mergeCell ref="G62:H62"/>
    <mergeCell ref="D55:F55"/>
    <mergeCell ref="G55:H55"/>
    <mergeCell ref="D56:F56"/>
    <mergeCell ref="G56:H56"/>
    <mergeCell ref="G57:H57"/>
    <mergeCell ref="C51:E51"/>
    <mergeCell ref="C52:E52"/>
    <mergeCell ref="C53:E53"/>
    <mergeCell ref="D54:F54"/>
    <mergeCell ref="G54:H54"/>
    <mergeCell ref="C46:E46"/>
    <mergeCell ref="C47:E47"/>
    <mergeCell ref="C48:E48"/>
    <mergeCell ref="C49:E49"/>
    <mergeCell ref="C50:E50"/>
    <mergeCell ref="B25:G25"/>
    <mergeCell ref="B26:G26"/>
    <mergeCell ref="B27:G27"/>
    <mergeCell ref="B28:G28"/>
    <mergeCell ref="B29:C29"/>
    <mergeCell ref="B1:G1"/>
    <mergeCell ref="B21:G21"/>
    <mergeCell ref="B22:G22"/>
    <mergeCell ref="B23:G23"/>
    <mergeCell ref="B24:G24"/>
  </mergeCells>
  <phoneticPr fontId="26" type="noConversion"/>
  <pageMargins left="0.69930555555555596" right="0.69930555555555596" top="0.75" bottom="0.75" header="0.3" footer="0.3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Visio.Drawing.15" shapeId="1028" r:id="rId3">
          <objectPr defaultSize="0" altText="" r:id="rId4">
            <anchor moveWithCells="1" sizeWithCells="1">
              <from>
                <xdr:col>0</xdr:col>
                <xdr:colOff>1619250</xdr:colOff>
                <xdr:row>1</xdr:row>
                <xdr:rowOff>0</xdr:rowOff>
              </from>
              <to>
                <xdr:col>5</xdr:col>
                <xdr:colOff>1152525</xdr:colOff>
                <xdr:row>18</xdr:row>
                <xdr:rowOff>180975</xdr:rowOff>
              </to>
            </anchor>
          </objectPr>
        </oleObject>
      </mc:Choice>
      <mc:Fallback>
        <oleObject progId="Visio.Drawing.15" shapeId="1028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57"/>
  <sheetViews>
    <sheetView tabSelected="1" topLeftCell="A28" zoomScale="85" zoomScaleNormal="85" workbookViewId="0">
      <selection activeCell="O44" sqref="O44"/>
    </sheetView>
  </sheetViews>
  <sheetFormatPr defaultRowHeight="16.5" x14ac:dyDescent="0.3"/>
  <cols>
    <col min="1" max="1" width="9" style="59"/>
    <col min="2" max="2" width="12" style="59" customWidth="1"/>
    <col min="3" max="3" width="13.875" style="59" customWidth="1"/>
    <col min="4" max="4" width="16.25" style="59" customWidth="1"/>
    <col min="5" max="6" width="11.75" style="59" customWidth="1"/>
    <col min="7" max="7" width="9" style="59"/>
    <col min="8" max="8" width="9.625" style="59" bestFit="1" customWidth="1"/>
    <col min="9" max="20" width="9" style="59"/>
    <col min="21" max="21" width="18.125" style="59" customWidth="1"/>
    <col min="22" max="22" width="9" style="59"/>
    <col min="23" max="23" width="9" style="60"/>
    <col min="24" max="24" width="12.875" style="59" customWidth="1"/>
    <col min="25" max="16384" width="9" style="59"/>
  </cols>
  <sheetData>
    <row r="1" spans="1:31" x14ac:dyDescent="0.3">
      <c r="A1" s="59" t="s">
        <v>183</v>
      </c>
      <c r="B1" s="59">
        <v>21000</v>
      </c>
      <c r="U1" s="59" t="s">
        <v>136</v>
      </c>
    </row>
    <row r="2" spans="1:31" x14ac:dyDescent="0.3">
      <c r="A2" s="95" t="s">
        <v>182</v>
      </c>
      <c r="B2" s="95" t="s">
        <v>184</v>
      </c>
    </row>
    <row r="3" spans="1:31" x14ac:dyDescent="0.3">
      <c r="A3" s="59" t="s">
        <v>137</v>
      </c>
      <c r="B3" s="59" t="s">
        <v>138</v>
      </c>
      <c r="C3" s="59" t="s">
        <v>139</v>
      </c>
      <c r="D3" s="59" t="s">
        <v>203</v>
      </c>
      <c r="E3" s="59" t="s">
        <v>140</v>
      </c>
      <c r="F3" s="59" t="s">
        <v>141</v>
      </c>
      <c r="G3" s="59" t="s">
        <v>142</v>
      </c>
      <c r="H3" s="59" t="s">
        <v>143</v>
      </c>
      <c r="I3" s="59" t="s">
        <v>144</v>
      </c>
      <c r="J3" s="59" t="s">
        <v>145</v>
      </c>
      <c r="K3" s="59" t="s">
        <v>146</v>
      </c>
      <c r="L3" s="59" t="s">
        <v>147</v>
      </c>
      <c r="M3" s="59" t="s">
        <v>148</v>
      </c>
      <c r="N3" s="59" t="s">
        <v>149</v>
      </c>
      <c r="O3" s="59" t="s">
        <v>150</v>
      </c>
      <c r="P3" s="59" t="s">
        <v>151</v>
      </c>
      <c r="Q3" s="59" t="s">
        <v>152</v>
      </c>
      <c r="R3" s="59" t="s">
        <v>153</v>
      </c>
      <c r="S3" s="59" t="s">
        <v>154</v>
      </c>
      <c r="T3" s="59" t="s">
        <v>155</v>
      </c>
      <c r="U3" s="59" t="s">
        <v>156</v>
      </c>
      <c r="W3" s="59" t="s">
        <v>157</v>
      </c>
      <c r="Y3" s="59" t="s">
        <v>158</v>
      </c>
      <c r="AB3" s="59" t="s">
        <v>138</v>
      </c>
      <c r="AC3" s="59" t="s">
        <v>140</v>
      </c>
    </row>
    <row r="4" spans="1:31" x14ac:dyDescent="0.3">
      <c r="W4" s="59"/>
      <c r="Y4" s="60"/>
    </row>
    <row r="5" spans="1:31" x14ac:dyDescent="0.3">
      <c r="A5" s="59">
        <v>1</v>
      </c>
      <c r="B5" s="59" t="s">
        <v>48</v>
      </c>
      <c r="C5" s="59">
        <v>0</v>
      </c>
      <c r="E5" s="59" t="s">
        <v>48</v>
      </c>
      <c r="F5" s="59">
        <v>10058</v>
      </c>
      <c r="G5" s="59">
        <v>45</v>
      </c>
      <c r="I5" s="61">
        <f>INT(VLOOKUP($G5,标准20191110!$B:$M,9,FALSE)*2)</f>
        <v>86612</v>
      </c>
      <c r="J5" s="61">
        <f>VLOOKUP($G5,标准20191110!$B:$M,10,FALSE)</f>
        <v>3437</v>
      </c>
      <c r="K5" s="59">
        <f>J5</f>
        <v>3437</v>
      </c>
      <c r="L5" s="59">
        <f>INT(J5*0.4)</f>
        <v>1374</v>
      </c>
      <c r="M5" s="59">
        <f>INT(K5*0.4)</f>
        <v>1374</v>
      </c>
      <c r="N5" s="62">
        <v>10000</v>
      </c>
      <c r="O5" s="62">
        <v>500</v>
      </c>
      <c r="P5" s="62">
        <v>1000</v>
      </c>
      <c r="Q5" s="62">
        <v>5000</v>
      </c>
      <c r="R5" s="62">
        <v>0</v>
      </c>
      <c r="S5" s="62">
        <v>0</v>
      </c>
      <c r="T5" s="62">
        <v>3000</v>
      </c>
      <c r="U5" s="62">
        <v>0</v>
      </c>
      <c r="W5" s="96">
        <v>1031</v>
      </c>
      <c r="Y5" s="60">
        <f>INT(I5/(5000+500*G5))</f>
        <v>3</v>
      </c>
      <c r="AB5" s="63"/>
      <c r="AC5" s="63"/>
      <c r="AE5" s="59" t="s">
        <v>196</v>
      </c>
    </row>
    <row r="6" spans="1:31" x14ac:dyDescent="0.3">
      <c r="W6" s="59"/>
      <c r="Y6" s="60"/>
      <c r="AB6" s="63"/>
      <c r="AC6" s="63"/>
    </row>
    <row r="7" spans="1:31" x14ac:dyDescent="0.3">
      <c r="A7" s="59">
        <v>2</v>
      </c>
      <c r="B7" s="59" t="s">
        <v>48</v>
      </c>
      <c r="C7" s="59">
        <v>0</v>
      </c>
      <c r="E7" s="59" t="s">
        <v>48</v>
      </c>
      <c r="F7" s="59">
        <v>10058</v>
      </c>
      <c r="G7" s="59">
        <v>45</v>
      </c>
      <c r="I7" s="61">
        <f>INT(VLOOKUP($G7,标准20191110!$B:$M,9,FALSE)*2)</f>
        <v>86612</v>
      </c>
      <c r="J7" s="61">
        <f>VLOOKUP($G7,标准20191110!$B:$M,10,FALSE)</f>
        <v>3437</v>
      </c>
      <c r="K7" s="59">
        <f>J7</f>
        <v>3437</v>
      </c>
      <c r="L7" s="59">
        <f>INT(J7*0.4)</f>
        <v>1374</v>
      </c>
      <c r="M7" s="59">
        <f>INT(K7*0.4)</f>
        <v>1374</v>
      </c>
      <c r="N7" s="62">
        <v>10000</v>
      </c>
      <c r="O7" s="62">
        <v>500</v>
      </c>
      <c r="P7" s="62">
        <v>1000</v>
      </c>
      <c r="Q7" s="62">
        <v>5000</v>
      </c>
      <c r="R7" s="62">
        <v>0</v>
      </c>
      <c r="S7" s="62">
        <v>0</v>
      </c>
      <c r="T7" s="62">
        <v>3000</v>
      </c>
      <c r="U7" s="62">
        <v>0</v>
      </c>
      <c r="W7" s="96">
        <v>1031</v>
      </c>
      <c r="Y7" s="60">
        <f>INT(I7/(5000+500*G7))</f>
        <v>3</v>
      </c>
      <c r="AB7" s="63"/>
      <c r="AC7" s="63"/>
      <c r="AE7" s="59" t="s">
        <v>196</v>
      </c>
    </row>
    <row r="8" spans="1:31" x14ac:dyDescent="0.3">
      <c r="W8" s="59"/>
      <c r="Y8" s="60"/>
    </row>
    <row r="9" spans="1:31" x14ac:dyDescent="0.3">
      <c r="A9" s="59">
        <v>3</v>
      </c>
      <c r="B9" s="59" t="s">
        <v>52</v>
      </c>
      <c r="C9" s="59">
        <f>INT(VLOOKUP(G9,标准20191110!B:L,11,FALSE)/3)</f>
        <v>5979</v>
      </c>
      <c r="D9" s="59">
        <v>3</v>
      </c>
      <c r="E9" s="59" t="s">
        <v>52</v>
      </c>
      <c r="F9" s="97">
        <v>10016</v>
      </c>
      <c r="G9" s="59">
        <v>47</v>
      </c>
      <c r="I9" s="61">
        <f>INT(VLOOKUP($G9,标准20191110!$B:$M,9,FALSE)*3)</f>
        <v>140274</v>
      </c>
      <c r="J9" s="61">
        <f>VLOOKUP($G9,标准20191110!$B:$M,10,FALSE)</f>
        <v>3653</v>
      </c>
      <c r="K9" s="59">
        <f>J9</f>
        <v>3653</v>
      </c>
      <c r="L9" s="59">
        <f>INT(J9*0.4)</f>
        <v>1461</v>
      </c>
      <c r="M9" s="59">
        <f>INT(K9*0.4)</f>
        <v>1461</v>
      </c>
      <c r="N9" s="62">
        <v>10000</v>
      </c>
      <c r="O9" s="62">
        <v>500</v>
      </c>
      <c r="P9" s="62">
        <v>1000</v>
      </c>
      <c r="Q9" s="62">
        <v>5000</v>
      </c>
      <c r="R9" s="62">
        <v>0</v>
      </c>
      <c r="S9" s="62">
        <v>0</v>
      </c>
      <c r="T9" s="62">
        <v>3000</v>
      </c>
      <c r="U9" s="62">
        <v>0</v>
      </c>
      <c r="W9" s="96">
        <v>1606</v>
      </c>
      <c r="Y9" s="60">
        <f>INT(I9/(5000+500*G9))</f>
        <v>4</v>
      </c>
      <c r="AB9" s="63"/>
      <c r="AC9" s="63"/>
      <c r="AE9" s="59" t="s">
        <v>197</v>
      </c>
    </row>
    <row r="10" spans="1:31" x14ac:dyDescent="0.3">
      <c r="W10" s="59"/>
      <c r="Y10" s="60"/>
      <c r="AB10" s="63"/>
      <c r="AC10" s="63"/>
    </row>
    <row r="11" spans="1:31" x14ac:dyDescent="0.3">
      <c r="A11" s="59">
        <v>4</v>
      </c>
      <c r="B11" s="59" t="s">
        <v>48</v>
      </c>
      <c r="C11" s="59">
        <v>0</v>
      </c>
      <c r="E11" s="59" t="s">
        <v>48</v>
      </c>
      <c r="F11" s="59">
        <v>10058</v>
      </c>
      <c r="G11" s="59">
        <v>45</v>
      </c>
      <c r="I11" s="61">
        <f>INT(VLOOKUP($G11,标准20191110!$B:$M,9,FALSE)*2)</f>
        <v>86612</v>
      </c>
      <c r="J11" s="61">
        <f>VLOOKUP($G11,标准20191110!$B:$M,10,FALSE)</f>
        <v>3437</v>
      </c>
      <c r="K11" s="59">
        <f>J11</f>
        <v>3437</v>
      </c>
      <c r="L11" s="59">
        <f>INT(J11*0.4)</f>
        <v>1374</v>
      </c>
      <c r="M11" s="59">
        <f>INT(K11*0.4)</f>
        <v>1374</v>
      </c>
      <c r="N11" s="62">
        <v>10000</v>
      </c>
      <c r="O11" s="62">
        <v>500</v>
      </c>
      <c r="P11" s="62">
        <v>1000</v>
      </c>
      <c r="Q11" s="62">
        <v>5000</v>
      </c>
      <c r="R11" s="62">
        <v>0</v>
      </c>
      <c r="S11" s="62">
        <v>0</v>
      </c>
      <c r="T11" s="62">
        <v>3000</v>
      </c>
      <c r="U11" s="62">
        <v>0</v>
      </c>
      <c r="W11" s="96">
        <v>1031</v>
      </c>
      <c r="Y11" s="60">
        <f>INT(I11/(5000+500*G11))</f>
        <v>3</v>
      </c>
      <c r="AB11" s="63"/>
      <c r="AC11" s="63"/>
      <c r="AE11" s="59" t="s">
        <v>196</v>
      </c>
    </row>
    <row r="12" spans="1:31" x14ac:dyDescent="0.3">
      <c r="W12" s="59"/>
      <c r="Y12" s="60"/>
    </row>
    <row r="13" spans="1:31" x14ac:dyDescent="0.3">
      <c r="A13" s="59">
        <v>5</v>
      </c>
      <c r="B13" s="59" t="s">
        <v>56</v>
      </c>
      <c r="C13" s="59">
        <f>INT(VLOOKUP(G13,标准20191110!B:L,11,FALSE)/3)</f>
        <v>5979</v>
      </c>
      <c r="D13" s="59">
        <v>3</v>
      </c>
      <c r="E13" s="59" t="s">
        <v>56</v>
      </c>
      <c r="F13" s="96">
        <v>52023</v>
      </c>
      <c r="G13" s="59">
        <v>47</v>
      </c>
      <c r="I13" s="61">
        <f>INT(VLOOKUP($G13,标准20191110!$B:$M,9,FALSE)*3)</f>
        <v>140274</v>
      </c>
      <c r="J13" s="61">
        <f>VLOOKUP($G13,标准20191110!$B:$M,10,FALSE)</f>
        <v>3653</v>
      </c>
      <c r="K13" s="59">
        <f>J13</f>
        <v>3653</v>
      </c>
      <c r="L13" s="59">
        <f>INT(J13*0.4)</f>
        <v>1461</v>
      </c>
      <c r="M13" s="59">
        <f>INT(K13*0.4)</f>
        <v>1461</v>
      </c>
      <c r="N13" s="62">
        <v>10000</v>
      </c>
      <c r="O13" s="62">
        <v>0</v>
      </c>
      <c r="P13" s="62">
        <v>1000</v>
      </c>
      <c r="Q13" s="62">
        <v>5000</v>
      </c>
      <c r="R13" s="62">
        <v>0</v>
      </c>
      <c r="S13" s="62">
        <v>0</v>
      </c>
      <c r="T13" s="62">
        <v>3000</v>
      </c>
      <c r="U13" s="62">
        <v>0</v>
      </c>
      <c r="W13" s="96" t="s">
        <v>179</v>
      </c>
      <c r="Y13" s="60">
        <f>INT(I13/(5000+500*G13))</f>
        <v>4</v>
      </c>
      <c r="AB13" s="63"/>
      <c r="AC13" s="63"/>
      <c r="AE13" s="59" t="s">
        <v>198</v>
      </c>
    </row>
    <row r="14" spans="1:31" x14ac:dyDescent="0.3">
      <c r="W14" s="59"/>
      <c r="Y14" s="60"/>
    </row>
    <row r="15" spans="1:31" x14ac:dyDescent="0.3">
      <c r="A15" s="59">
        <v>6</v>
      </c>
      <c r="B15" s="59" t="s">
        <v>52</v>
      </c>
      <c r="C15" s="59">
        <f>INT(VLOOKUP(G15,标准20191110!B:L,11,FALSE)/3)</f>
        <v>5979</v>
      </c>
      <c r="D15" s="59">
        <v>3</v>
      </c>
      <c r="E15" s="59" t="s">
        <v>52</v>
      </c>
      <c r="F15" s="97">
        <v>10016</v>
      </c>
      <c r="G15" s="59">
        <v>47</v>
      </c>
      <c r="I15" s="61">
        <f>INT(VLOOKUP($G15,标准20191110!$B:$M,9,FALSE)*3)</f>
        <v>140274</v>
      </c>
      <c r="J15" s="61">
        <f>VLOOKUP($G15,标准20191110!$B:$M,10,FALSE)</f>
        <v>3653</v>
      </c>
      <c r="K15" s="59">
        <f>J15</f>
        <v>3653</v>
      </c>
      <c r="L15" s="59">
        <f>INT(J15*0.4)</f>
        <v>1461</v>
      </c>
      <c r="M15" s="59">
        <f>INT(K15*0.4)</f>
        <v>1461</v>
      </c>
      <c r="N15" s="62">
        <v>10000</v>
      </c>
      <c r="O15" s="62">
        <v>500</v>
      </c>
      <c r="P15" s="62">
        <v>1000</v>
      </c>
      <c r="Q15" s="62">
        <v>5000</v>
      </c>
      <c r="R15" s="62">
        <v>0</v>
      </c>
      <c r="S15" s="62">
        <v>0</v>
      </c>
      <c r="T15" s="62">
        <v>3000</v>
      </c>
      <c r="U15" s="62">
        <v>0</v>
      </c>
      <c r="W15" s="96">
        <v>1606</v>
      </c>
      <c r="Y15" s="60">
        <f>INT(I15/(5000+500*G15))</f>
        <v>4</v>
      </c>
      <c r="AB15" s="63"/>
      <c r="AC15" s="63"/>
      <c r="AE15" s="59" t="s">
        <v>197</v>
      </c>
    </row>
    <row r="16" spans="1:31" x14ac:dyDescent="0.3">
      <c r="W16" s="59"/>
      <c r="X16" s="60"/>
    </row>
    <row r="17" spans="2:24" x14ac:dyDescent="0.3">
      <c r="W17" s="59"/>
      <c r="X17" s="60"/>
    </row>
    <row r="18" spans="2:24" x14ac:dyDescent="0.3">
      <c r="B18" s="59" t="s">
        <v>202</v>
      </c>
      <c r="W18" s="59"/>
      <c r="X18" s="60"/>
    </row>
    <row r="19" spans="2:24" x14ac:dyDescent="0.3">
      <c r="W19" s="59"/>
      <c r="X19" s="60"/>
    </row>
    <row r="20" spans="2:24" x14ac:dyDescent="0.3">
      <c r="C20" s="59" t="s">
        <v>164</v>
      </c>
      <c r="E20" s="59" t="s">
        <v>165</v>
      </c>
      <c r="F20" s="59" t="s">
        <v>166</v>
      </c>
      <c r="G20" s="59" t="s">
        <v>167</v>
      </c>
      <c r="W20" s="59"/>
      <c r="X20" s="60"/>
    </row>
    <row r="21" spans="2:24" x14ac:dyDescent="0.3">
      <c r="B21" s="64"/>
      <c r="D21" s="59" t="s">
        <v>168</v>
      </c>
      <c r="E21" s="59">
        <v>3</v>
      </c>
      <c r="F21" s="59">
        <v>20000</v>
      </c>
      <c r="G21" s="65">
        <v>1</v>
      </c>
    </row>
    <row r="22" spans="2:24" x14ac:dyDescent="0.3">
      <c r="C22" s="66"/>
      <c r="D22" s="67" t="s">
        <v>169</v>
      </c>
      <c r="E22" s="67">
        <v>210000</v>
      </c>
      <c r="F22" s="59">
        <v>2</v>
      </c>
      <c r="G22" s="65">
        <v>1</v>
      </c>
    </row>
    <row r="23" spans="2:24" x14ac:dyDescent="0.3">
      <c r="C23" s="66"/>
      <c r="D23" s="67"/>
      <c r="E23" s="67"/>
      <c r="G23" s="65"/>
    </row>
    <row r="24" spans="2:24" x14ac:dyDescent="0.3">
      <c r="C24" s="59" t="s">
        <v>170</v>
      </c>
      <c r="E24" s="59" t="s">
        <v>165</v>
      </c>
      <c r="F24" s="59" t="s">
        <v>166</v>
      </c>
      <c r="G24" s="59" t="s">
        <v>167</v>
      </c>
    </row>
    <row r="25" spans="2:24" x14ac:dyDescent="0.3">
      <c r="C25" s="66"/>
      <c r="D25" s="59" t="s">
        <v>171</v>
      </c>
      <c r="E25" s="68">
        <v>1</v>
      </c>
      <c r="F25" s="59">
        <v>68</v>
      </c>
      <c r="G25" s="65">
        <v>1</v>
      </c>
    </row>
    <row r="26" spans="2:24" x14ac:dyDescent="0.3">
      <c r="C26" s="66"/>
      <c r="D26" s="69" t="s">
        <v>172</v>
      </c>
      <c r="E26" s="67">
        <v>210010</v>
      </c>
      <c r="F26" s="59">
        <v>2</v>
      </c>
      <c r="G26" s="65">
        <v>1</v>
      </c>
    </row>
    <row r="27" spans="2:24" x14ac:dyDescent="0.3">
      <c r="D27" s="66"/>
      <c r="E27" s="70"/>
      <c r="G27" s="65"/>
    </row>
    <row r="28" spans="2:24" x14ac:dyDescent="0.3">
      <c r="C28" s="59" t="s">
        <v>185</v>
      </c>
      <c r="E28" s="59" t="s">
        <v>165</v>
      </c>
      <c r="F28" s="59" t="s">
        <v>166</v>
      </c>
      <c r="G28" s="59" t="s">
        <v>167</v>
      </c>
    </row>
    <row r="29" spans="2:24" x14ac:dyDescent="0.3">
      <c r="D29" s="59" t="s">
        <v>171</v>
      </c>
      <c r="E29" s="68">
        <v>1</v>
      </c>
      <c r="F29" s="59">
        <v>68</v>
      </c>
      <c r="G29" s="65">
        <v>1</v>
      </c>
    </row>
    <row r="30" spans="2:24" x14ac:dyDescent="0.3">
      <c r="D30" s="76" t="s">
        <v>181</v>
      </c>
      <c r="E30" s="75">
        <v>210023</v>
      </c>
      <c r="F30" s="59">
        <v>1</v>
      </c>
      <c r="G30" s="65">
        <v>1</v>
      </c>
    </row>
    <row r="31" spans="2:24" x14ac:dyDescent="0.3">
      <c r="D31" s="76"/>
      <c r="E31" s="75"/>
      <c r="G31" s="65"/>
    </row>
    <row r="32" spans="2:24" x14ac:dyDescent="0.3">
      <c r="C32" s="59" t="s">
        <v>186</v>
      </c>
      <c r="E32" s="59" t="s">
        <v>165</v>
      </c>
      <c r="F32" s="59" t="s">
        <v>166</v>
      </c>
      <c r="G32" s="59" t="s">
        <v>167</v>
      </c>
    </row>
    <row r="33" spans="2:8" x14ac:dyDescent="0.3">
      <c r="D33" s="74" t="s">
        <v>180</v>
      </c>
      <c r="E33" s="73">
        <v>3060030</v>
      </c>
      <c r="F33" s="59">
        <v>1</v>
      </c>
      <c r="G33" s="65">
        <v>1</v>
      </c>
    </row>
    <row r="34" spans="2:8" x14ac:dyDescent="0.3">
      <c r="D34" s="59" t="s">
        <v>171</v>
      </c>
      <c r="E34" s="68">
        <v>1</v>
      </c>
      <c r="F34" s="59">
        <v>68</v>
      </c>
      <c r="G34" s="65">
        <v>1</v>
      </c>
    </row>
    <row r="35" spans="2:8" x14ac:dyDescent="0.3">
      <c r="D35" s="59" t="s">
        <v>168</v>
      </c>
      <c r="E35" s="59">
        <v>3</v>
      </c>
      <c r="F35" s="59">
        <v>20000</v>
      </c>
      <c r="G35" s="65">
        <v>1</v>
      </c>
    </row>
    <row r="36" spans="2:8" x14ac:dyDescent="0.3">
      <c r="E36" s="68"/>
      <c r="G36" s="65"/>
    </row>
    <row r="37" spans="2:8" x14ac:dyDescent="0.3">
      <c r="B37" s="59" t="s">
        <v>173</v>
      </c>
    </row>
    <row r="38" spans="2:8" x14ac:dyDescent="0.3">
      <c r="B38" s="59" t="s">
        <v>137</v>
      </c>
      <c r="C38" s="59" t="s">
        <v>138</v>
      </c>
      <c r="D38" s="59" t="s">
        <v>165</v>
      </c>
      <c r="E38" s="59" t="s">
        <v>166</v>
      </c>
      <c r="F38" s="59" t="s">
        <v>167</v>
      </c>
    </row>
    <row r="39" spans="2:8" x14ac:dyDescent="0.3">
      <c r="B39" s="59">
        <v>1</v>
      </c>
      <c r="C39" s="59" t="s">
        <v>48</v>
      </c>
      <c r="D39" s="59">
        <v>3</v>
      </c>
      <c r="E39" s="71">
        <v>8000</v>
      </c>
      <c r="F39" s="65">
        <v>1</v>
      </c>
    </row>
    <row r="40" spans="2:8" x14ac:dyDescent="0.3">
      <c r="B40" s="59">
        <v>2</v>
      </c>
      <c r="C40" s="59" t="s">
        <v>48</v>
      </c>
      <c r="D40" s="59">
        <v>3</v>
      </c>
      <c r="E40" s="71">
        <v>8000</v>
      </c>
      <c r="F40" s="65">
        <v>1</v>
      </c>
    </row>
    <row r="41" spans="2:8" x14ac:dyDescent="0.3">
      <c r="B41" s="59">
        <v>3</v>
      </c>
      <c r="C41" s="59" t="s">
        <v>52</v>
      </c>
      <c r="D41" s="59">
        <v>3</v>
      </c>
      <c r="E41" s="71">
        <v>8000</v>
      </c>
      <c r="F41" s="65">
        <v>1</v>
      </c>
    </row>
    <row r="42" spans="2:8" x14ac:dyDescent="0.3">
      <c r="B42" s="59">
        <v>4</v>
      </c>
      <c r="C42" s="59" t="s">
        <v>48</v>
      </c>
      <c r="D42" s="59">
        <v>3</v>
      </c>
      <c r="E42" s="71">
        <v>8000</v>
      </c>
      <c r="F42" s="65">
        <v>1</v>
      </c>
      <c r="G42" s="71"/>
      <c r="H42" s="65"/>
    </row>
    <row r="43" spans="2:8" x14ac:dyDescent="0.3">
      <c r="B43" s="59">
        <v>5</v>
      </c>
      <c r="C43" s="59" t="s">
        <v>56</v>
      </c>
      <c r="D43" s="59">
        <v>3</v>
      </c>
      <c r="E43" s="71">
        <v>50000</v>
      </c>
      <c r="F43" s="65">
        <v>1</v>
      </c>
      <c r="G43" s="71"/>
      <c r="H43" s="65"/>
    </row>
    <row r="44" spans="2:8" x14ac:dyDescent="0.3">
      <c r="D44" s="71"/>
      <c r="F44" s="65"/>
      <c r="G44" s="71"/>
      <c r="H44" s="65"/>
    </row>
    <row r="45" spans="2:8" x14ac:dyDescent="0.3">
      <c r="F45" s="65"/>
      <c r="H45" s="65"/>
    </row>
    <row r="48" spans="2:8" x14ac:dyDescent="0.3">
      <c r="B48" s="59" t="s">
        <v>174</v>
      </c>
      <c r="D48" s="59" t="s">
        <v>165</v>
      </c>
      <c r="E48" s="59" t="s">
        <v>166</v>
      </c>
      <c r="F48" s="59" t="s">
        <v>167</v>
      </c>
    </row>
    <row r="49" spans="2:6" x14ac:dyDescent="0.3">
      <c r="C49" s="59" t="s">
        <v>171</v>
      </c>
      <c r="D49" s="59">
        <v>1</v>
      </c>
      <c r="E49" s="59">
        <v>1000</v>
      </c>
      <c r="F49" s="65">
        <v>1</v>
      </c>
    </row>
    <row r="50" spans="2:6" x14ac:dyDescent="0.3">
      <c r="C50" s="79" t="s">
        <v>206</v>
      </c>
      <c r="D50" s="94">
        <v>2120013</v>
      </c>
      <c r="E50" s="78">
        <v>10</v>
      </c>
      <c r="F50" s="176">
        <v>1</v>
      </c>
    </row>
    <row r="51" spans="2:6" x14ac:dyDescent="0.3">
      <c r="C51" s="79" t="s">
        <v>205</v>
      </c>
      <c r="D51" s="94">
        <v>2110001</v>
      </c>
      <c r="E51" s="78">
        <v>50</v>
      </c>
      <c r="F51" s="176">
        <v>1</v>
      </c>
    </row>
    <row r="52" spans="2:6" x14ac:dyDescent="0.3">
      <c r="C52" s="69"/>
      <c r="D52" s="66"/>
      <c r="F52" s="65"/>
    </row>
    <row r="53" spans="2:6" x14ac:dyDescent="0.3">
      <c r="C53" s="60"/>
      <c r="D53" s="60"/>
      <c r="F53" s="65"/>
    </row>
    <row r="54" spans="2:6" x14ac:dyDescent="0.3">
      <c r="B54" s="59" t="s">
        <v>175</v>
      </c>
    </row>
    <row r="55" spans="2:6" x14ac:dyDescent="0.3">
      <c r="B55" s="59" t="s">
        <v>171</v>
      </c>
      <c r="C55" s="59">
        <v>1</v>
      </c>
    </row>
    <row r="56" spans="2:6" x14ac:dyDescent="0.3">
      <c r="B56" s="98" t="s">
        <v>200</v>
      </c>
      <c r="C56" s="94">
        <v>2120013</v>
      </c>
    </row>
    <row r="57" spans="2:6" x14ac:dyDescent="0.3">
      <c r="B57" s="98" t="s">
        <v>201</v>
      </c>
      <c r="C57" s="94">
        <v>2110001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zoomScale="85" zoomScaleNormal="85" workbookViewId="0">
      <selection activeCell="J19" sqref="J19"/>
    </sheetView>
  </sheetViews>
  <sheetFormatPr defaultRowHeight="16.5" x14ac:dyDescent="0.3"/>
  <cols>
    <col min="1" max="1" width="9" style="59"/>
    <col min="2" max="2" width="12" style="59" customWidth="1"/>
    <col min="3" max="3" width="13.875" style="59" customWidth="1"/>
    <col min="4" max="4" width="16.25" style="59" customWidth="1"/>
    <col min="5" max="6" width="11.75" style="59" customWidth="1"/>
    <col min="7" max="7" width="9" style="59"/>
    <col min="8" max="8" width="9.625" style="59" bestFit="1" customWidth="1"/>
    <col min="9" max="20" width="9" style="59"/>
    <col min="21" max="21" width="18.125" style="59" customWidth="1"/>
    <col min="22" max="22" width="9" style="59"/>
    <col min="23" max="23" width="9" style="60"/>
    <col min="24" max="24" width="12.875" style="59" customWidth="1"/>
    <col min="25" max="16384" width="9" style="59"/>
  </cols>
  <sheetData>
    <row r="1" spans="1:31" x14ac:dyDescent="0.3">
      <c r="A1" s="59" t="s">
        <v>183</v>
      </c>
      <c r="B1" s="78">
        <v>21000</v>
      </c>
      <c r="U1" s="59" t="s">
        <v>136</v>
      </c>
    </row>
    <row r="2" spans="1:31" x14ac:dyDescent="0.3">
      <c r="A2" s="95" t="s">
        <v>182</v>
      </c>
      <c r="B2" s="95" t="s">
        <v>184</v>
      </c>
    </row>
    <row r="3" spans="1:31" x14ac:dyDescent="0.3">
      <c r="A3" s="59" t="s">
        <v>137</v>
      </c>
      <c r="B3" s="59" t="s">
        <v>138</v>
      </c>
      <c r="C3" s="59" t="s">
        <v>139</v>
      </c>
      <c r="D3" s="59" t="s">
        <v>203</v>
      </c>
      <c r="E3" s="59" t="s">
        <v>140</v>
      </c>
      <c r="F3" s="59" t="s">
        <v>141</v>
      </c>
      <c r="G3" s="59" t="s">
        <v>142</v>
      </c>
      <c r="H3" s="59" t="s">
        <v>143</v>
      </c>
      <c r="I3" s="59" t="s">
        <v>144</v>
      </c>
      <c r="J3" s="59" t="s">
        <v>145</v>
      </c>
      <c r="K3" s="59" t="s">
        <v>146</v>
      </c>
      <c r="L3" s="59" t="s">
        <v>147</v>
      </c>
      <c r="M3" s="59" t="s">
        <v>148</v>
      </c>
      <c r="N3" s="59" t="s">
        <v>149</v>
      </c>
      <c r="O3" s="59" t="s">
        <v>150</v>
      </c>
      <c r="P3" s="59" t="s">
        <v>151</v>
      </c>
      <c r="Q3" s="59" t="s">
        <v>152</v>
      </c>
      <c r="R3" s="59" t="s">
        <v>153</v>
      </c>
      <c r="S3" s="59" t="s">
        <v>154</v>
      </c>
      <c r="T3" s="59" t="s">
        <v>155</v>
      </c>
      <c r="U3" s="59" t="s">
        <v>156</v>
      </c>
      <c r="W3" s="59" t="s">
        <v>157</v>
      </c>
      <c r="Y3" s="59" t="s">
        <v>158</v>
      </c>
      <c r="AB3" s="59" t="s">
        <v>138</v>
      </c>
      <c r="AC3" s="59" t="s">
        <v>140</v>
      </c>
    </row>
    <row r="4" spans="1:31" x14ac:dyDescent="0.3">
      <c r="W4" s="59"/>
      <c r="Y4" s="60"/>
    </row>
    <row r="5" spans="1:31" x14ac:dyDescent="0.3">
      <c r="A5" s="59">
        <v>1</v>
      </c>
      <c r="B5" s="59" t="s">
        <v>48</v>
      </c>
      <c r="C5" s="59">
        <v>0</v>
      </c>
      <c r="E5" s="59" t="s">
        <v>48</v>
      </c>
      <c r="F5" s="59">
        <v>10058</v>
      </c>
      <c r="G5" s="78">
        <v>45</v>
      </c>
      <c r="H5" s="78"/>
      <c r="I5" s="80">
        <f>INT(VLOOKUP($G5,标准20191110!$B:$M,9,FALSE)*2)</f>
        <v>86612</v>
      </c>
      <c r="J5" s="80">
        <f>VLOOKUP($G5,标准20191110!$B:$M,10,FALSE)</f>
        <v>3437</v>
      </c>
      <c r="K5" s="78">
        <f>J5</f>
        <v>3437</v>
      </c>
      <c r="L5" s="78">
        <f>INT(J5*0.4)</f>
        <v>1374</v>
      </c>
      <c r="M5" s="78">
        <f>INT(K5*0.4)</f>
        <v>1374</v>
      </c>
      <c r="N5" s="62">
        <v>10000</v>
      </c>
      <c r="O5" s="62">
        <v>500</v>
      </c>
      <c r="P5" s="62">
        <v>1000</v>
      </c>
      <c r="Q5" s="62">
        <v>5000</v>
      </c>
      <c r="R5" s="62">
        <v>0</v>
      </c>
      <c r="S5" s="62">
        <v>0</v>
      </c>
      <c r="T5" s="62">
        <v>3000</v>
      </c>
      <c r="U5" s="62">
        <v>0</v>
      </c>
      <c r="W5" s="96">
        <v>1031</v>
      </c>
      <c r="Y5" s="60">
        <f>INT(I5/(5000+500*G5))</f>
        <v>3</v>
      </c>
      <c r="AB5" s="63"/>
      <c r="AC5" s="63"/>
      <c r="AE5" s="59" t="s">
        <v>196</v>
      </c>
    </row>
    <row r="6" spans="1:31" x14ac:dyDescent="0.3">
      <c r="G6" s="78"/>
      <c r="H6" s="78"/>
      <c r="I6" s="78"/>
      <c r="J6" s="78"/>
      <c r="K6" s="78"/>
      <c r="L6" s="78"/>
      <c r="M6" s="78"/>
      <c r="W6" s="59"/>
      <c r="Y6" s="60"/>
      <c r="AB6" s="63"/>
      <c r="AC6" s="63"/>
    </row>
    <row r="7" spans="1:31" x14ac:dyDescent="0.3">
      <c r="A7" s="59">
        <v>2</v>
      </c>
      <c r="B7" s="59" t="s">
        <v>48</v>
      </c>
      <c r="C7" s="59">
        <v>0</v>
      </c>
      <c r="E7" s="59" t="s">
        <v>48</v>
      </c>
      <c r="F7" s="59">
        <v>10058</v>
      </c>
      <c r="G7" s="78">
        <v>45</v>
      </c>
      <c r="H7" s="78"/>
      <c r="I7" s="80">
        <f>INT(VLOOKUP($G7,标准20191110!$B:$M,9,FALSE)*2)</f>
        <v>86612</v>
      </c>
      <c r="J7" s="80">
        <f>VLOOKUP($G7,标准20191110!$B:$M,10,FALSE)</f>
        <v>3437</v>
      </c>
      <c r="K7" s="78">
        <f>J7</f>
        <v>3437</v>
      </c>
      <c r="L7" s="78">
        <f>INT(J7*0.4)</f>
        <v>1374</v>
      </c>
      <c r="M7" s="78">
        <f>INT(K7*0.4)</f>
        <v>1374</v>
      </c>
      <c r="N7" s="62">
        <v>10000</v>
      </c>
      <c r="O7" s="62">
        <v>500</v>
      </c>
      <c r="P7" s="62">
        <v>1000</v>
      </c>
      <c r="Q7" s="62">
        <v>5000</v>
      </c>
      <c r="R7" s="62">
        <v>0</v>
      </c>
      <c r="S7" s="62">
        <v>0</v>
      </c>
      <c r="T7" s="62">
        <v>3000</v>
      </c>
      <c r="U7" s="62">
        <v>0</v>
      </c>
      <c r="W7" s="96">
        <v>1031</v>
      </c>
      <c r="Y7" s="60">
        <f>INT(I7/(5000+500*G7))</f>
        <v>3</v>
      </c>
      <c r="AB7" s="63"/>
      <c r="AC7" s="63"/>
      <c r="AE7" s="59" t="s">
        <v>196</v>
      </c>
    </row>
    <row r="8" spans="1:31" x14ac:dyDescent="0.3">
      <c r="G8" s="78"/>
      <c r="H8" s="78"/>
      <c r="I8" s="78"/>
      <c r="J8" s="78"/>
      <c r="K8" s="78"/>
      <c r="L8" s="78"/>
      <c r="M8" s="78"/>
      <c r="W8" s="59"/>
      <c r="Y8" s="60"/>
    </row>
    <row r="9" spans="1:31" x14ac:dyDescent="0.3">
      <c r="A9" s="59">
        <v>3</v>
      </c>
      <c r="B9" s="59" t="s">
        <v>52</v>
      </c>
      <c r="C9" s="78">
        <f>INT(VLOOKUP(G9,标准20191110!B:L,11,FALSE)/3)</f>
        <v>5979</v>
      </c>
      <c r="D9" s="78">
        <v>3</v>
      </c>
      <c r="E9" s="59" t="s">
        <v>52</v>
      </c>
      <c r="F9" s="97">
        <v>10016</v>
      </c>
      <c r="G9" s="78">
        <v>47</v>
      </c>
      <c r="H9" s="78"/>
      <c r="I9" s="80">
        <f>INT(VLOOKUP($G9,标准20191110!$B:$M,9,FALSE)*3)</f>
        <v>140274</v>
      </c>
      <c r="J9" s="80">
        <f>VLOOKUP($G9,标准20191110!$B:$M,10,FALSE)</f>
        <v>3653</v>
      </c>
      <c r="K9" s="78">
        <f>J9</f>
        <v>3653</v>
      </c>
      <c r="L9" s="78">
        <f>INT(J9*0.4)</f>
        <v>1461</v>
      </c>
      <c r="M9" s="78">
        <f>INT(K9*0.4)</f>
        <v>1461</v>
      </c>
      <c r="N9" s="62">
        <v>10000</v>
      </c>
      <c r="O9" s="62">
        <v>500</v>
      </c>
      <c r="P9" s="62">
        <v>1000</v>
      </c>
      <c r="Q9" s="62">
        <v>5000</v>
      </c>
      <c r="R9" s="62">
        <v>0</v>
      </c>
      <c r="S9" s="62">
        <v>0</v>
      </c>
      <c r="T9" s="62">
        <v>3000</v>
      </c>
      <c r="U9" s="62">
        <v>0</v>
      </c>
      <c r="W9" s="96">
        <v>1606</v>
      </c>
      <c r="Y9" s="60">
        <f>INT(I9/(5000+500*G9))</f>
        <v>4</v>
      </c>
      <c r="AB9" s="63"/>
      <c r="AC9" s="63"/>
      <c r="AE9" s="59" t="s">
        <v>197</v>
      </c>
    </row>
    <row r="10" spans="1:31" x14ac:dyDescent="0.3">
      <c r="G10" s="78"/>
      <c r="H10" s="78"/>
      <c r="I10" s="78"/>
      <c r="J10" s="78"/>
      <c r="K10" s="78"/>
      <c r="L10" s="78"/>
      <c r="M10" s="78"/>
      <c r="W10" s="59"/>
      <c r="Y10" s="60"/>
      <c r="AB10" s="63"/>
      <c r="AC10" s="63"/>
    </row>
    <row r="11" spans="1:31" x14ac:dyDescent="0.3">
      <c r="A11" s="59">
        <v>4</v>
      </c>
      <c r="B11" s="59" t="s">
        <v>48</v>
      </c>
      <c r="C11" s="59">
        <v>0</v>
      </c>
      <c r="E11" s="59" t="s">
        <v>48</v>
      </c>
      <c r="F11" s="59">
        <v>10058</v>
      </c>
      <c r="G11" s="78">
        <v>45</v>
      </c>
      <c r="H11" s="78"/>
      <c r="I11" s="80">
        <f>INT(VLOOKUP($G11,标准20191110!$B:$M,9,FALSE)*2)</f>
        <v>86612</v>
      </c>
      <c r="J11" s="80">
        <f>VLOOKUP($G11,标准20191110!$B:$M,10,FALSE)</f>
        <v>3437</v>
      </c>
      <c r="K11" s="78">
        <f>J11</f>
        <v>3437</v>
      </c>
      <c r="L11" s="78">
        <f>INT(J11*0.4)</f>
        <v>1374</v>
      </c>
      <c r="M11" s="78">
        <f>INT(K11*0.4)</f>
        <v>1374</v>
      </c>
      <c r="N11" s="62">
        <v>10000</v>
      </c>
      <c r="O11" s="62">
        <v>500</v>
      </c>
      <c r="P11" s="62">
        <v>1000</v>
      </c>
      <c r="Q11" s="62">
        <v>5000</v>
      </c>
      <c r="R11" s="62">
        <v>0</v>
      </c>
      <c r="S11" s="62">
        <v>0</v>
      </c>
      <c r="T11" s="62">
        <v>3000</v>
      </c>
      <c r="U11" s="62">
        <v>0</v>
      </c>
      <c r="W11" s="96">
        <v>1031</v>
      </c>
      <c r="Y11" s="60">
        <f>INT(I11/(5000+500*G11))</f>
        <v>3</v>
      </c>
      <c r="AB11" s="63"/>
      <c r="AC11" s="63"/>
      <c r="AE11" s="59" t="s">
        <v>196</v>
      </c>
    </row>
    <row r="12" spans="1:31" x14ac:dyDescent="0.3">
      <c r="G12" s="78"/>
      <c r="H12" s="78"/>
      <c r="I12" s="78"/>
      <c r="J12" s="78"/>
      <c r="K12" s="78"/>
      <c r="L12" s="78"/>
      <c r="M12" s="78"/>
      <c r="W12" s="59"/>
      <c r="Y12" s="60"/>
    </row>
    <row r="13" spans="1:31" x14ac:dyDescent="0.3">
      <c r="A13" s="59">
        <v>5</v>
      </c>
      <c r="B13" s="59" t="s">
        <v>56</v>
      </c>
      <c r="C13" s="78">
        <f>INT(VLOOKUP(G13,标准20191110!B:L,11,FALSE)/3)</f>
        <v>5979</v>
      </c>
      <c r="D13" s="78">
        <v>3</v>
      </c>
      <c r="E13" s="59" t="s">
        <v>56</v>
      </c>
      <c r="F13" s="96">
        <v>52023</v>
      </c>
      <c r="G13" s="78">
        <v>47</v>
      </c>
      <c r="H13" s="78"/>
      <c r="I13" s="80">
        <f>INT(VLOOKUP($G13,标准20191110!$B:$M,9,FALSE)*3)</f>
        <v>140274</v>
      </c>
      <c r="J13" s="80">
        <f>VLOOKUP($G13,标准20191110!$B:$M,10,FALSE)</f>
        <v>3653</v>
      </c>
      <c r="K13" s="78">
        <f>J13</f>
        <v>3653</v>
      </c>
      <c r="L13" s="78">
        <f>INT(J13*0.4)</f>
        <v>1461</v>
      </c>
      <c r="M13" s="78">
        <f>INT(K13*0.4)</f>
        <v>1461</v>
      </c>
      <c r="N13" s="62">
        <v>10000</v>
      </c>
      <c r="O13" s="62">
        <v>0</v>
      </c>
      <c r="P13" s="62">
        <v>1000</v>
      </c>
      <c r="Q13" s="62">
        <v>5000</v>
      </c>
      <c r="R13" s="62">
        <v>0</v>
      </c>
      <c r="S13" s="62">
        <v>0</v>
      </c>
      <c r="T13" s="62">
        <v>3000</v>
      </c>
      <c r="U13" s="62">
        <v>0</v>
      </c>
      <c r="W13" s="96" t="s">
        <v>179</v>
      </c>
      <c r="Y13" s="60">
        <f>INT(I13/(5000+500*G13))</f>
        <v>4</v>
      </c>
      <c r="AB13" s="63"/>
      <c r="AC13" s="63"/>
      <c r="AE13" s="59" t="s">
        <v>198</v>
      </c>
    </row>
    <row r="14" spans="1:31" x14ac:dyDescent="0.3">
      <c r="G14" s="78"/>
      <c r="H14" s="78"/>
      <c r="I14" s="78"/>
      <c r="J14" s="78"/>
      <c r="K14" s="78"/>
      <c r="L14" s="78"/>
      <c r="M14" s="78"/>
      <c r="W14" s="59"/>
      <c r="Y14" s="60"/>
    </row>
    <row r="15" spans="1:31" x14ac:dyDescent="0.3">
      <c r="A15" s="59">
        <v>6</v>
      </c>
      <c r="B15" s="59" t="s">
        <v>52</v>
      </c>
      <c r="C15" s="78">
        <f>INT(VLOOKUP(G15,标准20191110!B:L,11,FALSE)/3)</f>
        <v>5979</v>
      </c>
      <c r="D15" s="78">
        <v>3</v>
      </c>
      <c r="E15" s="59" t="s">
        <v>52</v>
      </c>
      <c r="F15" s="97">
        <v>10016</v>
      </c>
      <c r="G15" s="78">
        <v>47</v>
      </c>
      <c r="H15" s="78"/>
      <c r="I15" s="80">
        <f>INT(VLOOKUP($G15,标准20191110!$B:$M,9,FALSE)*3)</f>
        <v>140274</v>
      </c>
      <c r="J15" s="80">
        <f>VLOOKUP($G15,标准20191110!$B:$M,10,FALSE)</f>
        <v>3653</v>
      </c>
      <c r="K15" s="78">
        <f>J15</f>
        <v>3653</v>
      </c>
      <c r="L15" s="78">
        <f>INT(J15*0.4)</f>
        <v>1461</v>
      </c>
      <c r="M15" s="78">
        <f>INT(K15*0.4)</f>
        <v>1461</v>
      </c>
      <c r="N15" s="62">
        <v>10000</v>
      </c>
      <c r="O15" s="62">
        <v>500</v>
      </c>
      <c r="P15" s="62">
        <v>1000</v>
      </c>
      <c r="Q15" s="62">
        <v>5000</v>
      </c>
      <c r="R15" s="62">
        <v>0</v>
      </c>
      <c r="S15" s="62">
        <v>0</v>
      </c>
      <c r="T15" s="62">
        <v>3000</v>
      </c>
      <c r="U15" s="62">
        <v>0</v>
      </c>
      <c r="W15" s="96">
        <v>1606</v>
      </c>
      <c r="Y15" s="60">
        <f>INT(I15/(5000+500*G15))</f>
        <v>4</v>
      </c>
      <c r="AB15" s="63"/>
      <c r="AC15" s="63"/>
      <c r="AE15" s="59" t="s">
        <v>197</v>
      </c>
    </row>
    <row r="16" spans="1:31" x14ac:dyDescent="0.3">
      <c r="W16" s="59"/>
      <c r="X16" s="60"/>
    </row>
    <row r="17" spans="2:24" x14ac:dyDescent="0.3">
      <c r="W17" s="59"/>
      <c r="X17" s="60"/>
    </row>
    <row r="18" spans="2:24" x14ac:dyDescent="0.3">
      <c r="B18" s="59" t="s">
        <v>202</v>
      </c>
      <c r="W18" s="59"/>
      <c r="X18" s="60"/>
    </row>
    <row r="19" spans="2:24" x14ac:dyDescent="0.3">
      <c r="W19" s="59"/>
      <c r="X19" s="60"/>
    </row>
    <row r="20" spans="2:24" x14ac:dyDescent="0.3">
      <c r="C20" s="59" t="s">
        <v>164</v>
      </c>
      <c r="E20" s="59" t="s">
        <v>165</v>
      </c>
      <c r="F20" s="59" t="s">
        <v>166</v>
      </c>
      <c r="G20" s="59" t="s">
        <v>167</v>
      </c>
      <c r="W20" s="59"/>
      <c r="X20" s="60"/>
    </row>
    <row r="21" spans="2:24" x14ac:dyDescent="0.3">
      <c r="B21" s="64"/>
      <c r="D21" s="59" t="s">
        <v>168</v>
      </c>
      <c r="E21" s="59">
        <v>3</v>
      </c>
      <c r="F21" s="59">
        <v>20000</v>
      </c>
      <c r="G21" s="65">
        <v>1</v>
      </c>
    </row>
    <row r="22" spans="2:24" x14ac:dyDescent="0.3">
      <c r="C22" s="66"/>
      <c r="D22" s="67" t="s">
        <v>169</v>
      </c>
      <c r="E22" s="67">
        <v>210000</v>
      </c>
      <c r="F22" s="59">
        <v>2</v>
      </c>
      <c r="G22" s="65">
        <v>1</v>
      </c>
    </row>
    <row r="23" spans="2:24" x14ac:dyDescent="0.3">
      <c r="C23" s="66"/>
      <c r="D23" s="67"/>
      <c r="E23" s="67"/>
      <c r="G23" s="65"/>
    </row>
    <row r="24" spans="2:24" x14ac:dyDescent="0.3">
      <c r="C24" s="59" t="s">
        <v>170</v>
      </c>
      <c r="E24" s="59" t="s">
        <v>165</v>
      </c>
      <c r="F24" s="59" t="s">
        <v>166</v>
      </c>
      <c r="G24" s="59" t="s">
        <v>167</v>
      </c>
    </row>
    <row r="25" spans="2:24" x14ac:dyDescent="0.3">
      <c r="C25" s="66"/>
      <c r="D25" s="59" t="s">
        <v>171</v>
      </c>
      <c r="E25" s="68">
        <v>1</v>
      </c>
      <c r="F25" s="59">
        <v>68</v>
      </c>
      <c r="G25" s="65">
        <v>1</v>
      </c>
    </row>
    <row r="26" spans="2:24" x14ac:dyDescent="0.3">
      <c r="C26" s="66"/>
      <c r="D26" s="69" t="s">
        <v>172</v>
      </c>
      <c r="E26" s="67">
        <v>210010</v>
      </c>
      <c r="F26" s="59">
        <v>2</v>
      </c>
      <c r="G26" s="65">
        <v>1</v>
      </c>
    </row>
    <row r="27" spans="2:24" x14ac:dyDescent="0.3">
      <c r="D27" s="66"/>
      <c r="E27" s="70"/>
      <c r="G27" s="65"/>
    </row>
    <row r="28" spans="2:24" x14ac:dyDescent="0.3">
      <c r="C28" s="59" t="s">
        <v>185</v>
      </c>
      <c r="E28" s="59" t="s">
        <v>165</v>
      </c>
      <c r="F28" s="59" t="s">
        <v>166</v>
      </c>
      <c r="G28" s="59" t="s">
        <v>167</v>
      </c>
    </row>
    <row r="29" spans="2:24" x14ac:dyDescent="0.3">
      <c r="D29" s="59" t="s">
        <v>171</v>
      </c>
      <c r="E29" s="68">
        <v>1</v>
      </c>
      <c r="F29" s="59">
        <v>68</v>
      </c>
      <c r="G29" s="65">
        <v>1</v>
      </c>
    </row>
    <row r="30" spans="2:24" x14ac:dyDescent="0.3">
      <c r="D30" s="76" t="s">
        <v>181</v>
      </c>
      <c r="E30" s="75">
        <v>210023</v>
      </c>
      <c r="F30" s="59">
        <v>1</v>
      </c>
      <c r="G30" s="65">
        <v>1</v>
      </c>
    </row>
    <row r="31" spans="2:24" x14ac:dyDescent="0.3">
      <c r="D31" s="76"/>
      <c r="E31" s="75"/>
      <c r="G31" s="65"/>
    </row>
    <row r="32" spans="2:24" x14ac:dyDescent="0.3">
      <c r="C32" s="59" t="s">
        <v>186</v>
      </c>
      <c r="E32" s="59" t="s">
        <v>165</v>
      </c>
      <c r="F32" s="59" t="s">
        <v>166</v>
      </c>
      <c r="G32" s="59" t="s">
        <v>167</v>
      </c>
    </row>
    <row r="33" spans="2:8" x14ac:dyDescent="0.3">
      <c r="D33" s="74" t="s">
        <v>180</v>
      </c>
      <c r="E33" s="73">
        <v>3060030</v>
      </c>
      <c r="F33" s="59">
        <v>1</v>
      </c>
      <c r="G33" s="65">
        <v>1</v>
      </c>
    </row>
    <row r="34" spans="2:8" x14ac:dyDescent="0.3">
      <c r="D34" s="59" t="s">
        <v>171</v>
      </c>
      <c r="E34" s="68">
        <v>1</v>
      </c>
      <c r="F34" s="59">
        <v>68</v>
      </c>
      <c r="G34" s="65">
        <v>1</v>
      </c>
    </row>
    <row r="35" spans="2:8" x14ac:dyDescent="0.3">
      <c r="D35" s="59" t="s">
        <v>168</v>
      </c>
      <c r="E35" s="59">
        <v>3</v>
      </c>
      <c r="F35" s="59">
        <v>20000</v>
      </c>
      <c r="G35" s="65">
        <v>1</v>
      </c>
    </row>
    <row r="36" spans="2:8" x14ac:dyDescent="0.3">
      <c r="E36" s="68"/>
      <c r="G36" s="65"/>
    </row>
    <row r="37" spans="2:8" x14ac:dyDescent="0.3">
      <c r="B37" s="59" t="s">
        <v>173</v>
      </c>
    </row>
    <row r="38" spans="2:8" x14ac:dyDescent="0.3">
      <c r="B38" s="59" t="s">
        <v>137</v>
      </c>
      <c r="C38" s="59" t="s">
        <v>138</v>
      </c>
      <c r="D38" s="59" t="s">
        <v>165</v>
      </c>
      <c r="E38" s="59" t="s">
        <v>166</v>
      </c>
      <c r="F38" s="59" t="s">
        <v>167</v>
      </c>
    </row>
    <row r="39" spans="2:8" x14ac:dyDescent="0.3">
      <c r="B39" s="59">
        <v>1</v>
      </c>
      <c r="C39" s="59" t="s">
        <v>48</v>
      </c>
      <c r="D39" s="59">
        <v>3</v>
      </c>
      <c r="E39" s="71">
        <v>8000</v>
      </c>
      <c r="F39" s="65">
        <v>1</v>
      </c>
    </row>
    <row r="40" spans="2:8" x14ac:dyDescent="0.3">
      <c r="B40" s="59">
        <v>2</v>
      </c>
      <c r="C40" s="59" t="s">
        <v>48</v>
      </c>
      <c r="D40" s="59">
        <v>3</v>
      </c>
      <c r="E40" s="71">
        <v>8000</v>
      </c>
      <c r="F40" s="65">
        <v>1</v>
      </c>
    </row>
    <row r="41" spans="2:8" x14ac:dyDescent="0.3">
      <c r="B41" s="59">
        <v>3</v>
      </c>
      <c r="C41" s="59" t="s">
        <v>52</v>
      </c>
      <c r="D41" s="59">
        <v>3</v>
      </c>
      <c r="E41" s="71">
        <v>8000</v>
      </c>
      <c r="F41" s="65">
        <v>1</v>
      </c>
    </row>
    <row r="42" spans="2:8" x14ac:dyDescent="0.3">
      <c r="B42" s="59">
        <v>4</v>
      </c>
      <c r="C42" s="59" t="s">
        <v>48</v>
      </c>
      <c r="D42" s="59">
        <v>3</v>
      </c>
      <c r="E42" s="71">
        <v>8000</v>
      </c>
      <c r="F42" s="65">
        <v>1</v>
      </c>
      <c r="G42" s="71"/>
      <c r="H42" s="65"/>
    </row>
    <row r="43" spans="2:8" x14ac:dyDescent="0.3">
      <c r="B43" s="59">
        <v>5</v>
      </c>
      <c r="C43" s="59" t="s">
        <v>56</v>
      </c>
      <c r="D43" s="59">
        <v>3</v>
      </c>
      <c r="E43" s="71">
        <v>50000</v>
      </c>
      <c r="F43" s="65">
        <v>1</v>
      </c>
      <c r="G43" s="71"/>
      <c r="H43" s="65"/>
    </row>
    <row r="44" spans="2:8" x14ac:dyDescent="0.3">
      <c r="D44" s="71"/>
      <c r="F44" s="65"/>
      <c r="G44" s="71"/>
      <c r="H44" s="65"/>
    </row>
    <row r="45" spans="2:8" x14ac:dyDescent="0.3">
      <c r="F45" s="65"/>
      <c r="H45" s="65"/>
    </row>
    <row r="48" spans="2:8" x14ac:dyDescent="0.3">
      <c r="B48" s="59" t="s">
        <v>174</v>
      </c>
      <c r="D48" s="59" t="s">
        <v>165</v>
      </c>
      <c r="E48" s="59" t="s">
        <v>166</v>
      </c>
      <c r="F48" s="59" t="s">
        <v>167</v>
      </c>
    </row>
    <row r="49" spans="2:6" x14ac:dyDescent="0.3">
      <c r="C49" s="59" t="s">
        <v>171</v>
      </c>
      <c r="D49" s="59">
        <v>1</v>
      </c>
      <c r="E49" s="59">
        <v>1000</v>
      </c>
      <c r="F49" s="65">
        <v>1</v>
      </c>
    </row>
    <row r="50" spans="2:6" x14ac:dyDescent="0.3">
      <c r="C50" s="98" t="s">
        <v>200</v>
      </c>
      <c r="D50" s="98">
        <v>2120014</v>
      </c>
      <c r="E50" s="78">
        <v>10</v>
      </c>
      <c r="F50" s="65">
        <v>1</v>
      </c>
    </row>
    <row r="51" spans="2:6" x14ac:dyDescent="0.3">
      <c r="C51" s="98" t="s">
        <v>201</v>
      </c>
      <c r="D51" s="98">
        <v>2110002</v>
      </c>
      <c r="E51" s="78">
        <v>10</v>
      </c>
      <c r="F51" s="65">
        <v>1</v>
      </c>
    </row>
    <row r="52" spans="2:6" x14ac:dyDescent="0.3">
      <c r="C52" s="69"/>
      <c r="D52" s="66"/>
      <c r="F52" s="65"/>
    </row>
    <row r="53" spans="2:6" x14ac:dyDescent="0.3">
      <c r="C53" s="60"/>
      <c r="D53" s="60"/>
      <c r="F53" s="65"/>
    </row>
    <row r="54" spans="2:6" x14ac:dyDescent="0.3">
      <c r="B54" s="59" t="s">
        <v>175</v>
      </c>
    </row>
    <row r="55" spans="2:6" x14ac:dyDescent="0.3">
      <c r="B55" s="59" t="s">
        <v>171</v>
      </c>
      <c r="C55" s="59">
        <v>1</v>
      </c>
    </row>
    <row r="56" spans="2:6" x14ac:dyDescent="0.3">
      <c r="B56" s="98" t="s">
        <v>200</v>
      </c>
      <c r="C56" s="98">
        <v>2120014</v>
      </c>
    </row>
    <row r="57" spans="2:6" x14ac:dyDescent="0.3">
      <c r="B57" s="98" t="s">
        <v>201</v>
      </c>
      <c r="C57" s="98">
        <v>2110002</v>
      </c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2"/>
  <sheetViews>
    <sheetView zoomScale="85" zoomScaleNormal="85" workbookViewId="0">
      <selection activeCell="M1" sqref="M1:M1048576"/>
    </sheetView>
  </sheetViews>
  <sheetFormatPr defaultRowHeight="13.5" x14ac:dyDescent="0.15"/>
  <cols>
    <col min="2" max="13" width="9" style="84"/>
  </cols>
  <sheetData>
    <row r="1" spans="2:12" x14ac:dyDescent="0.15">
      <c r="J1" s="84" t="s">
        <v>187</v>
      </c>
    </row>
    <row r="2" spans="2:12" x14ac:dyDescent="0.15">
      <c r="B2" s="84" t="s">
        <v>188</v>
      </c>
      <c r="C2" s="84" t="s">
        <v>189</v>
      </c>
      <c r="D2" s="84" t="s">
        <v>190</v>
      </c>
      <c r="E2" s="84" t="s">
        <v>204</v>
      </c>
      <c r="F2" s="84" t="s">
        <v>192</v>
      </c>
      <c r="J2" s="84" t="s">
        <v>193</v>
      </c>
      <c r="K2" s="84" t="s">
        <v>189</v>
      </c>
      <c r="L2" s="84" t="s">
        <v>194</v>
      </c>
    </row>
    <row r="3" spans="2:12" x14ac:dyDescent="0.15">
      <c r="B3" s="84">
        <v>1</v>
      </c>
      <c r="C3" s="85">
        <v>265</v>
      </c>
      <c r="D3" s="86">
        <v>378</v>
      </c>
      <c r="E3" s="87">
        <v>975</v>
      </c>
      <c r="F3" s="88">
        <v>0</v>
      </c>
      <c r="H3" s="89"/>
      <c r="I3" s="90"/>
      <c r="J3" s="91">
        <v>2650</v>
      </c>
      <c r="K3" s="91">
        <v>265</v>
      </c>
      <c r="L3" s="84">
        <v>534</v>
      </c>
    </row>
    <row r="4" spans="2:12" x14ac:dyDescent="0.15">
      <c r="B4" s="84">
        <v>2</v>
      </c>
      <c r="C4" s="85">
        <v>279.99999999999994</v>
      </c>
      <c r="D4" s="86">
        <v>395.99999999999994</v>
      </c>
      <c r="E4" s="87">
        <v>1019.9999999999998</v>
      </c>
      <c r="F4" s="88">
        <v>0</v>
      </c>
      <c r="H4" s="89"/>
      <c r="I4" s="90"/>
      <c r="J4" s="91">
        <v>2800</v>
      </c>
      <c r="K4" s="91">
        <v>280</v>
      </c>
      <c r="L4" s="84">
        <v>624</v>
      </c>
    </row>
    <row r="5" spans="2:12" x14ac:dyDescent="0.15">
      <c r="B5" s="84">
        <v>3</v>
      </c>
      <c r="C5" s="85">
        <v>295</v>
      </c>
      <c r="D5" s="86">
        <v>414</v>
      </c>
      <c r="E5" s="87">
        <v>1065</v>
      </c>
      <c r="F5" s="88">
        <v>0</v>
      </c>
      <c r="H5" s="89"/>
      <c r="I5" s="90"/>
      <c r="J5" s="91">
        <v>2950</v>
      </c>
      <c r="K5" s="91">
        <v>295</v>
      </c>
      <c r="L5" s="84">
        <v>732</v>
      </c>
    </row>
    <row r="6" spans="2:12" x14ac:dyDescent="0.15">
      <c r="B6" s="84">
        <v>4</v>
      </c>
      <c r="C6" s="85">
        <v>310</v>
      </c>
      <c r="D6" s="86">
        <v>432</v>
      </c>
      <c r="E6" s="87">
        <v>1110</v>
      </c>
      <c r="F6" s="88">
        <v>0</v>
      </c>
      <c r="H6" s="89"/>
      <c r="I6" s="90"/>
      <c r="J6" s="91">
        <v>3100</v>
      </c>
      <c r="K6" s="91">
        <v>310</v>
      </c>
      <c r="L6" s="84">
        <v>855</v>
      </c>
    </row>
    <row r="7" spans="2:12" x14ac:dyDescent="0.15">
      <c r="B7" s="84">
        <v>5</v>
      </c>
      <c r="C7" s="85">
        <v>325</v>
      </c>
      <c r="D7" s="86">
        <v>450</v>
      </c>
      <c r="E7" s="87">
        <v>1155</v>
      </c>
      <c r="F7" s="88">
        <v>0</v>
      </c>
      <c r="H7" s="89"/>
      <c r="I7" s="90"/>
      <c r="J7" s="91">
        <v>3250</v>
      </c>
      <c r="K7" s="91">
        <v>325</v>
      </c>
      <c r="L7" s="84">
        <v>996</v>
      </c>
    </row>
    <row r="8" spans="2:12" x14ac:dyDescent="0.15">
      <c r="B8" s="84">
        <v>6</v>
      </c>
      <c r="C8" s="85">
        <v>340</v>
      </c>
      <c r="D8" s="86">
        <v>468</v>
      </c>
      <c r="E8" s="87">
        <v>1200</v>
      </c>
      <c r="F8" s="88">
        <v>0</v>
      </c>
      <c r="H8" s="89"/>
      <c r="I8" s="90"/>
      <c r="J8" s="91">
        <v>3400</v>
      </c>
      <c r="K8" s="91">
        <v>340</v>
      </c>
      <c r="L8" s="84">
        <v>1149</v>
      </c>
    </row>
    <row r="9" spans="2:12" x14ac:dyDescent="0.15">
      <c r="B9" s="84">
        <v>7</v>
      </c>
      <c r="C9" s="85">
        <v>355.00000000000006</v>
      </c>
      <c r="D9" s="86">
        <v>486.00000000000006</v>
      </c>
      <c r="E9" s="87">
        <v>1245.0000000000002</v>
      </c>
      <c r="F9" s="88">
        <v>0</v>
      </c>
      <c r="H9" s="89"/>
      <c r="I9" s="90"/>
      <c r="J9" s="91">
        <v>3550</v>
      </c>
      <c r="K9" s="91">
        <v>355</v>
      </c>
      <c r="L9" s="84">
        <v>1320</v>
      </c>
    </row>
    <row r="10" spans="2:12" x14ac:dyDescent="0.15">
      <c r="B10" s="84">
        <v>8</v>
      </c>
      <c r="C10" s="85">
        <v>370</v>
      </c>
      <c r="D10" s="86">
        <v>504</v>
      </c>
      <c r="E10" s="87">
        <v>1290</v>
      </c>
      <c r="F10" s="88">
        <v>0</v>
      </c>
      <c r="H10" s="89"/>
      <c r="I10" s="90"/>
      <c r="J10" s="91">
        <v>3700</v>
      </c>
      <c r="K10" s="91">
        <v>370</v>
      </c>
      <c r="L10" s="84">
        <v>1503</v>
      </c>
    </row>
    <row r="11" spans="2:12" x14ac:dyDescent="0.15">
      <c r="B11" s="84">
        <v>9</v>
      </c>
      <c r="C11" s="85">
        <v>385</v>
      </c>
      <c r="D11" s="86">
        <v>522</v>
      </c>
      <c r="E11" s="87">
        <v>1335</v>
      </c>
      <c r="F11" s="88">
        <v>0</v>
      </c>
      <c r="H11" s="89"/>
      <c r="I11" s="90"/>
      <c r="J11" s="91">
        <v>3850</v>
      </c>
      <c r="K11" s="91">
        <v>385</v>
      </c>
      <c r="L11" s="84">
        <v>1701</v>
      </c>
    </row>
    <row r="12" spans="2:12" x14ac:dyDescent="0.15">
      <c r="B12" s="84">
        <v>10</v>
      </c>
      <c r="C12" s="85">
        <v>400</v>
      </c>
      <c r="D12" s="86">
        <v>540</v>
      </c>
      <c r="E12" s="87">
        <v>1380</v>
      </c>
      <c r="F12" s="88">
        <v>0</v>
      </c>
      <c r="H12" s="89"/>
      <c r="I12" s="90"/>
      <c r="J12" s="91">
        <v>4000</v>
      </c>
      <c r="K12" s="91">
        <v>400</v>
      </c>
      <c r="L12" s="84">
        <v>1917</v>
      </c>
    </row>
    <row r="13" spans="2:12" x14ac:dyDescent="0.15">
      <c r="B13" s="84">
        <v>11</v>
      </c>
      <c r="C13" s="85">
        <v>429.41</v>
      </c>
      <c r="D13" s="86">
        <v>575.29200000000003</v>
      </c>
      <c r="E13" s="87">
        <v>1468.23</v>
      </c>
      <c r="F13" s="88">
        <v>0</v>
      </c>
      <c r="H13" s="89"/>
      <c r="I13" s="90"/>
      <c r="J13" s="91">
        <v>4290</v>
      </c>
      <c r="K13" s="91">
        <v>429</v>
      </c>
      <c r="L13" s="84">
        <v>2145</v>
      </c>
    </row>
    <row r="14" spans="2:12" x14ac:dyDescent="0.15">
      <c r="B14" s="84">
        <v>12</v>
      </c>
      <c r="C14" s="85">
        <v>458.82000000000005</v>
      </c>
      <c r="D14" s="86">
        <v>610.58400000000006</v>
      </c>
      <c r="E14" s="87">
        <v>1556.46</v>
      </c>
      <c r="F14" s="88">
        <v>0</v>
      </c>
      <c r="H14" s="89"/>
      <c r="I14" s="90"/>
      <c r="J14" s="91">
        <v>4580</v>
      </c>
      <c r="K14" s="91">
        <v>458</v>
      </c>
      <c r="L14" s="84">
        <v>2385</v>
      </c>
    </row>
    <row r="15" spans="2:12" x14ac:dyDescent="0.15">
      <c r="B15" s="84">
        <v>13</v>
      </c>
      <c r="C15" s="85">
        <v>488.23000000000008</v>
      </c>
      <c r="D15" s="86">
        <v>645.87600000000009</v>
      </c>
      <c r="E15" s="87">
        <v>1644.69</v>
      </c>
      <c r="F15" s="88">
        <v>0</v>
      </c>
      <c r="H15" s="89"/>
      <c r="I15" s="90"/>
      <c r="J15" s="91">
        <v>4880</v>
      </c>
      <c r="K15" s="91">
        <v>488</v>
      </c>
      <c r="L15" s="84">
        <v>2640</v>
      </c>
    </row>
    <row r="16" spans="2:12" x14ac:dyDescent="0.15">
      <c r="B16" s="84">
        <v>14</v>
      </c>
      <c r="C16" s="85">
        <v>532.05000000000007</v>
      </c>
      <c r="D16" s="86">
        <v>698.46</v>
      </c>
      <c r="E16" s="87">
        <v>1776.15</v>
      </c>
      <c r="F16" s="88">
        <v>0</v>
      </c>
      <c r="H16" s="89"/>
      <c r="I16" s="90"/>
      <c r="J16" s="91">
        <v>5320</v>
      </c>
      <c r="K16" s="91">
        <v>532</v>
      </c>
      <c r="L16" s="84">
        <v>2910</v>
      </c>
    </row>
    <row r="17" spans="2:12" x14ac:dyDescent="0.15">
      <c r="B17" s="84">
        <v>15</v>
      </c>
      <c r="C17" s="85">
        <v>719.87</v>
      </c>
      <c r="D17" s="86">
        <v>923.84399999999994</v>
      </c>
      <c r="E17" s="87">
        <v>1907.6100000000001</v>
      </c>
      <c r="F17" s="88">
        <v>0</v>
      </c>
      <c r="H17" s="89"/>
      <c r="I17" s="90"/>
      <c r="J17" s="91">
        <v>6780</v>
      </c>
      <c r="K17" s="91">
        <v>678</v>
      </c>
      <c r="L17" s="84">
        <v>3192</v>
      </c>
    </row>
    <row r="18" spans="2:12" x14ac:dyDescent="0.15">
      <c r="B18" s="84">
        <v>16</v>
      </c>
      <c r="C18" s="85">
        <v>795.68999999999994</v>
      </c>
      <c r="D18" s="86">
        <v>1014.8279999999999</v>
      </c>
      <c r="E18" s="87">
        <v>2039.0699999999997</v>
      </c>
      <c r="F18" s="88">
        <v>0</v>
      </c>
      <c r="H18" s="89"/>
      <c r="I18" s="90"/>
      <c r="J18" s="91">
        <v>7360</v>
      </c>
      <c r="K18" s="91">
        <v>736</v>
      </c>
      <c r="L18" s="84">
        <v>3489</v>
      </c>
    </row>
    <row r="19" spans="2:12" x14ac:dyDescent="0.15">
      <c r="B19" s="84">
        <v>17</v>
      </c>
      <c r="C19" s="85">
        <v>883.93550000000005</v>
      </c>
      <c r="D19" s="86">
        <v>1120.7226000000001</v>
      </c>
      <c r="E19" s="87">
        <v>2207.8065000000001</v>
      </c>
      <c r="F19" s="88">
        <v>0</v>
      </c>
      <c r="H19" s="89"/>
      <c r="I19" s="90"/>
      <c r="J19" s="91">
        <v>7990</v>
      </c>
      <c r="K19" s="91">
        <v>799</v>
      </c>
      <c r="L19" s="84">
        <v>3798</v>
      </c>
    </row>
    <row r="20" spans="2:12" x14ac:dyDescent="0.15">
      <c r="B20" s="84">
        <v>18</v>
      </c>
      <c r="C20" s="85">
        <v>961.1964999999999</v>
      </c>
      <c r="D20" s="86">
        <v>1213.4357999999997</v>
      </c>
      <c r="E20" s="87">
        <v>2343.5894999999996</v>
      </c>
      <c r="F20" s="88">
        <v>0</v>
      </c>
      <c r="H20" s="89"/>
      <c r="I20" s="90"/>
      <c r="J20" s="91">
        <v>8660</v>
      </c>
      <c r="K20" s="91">
        <v>866</v>
      </c>
      <c r="L20" s="84">
        <v>4119</v>
      </c>
    </row>
    <row r="21" spans="2:12" x14ac:dyDescent="0.15">
      <c r="B21" s="84">
        <v>19</v>
      </c>
      <c r="C21" s="85">
        <v>1121.6568750000001</v>
      </c>
      <c r="D21" s="86">
        <v>1405.9882500000001</v>
      </c>
      <c r="E21" s="87">
        <v>2728.9706249999999</v>
      </c>
      <c r="F21" s="88">
        <v>0</v>
      </c>
      <c r="H21" s="89"/>
      <c r="I21" s="90"/>
      <c r="J21" s="91">
        <v>9380</v>
      </c>
      <c r="K21" s="91">
        <v>938</v>
      </c>
      <c r="L21" s="84">
        <v>4452</v>
      </c>
    </row>
    <row r="22" spans="2:12" x14ac:dyDescent="0.15">
      <c r="B22" s="84">
        <v>20</v>
      </c>
      <c r="C22" s="85">
        <v>1206.4831250000002</v>
      </c>
      <c r="D22" s="86">
        <v>1507.7797500000001</v>
      </c>
      <c r="E22" s="87">
        <v>2887.4493750000001</v>
      </c>
      <c r="F22" s="92">
        <v>0.01</v>
      </c>
      <c r="H22" s="89"/>
      <c r="I22" s="90"/>
      <c r="J22" s="91">
        <v>10241</v>
      </c>
      <c r="K22" s="91">
        <v>1014</v>
      </c>
      <c r="L22" s="84">
        <v>4800</v>
      </c>
    </row>
    <row r="23" spans="2:12" x14ac:dyDescent="0.15">
      <c r="B23" s="84">
        <v>21</v>
      </c>
      <c r="C23" s="85">
        <v>1291.309375</v>
      </c>
      <c r="D23" s="86">
        <v>1609.57125</v>
      </c>
      <c r="E23" s="87">
        <v>3045.9281249999999</v>
      </c>
      <c r="F23" s="88">
        <v>0.02</v>
      </c>
      <c r="H23" s="89"/>
      <c r="I23" s="90"/>
      <c r="J23" s="91">
        <v>11169</v>
      </c>
      <c r="K23" s="91">
        <v>1095</v>
      </c>
      <c r="L23" s="84">
        <v>5157</v>
      </c>
    </row>
    <row r="24" spans="2:12" x14ac:dyDescent="0.15">
      <c r="B24" s="84">
        <v>22</v>
      </c>
      <c r="C24" s="85">
        <v>1511.7437500000001</v>
      </c>
      <c r="D24" s="86">
        <v>1874.0925</v>
      </c>
      <c r="E24" s="87">
        <v>3278.4262500000004</v>
      </c>
      <c r="F24" s="88">
        <v>0.03</v>
      </c>
      <c r="H24" s="89"/>
      <c r="I24" s="90"/>
      <c r="J24" s="91">
        <v>12164</v>
      </c>
      <c r="K24" s="91">
        <v>1181</v>
      </c>
      <c r="L24" s="84">
        <v>5526</v>
      </c>
    </row>
    <row r="25" spans="2:12" x14ac:dyDescent="0.15">
      <c r="B25" s="84">
        <v>23</v>
      </c>
      <c r="C25" s="85">
        <v>1558.7437500000001</v>
      </c>
      <c r="D25" s="86">
        <v>1930.4925000000001</v>
      </c>
      <c r="E25" s="87">
        <v>3879.1359375000002</v>
      </c>
      <c r="F25" s="88">
        <v>0.04</v>
      </c>
      <c r="H25" s="89"/>
      <c r="I25" s="90"/>
      <c r="J25" s="91">
        <v>13208</v>
      </c>
      <c r="K25" s="91">
        <v>1270</v>
      </c>
      <c r="L25" s="84">
        <v>5907</v>
      </c>
    </row>
    <row r="26" spans="2:12" x14ac:dyDescent="0.15">
      <c r="B26" s="84">
        <v>24</v>
      </c>
      <c r="C26" s="85">
        <v>1605.7437500000001</v>
      </c>
      <c r="D26" s="86">
        <v>1986.8924999999999</v>
      </c>
      <c r="E26" s="87">
        <v>3998.4375000000009</v>
      </c>
      <c r="F26" s="88">
        <v>0.05</v>
      </c>
      <c r="H26" s="89"/>
      <c r="I26" s="90"/>
      <c r="J26" s="91">
        <v>14322</v>
      </c>
      <c r="K26" s="91">
        <v>1364</v>
      </c>
      <c r="L26" s="84">
        <v>6300</v>
      </c>
    </row>
    <row r="27" spans="2:12" x14ac:dyDescent="0.15">
      <c r="B27" s="84">
        <v>25</v>
      </c>
      <c r="C27" s="85">
        <v>1677.5109375</v>
      </c>
      <c r="D27" s="86">
        <v>2073.0131249999999</v>
      </c>
      <c r="E27" s="87">
        <v>4117.7390625000007</v>
      </c>
      <c r="F27" s="92">
        <v>6.0000000000000005E-2</v>
      </c>
      <c r="H27" s="89"/>
      <c r="I27" s="90"/>
      <c r="J27" s="91">
        <v>15507</v>
      </c>
      <c r="K27" s="91">
        <v>1463</v>
      </c>
      <c r="L27" s="84">
        <v>6705</v>
      </c>
    </row>
    <row r="28" spans="2:12" x14ac:dyDescent="0.15">
      <c r="B28" s="84">
        <v>26</v>
      </c>
      <c r="C28" s="85">
        <v>1749.278125</v>
      </c>
      <c r="D28" s="86">
        <v>2159.13375</v>
      </c>
      <c r="E28" s="87">
        <v>4237.0406249999996</v>
      </c>
      <c r="F28" s="88">
        <v>7.0000000000000007E-2</v>
      </c>
      <c r="H28" s="89"/>
      <c r="I28" s="90"/>
      <c r="J28" s="91">
        <v>16745</v>
      </c>
      <c r="K28" s="91">
        <v>1565</v>
      </c>
      <c r="L28" s="84">
        <v>7119</v>
      </c>
    </row>
    <row r="29" spans="2:12" x14ac:dyDescent="0.15">
      <c r="B29" s="84">
        <v>27</v>
      </c>
      <c r="C29" s="85">
        <v>1821.0453125000001</v>
      </c>
      <c r="D29" s="86">
        <v>2245.254375</v>
      </c>
      <c r="E29" s="87">
        <v>4356.3421875000004</v>
      </c>
      <c r="F29" s="88">
        <v>0.08</v>
      </c>
      <c r="H29" s="89"/>
      <c r="I29" s="90"/>
      <c r="J29" s="91">
        <v>18057</v>
      </c>
      <c r="K29" s="91">
        <v>1672</v>
      </c>
      <c r="L29" s="84">
        <v>7545</v>
      </c>
    </row>
    <row r="30" spans="2:12" x14ac:dyDescent="0.15">
      <c r="B30" s="84">
        <v>28</v>
      </c>
      <c r="C30" s="85">
        <v>1892.8125000000002</v>
      </c>
      <c r="D30" s="86">
        <v>2331.375</v>
      </c>
      <c r="E30" s="87">
        <v>4475.6437500000011</v>
      </c>
      <c r="F30" s="88">
        <v>0.09</v>
      </c>
      <c r="H30" s="89"/>
      <c r="I30" s="90"/>
      <c r="J30" s="91">
        <v>19434</v>
      </c>
      <c r="K30" s="91">
        <v>1783</v>
      </c>
      <c r="L30" s="84">
        <v>7980</v>
      </c>
    </row>
    <row r="31" spans="2:12" x14ac:dyDescent="0.15">
      <c r="B31" s="84">
        <v>29</v>
      </c>
      <c r="C31" s="85">
        <v>1964.5796875000001</v>
      </c>
      <c r="D31" s="86">
        <v>2417.495625</v>
      </c>
      <c r="E31" s="87">
        <v>4594.9453125000009</v>
      </c>
      <c r="F31" s="88">
        <v>0.1</v>
      </c>
      <c r="H31" s="89"/>
      <c r="I31" s="90"/>
      <c r="J31" s="91">
        <v>20878</v>
      </c>
      <c r="K31" s="91">
        <v>1898</v>
      </c>
      <c r="L31" s="84">
        <v>8427</v>
      </c>
    </row>
    <row r="32" spans="2:12" x14ac:dyDescent="0.15">
      <c r="B32" s="84">
        <v>30</v>
      </c>
      <c r="C32" s="85">
        <v>2020.3468750000002</v>
      </c>
      <c r="D32" s="86">
        <v>2984.4162500000002</v>
      </c>
      <c r="E32" s="87">
        <v>4837.1671874999993</v>
      </c>
      <c r="F32" s="92">
        <v>0.11000000000000001</v>
      </c>
      <c r="H32" s="89"/>
      <c r="I32" s="90"/>
      <c r="J32" s="91">
        <v>22388</v>
      </c>
      <c r="K32" s="91">
        <v>2017</v>
      </c>
      <c r="L32" s="84">
        <v>8880</v>
      </c>
    </row>
    <row r="33" spans="2:12" x14ac:dyDescent="0.15">
      <c r="B33" s="84">
        <v>31</v>
      </c>
      <c r="C33" s="85">
        <v>2076.1140624999998</v>
      </c>
      <c r="D33" s="86">
        <v>3051.3368749999995</v>
      </c>
      <c r="E33" s="87">
        <v>4959.8460937500004</v>
      </c>
      <c r="F33" s="88">
        <v>0.12000000000000001</v>
      </c>
      <c r="H33" s="89"/>
      <c r="I33" s="90"/>
      <c r="J33" s="91">
        <v>23195</v>
      </c>
      <c r="K33" s="91">
        <v>2071</v>
      </c>
      <c r="L33" s="84">
        <v>9348</v>
      </c>
    </row>
    <row r="34" spans="2:12" x14ac:dyDescent="0.15">
      <c r="B34" s="84">
        <v>32</v>
      </c>
      <c r="C34" s="85">
        <v>2344.8515625</v>
      </c>
      <c r="D34" s="86">
        <v>3373.8218750000001</v>
      </c>
      <c r="E34" s="87">
        <v>5082.5249999999996</v>
      </c>
      <c r="F34" s="88">
        <v>0.13</v>
      </c>
      <c r="H34" s="89"/>
      <c r="I34" s="90"/>
      <c r="J34" s="91">
        <v>24408</v>
      </c>
      <c r="K34" s="91">
        <v>2160</v>
      </c>
      <c r="L34" s="84">
        <v>9822</v>
      </c>
    </row>
    <row r="35" spans="2:12" x14ac:dyDescent="0.15">
      <c r="B35" s="84">
        <v>33</v>
      </c>
      <c r="C35" s="85">
        <v>2406.810546875</v>
      </c>
      <c r="D35" s="86">
        <v>3448.1726562499998</v>
      </c>
      <c r="E35" s="87">
        <v>5970.2548828125</v>
      </c>
      <c r="F35" s="88">
        <v>0.14000000000000001</v>
      </c>
      <c r="H35" s="89"/>
      <c r="I35" s="90"/>
      <c r="J35" s="91">
        <v>25650</v>
      </c>
      <c r="K35" s="91">
        <v>2250</v>
      </c>
      <c r="L35" s="84">
        <v>10305</v>
      </c>
    </row>
    <row r="36" spans="2:12" x14ac:dyDescent="0.15">
      <c r="B36" s="84">
        <v>34</v>
      </c>
      <c r="C36" s="85">
        <v>2519.986328125</v>
      </c>
      <c r="D36" s="86">
        <v>3583.9835937499997</v>
      </c>
      <c r="E36" s="87">
        <v>6112.3535156249991</v>
      </c>
      <c r="F36" s="88">
        <v>0.15000000000000002</v>
      </c>
      <c r="H36" s="89"/>
      <c r="I36" s="90"/>
      <c r="J36" s="91">
        <v>26933</v>
      </c>
      <c r="K36" s="91">
        <v>2342</v>
      </c>
      <c r="L36" s="84">
        <v>10800</v>
      </c>
    </row>
    <row r="37" spans="2:12" x14ac:dyDescent="0.15">
      <c r="B37" s="84">
        <v>35</v>
      </c>
      <c r="C37" s="85">
        <v>2550.986328125</v>
      </c>
      <c r="D37" s="86">
        <v>4621.18359375</v>
      </c>
      <c r="E37" s="87">
        <v>9254.4521484375</v>
      </c>
      <c r="F37" s="92">
        <v>0.16000000000000003</v>
      </c>
      <c r="H37" s="89"/>
      <c r="I37" s="90"/>
      <c r="J37" s="91">
        <v>28246</v>
      </c>
      <c r="K37" s="91">
        <v>2435</v>
      </c>
      <c r="L37" s="84">
        <v>11301</v>
      </c>
    </row>
    <row r="38" spans="2:12" x14ac:dyDescent="0.15">
      <c r="B38" s="84">
        <v>36</v>
      </c>
      <c r="C38" s="85">
        <v>2581.986328125</v>
      </c>
      <c r="D38" s="86">
        <v>4658.3835937499998</v>
      </c>
      <c r="E38" s="87">
        <v>9396.55078125</v>
      </c>
      <c r="F38" s="88">
        <v>0.17</v>
      </c>
      <c r="H38" s="89"/>
      <c r="I38" s="90"/>
      <c r="J38" s="91">
        <v>29589</v>
      </c>
      <c r="K38" s="91">
        <v>2529</v>
      </c>
      <c r="L38" s="84">
        <v>11814</v>
      </c>
    </row>
    <row r="39" spans="2:12" x14ac:dyDescent="0.15">
      <c r="B39" s="84">
        <v>37</v>
      </c>
      <c r="C39" s="85">
        <v>2645.3525390625</v>
      </c>
      <c r="D39" s="86">
        <v>4734.4230468749993</v>
      </c>
      <c r="E39" s="87">
        <v>9538.6494140625</v>
      </c>
      <c r="F39" s="88">
        <v>0.18</v>
      </c>
      <c r="H39" s="89"/>
      <c r="I39" s="90"/>
      <c r="J39" s="91">
        <v>30975</v>
      </c>
      <c r="K39" s="91">
        <v>2625</v>
      </c>
      <c r="L39" s="84">
        <v>12333</v>
      </c>
    </row>
    <row r="40" spans="2:12" x14ac:dyDescent="0.15">
      <c r="B40" s="84">
        <v>38</v>
      </c>
      <c r="C40" s="85">
        <v>2708.71875</v>
      </c>
      <c r="D40" s="86">
        <v>4810.4624999999996</v>
      </c>
      <c r="E40" s="87">
        <v>9680.748046875</v>
      </c>
      <c r="F40" s="88">
        <v>0.19</v>
      </c>
      <c r="H40" s="89"/>
      <c r="I40" s="90"/>
      <c r="J40" s="91">
        <v>32391</v>
      </c>
      <c r="K40" s="91">
        <v>2722</v>
      </c>
      <c r="L40" s="84">
        <v>12861</v>
      </c>
    </row>
    <row r="41" spans="2:12" x14ac:dyDescent="0.15">
      <c r="B41" s="84">
        <v>39</v>
      </c>
      <c r="C41" s="85">
        <v>2772.0849609375</v>
      </c>
      <c r="D41" s="86">
        <v>4886.501953125</v>
      </c>
      <c r="E41" s="87">
        <v>9822.8466796875</v>
      </c>
      <c r="F41" s="88">
        <v>0.2</v>
      </c>
      <c r="H41" s="89"/>
      <c r="I41" s="90"/>
      <c r="J41" s="91">
        <v>33840</v>
      </c>
      <c r="K41" s="91">
        <v>2820</v>
      </c>
      <c r="L41" s="84">
        <v>13395</v>
      </c>
    </row>
    <row r="42" spans="2:12" x14ac:dyDescent="0.15">
      <c r="B42" s="84">
        <v>40</v>
      </c>
      <c r="C42" s="85">
        <v>2912.2511718750002</v>
      </c>
      <c r="D42" s="86">
        <v>5054.7014062500002</v>
      </c>
      <c r="E42" s="87">
        <v>10160.812499999998</v>
      </c>
      <c r="F42" s="92">
        <v>0.21000000000000002</v>
      </c>
      <c r="H42" s="89"/>
      <c r="I42" s="90"/>
      <c r="J42" s="91">
        <v>35332</v>
      </c>
      <c r="K42" s="91">
        <v>2920</v>
      </c>
      <c r="L42" s="84">
        <v>13938</v>
      </c>
    </row>
    <row r="43" spans="2:12" x14ac:dyDescent="0.15">
      <c r="B43" s="84">
        <v>41</v>
      </c>
      <c r="C43" s="85">
        <v>2977.2173828125001</v>
      </c>
      <c r="D43" s="86">
        <v>5132.6608593750007</v>
      </c>
      <c r="E43" s="87">
        <v>10307.132812499998</v>
      </c>
      <c r="F43" s="88">
        <v>0.22000000000000003</v>
      </c>
      <c r="H43" s="89"/>
      <c r="I43" s="90"/>
      <c r="J43" s="91">
        <v>36856</v>
      </c>
      <c r="K43" s="91">
        <v>3021</v>
      </c>
      <c r="L43" s="84">
        <v>14490</v>
      </c>
    </row>
    <row r="44" spans="2:12" x14ac:dyDescent="0.15">
      <c r="B44" s="84">
        <v>42</v>
      </c>
      <c r="C44" s="85">
        <v>3042.18359375</v>
      </c>
      <c r="D44" s="86">
        <v>5210.6203124999993</v>
      </c>
      <c r="E44" s="87">
        <v>10453.453125</v>
      </c>
      <c r="F44" s="88">
        <v>0.22999999999999998</v>
      </c>
      <c r="H44" s="89"/>
      <c r="I44" s="90"/>
      <c r="J44" s="91">
        <v>38412</v>
      </c>
      <c r="K44" s="91">
        <v>3123</v>
      </c>
      <c r="L44" s="84">
        <v>15045</v>
      </c>
    </row>
    <row r="45" spans="2:12" x14ac:dyDescent="0.15">
      <c r="B45" s="84">
        <v>43</v>
      </c>
      <c r="C45" s="85">
        <v>3107.1498046875004</v>
      </c>
      <c r="D45" s="86">
        <v>5288.5797656249997</v>
      </c>
      <c r="E45" s="87">
        <v>10599.7734375</v>
      </c>
      <c r="F45" s="88">
        <v>0.24</v>
      </c>
      <c r="H45" s="89"/>
      <c r="I45" s="90"/>
      <c r="J45" s="91">
        <v>40014</v>
      </c>
      <c r="K45" s="91">
        <v>3227</v>
      </c>
      <c r="L45" s="84">
        <v>15612</v>
      </c>
    </row>
    <row r="46" spans="2:12" x14ac:dyDescent="0.15">
      <c r="B46" s="84">
        <v>44</v>
      </c>
      <c r="C46" s="85">
        <v>3172.1160156250003</v>
      </c>
      <c r="D46" s="86">
        <v>5366.5392187500001</v>
      </c>
      <c r="E46" s="87">
        <v>10746.093750000002</v>
      </c>
      <c r="F46" s="88">
        <v>0.25</v>
      </c>
      <c r="H46" s="89"/>
      <c r="I46" s="90"/>
      <c r="J46" s="91">
        <v>41637</v>
      </c>
      <c r="K46" s="91">
        <v>3331</v>
      </c>
      <c r="L46" s="84">
        <v>16182</v>
      </c>
    </row>
    <row r="47" spans="2:12" x14ac:dyDescent="0.15">
      <c r="B47" s="84">
        <v>45</v>
      </c>
      <c r="C47" s="85">
        <v>3602.3327832031255</v>
      </c>
      <c r="D47" s="86">
        <v>5882.7993398437502</v>
      </c>
      <c r="E47" s="87">
        <v>10892.414062499998</v>
      </c>
      <c r="F47" s="92">
        <v>0.26</v>
      </c>
      <c r="H47" s="89"/>
      <c r="I47" s="90"/>
      <c r="J47" s="91">
        <v>43306</v>
      </c>
      <c r="K47" s="91">
        <v>3437</v>
      </c>
      <c r="L47" s="84">
        <v>16761</v>
      </c>
    </row>
    <row r="48" spans="2:12" x14ac:dyDescent="0.15">
      <c r="B48" s="84">
        <v>46</v>
      </c>
      <c r="C48" s="85">
        <v>3756.9118750000002</v>
      </c>
      <c r="D48" s="86">
        <v>6068.2942499999999</v>
      </c>
      <c r="E48" s="87">
        <v>11038.734375</v>
      </c>
      <c r="F48" s="88">
        <v>0.27</v>
      </c>
      <c r="H48" s="89"/>
      <c r="I48" s="90"/>
      <c r="J48" s="91">
        <v>45021</v>
      </c>
      <c r="K48" s="91">
        <v>3545</v>
      </c>
      <c r="L48" s="84">
        <v>17346</v>
      </c>
    </row>
    <row r="49" spans="2:12" x14ac:dyDescent="0.15">
      <c r="B49" s="84">
        <v>47</v>
      </c>
      <c r="C49" s="85">
        <v>3789.5118750000001</v>
      </c>
      <c r="D49" s="86">
        <v>6107.4142499999998</v>
      </c>
      <c r="E49" s="87">
        <v>12531.088359375</v>
      </c>
      <c r="F49" s="88">
        <v>0.27999999999999997</v>
      </c>
      <c r="H49" s="89"/>
      <c r="I49" s="90"/>
      <c r="J49" s="91">
        <v>46758</v>
      </c>
      <c r="K49" s="91">
        <v>3653</v>
      </c>
      <c r="L49" s="84">
        <v>17937</v>
      </c>
    </row>
    <row r="50" spans="2:12" x14ac:dyDescent="0.15">
      <c r="B50" s="84">
        <v>48</v>
      </c>
      <c r="C50" s="85">
        <v>3822.1118750000005</v>
      </c>
      <c r="D50" s="86">
        <v>6146.5342500000006</v>
      </c>
      <c r="E50" s="87">
        <v>12702.73875</v>
      </c>
      <c r="F50" s="88">
        <v>0.28999999999999998</v>
      </c>
      <c r="H50" s="89"/>
      <c r="I50" s="90"/>
      <c r="J50" s="91">
        <v>48542</v>
      </c>
      <c r="K50" s="91">
        <v>3763</v>
      </c>
      <c r="L50" s="84">
        <v>18534</v>
      </c>
    </row>
    <row r="51" spans="2:12" x14ac:dyDescent="0.15">
      <c r="B51" s="84">
        <v>49</v>
      </c>
      <c r="C51" s="85">
        <v>3896.928671875</v>
      </c>
      <c r="D51" s="86">
        <v>6236.3144062499996</v>
      </c>
      <c r="E51" s="87">
        <v>12874.389140625</v>
      </c>
      <c r="F51" s="88">
        <v>0.3</v>
      </c>
      <c r="H51" s="89"/>
      <c r="I51" s="90"/>
      <c r="J51" s="91">
        <v>50362</v>
      </c>
      <c r="K51" s="91">
        <v>3874</v>
      </c>
      <c r="L51" s="84">
        <v>19134</v>
      </c>
    </row>
    <row r="52" spans="2:12" x14ac:dyDescent="0.15">
      <c r="B52" s="84">
        <v>50</v>
      </c>
      <c r="C52" s="85">
        <v>3971.7454687500003</v>
      </c>
      <c r="D52" s="86">
        <v>6826.0945625000004</v>
      </c>
      <c r="E52" s="87">
        <v>13640.7094921875</v>
      </c>
      <c r="F52" s="92">
        <v>0.31</v>
      </c>
      <c r="H52" s="89"/>
      <c r="I52" s="90"/>
      <c r="J52" s="91">
        <v>52216</v>
      </c>
      <c r="K52" s="91">
        <v>3986</v>
      </c>
      <c r="L52" s="84">
        <v>19743</v>
      </c>
    </row>
    <row r="53" spans="2:12" x14ac:dyDescent="0.15">
      <c r="B53" s="84">
        <v>51</v>
      </c>
      <c r="C53" s="85">
        <v>4046.5622656250002</v>
      </c>
      <c r="D53" s="86">
        <v>6915.8747187500003</v>
      </c>
      <c r="E53" s="87">
        <v>13822.91408203125</v>
      </c>
      <c r="F53" s="88">
        <v>0.32</v>
      </c>
      <c r="H53" s="89"/>
      <c r="I53" s="89"/>
      <c r="J53" s="91">
        <v>54106</v>
      </c>
      <c r="K53" s="91">
        <v>4099</v>
      </c>
      <c r="L53" s="84">
        <v>20355</v>
      </c>
    </row>
    <row r="54" spans="2:12" x14ac:dyDescent="0.15">
      <c r="B54" s="84">
        <v>52</v>
      </c>
      <c r="C54" s="85">
        <v>4121.3790625000001</v>
      </c>
      <c r="D54" s="86">
        <v>7005.6548750000002</v>
      </c>
      <c r="E54" s="87">
        <v>14005.118671875</v>
      </c>
      <c r="F54" s="88">
        <v>0.32999999999999996</v>
      </c>
      <c r="H54" s="89"/>
      <c r="I54" s="89"/>
      <c r="J54" s="91">
        <v>56046</v>
      </c>
      <c r="K54" s="91">
        <v>4214</v>
      </c>
      <c r="L54" s="84">
        <v>20973</v>
      </c>
    </row>
    <row r="55" spans="2:12" x14ac:dyDescent="0.15">
      <c r="B55" s="84">
        <v>53</v>
      </c>
      <c r="C55" s="85">
        <v>4196.1958593750005</v>
      </c>
      <c r="D55" s="86">
        <v>7095.4350312500001</v>
      </c>
      <c r="E55" s="87">
        <v>17187.32326171875</v>
      </c>
      <c r="F55" s="88">
        <v>0.33999999999999997</v>
      </c>
      <c r="H55" s="89"/>
      <c r="I55" s="89"/>
      <c r="J55" s="91">
        <v>58008</v>
      </c>
      <c r="K55" s="91">
        <v>4329</v>
      </c>
      <c r="L55" s="84">
        <v>21597</v>
      </c>
    </row>
    <row r="56" spans="2:12" x14ac:dyDescent="0.15">
      <c r="B56" s="84">
        <v>54</v>
      </c>
      <c r="C56" s="85">
        <v>4271.0126562500009</v>
      </c>
      <c r="D56" s="86">
        <v>7185.2151875000009</v>
      </c>
      <c r="E56" s="87">
        <v>17369.5278515625</v>
      </c>
      <c r="F56" s="88">
        <v>0.35</v>
      </c>
      <c r="H56" s="89"/>
      <c r="I56" s="89"/>
      <c r="J56" s="91">
        <v>60021</v>
      </c>
      <c r="K56" s="91">
        <v>4446</v>
      </c>
      <c r="L56" s="84">
        <v>22224</v>
      </c>
    </row>
    <row r="57" spans="2:12" x14ac:dyDescent="0.15">
      <c r="B57" s="84">
        <v>55</v>
      </c>
      <c r="C57" s="85">
        <v>4396.229453125</v>
      </c>
      <c r="D57" s="86">
        <v>7335.4753437499994</v>
      </c>
      <c r="E57" s="87">
        <v>17551.73244140625</v>
      </c>
      <c r="F57" s="92">
        <v>0.36</v>
      </c>
      <c r="H57" s="89"/>
      <c r="I57" s="89"/>
      <c r="J57" s="91">
        <v>62070</v>
      </c>
      <c r="K57" s="91">
        <v>4564</v>
      </c>
      <c r="L57" s="84">
        <v>22854</v>
      </c>
    </row>
    <row r="58" spans="2:12" x14ac:dyDescent="0.15">
      <c r="B58" s="84">
        <v>56</v>
      </c>
      <c r="C58" s="85">
        <v>4471.8462500000005</v>
      </c>
      <c r="D58" s="86">
        <v>7426.2155000000002</v>
      </c>
      <c r="E58" s="87">
        <v>17733.937031250003</v>
      </c>
      <c r="F58" s="88">
        <v>0.37</v>
      </c>
      <c r="H58" s="89"/>
      <c r="I58" s="89"/>
      <c r="J58" s="91">
        <v>64157</v>
      </c>
      <c r="K58" s="91">
        <v>4683</v>
      </c>
      <c r="L58" s="84">
        <v>23490</v>
      </c>
    </row>
    <row r="59" spans="2:12" x14ac:dyDescent="0.15">
      <c r="B59" s="84">
        <v>57</v>
      </c>
      <c r="C59" s="85">
        <v>4547.4630468750001</v>
      </c>
      <c r="D59" s="86">
        <v>7516.9556562500002</v>
      </c>
      <c r="E59" s="87">
        <v>17916.141621093753</v>
      </c>
      <c r="F59" s="88">
        <v>0.37999999999999995</v>
      </c>
      <c r="H59" s="89"/>
      <c r="I59" s="89"/>
      <c r="J59" s="91">
        <v>66281</v>
      </c>
      <c r="K59" s="91">
        <v>4803</v>
      </c>
      <c r="L59" s="84">
        <v>24129</v>
      </c>
    </row>
    <row r="60" spans="2:12" x14ac:dyDescent="0.15">
      <c r="B60" s="84">
        <v>58</v>
      </c>
      <c r="C60" s="85">
        <v>4821.3031640625004</v>
      </c>
      <c r="D60" s="86">
        <v>7845.5637968750007</v>
      </c>
      <c r="E60" s="87">
        <v>18098.3462109375</v>
      </c>
      <c r="F60" s="88">
        <v>0.38999999999999996</v>
      </c>
      <c r="H60" s="89"/>
      <c r="I60" s="89"/>
      <c r="J60" s="91">
        <v>68457</v>
      </c>
      <c r="K60" s="91">
        <v>4925</v>
      </c>
      <c r="L60" s="84">
        <v>24774</v>
      </c>
    </row>
    <row r="61" spans="2:12" x14ac:dyDescent="0.15">
      <c r="B61" s="84">
        <v>59</v>
      </c>
      <c r="C61" s="85">
        <v>4854.7031640625</v>
      </c>
      <c r="D61" s="86">
        <v>7885.6437968749997</v>
      </c>
      <c r="E61" s="87">
        <v>18280.55080078125</v>
      </c>
      <c r="F61" s="88">
        <v>0.39999999999999997</v>
      </c>
      <c r="H61" s="89"/>
      <c r="I61" s="89"/>
      <c r="J61" s="91">
        <v>70658</v>
      </c>
      <c r="K61" s="91">
        <v>5047</v>
      </c>
      <c r="L61" s="84">
        <v>25419</v>
      </c>
    </row>
    <row r="62" spans="2:12" x14ac:dyDescent="0.15">
      <c r="B62" s="84">
        <v>60</v>
      </c>
      <c r="C62" s="85">
        <v>4888.1031640624997</v>
      </c>
      <c r="D62" s="86">
        <v>7925.7237968749996</v>
      </c>
      <c r="E62" s="87">
        <v>19162.967343749999</v>
      </c>
      <c r="F62" s="92">
        <v>0.41</v>
      </c>
      <c r="H62" s="89"/>
      <c r="I62" s="89"/>
      <c r="J62" s="91">
        <v>72897</v>
      </c>
      <c r="K62" s="91">
        <v>5170</v>
      </c>
      <c r="L62" s="84">
        <v>26070</v>
      </c>
    </row>
    <row r="63" spans="2:12" x14ac:dyDescent="0.15">
      <c r="B63" s="84">
        <v>61</v>
      </c>
      <c r="C63" s="85">
        <v>4967.2380273437502</v>
      </c>
      <c r="D63" s="86">
        <v>8020.6856328125004</v>
      </c>
      <c r="E63" s="87">
        <v>19355.726132812499</v>
      </c>
      <c r="F63" s="88">
        <v>0.42</v>
      </c>
      <c r="H63" s="89"/>
      <c r="I63" s="89"/>
      <c r="J63" s="91">
        <v>75189</v>
      </c>
      <c r="K63" s="91">
        <v>5295</v>
      </c>
      <c r="L63" s="84">
        <v>26721</v>
      </c>
    </row>
    <row r="64" spans="2:12" x14ac:dyDescent="0.15">
      <c r="B64" s="84">
        <v>62</v>
      </c>
      <c r="C64" s="85">
        <v>5046.3728906249999</v>
      </c>
      <c r="D64" s="86">
        <v>8115.6474687499995</v>
      </c>
      <c r="E64" s="87">
        <v>19548.484921874999</v>
      </c>
      <c r="F64" s="88">
        <v>0.42999999999999994</v>
      </c>
      <c r="H64" s="89"/>
      <c r="I64" s="89"/>
      <c r="J64" s="91">
        <v>77520</v>
      </c>
      <c r="K64" s="91">
        <v>5421</v>
      </c>
      <c r="L64" s="84">
        <v>27378</v>
      </c>
    </row>
    <row r="65" spans="2:12" x14ac:dyDescent="0.15">
      <c r="B65" s="84">
        <v>63</v>
      </c>
      <c r="C65" s="85">
        <v>5815.7346923828118</v>
      </c>
      <c r="D65" s="86">
        <v>9038.8816308593741</v>
      </c>
      <c r="E65" s="87">
        <v>19741.243710937499</v>
      </c>
      <c r="F65" s="88">
        <v>0.43999999999999995</v>
      </c>
      <c r="H65" s="89"/>
      <c r="I65" s="89"/>
      <c r="J65" s="91">
        <v>79876</v>
      </c>
      <c r="K65" s="91">
        <v>5547</v>
      </c>
      <c r="L65" s="84">
        <v>28035</v>
      </c>
    </row>
    <row r="66" spans="2:12" x14ac:dyDescent="0.15">
      <c r="B66" s="84">
        <v>64</v>
      </c>
      <c r="C66" s="85">
        <v>5906.3032714843748</v>
      </c>
      <c r="D66" s="86">
        <v>9147.5639257812509</v>
      </c>
      <c r="E66" s="87">
        <v>22570.303124999999</v>
      </c>
      <c r="F66" s="88">
        <v>0.44999999999999996</v>
      </c>
      <c r="H66" s="89"/>
      <c r="I66" s="89"/>
      <c r="J66" s="91">
        <v>82287</v>
      </c>
      <c r="K66" s="91">
        <v>5675</v>
      </c>
      <c r="L66" s="84">
        <v>28695</v>
      </c>
    </row>
    <row r="67" spans="2:12" x14ac:dyDescent="0.15">
      <c r="B67" s="84">
        <v>65</v>
      </c>
      <c r="C67" s="85">
        <v>5996.871850585937</v>
      </c>
      <c r="D67" s="86">
        <v>10256.246220703124</v>
      </c>
      <c r="E67" s="87">
        <v>22800.001611328124</v>
      </c>
      <c r="F67" s="92">
        <v>0.45999999999999996</v>
      </c>
      <c r="H67" s="89"/>
      <c r="I67" s="89"/>
      <c r="J67" s="91">
        <v>84738</v>
      </c>
      <c r="K67" s="91">
        <v>5804</v>
      </c>
      <c r="L67" s="84">
        <v>29358</v>
      </c>
    </row>
    <row r="68" spans="2:12" x14ac:dyDescent="0.15">
      <c r="B68" s="84">
        <v>66</v>
      </c>
      <c r="C68" s="85">
        <v>6087.4404296875</v>
      </c>
      <c r="D68" s="86">
        <v>10364.928515625001</v>
      </c>
      <c r="E68" s="87">
        <v>23029.700097656249</v>
      </c>
      <c r="F68" s="88">
        <v>0.47</v>
      </c>
      <c r="H68" s="89"/>
      <c r="I68" s="89"/>
      <c r="J68" s="91">
        <v>87229</v>
      </c>
      <c r="K68" s="91">
        <v>5934</v>
      </c>
      <c r="L68" s="84">
        <v>30021</v>
      </c>
    </row>
    <row r="69" spans="2:12" x14ac:dyDescent="0.15">
      <c r="B69" s="84">
        <v>67</v>
      </c>
      <c r="C69" s="85">
        <v>6178.0090087890621</v>
      </c>
      <c r="D69" s="86">
        <v>10473.610810546874</v>
      </c>
      <c r="E69" s="87">
        <v>23259.398583984374</v>
      </c>
      <c r="F69" s="88">
        <v>0.47999999999999993</v>
      </c>
      <c r="H69" s="89"/>
      <c r="I69" s="89"/>
      <c r="J69" s="91">
        <v>89762</v>
      </c>
      <c r="K69" s="91">
        <v>6065</v>
      </c>
      <c r="L69" s="84">
        <v>30687</v>
      </c>
    </row>
    <row r="70" spans="2:12" x14ac:dyDescent="0.15">
      <c r="B70" s="84">
        <v>68</v>
      </c>
      <c r="C70" s="85">
        <v>6268.5775878906243</v>
      </c>
      <c r="D70" s="86">
        <v>10582.293105468749</v>
      </c>
      <c r="E70" s="87">
        <v>23489.097070312499</v>
      </c>
      <c r="F70" s="88">
        <v>0.48999999999999994</v>
      </c>
      <c r="H70" s="89"/>
      <c r="I70" s="89"/>
      <c r="J70" s="91">
        <v>92320</v>
      </c>
      <c r="K70" s="91">
        <v>6196</v>
      </c>
      <c r="L70" s="84">
        <v>31356</v>
      </c>
    </row>
    <row r="71" spans="2:12" x14ac:dyDescent="0.15">
      <c r="B71" s="84">
        <v>69</v>
      </c>
      <c r="C71" s="85">
        <v>6359.1461669921873</v>
      </c>
      <c r="D71" s="86">
        <v>10690.975400390624</v>
      </c>
      <c r="E71" s="87">
        <v>23718.795556640624</v>
      </c>
      <c r="F71" s="88">
        <v>0.49999999999999994</v>
      </c>
      <c r="H71" s="89"/>
      <c r="I71" s="89"/>
      <c r="J71" s="91">
        <v>94935</v>
      </c>
      <c r="K71" s="91">
        <v>6329</v>
      </c>
      <c r="L71" s="84">
        <v>32025</v>
      </c>
    </row>
    <row r="72" spans="2:12" x14ac:dyDescent="0.15">
      <c r="B72" s="84">
        <v>70</v>
      </c>
      <c r="C72" s="85">
        <v>6867.1697265624998</v>
      </c>
      <c r="D72" s="86">
        <v>11800.603671875</v>
      </c>
      <c r="E72" s="87">
        <v>24958.386474609375</v>
      </c>
      <c r="F72" s="92">
        <v>0.51</v>
      </c>
      <c r="H72" s="89"/>
      <c r="I72" s="89"/>
      <c r="J72" s="91">
        <v>97591</v>
      </c>
      <c r="K72" s="91">
        <v>6463</v>
      </c>
      <c r="L72" s="84">
        <v>32694</v>
      </c>
    </row>
    <row r="73" spans="2:12" x14ac:dyDescent="0.15">
      <c r="B73" s="84">
        <v>71</v>
      </c>
      <c r="C73" s="85">
        <v>6902.1697265624998</v>
      </c>
      <c r="D73" s="86">
        <v>11842.603671875</v>
      </c>
      <c r="E73" s="87">
        <v>28201.277709960938</v>
      </c>
      <c r="F73" s="88">
        <v>0.52</v>
      </c>
      <c r="H73" s="89"/>
      <c r="I73" s="89"/>
      <c r="J73" s="91">
        <v>100289</v>
      </c>
      <c r="K73" s="91">
        <v>6598</v>
      </c>
      <c r="L73" s="84">
        <v>33363</v>
      </c>
    </row>
    <row r="74" spans="2:12" x14ac:dyDescent="0.15">
      <c r="B74" s="84">
        <v>72</v>
      </c>
      <c r="C74" s="85">
        <v>6937.1697265624998</v>
      </c>
      <c r="D74" s="86">
        <v>11884.603671875</v>
      </c>
      <c r="E74" s="87">
        <v>28444.1689453125</v>
      </c>
      <c r="F74" s="88">
        <v>0.52999999999999992</v>
      </c>
      <c r="H74" s="89"/>
      <c r="I74" s="89"/>
      <c r="J74" s="91">
        <v>103030</v>
      </c>
      <c r="K74" s="91">
        <v>6734</v>
      </c>
      <c r="L74" s="84">
        <v>34032</v>
      </c>
    </row>
    <row r="75" spans="2:12" x14ac:dyDescent="0.15">
      <c r="B75" s="84">
        <v>73</v>
      </c>
      <c r="C75" s="85">
        <v>6972.1697265624989</v>
      </c>
      <c r="D75" s="86">
        <v>11926.603671874998</v>
      </c>
      <c r="E75" s="87">
        <v>28687.060180664063</v>
      </c>
      <c r="F75" s="88">
        <v>0.53999999999999992</v>
      </c>
      <c r="H75" s="89"/>
      <c r="I75" s="89"/>
      <c r="J75" s="91">
        <v>105798</v>
      </c>
      <c r="K75" s="91">
        <v>6870</v>
      </c>
      <c r="L75" s="84">
        <v>34704</v>
      </c>
    </row>
    <row r="76" spans="2:12" x14ac:dyDescent="0.15">
      <c r="B76" s="84">
        <v>74</v>
      </c>
      <c r="C76" s="85">
        <v>7068.7358886718748</v>
      </c>
      <c r="D76" s="86">
        <v>12042.48306640625</v>
      </c>
      <c r="E76" s="87">
        <v>28929.951416015625</v>
      </c>
      <c r="F76" s="88">
        <v>0.54999999999999993</v>
      </c>
      <c r="H76" s="89"/>
      <c r="I76" s="89"/>
      <c r="J76" s="91">
        <v>108624</v>
      </c>
      <c r="K76" s="91">
        <v>7008</v>
      </c>
      <c r="L76" s="84">
        <v>35373</v>
      </c>
    </row>
    <row r="77" spans="2:12" x14ac:dyDescent="0.15">
      <c r="B77" s="84">
        <v>75</v>
      </c>
      <c r="C77" s="85">
        <v>7165.3020507812489</v>
      </c>
      <c r="D77" s="86">
        <v>12158.362460937498</v>
      </c>
      <c r="E77" s="87">
        <v>29172.842651367188</v>
      </c>
      <c r="F77" s="92">
        <v>0.56000000000000005</v>
      </c>
      <c r="H77" s="89"/>
      <c r="I77" s="89"/>
      <c r="J77" s="91">
        <v>111493</v>
      </c>
      <c r="K77" s="91">
        <v>7147</v>
      </c>
      <c r="L77" s="84">
        <v>36045</v>
      </c>
    </row>
    <row r="78" spans="2:12" x14ac:dyDescent="0.15">
      <c r="B78" s="84">
        <v>76</v>
      </c>
      <c r="C78" s="85">
        <v>7261.8682128906239</v>
      </c>
      <c r="D78" s="86">
        <v>12274.241855468748</v>
      </c>
      <c r="E78" s="87">
        <v>29415.73388671875</v>
      </c>
      <c r="F78" s="88">
        <v>0.57000000000000006</v>
      </c>
      <c r="H78" s="89"/>
      <c r="I78" s="89"/>
      <c r="J78" s="91">
        <v>114390</v>
      </c>
      <c r="K78" s="91">
        <v>7286</v>
      </c>
      <c r="L78" s="84">
        <v>36714</v>
      </c>
    </row>
    <row r="79" spans="2:12" x14ac:dyDescent="0.15">
      <c r="B79" s="84">
        <v>77</v>
      </c>
      <c r="C79" s="85">
        <v>7358.4343749999989</v>
      </c>
      <c r="D79" s="86">
        <v>12390.121249999998</v>
      </c>
      <c r="E79" s="87">
        <v>29658.625122070313</v>
      </c>
      <c r="F79" s="88">
        <v>0.57999999999999996</v>
      </c>
      <c r="H79" s="89"/>
      <c r="I79" s="89"/>
      <c r="J79" s="91">
        <v>117330</v>
      </c>
      <c r="K79" s="91">
        <v>7426</v>
      </c>
      <c r="L79" s="84">
        <v>37383</v>
      </c>
    </row>
    <row r="80" spans="2:12" x14ac:dyDescent="0.15">
      <c r="B80" s="84">
        <v>78</v>
      </c>
      <c r="C80" s="85">
        <v>7455.0005371093748</v>
      </c>
      <c r="D80" s="86">
        <v>12506.00064453125</v>
      </c>
      <c r="E80" s="87">
        <v>29901.516357421875</v>
      </c>
      <c r="F80" s="88">
        <v>0.59</v>
      </c>
      <c r="H80" s="89"/>
      <c r="I80" s="89"/>
      <c r="J80" s="91">
        <v>120331</v>
      </c>
      <c r="K80" s="91">
        <v>7568</v>
      </c>
      <c r="L80" s="84">
        <v>38052</v>
      </c>
    </row>
    <row r="81" spans="2:13" x14ac:dyDescent="0.15">
      <c r="B81" s="84">
        <v>79</v>
      </c>
      <c r="C81" s="85">
        <v>7551.5666992187498</v>
      </c>
      <c r="D81" s="86">
        <v>12621.8800390625</v>
      </c>
      <c r="E81" s="87">
        <v>30144.407592773438</v>
      </c>
      <c r="F81" s="88">
        <v>0.6</v>
      </c>
      <c r="H81" s="89"/>
      <c r="I81" s="89"/>
      <c r="J81" s="91">
        <v>123360</v>
      </c>
      <c r="K81" s="91">
        <v>7710</v>
      </c>
      <c r="L81" s="84">
        <v>38721</v>
      </c>
    </row>
    <row r="82" spans="2:13" x14ac:dyDescent="0.15">
      <c r="B82" s="84">
        <v>80</v>
      </c>
      <c r="C82" s="85">
        <v>7648.1328613281239</v>
      </c>
      <c r="D82" s="86">
        <v>12737.759433593748</v>
      </c>
      <c r="E82" s="87">
        <v>30387.298828125</v>
      </c>
      <c r="F82" s="92">
        <v>0.6100000000000001</v>
      </c>
      <c r="H82" s="89"/>
      <c r="I82" s="89"/>
      <c r="J82" s="91">
        <v>126433</v>
      </c>
      <c r="K82" s="91">
        <v>7853</v>
      </c>
      <c r="L82" s="84">
        <v>39387</v>
      </c>
    </row>
    <row r="83" spans="2:13" x14ac:dyDescent="0.15">
      <c r="B83" s="84">
        <v>81</v>
      </c>
      <c r="H83" s="89"/>
      <c r="I83" s="89"/>
      <c r="J83" s="93">
        <v>129595</v>
      </c>
      <c r="K83" s="91">
        <v>7997</v>
      </c>
      <c r="L83" s="84">
        <v>40050</v>
      </c>
      <c r="M83" s="94"/>
    </row>
    <row r="84" spans="2:13" x14ac:dyDescent="0.15">
      <c r="B84" s="84">
        <v>82</v>
      </c>
      <c r="H84" s="89"/>
      <c r="I84" s="89"/>
      <c r="J84" s="93">
        <v>134757</v>
      </c>
      <c r="K84" s="91">
        <v>8142</v>
      </c>
      <c r="L84" s="84">
        <v>40713</v>
      </c>
      <c r="M84" s="94"/>
    </row>
    <row r="85" spans="2:13" x14ac:dyDescent="0.15">
      <c r="B85" s="84">
        <v>83</v>
      </c>
      <c r="H85" s="89"/>
      <c r="I85" s="89"/>
      <c r="J85" s="93">
        <v>139919</v>
      </c>
      <c r="K85" s="91">
        <v>8288</v>
      </c>
      <c r="L85" s="84">
        <v>41376</v>
      </c>
      <c r="M85" s="94"/>
    </row>
    <row r="86" spans="2:13" x14ac:dyDescent="0.15">
      <c r="B86" s="84">
        <v>84</v>
      </c>
      <c r="H86" s="89"/>
      <c r="I86" s="89"/>
      <c r="J86" s="93">
        <v>145081</v>
      </c>
      <c r="K86" s="91">
        <v>8434</v>
      </c>
      <c r="L86" s="84">
        <v>42033</v>
      </c>
      <c r="M86" s="94"/>
    </row>
    <row r="87" spans="2:13" x14ac:dyDescent="0.15">
      <c r="B87" s="84">
        <v>85</v>
      </c>
      <c r="H87" s="89"/>
      <c r="I87" s="89"/>
      <c r="J87" s="93">
        <v>150243</v>
      </c>
      <c r="K87" s="91">
        <v>8581</v>
      </c>
      <c r="L87" s="84">
        <v>42690</v>
      </c>
      <c r="M87" s="94"/>
    </row>
    <row r="88" spans="2:13" x14ac:dyDescent="0.15">
      <c r="B88" s="84">
        <v>86</v>
      </c>
      <c r="H88" s="89"/>
      <c r="I88" s="89"/>
      <c r="J88" s="93">
        <v>155405</v>
      </c>
      <c r="K88" s="91">
        <v>8730</v>
      </c>
      <c r="L88" s="84">
        <v>43341</v>
      </c>
      <c r="M88" s="94"/>
    </row>
    <row r="89" spans="2:13" x14ac:dyDescent="0.15">
      <c r="B89" s="84">
        <v>87</v>
      </c>
      <c r="H89" s="89"/>
      <c r="I89" s="89"/>
      <c r="J89" s="93">
        <v>160567</v>
      </c>
      <c r="K89" s="91">
        <v>8879</v>
      </c>
      <c r="L89" s="84">
        <v>43992</v>
      </c>
      <c r="M89" s="94"/>
    </row>
    <row r="90" spans="2:13" x14ac:dyDescent="0.15">
      <c r="B90" s="84">
        <v>88</v>
      </c>
      <c r="H90" s="89"/>
      <c r="I90" s="89"/>
      <c r="J90" s="93">
        <v>165729</v>
      </c>
      <c r="K90" s="91">
        <v>9028</v>
      </c>
      <c r="L90" s="84">
        <v>44640</v>
      </c>
      <c r="M90" s="94"/>
    </row>
    <row r="91" spans="2:13" x14ac:dyDescent="0.15">
      <c r="B91" s="84">
        <v>89</v>
      </c>
      <c r="H91" s="89"/>
      <c r="I91" s="89"/>
      <c r="J91" s="93">
        <v>170891</v>
      </c>
      <c r="K91" s="91">
        <v>9179</v>
      </c>
      <c r="L91" s="84">
        <v>45285</v>
      </c>
      <c r="M91" s="94"/>
    </row>
    <row r="92" spans="2:13" x14ac:dyDescent="0.15">
      <c r="B92" s="84">
        <v>90</v>
      </c>
      <c r="H92" s="89"/>
      <c r="I92" s="89"/>
      <c r="J92" s="93">
        <v>176053</v>
      </c>
      <c r="K92" s="91">
        <v>9330</v>
      </c>
      <c r="L92" s="84">
        <v>45924</v>
      </c>
      <c r="M92" s="94"/>
    </row>
    <row r="93" spans="2:13" x14ac:dyDescent="0.15">
      <c r="B93" s="84">
        <v>91</v>
      </c>
      <c r="H93" s="89"/>
      <c r="I93" s="89"/>
      <c r="J93" s="93">
        <v>181215</v>
      </c>
      <c r="K93" s="91">
        <v>9482</v>
      </c>
      <c r="L93" s="84">
        <v>46560</v>
      </c>
      <c r="M93" s="94"/>
    </row>
    <row r="94" spans="2:13" x14ac:dyDescent="0.15">
      <c r="B94" s="84">
        <v>92</v>
      </c>
      <c r="H94" s="89"/>
      <c r="I94" s="89"/>
      <c r="J94" s="93">
        <v>186377</v>
      </c>
      <c r="K94" s="91">
        <v>9635</v>
      </c>
      <c r="L94" s="84">
        <v>47193</v>
      </c>
      <c r="M94" s="94"/>
    </row>
    <row r="95" spans="2:13" x14ac:dyDescent="0.15">
      <c r="B95" s="84">
        <v>93</v>
      </c>
      <c r="H95" s="89"/>
      <c r="I95" s="89"/>
      <c r="J95" s="93">
        <v>191539</v>
      </c>
      <c r="K95" s="91">
        <v>9789</v>
      </c>
      <c r="L95" s="84">
        <v>47823</v>
      </c>
      <c r="M95" s="94"/>
    </row>
    <row r="96" spans="2:13" x14ac:dyDescent="0.15">
      <c r="B96" s="84">
        <v>94</v>
      </c>
      <c r="H96" s="89"/>
      <c r="I96" s="89"/>
      <c r="J96" s="93">
        <v>196701</v>
      </c>
      <c r="K96" s="91">
        <v>9943</v>
      </c>
      <c r="L96" s="84">
        <v>48447</v>
      </c>
      <c r="M96" s="94"/>
    </row>
    <row r="97" spans="2:13" x14ac:dyDescent="0.15">
      <c r="B97" s="84">
        <v>95</v>
      </c>
      <c r="H97" s="89"/>
      <c r="I97" s="89"/>
      <c r="J97" s="93">
        <v>201863</v>
      </c>
      <c r="K97" s="91">
        <v>10098</v>
      </c>
      <c r="L97" s="84">
        <v>49065</v>
      </c>
      <c r="M97" s="94"/>
    </row>
    <row r="98" spans="2:13" x14ac:dyDescent="0.15">
      <c r="B98" s="84">
        <v>96</v>
      </c>
      <c r="H98" s="89"/>
      <c r="I98" s="89"/>
      <c r="J98" s="93">
        <v>207025</v>
      </c>
      <c r="K98" s="91">
        <v>10254</v>
      </c>
      <c r="L98" s="84">
        <v>49680</v>
      </c>
      <c r="M98" s="94"/>
    </row>
    <row r="99" spans="2:13" x14ac:dyDescent="0.15">
      <c r="B99" s="84">
        <v>97</v>
      </c>
      <c r="H99" s="89"/>
      <c r="I99" s="89"/>
      <c r="J99" s="93">
        <v>212187</v>
      </c>
      <c r="K99" s="91">
        <v>10410</v>
      </c>
      <c r="L99" s="84">
        <v>50289</v>
      </c>
      <c r="M99" s="94"/>
    </row>
    <row r="100" spans="2:13" x14ac:dyDescent="0.15">
      <c r="B100" s="84">
        <v>98</v>
      </c>
      <c r="H100" s="89"/>
      <c r="I100" s="89"/>
      <c r="J100" s="93">
        <v>217349</v>
      </c>
      <c r="K100" s="91">
        <v>10567</v>
      </c>
      <c r="L100" s="84">
        <v>50892</v>
      </c>
      <c r="M100" s="94"/>
    </row>
    <row r="101" spans="2:13" x14ac:dyDescent="0.15">
      <c r="B101" s="84">
        <v>99</v>
      </c>
      <c r="H101" s="89"/>
      <c r="I101" s="89"/>
      <c r="J101" s="93">
        <v>222511</v>
      </c>
      <c r="K101" s="91">
        <v>10725</v>
      </c>
      <c r="L101" s="84">
        <v>51489</v>
      </c>
      <c r="M101" s="94"/>
    </row>
    <row r="102" spans="2:13" x14ac:dyDescent="0.15">
      <c r="B102" s="84">
        <v>100</v>
      </c>
      <c r="H102" s="89"/>
      <c r="I102" s="89"/>
      <c r="J102" s="93">
        <v>227673</v>
      </c>
      <c r="K102" s="91">
        <v>10884</v>
      </c>
      <c r="L102" s="84">
        <v>52080</v>
      </c>
      <c r="M102" s="94"/>
    </row>
  </sheetData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zoomScale="85" zoomScaleNormal="85" workbookViewId="0">
      <selection activeCell="E50" sqref="E50"/>
    </sheetView>
  </sheetViews>
  <sheetFormatPr defaultRowHeight="16.5" x14ac:dyDescent="0.3"/>
  <cols>
    <col min="1" max="1" width="9" style="59"/>
    <col min="2" max="2" width="12" style="59" customWidth="1"/>
    <col min="3" max="3" width="13.875" style="59" customWidth="1"/>
    <col min="4" max="4" width="16.25" style="59" customWidth="1"/>
    <col min="5" max="6" width="11.75" style="59" customWidth="1"/>
    <col min="7" max="7" width="9" style="59"/>
    <col min="8" max="8" width="9.625" style="59" bestFit="1" customWidth="1"/>
    <col min="9" max="20" width="9" style="59"/>
    <col min="21" max="21" width="18.125" style="59" customWidth="1"/>
    <col min="22" max="22" width="9" style="59"/>
    <col min="23" max="23" width="9" style="60"/>
    <col min="24" max="24" width="12.875" style="59" customWidth="1"/>
    <col min="25" max="16384" width="9" style="59"/>
  </cols>
  <sheetData>
    <row r="1" spans="1:30" x14ac:dyDescent="0.3">
      <c r="A1" s="59" t="s">
        <v>183</v>
      </c>
      <c r="B1" s="78">
        <v>28500</v>
      </c>
      <c r="U1" s="59" t="s">
        <v>136</v>
      </c>
    </row>
    <row r="2" spans="1:30" x14ac:dyDescent="0.3">
      <c r="A2" s="95" t="s">
        <v>182</v>
      </c>
      <c r="B2" s="95" t="s">
        <v>184</v>
      </c>
    </row>
    <row r="3" spans="1:30" x14ac:dyDescent="0.3">
      <c r="A3" s="59" t="s">
        <v>137</v>
      </c>
      <c r="B3" s="59" t="s">
        <v>138</v>
      </c>
      <c r="C3" s="59" t="s">
        <v>139</v>
      </c>
      <c r="D3" s="59" t="s">
        <v>140</v>
      </c>
      <c r="E3" s="59" t="s">
        <v>141</v>
      </c>
      <c r="F3" s="59" t="s">
        <v>142</v>
      </c>
      <c r="G3" s="59" t="s">
        <v>143</v>
      </c>
      <c r="H3" s="59" t="s">
        <v>144</v>
      </c>
      <c r="I3" s="59" t="s">
        <v>145</v>
      </c>
      <c r="J3" s="59" t="s">
        <v>146</v>
      </c>
      <c r="K3" s="59" t="s">
        <v>147</v>
      </c>
      <c r="L3" s="59" t="s">
        <v>148</v>
      </c>
      <c r="M3" s="59" t="s">
        <v>149</v>
      </c>
      <c r="N3" s="59" t="s">
        <v>150</v>
      </c>
      <c r="O3" s="59" t="s">
        <v>151</v>
      </c>
      <c r="P3" s="59" t="s">
        <v>152</v>
      </c>
      <c r="Q3" s="59" t="s">
        <v>153</v>
      </c>
      <c r="R3" s="59" t="s">
        <v>154</v>
      </c>
      <c r="S3" s="59" t="s">
        <v>155</v>
      </c>
      <c r="T3" s="59" t="s">
        <v>156</v>
      </c>
      <c r="V3" s="59" t="s">
        <v>157</v>
      </c>
      <c r="W3" s="59"/>
      <c r="X3" s="59" t="s">
        <v>158</v>
      </c>
      <c r="AA3" s="59" t="s">
        <v>138</v>
      </c>
      <c r="AB3" s="59" t="s">
        <v>140</v>
      </c>
    </row>
    <row r="4" spans="1:30" x14ac:dyDescent="0.3">
      <c r="W4" s="59"/>
      <c r="X4" s="60"/>
    </row>
    <row r="5" spans="1:30" x14ac:dyDescent="0.3">
      <c r="A5" s="59">
        <v>1</v>
      </c>
      <c r="B5" s="59" t="s">
        <v>48</v>
      </c>
      <c r="C5" s="59">
        <v>0</v>
      </c>
      <c r="D5" s="59" t="s">
        <v>48</v>
      </c>
      <c r="E5" s="59">
        <v>10058</v>
      </c>
      <c r="F5" s="59">
        <v>48</v>
      </c>
      <c r="H5" s="80">
        <f>INT(VLOOKUP($F5,标准20190907!$B:$M,9,FALSE)*2)</f>
        <v>118958</v>
      </c>
      <c r="I5" s="80">
        <f>VLOOKUP($F5,标准20190907!$B:$M,10,FALSE)</f>
        <v>4174</v>
      </c>
      <c r="J5" s="78">
        <f>I5</f>
        <v>4174</v>
      </c>
      <c r="K5" s="78">
        <f>INT(I5*0.4)</f>
        <v>1669</v>
      </c>
      <c r="L5" s="78">
        <f>INT(J5*0.4)</f>
        <v>1669</v>
      </c>
      <c r="M5" s="62">
        <v>10000</v>
      </c>
      <c r="N5" s="62">
        <v>500</v>
      </c>
      <c r="O5" s="62">
        <v>1000</v>
      </c>
      <c r="P5" s="62">
        <v>5000</v>
      </c>
      <c r="Q5" s="62">
        <v>0</v>
      </c>
      <c r="R5" s="62">
        <v>0</v>
      </c>
      <c r="S5" s="62">
        <v>3000</v>
      </c>
      <c r="T5" s="62">
        <v>0</v>
      </c>
      <c r="V5" s="96">
        <v>1031</v>
      </c>
      <c r="W5" s="59"/>
      <c r="X5" s="60">
        <f>INT(H5/(5000+500*F5))</f>
        <v>4</v>
      </c>
      <c r="AA5" s="63"/>
      <c r="AB5" s="63"/>
      <c r="AD5" s="59" t="s">
        <v>196</v>
      </c>
    </row>
    <row r="6" spans="1:30" x14ac:dyDescent="0.3">
      <c r="H6" s="78"/>
      <c r="I6" s="78"/>
      <c r="J6" s="78"/>
      <c r="K6" s="78"/>
      <c r="L6" s="78"/>
      <c r="W6" s="59"/>
      <c r="X6" s="60"/>
      <c r="AA6" s="63"/>
      <c r="AB6" s="63"/>
    </row>
    <row r="7" spans="1:30" x14ac:dyDescent="0.3">
      <c r="A7" s="59">
        <v>2</v>
      </c>
      <c r="B7" s="59" t="s">
        <v>48</v>
      </c>
      <c r="C7" s="59">
        <v>0</v>
      </c>
      <c r="D7" s="59" t="s">
        <v>48</v>
      </c>
      <c r="E7" s="59">
        <v>10058</v>
      </c>
      <c r="F7" s="59">
        <v>48</v>
      </c>
      <c r="H7" s="80">
        <f>INT(VLOOKUP($F7,标准20190907!$B:$M,9,FALSE)*2)</f>
        <v>118958</v>
      </c>
      <c r="I7" s="80">
        <f>VLOOKUP($F7,标准20190907!$B:$M,10,FALSE)</f>
        <v>4174</v>
      </c>
      <c r="J7" s="78">
        <f>I7</f>
        <v>4174</v>
      </c>
      <c r="K7" s="78">
        <f>INT(I7*0.4)</f>
        <v>1669</v>
      </c>
      <c r="L7" s="78">
        <f>INT(J7*0.4)</f>
        <v>1669</v>
      </c>
      <c r="M7" s="62">
        <v>10000</v>
      </c>
      <c r="N7" s="62">
        <v>500</v>
      </c>
      <c r="O7" s="62">
        <v>1000</v>
      </c>
      <c r="P7" s="62">
        <v>5000</v>
      </c>
      <c r="Q7" s="62">
        <v>0</v>
      </c>
      <c r="R7" s="62">
        <v>0</v>
      </c>
      <c r="S7" s="62">
        <v>3000</v>
      </c>
      <c r="T7" s="62">
        <v>0</v>
      </c>
      <c r="V7" s="96">
        <v>1031</v>
      </c>
      <c r="W7" s="59"/>
      <c r="X7" s="60">
        <f>INT(H7/(5000+500*F7))</f>
        <v>4</v>
      </c>
      <c r="AA7" s="63"/>
      <c r="AB7" s="63"/>
      <c r="AD7" s="59" t="s">
        <v>196</v>
      </c>
    </row>
    <row r="8" spans="1:30" x14ac:dyDescent="0.3">
      <c r="H8" s="78"/>
      <c r="I8" s="78"/>
      <c r="J8" s="78"/>
      <c r="K8" s="78"/>
      <c r="L8" s="78"/>
      <c r="W8" s="59"/>
      <c r="X8" s="60"/>
    </row>
    <row r="9" spans="1:30" x14ac:dyDescent="0.3">
      <c r="A9" s="59">
        <v>3</v>
      </c>
      <c r="B9" s="59" t="s">
        <v>52</v>
      </c>
      <c r="C9" s="59">
        <v>0</v>
      </c>
      <c r="D9" s="59" t="s">
        <v>52</v>
      </c>
      <c r="E9" s="97">
        <v>10016</v>
      </c>
      <c r="F9" s="59">
        <v>49</v>
      </c>
      <c r="H9" s="80">
        <f>INT(VLOOKUP($F9,标准20190907!$B:$M,9,FALSE)*2.5)</f>
        <v>151335</v>
      </c>
      <c r="I9" s="80">
        <f>VLOOKUP($F9,标准20190907!$B:$M,10,FALSE)</f>
        <v>4248</v>
      </c>
      <c r="J9" s="78">
        <f>I9</f>
        <v>4248</v>
      </c>
      <c r="K9" s="78">
        <f>INT(I9*0.4)</f>
        <v>1699</v>
      </c>
      <c r="L9" s="78">
        <f>INT(J9*0.4)</f>
        <v>1699</v>
      </c>
      <c r="M9" s="62">
        <v>10000</v>
      </c>
      <c r="N9" s="62">
        <v>500</v>
      </c>
      <c r="O9" s="62">
        <v>1000</v>
      </c>
      <c r="P9" s="62">
        <v>5000</v>
      </c>
      <c r="Q9" s="62">
        <v>0</v>
      </c>
      <c r="R9" s="62">
        <v>0</v>
      </c>
      <c r="S9" s="62">
        <v>3000</v>
      </c>
      <c r="T9" s="62">
        <v>0</v>
      </c>
      <c r="V9" s="96">
        <v>1606</v>
      </c>
      <c r="W9" s="59"/>
      <c r="X9" s="60">
        <f>INT(H9/(5000+500*F9))</f>
        <v>5</v>
      </c>
      <c r="AA9" s="63"/>
      <c r="AB9" s="63"/>
      <c r="AD9" s="59" t="s">
        <v>197</v>
      </c>
    </row>
    <row r="10" spans="1:30" x14ac:dyDescent="0.3">
      <c r="H10" s="78"/>
      <c r="I10" s="78"/>
      <c r="J10" s="78"/>
      <c r="K10" s="78"/>
      <c r="L10" s="78"/>
      <c r="W10" s="59"/>
      <c r="X10" s="60"/>
      <c r="AA10" s="63"/>
      <c r="AB10" s="63"/>
    </row>
    <row r="11" spans="1:30" x14ac:dyDescent="0.3">
      <c r="A11" s="59">
        <v>4</v>
      </c>
      <c r="B11" s="59" t="s">
        <v>48</v>
      </c>
      <c r="C11" s="59">
        <v>0</v>
      </c>
      <c r="D11" s="59" t="s">
        <v>48</v>
      </c>
      <c r="E11" s="59">
        <v>10058</v>
      </c>
      <c r="F11" s="59">
        <v>48</v>
      </c>
      <c r="H11" s="80">
        <f>INT(VLOOKUP($F11,标准20190907!$B:$M,9,FALSE)*2)</f>
        <v>118958</v>
      </c>
      <c r="I11" s="80">
        <f>VLOOKUP($F11,标准20190907!$B:$M,10,FALSE)</f>
        <v>4174</v>
      </c>
      <c r="J11" s="78">
        <f>I11</f>
        <v>4174</v>
      </c>
      <c r="K11" s="78">
        <f>INT(I11*0.4)</f>
        <v>1669</v>
      </c>
      <c r="L11" s="78">
        <f>INT(J11*0.4)</f>
        <v>1669</v>
      </c>
      <c r="M11" s="62">
        <v>10000</v>
      </c>
      <c r="N11" s="62">
        <v>500</v>
      </c>
      <c r="O11" s="62">
        <v>1000</v>
      </c>
      <c r="P11" s="62">
        <v>5000</v>
      </c>
      <c r="Q11" s="62">
        <v>0</v>
      </c>
      <c r="R11" s="62">
        <v>0</v>
      </c>
      <c r="S11" s="62">
        <v>3000</v>
      </c>
      <c r="T11" s="62">
        <v>0</v>
      </c>
      <c r="V11" s="96">
        <v>1031</v>
      </c>
      <c r="W11" s="59"/>
      <c r="X11" s="60">
        <f>INT(H11/(5000+500*F11))</f>
        <v>4</v>
      </c>
      <c r="AA11" s="63"/>
      <c r="AB11" s="63"/>
      <c r="AD11" s="59" t="s">
        <v>196</v>
      </c>
    </row>
    <row r="12" spans="1:30" x14ac:dyDescent="0.3">
      <c r="H12" s="78"/>
      <c r="I12" s="78"/>
      <c r="J12" s="78"/>
      <c r="K12" s="78"/>
      <c r="L12" s="78"/>
      <c r="W12" s="59"/>
      <c r="X12" s="60"/>
    </row>
    <row r="13" spans="1:30" x14ac:dyDescent="0.3">
      <c r="A13" s="59">
        <v>5</v>
      </c>
      <c r="B13" s="59" t="s">
        <v>56</v>
      </c>
      <c r="C13" s="59">
        <v>0</v>
      </c>
      <c r="D13" s="59" t="s">
        <v>56</v>
      </c>
      <c r="E13" s="96">
        <v>52023</v>
      </c>
      <c r="F13" s="59">
        <v>49</v>
      </c>
      <c r="H13" s="80">
        <f>INT(VLOOKUP($F13,标准20190907!$B:$M,9,FALSE)*2.5)</f>
        <v>151335</v>
      </c>
      <c r="I13" s="80">
        <f>VLOOKUP($F13,标准20190907!$B:$M,10,FALSE)</f>
        <v>4248</v>
      </c>
      <c r="J13" s="78">
        <f>I13</f>
        <v>4248</v>
      </c>
      <c r="K13" s="78">
        <f>INT(I13*0.4)</f>
        <v>1699</v>
      </c>
      <c r="L13" s="78">
        <f>INT(J13*0.4)</f>
        <v>1699</v>
      </c>
      <c r="M13" s="62">
        <v>10000</v>
      </c>
      <c r="N13" s="62">
        <v>0</v>
      </c>
      <c r="O13" s="62">
        <v>1000</v>
      </c>
      <c r="P13" s="62">
        <v>5000</v>
      </c>
      <c r="Q13" s="62">
        <v>0</v>
      </c>
      <c r="R13" s="62">
        <v>0</v>
      </c>
      <c r="S13" s="62">
        <v>3000</v>
      </c>
      <c r="T13" s="62">
        <v>0</v>
      </c>
      <c r="V13" s="96" t="s">
        <v>179</v>
      </c>
      <c r="W13" s="59"/>
      <c r="X13" s="60">
        <f>INT(H13/(5000+500*F13))</f>
        <v>5</v>
      </c>
      <c r="AA13" s="63"/>
      <c r="AB13" s="63"/>
      <c r="AD13" s="59" t="s">
        <v>198</v>
      </c>
    </row>
    <row r="14" spans="1:30" x14ac:dyDescent="0.3">
      <c r="H14" s="78"/>
      <c r="I14" s="78"/>
      <c r="J14" s="78"/>
      <c r="K14" s="78"/>
      <c r="L14" s="78"/>
      <c r="W14" s="59"/>
      <c r="X14" s="60"/>
    </row>
    <row r="15" spans="1:30" x14ac:dyDescent="0.3">
      <c r="A15" s="59">
        <v>6</v>
      </c>
      <c r="B15" s="59" t="s">
        <v>52</v>
      </c>
      <c r="C15" s="59">
        <v>0</v>
      </c>
      <c r="D15" s="59" t="s">
        <v>52</v>
      </c>
      <c r="E15" s="97">
        <v>10016</v>
      </c>
      <c r="F15" s="59">
        <v>49</v>
      </c>
      <c r="H15" s="80">
        <f>INT(VLOOKUP($F15,标准20190907!$B:$M,9,FALSE)*2.5)</f>
        <v>151335</v>
      </c>
      <c r="I15" s="80">
        <f>VLOOKUP($F15,标准20190907!$B:$M,10,FALSE)</f>
        <v>4248</v>
      </c>
      <c r="J15" s="78">
        <f>I15</f>
        <v>4248</v>
      </c>
      <c r="K15" s="78">
        <f>INT(I15*0.4)</f>
        <v>1699</v>
      </c>
      <c r="L15" s="78">
        <f>INT(J15*0.4)</f>
        <v>1699</v>
      </c>
      <c r="M15" s="62">
        <v>10000</v>
      </c>
      <c r="N15" s="62">
        <v>500</v>
      </c>
      <c r="O15" s="62">
        <v>1000</v>
      </c>
      <c r="P15" s="62">
        <v>5000</v>
      </c>
      <c r="Q15" s="62">
        <v>0</v>
      </c>
      <c r="R15" s="62">
        <v>0</v>
      </c>
      <c r="S15" s="62">
        <v>3000</v>
      </c>
      <c r="T15" s="62">
        <v>0</v>
      </c>
      <c r="V15" s="96">
        <v>1606</v>
      </c>
      <c r="W15" s="59"/>
      <c r="X15" s="60">
        <f>INT(H15/(5000+500*F15))</f>
        <v>5</v>
      </c>
      <c r="AA15" s="63"/>
      <c r="AB15" s="63"/>
      <c r="AD15" s="59" t="s">
        <v>197</v>
      </c>
    </row>
    <row r="16" spans="1:30" x14ac:dyDescent="0.3">
      <c r="W16" s="59"/>
      <c r="X16" s="60"/>
    </row>
    <row r="17" spans="2:24" x14ac:dyDescent="0.3">
      <c r="W17" s="59"/>
      <c r="X17" s="60"/>
    </row>
    <row r="18" spans="2:24" x14ac:dyDescent="0.3">
      <c r="B18" s="78" t="s">
        <v>202</v>
      </c>
      <c r="W18" s="59"/>
      <c r="X18" s="60"/>
    </row>
    <row r="19" spans="2:24" x14ac:dyDescent="0.3">
      <c r="W19" s="59"/>
      <c r="X19" s="60"/>
    </row>
    <row r="20" spans="2:24" x14ac:dyDescent="0.3">
      <c r="C20" s="59" t="s">
        <v>164</v>
      </c>
      <c r="E20" s="59" t="s">
        <v>165</v>
      </c>
      <c r="F20" s="59" t="s">
        <v>166</v>
      </c>
      <c r="G20" s="59" t="s">
        <v>167</v>
      </c>
      <c r="W20" s="59"/>
      <c r="X20" s="60"/>
    </row>
    <row r="21" spans="2:24" x14ac:dyDescent="0.3">
      <c r="B21" s="64"/>
      <c r="D21" s="59" t="s">
        <v>168</v>
      </c>
      <c r="E21" s="59">
        <v>3</v>
      </c>
      <c r="F21" s="59">
        <v>20000</v>
      </c>
      <c r="G21" s="65">
        <v>1</v>
      </c>
    </row>
    <row r="22" spans="2:24" x14ac:dyDescent="0.3">
      <c r="C22" s="66"/>
      <c r="D22" s="67" t="s">
        <v>169</v>
      </c>
      <c r="E22" s="67">
        <v>210000</v>
      </c>
      <c r="F22" s="59">
        <v>2</v>
      </c>
      <c r="G22" s="65">
        <v>1</v>
      </c>
    </row>
    <row r="23" spans="2:24" x14ac:dyDescent="0.3">
      <c r="C23" s="66"/>
      <c r="D23" s="67"/>
      <c r="E23" s="67"/>
      <c r="G23" s="65"/>
    </row>
    <row r="24" spans="2:24" x14ac:dyDescent="0.3">
      <c r="C24" s="59" t="s">
        <v>170</v>
      </c>
      <c r="E24" s="59" t="s">
        <v>165</v>
      </c>
      <c r="F24" s="59" t="s">
        <v>166</v>
      </c>
      <c r="G24" s="59" t="s">
        <v>167</v>
      </c>
    </row>
    <row r="25" spans="2:24" x14ac:dyDescent="0.3">
      <c r="C25" s="66"/>
      <c r="D25" s="59" t="s">
        <v>171</v>
      </c>
      <c r="E25" s="68">
        <v>1</v>
      </c>
      <c r="F25" s="59">
        <v>68</v>
      </c>
      <c r="G25" s="65">
        <v>1</v>
      </c>
    </row>
    <row r="26" spans="2:24" x14ac:dyDescent="0.3">
      <c r="C26" s="66"/>
      <c r="D26" s="69" t="s">
        <v>172</v>
      </c>
      <c r="E26" s="67">
        <v>210010</v>
      </c>
      <c r="F26" s="59">
        <v>2</v>
      </c>
      <c r="G26" s="65">
        <v>1</v>
      </c>
    </row>
    <row r="27" spans="2:24" x14ac:dyDescent="0.3">
      <c r="D27" s="66"/>
      <c r="E27" s="70"/>
      <c r="G27" s="65"/>
    </row>
    <row r="28" spans="2:24" x14ac:dyDescent="0.3">
      <c r="C28" s="59" t="s">
        <v>185</v>
      </c>
      <c r="E28" s="59" t="s">
        <v>165</v>
      </c>
      <c r="F28" s="59" t="s">
        <v>166</v>
      </c>
      <c r="G28" s="59" t="s">
        <v>167</v>
      </c>
    </row>
    <row r="29" spans="2:24" x14ac:dyDescent="0.3">
      <c r="D29" s="59" t="s">
        <v>171</v>
      </c>
      <c r="E29" s="68">
        <v>1</v>
      </c>
      <c r="F29" s="59">
        <v>68</v>
      </c>
      <c r="G29" s="65">
        <v>1</v>
      </c>
    </row>
    <row r="30" spans="2:24" x14ac:dyDescent="0.3">
      <c r="D30" s="76" t="s">
        <v>181</v>
      </c>
      <c r="E30" s="75">
        <v>210023</v>
      </c>
      <c r="F30" s="59">
        <v>1</v>
      </c>
      <c r="G30" s="65">
        <v>1</v>
      </c>
    </row>
    <row r="31" spans="2:24" x14ac:dyDescent="0.3">
      <c r="D31" s="76"/>
      <c r="E31" s="75"/>
      <c r="G31" s="65"/>
    </row>
    <row r="32" spans="2:24" x14ac:dyDescent="0.3">
      <c r="C32" s="59" t="s">
        <v>186</v>
      </c>
      <c r="E32" s="59" t="s">
        <v>165</v>
      </c>
      <c r="F32" s="59" t="s">
        <v>166</v>
      </c>
      <c r="G32" s="59" t="s">
        <v>167</v>
      </c>
    </row>
    <row r="33" spans="2:8" x14ac:dyDescent="0.3">
      <c r="D33" s="74" t="s">
        <v>180</v>
      </c>
      <c r="E33" s="73">
        <v>3060030</v>
      </c>
      <c r="F33" s="59">
        <v>1</v>
      </c>
      <c r="G33" s="65">
        <v>1</v>
      </c>
    </row>
    <row r="34" spans="2:8" x14ac:dyDescent="0.3">
      <c r="D34" s="59" t="s">
        <v>171</v>
      </c>
      <c r="E34" s="68">
        <v>1</v>
      </c>
      <c r="F34" s="59">
        <v>68</v>
      </c>
      <c r="G34" s="65">
        <v>1</v>
      </c>
    </row>
    <row r="35" spans="2:8" x14ac:dyDescent="0.3">
      <c r="D35" s="59" t="s">
        <v>168</v>
      </c>
      <c r="E35" s="59">
        <v>3</v>
      </c>
      <c r="F35" s="59">
        <v>20000</v>
      </c>
      <c r="G35" s="65">
        <v>1</v>
      </c>
    </row>
    <row r="36" spans="2:8" x14ac:dyDescent="0.3">
      <c r="E36" s="68"/>
      <c r="G36" s="65"/>
    </row>
    <row r="37" spans="2:8" x14ac:dyDescent="0.3">
      <c r="B37" s="59" t="s">
        <v>173</v>
      </c>
    </row>
    <row r="38" spans="2:8" x14ac:dyDescent="0.3">
      <c r="B38" s="59" t="s">
        <v>137</v>
      </c>
      <c r="C38" s="59" t="s">
        <v>138</v>
      </c>
      <c r="D38" s="59" t="s">
        <v>165</v>
      </c>
      <c r="E38" s="59" t="s">
        <v>166</v>
      </c>
      <c r="F38" s="59" t="s">
        <v>167</v>
      </c>
    </row>
    <row r="39" spans="2:8" x14ac:dyDescent="0.3">
      <c r="B39" s="59">
        <v>1</v>
      </c>
      <c r="C39" s="59" t="s">
        <v>48</v>
      </c>
      <c r="D39" s="59">
        <v>3</v>
      </c>
      <c r="E39" s="71">
        <v>8000</v>
      </c>
      <c r="F39" s="65">
        <v>1</v>
      </c>
    </row>
    <row r="40" spans="2:8" x14ac:dyDescent="0.3">
      <c r="B40" s="59">
        <v>2</v>
      </c>
      <c r="C40" s="59" t="s">
        <v>48</v>
      </c>
      <c r="D40" s="59">
        <v>3</v>
      </c>
      <c r="E40" s="71">
        <v>8000</v>
      </c>
      <c r="F40" s="65">
        <v>1</v>
      </c>
    </row>
    <row r="41" spans="2:8" x14ac:dyDescent="0.3">
      <c r="B41" s="59">
        <v>3</v>
      </c>
      <c r="C41" s="59" t="s">
        <v>52</v>
      </c>
      <c r="D41" s="59">
        <v>3</v>
      </c>
      <c r="E41" s="71">
        <v>8000</v>
      </c>
      <c r="F41" s="65">
        <v>1</v>
      </c>
    </row>
    <row r="42" spans="2:8" x14ac:dyDescent="0.3">
      <c r="B42" s="59">
        <v>4</v>
      </c>
      <c r="C42" s="59" t="s">
        <v>48</v>
      </c>
      <c r="D42" s="59">
        <v>3</v>
      </c>
      <c r="E42" s="71">
        <v>8000</v>
      </c>
      <c r="F42" s="65">
        <v>1</v>
      </c>
      <c r="G42" s="71"/>
      <c r="H42" s="65"/>
    </row>
    <row r="43" spans="2:8" x14ac:dyDescent="0.3">
      <c r="B43" s="59">
        <v>5</v>
      </c>
      <c r="C43" s="59" t="s">
        <v>56</v>
      </c>
      <c r="D43" s="59">
        <v>3</v>
      </c>
      <c r="E43" s="71">
        <v>50000</v>
      </c>
      <c r="F43" s="65">
        <v>1</v>
      </c>
      <c r="G43" s="71"/>
      <c r="H43" s="65"/>
    </row>
    <row r="44" spans="2:8" x14ac:dyDescent="0.3">
      <c r="D44" s="71"/>
      <c r="F44" s="65"/>
      <c r="G44" s="71"/>
      <c r="H44" s="65"/>
    </row>
    <row r="45" spans="2:8" x14ac:dyDescent="0.3">
      <c r="F45" s="65"/>
      <c r="H45" s="65"/>
    </row>
    <row r="48" spans="2:8" x14ac:dyDescent="0.3">
      <c r="B48" s="59" t="s">
        <v>174</v>
      </c>
      <c r="D48" s="59" t="s">
        <v>165</v>
      </c>
      <c r="E48" s="59" t="s">
        <v>166</v>
      </c>
      <c r="F48" s="59" t="s">
        <v>167</v>
      </c>
    </row>
    <row r="49" spans="2:6" x14ac:dyDescent="0.3">
      <c r="C49" s="59" t="s">
        <v>199</v>
      </c>
      <c r="D49" s="59">
        <v>1</v>
      </c>
      <c r="E49" s="59">
        <v>1000</v>
      </c>
      <c r="F49" s="65">
        <v>1</v>
      </c>
    </row>
    <row r="50" spans="2:6" x14ac:dyDescent="0.3">
      <c r="C50" s="98" t="s">
        <v>200</v>
      </c>
      <c r="D50" s="98">
        <v>2120014</v>
      </c>
      <c r="E50" s="78">
        <v>10</v>
      </c>
      <c r="F50" s="65">
        <v>1</v>
      </c>
    </row>
    <row r="51" spans="2:6" x14ac:dyDescent="0.3">
      <c r="C51" s="98" t="s">
        <v>201</v>
      </c>
      <c r="D51" s="98">
        <v>2110002</v>
      </c>
      <c r="E51" s="78">
        <v>10</v>
      </c>
      <c r="F51" s="65">
        <v>1</v>
      </c>
    </row>
    <row r="52" spans="2:6" x14ac:dyDescent="0.3">
      <c r="C52" s="69"/>
      <c r="D52" s="66"/>
      <c r="F52" s="65"/>
    </row>
    <row r="53" spans="2:6" x14ac:dyDescent="0.3">
      <c r="C53" s="60"/>
      <c r="D53" s="60"/>
      <c r="F53" s="65"/>
    </row>
    <row r="54" spans="2:6" x14ac:dyDescent="0.3">
      <c r="B54" s="59" t="s">
        <v>175</v>
      </c>
    </row>
    <row r="55" spans="2:6" x14ac:dyDescent="0.3">
      <c r="B55" s="59" t="s">
        <v>199</v>
      </c>
      <c r="C55" s="59">
        <v>1</v>
      </c>
    </row>
    <row r="56" spans="2:6" x14ac:dyDescent="0.3">
      <c r="B56" s="98" t="s">
        <v>200</v>
      </c>
      <c r="C56" s="98">
        <v>2120014</v>
      </c>
    </row>
    <row r="57" spans="2:6" x14ac:dyDescent="0.3">
      <c r="B57" s="98" t="s">
        <v>201</v>
      </c>
      <c r="C57" s="98">
        <v>2110002</v>
      </c>
    </row>
  </sheetData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2"/>
  <sheetViews>
    <sheetView zoomScale="85" zoomScaleNormal="85" workbookViewId="0">
      <selection activeCell="B51" sqref="B51:M51"/>
    </sheetView>
  </sheetViews>
  <sheetFormatPr defaultRowHeight="13.5" x14ac:dyDescent="0.15"/>
  <cols>
    <col min="2" max="13" width="9" style="84"/>
  </cols>
  <sheetData>
    <row r="1" spans="2:13" x14ac:dyDescent="0.15">
      <c r="J1" s="84" t="s">
        <v>187</v>
      </c>
    </row>
    <row r="2" spans="2:13" x14ac:dyDescent="0.15">
      <c r="B2" s="84" t="s">
        <v>188</v>
      </c>
      <c r="C2" s="84" t="s">
        <v>189</v>
      </c>
      <c r="D2" s="84" t="s">
        <v>190</v>
      </c>
      <c r="E2" s="84" t="s">
        <v>191</v>
      </c>
      <c r="F2" s="84" t="s">
        <v>192</v>
      </c>
      <c r="J2" s="84" t="s">
        <v>193</v>
      </c>
      <c r="K2" s="84" t="s">
        <v>189</v>
      </c>
      <c r="L2" s="84" t="s">
        <v>194</v>
      </c>
      <c r="M2" s="84" t="s">
        <v>195</v>
      </c>
    </row>
    <row r="3" spans="2:13" x14ac:dyDescent="0.15">
      <c r="B3" s="84">
        <v>1</v>
      </c>
      <c r="C3" s="85">
        <v>265</v>
      </c>
      <c r="D3" s="86">
        <v>578</v>
      </c>
      <c r="E3" s="87">
        <v>1618.2300000000002</v>
      </c>
      <c r="F3" s="88">
        <v>0</v>
      </c>
      <c r="H3" s="89"/>
      <c r="I3" s="90"/>
      <c r="J3" s="91">
        <v>2650</v>
      </c>
      <c r="K3" s="91">
        <v>265</v>
      </c>
      <c r="L3" s="84">
        <v>2739</v>
      </c>
      <c r="M3" s="84">
        <v>2036</v>
      </c>
    </row>
    <row r="4" spans="2:13" x14ac:dyDescent="0.15">
      <c r="B4" s="84">
        <v>2</v>
      </c>
      <c r="C4" s="85">
        <v>279.99999999999994</v>
      </c>
      <c r="D4" s="86">
        <v>596</v>
      </c>
      <c r="E4" s="87">
        <v>1706.4599999999998</v>
      </c>
      <c r="F4" s="88">
        <v>0</v>
      </c>
      <c r="H4" s="89"/>
      <c r="I4" s="90"/>
      <c r="J4" s="91">
        <v>2800</v>
      </c>
      <c r="K4" s="91">
        <v>280</v>
      </c>
      <c r="L4" s="84">
        <v>2502</v>
      </c>
      <c r="M4" s="84">
        <v>1993</v>
      </c>
    </row>
    <row r="5" spans="2:13" x14ac:dyDescent="0.15">
      <c r="B5" s="84">
        <v>3</v>
      </c>
      <c r="C5" s="85">
        <v>295</v>
      </c>
      <c r="D5" s="86">
        <v>614</v>
      </c>
      <c r="E5" s="87">
        <v>1794.69</v>
      </c>
      <c r="F5" s="88">
        <v>0</v>
      </c>
      <c r="H5" s="89"/>
      <c r="I5" s="90"/>
      <c r="J5" s="91">
        <v>2950</v>
      </c>
      <c r="K5" s="91">
        <v>295</v>
      </c>
      <c r="L5" s="84">
        <v>2304</v>
      </c>
      <c r="M5" s="84">
        <v>1964</v>
      </c>
    </row>
    <row r="6" spans="2:13" x14ac:dyDescent="0.15">
      <c r="B6" s="84">
        <v>4</v>
      </c>
      <c r="C6" s="85">
        <v>310</v>
      </c>
      <c r="D6" s="86">
        <v>632</v>
      </c>
      <c r="E6" s="87">
        <v>1882.92</v>
      </c>
      <c r="F6" s="88">
        <v>0</v>
      </c>
      <c r="H6" s="89"/>
      <c r="I6" s="90"/>
      <c r="J6" s="91">
        <v>3100</v>
      </c>
      <c r="K6" s="91">
        <v>310</v>
      </c>
      <c r="L6" s="84">
        <v>2148</v>
      </c>
      <c r="M6" s="84">
        <v>1951</v>
      </c>
    </row>
    <row r="7" spans="2:13" x14ac:dyDescent="0.15">
      <c r="B7" s="84">
        <v>5</v>
      </c>
      <c r="C7" s="85">
        <v>325</v>
      </c>
      <c r="D7" s="86">
        <v>650</v>
      </c>
      <c r="E7" s="87">
        <v>1971.1499999999999</v>
      </c>
      <c r="F7" s="88">
        <v>0</v>
      </c>
      <c r="H7" s="89"/>
      <c r="I7" s="90"/>
      <c r="J7" s="91">
        <v>3250</v>
      </c>
      <c r="K7" s="91">
        <v>325</v>
      </c>
      <c r="L7" s="84">
        <v>2031</v>
      </c>
      <c r="M7" s="84">
        <v>1953</v>
      </c>
    </row>
    <row r="8" spans="2:13" x14ac:dyDescent="0.15">
      <c r="B8" s="84">
        <v>6</v>
      </c>
      <c r="C8" s="85">
        <v>340</v>
      </c>
      <c r="D8" s="86">
        <v>668</v>
      </c>
      <c r="E8" s="87">
        <v>2059.38</v>
      </c>
      <c r="F8" s="88">
        <v>0</v>
      </c>
      <c r="H8" s="89"/>
      <c r="I8" s="90"/>
      <c r="J8" s="91">
        <v>3400</v>
      </c>
      <c r="K8" s="91">
        <v>340</v>
      </c>
      <c r="L8" s="84">
        <v>1953</v>
      </c>
      <c r="M8" s="84">
        <v>1970</v>
      </c>
    </row>
    <row r="9" spans="2:13" x14ac:dyDescent="0.15">
      <c r="B9" s="84">
        <v>7</v>
      </c>
      <c r="C9" s="85">
        <v>355.00000000000006</v>
      </c>
      <c r="D9" s="86">
        <v>686</v>
      </c>
      <c r="E9" s="87">
        <v>2147.61</v>
      </c>
      <c r="F9" s="88">
        <v>0</v>
      </c>
      <c r="H9" s="89"/>
      <c r="I9" s="90"/>
      <c r="J9" s="91">
        <v>3550</v>
      </c>
      <c r="K9" s="91">
        <v>355</v>
      </c>
      <c r="L9" s="84">
        <v>1917</v>
      </c>
      <c r="M9" s="84">
        <v>2001</v>
      </c>
    </row>
    <row r="10" spans="2:13" x14ac:dyDescent="0.15">
      <c r="B10" s="84">
        <v>8</v>
      </c>
      <c r="C10" s="85">
        <v>370</v>
      </c>
      <c r="D10" s="86">
        <v>704</v>
      </c>
      <c r="E10" s="87">
        <v>2235.84</v>
      </c>
      <c r="F10" s="88">
        <v>0</v>
      </c>
      <c r="H10" s="89"/>
      <c r="I10" s="90"/>
      <c r="J10" s="91">
        <v>3700</v>
      </c>
      <c r="K10" s="91">
        <v>370</v>
      </c>
      <c r="L10" s="84">
        <v>1917</v>
      </c>
      <c r="M10" s="84">
        <v>2046</v>
      </c>
    </row>
    <row r="11" spans="2:13" x14ac:dyDescent="0.15">
      <c r="B11" s="84">
        <v>9</v>
      </c>
      <c r="C11" s="85">
        <v>385</v>
      </c>
      <c r="D11" s="86">
        <v>722</v>
      </c>
      <c r="E11" s="87">
        <v>2324.0700000000002</v>
      </c>
      <c r="F11" s="88">
        <v>0</v>
      </c>
      <c r="H11" s="89"/>
      <c r="I11" s="90"/>
      <c r="J11" s="91">
        <v>3850</v>
      </c>
      <c r="K11" s="91">
        <v>385</v>
      </c>
      <c r="L11" s="84">
        <v>1953</v>
      </c>
      <c r="M11" s="84">
        <v>2106</v>
      </c>
    </row>
    <row r="12" spans="2:13" x14ac:dyDescent="0.15">
      <c r="B12" s="84">
        <v>10</v>
      </c>
      <c r="C12" s="85">
        <v>400</v>
      </c>
      <c r="D12" s="86">
        <v>740</v>
      </c>
      <c r="E12" s="87">
        <v>2447.415</v>
      </c>
      <c r="F12" s="88">
        <v>0</v>
      </c>
      <c r="H12" s="89"/>
      <c r="I12" s="90"/>
      <c r="J12" s="91">
        <v>4000</v>
      </c>
      <c r="K12" s="91">
        <v>400</v>
      </c>
      <c r="L12" s="84">
        <v>2028</v>
      </c>
      <c r="M12" s="84">
        <v>2180</v>
      </c>
    </row>
    <row r="13" spans="2:13" x14ac:dyDescent="0.15">
      <c r="B13" s="84">
        <v>11</v>
      </c>
      <c r="C13" s="85">
        <v>429.41</v>
      </c>
      <c r="D13" s="86">
        <v>775.29200000000003</v>
      </c>
      <c r="E13" s="87">
        <v>2537.8065000000001</v>
      </c>
      <c r="F13" s="88">
        <v>0</v>
      </c>
      <c r="H13" s="89"/>
      <c r="I13" s="90"/>
      <c r="J13" s="91">
        <v>4290</v>
      </c>
      <c r="K13" s="91">
        <v>429</v>
      </c>
      <c r="L13" s="84">
        <v>2139</v>
      </c>
      <c r="M13" s="84">
        <v>2267</v>
      </c>
    </row>
    <row r="14" spans="2:13" x14ac:dyDescent="0.15">
      <c r="B14" s="84">
        <v>12</v>
      </c>
      <c r="C14" s="85">
        <v>458.82000000000005</v>
      </c>
      <c r="D14" s="86">
        <v>810.58400000000006</v>
      </c>
      <c r="E14" s="87">
        <v>2628.1980000000003</v>
      </c>
      <c r="F14" s="88">
        <v>0</v>
      </c>
      <c r="H14" s="89"/>
      <c r="I14" s="90"/>
      <c r="J14" s="91">
        <v>4580</v>
      </c>
      <c r="K14" s="91">
        <v>458</v>
      </c>
      <c r="L14" s="84">
        <v>2286</v>
      </c>
      <c r="M14" s="84">
        <v>2369</v>
      </c>
    </row>
    <row r="15" spans="2:13" x14ac:dyDescent="0.15">
      <c r="B15" s="84">
        <v>13</v>
      </c>
      <c r="C15" s="85">
        <v>488.23000000000008</v>
      </c>
      <c r="D15" s="86">
        <v>845.87600000000009</v>
      </c>
      <c r="E15" s="87">
        <v>2718.5895</v>
      </c>
      <c r="F15" s="88">
        <v>0</v>
      </c>
      <c r="H15" s="89"/>
      <c r="I15" s="90"/>
      <c r="J15" s="91">
        <v>4880</v>
      </c>
      <c r="K15" s="91">
        <v>488</v>
      </c>
      <c r="L15" s="84">
        <v>2469</v>
      </c>
      <c r="M15" s="84">
        <v>2483</v>
      </c>
    </row>
    <row r="16" spans="2:13" x14ac:dyDescent="0.15">
      <c r="B16" s="84">
        <v>14</v>
      </c>
      <c r="C16" s="85">
        <v>532.05000000000007</v>
      </c>
      <c r="D16" s="86">
        <v>898.46</v>
      </c>
      <c r="E16" s="87">
        <v>2808.9809999999998</v>
      </c>
      <c r="F16" s="88">
        <v>0</v>
      </c>
      <c r="H16" s="89"/>
      <c r="I16" s="90"/>
      <c r="J16" s="91">
        <v>5320</v>
      </c>
      <c r="K16" s="91">
        <v>532</v>
      </c>
      <c r="L16" s="84">
        <v>2685</v>
      </c>
      <c r="M16" s="84">
        <v>2611</v>
      </c>
    </row>
    <row r="17" spans="2:13" x14ac:dyDescent="0.15">
      <c r="B17" s="84">
        <v>15</v>
      </c>
      <c r="C17" s="85">
        <v>717.87</v>
      </c>
      <c r="D17" s="86">
        <v>1121.444</v>
      </c>
      <c r="E17" s="87">
        <v>2899.3725000000004</v>
      </c>
      <c r="F17" s="88">
        <v>0</v>
      </c>
      <c r="H17" s="89"/>
      <c r="I17" s="90"/>
      <c r="J17" s="91">
        <v>6780</v>
      </c>
      <c r="K17" s="91">
        <v>678</v>
      </c>
      <c r="L17" s="84">
        <v>2934</v>
      </c>
      <c r="M17" s="84">
        <v>2752</v>
      </c>
    </row>
    <row r="18" spans="2:13" x14ac:dyDescent="0.15">
      <c r="B18" s="84">
        <v>16</v>
      </c>
      <c r="C18" s="85">
        <v>789.68999999999994</v>
      </c>
      <c r="D18" s="86">
        <v>1207.6279999999999</v>
      </c>
      <c r="E18" s="87">
        <v>2989.7640000000001</v>
      </c>
      <c r="F18" s="88">
        <v>0</v>
      </c>
      <c r="H18" s="89"/>
      <c r="I18" s="90"/>
      <c r="J18" s="91">
        <v>7360</v>
      </c>
      <c r="K18" s="91">
        <v>736</v>
      </c>
      <c r="L18" s="84">
        <v>3219</v>
      </c>
      <c r="M18" s="84">
        <v>2906</v>
      </c>
    </row>
    <row r="19" spans="2:13" x14ac:dyDescent="0.15">
      <c r="B19" s="84">
        <v>17</v>
      </c>
      <c r="C19" s="85">
        <v>873.93550000000005</v>
      </c>
      <c r="D19" s="86">
        <v>1308.7226000000001</v>
      </c>
      <c r="E19" s="87">
        <v>3080.1554999999998</v>
      </c>
      <c r="F19" s="88">
        <v>0</v>
      </c>
      <c r="H19" s="89"/>
      <c r="I19" s="90"/>
      <c r="J19" s="91">
        <v>7990</v>
      </c>
      <c r="K19" s="91">
        <v>799</v>
      </c>
      <c r="L19" s="84">
        <v>3537</v>
      </c>
      <c r="M19" s="84">
        <v>3073</v>
      </c>
    </row>
    <row r="20" spans="2:13" x14ac:dyDescent="0.15">
      <c r="B20" s="84">
        <v>18</v>
      </c>
      <c r="C20" s="85">
        <v>947.1964999999999</v>
      </c>
      <c r="D20" s="86">
        <v>1396.6357999999998</v>
      </c>
      <c r="E20" s="87">
        <v>3170.5470000000005</v>
      </c>
      <c r="F20" s="88">
        <v>0</v>
      </c>
      <c r="H20" s="89"/>
      <c r="I20" s="90"/>
      <c r="J20" s="91">
        <v>8660</v>
      </c>
      <c r="K20" s="91">
        <v>866</v>
      </c>
      <c r="L20" s="84">
        <v>3885</v>
      </c>
      <c r="M20" s="84">
        <v>3252</v>
      </c>
    </row>
    <row r="21" spans="2:13" x14ac:dyDescent="0.15">
      <c r="B21" s="84">
        <v>19</v>
      </c>
      <c r="C21" s="85">
        <v>1103.6568750000001</v>
      </c>
      <c r="D21" s="86">
        <v>1584.3882500000002</v>
      </c>
      <c r="E21" s="87">
        <v>3555.9281249999995</v>
      </c>
      <c r="F21" s="88">
        <v>0</v>
      </c>
      <c r="H21" s="89"/>
      <c r="I21" s="90"/>
      <c r="J21" s="91">
        <v>9380</v>
      </c>
      <c r="K21" s="91">
        <v>938</v>
      </c>
      <c r="L21" s="84">
        <v>4266</v>
      </c>
      <c r="M21" s="84">
        <v>3443</v>
      </c>
    </row>
    <row r="22" spans="2:13" x14ac:dyDescent="0.15">
      <c r="B22" s="84">
        <v>20</v>
      </c>
      <c r="C22" s="85">
        <v>1184.483125</v>
      </c>
      <c r="D22" s="86">
        <v>1681.3797499999998</v>
      </c>
      <c r="E22" s="87">
        <v>3657.6675000000009</v>
      </c>
      <c r="F22" s="92">
        <v>0.1</v>
      </c>
      <c r="H22" s="89"/>
      <c r="I22" s="90"/>
      <c r="J22" s="91">
        <v>11154</v>
      </c>
      <c r="K22" s="91">
        <v>1014</v>
      </c>
      <c r="L22" s="84">
        <v>4677</v>
      </c>
      <c r="M22" s="84">
        <v>3647</v>
      </c>
    </row>
    <row r="23" spans="2:13" x14ac:dyDescent="0.15">
      <c r="B23" s="84">
        <v>21</v>
      </c>
      <c r="C23" s="85">
        <v>1265.3093749999998</v>
      </c>
      <c r="D23" s="86">
        <v>1778.3712499999997</v>
      </c>
      <c r="E23" s="87">
        <v>3759.4068750000006</v>
      </c>
      <c r="F23" s="88">
        <v>0.1</v>
      </c>
      <c r="H23" s="89"/>
      <c r="I23" s="90"/>
      <c r="J23" s="91">
        <v>12045</v>
      </c>
      <c r="K23" s="91">
        <v>1095</v>
      </c>
      <c r="L23" s="84">
        <v>5118</v>
      </c>
      <c r="M23" s="84">
        <v>3863</v>
      </c>
    </row>
    <row r="24" spans="2:13" x14ac:dyDescent="0.15">
      <c r="B24" s="84">
        <v>22</v>
      </c>
      <c r="C24" s="85">
        <v>1506.5109375000002</v>
      </c>
      <c r="D24" s="86">
        <v>2067.8131250000001</v>
      </c>
      <c r="E24" s="87">
        <v>4359.8343750000004</v>
      </c>
      <c r="F24" s="88">
        <v>0.1</v>
      </c>
      <c r="H24" s="89"/>
      <c r="I24" s="90"/>
      <c r="J24" s="91">
        <v>12991</v>
      </c>
      <c r="K24" s="91">
        <v>1181</v>
      </c>
      <c r="L24" s="84">
        <v>5589</v>
      </c>
      <c r="M24" s="84">
        <v>4090</v>
      </c>
    </row>
    <row r="25" spans="2:13" x14ac:dyDescent="0.15">
      <c r="B25" s="84">
        <v>23</v>
      </c>
      <c r="C25" s="85">
        <v>1599.0453125000001</v>
      </c>
      <c r="D25" s="86">
        <v>2178.8543749999999</v>
      </c>
      <c r="E25" s="87">
        <v>4479.1359375000002</v>
      </c>
      <c r="F25" s="88">
        <v>0.1</v>
      </c>
      <c r="H25" s="89"/>
      <c r="I25" s="90"/>
      <c r="J25" s="91">
        <v>13970</v>
      </c>
      <c r="K25" s="91">
        <v>1270</v>
      </c>
      <c r="L25" s="84">
        <v>6087</v>
      </c>
      <c r="M25" s="84">
        <v>4329</v>
      </c>
    </row>
    <row r="26" spans="2:13" x14ac:dyDescent="0.15">
      <c r="B26" s="84">
        <v>24</v>
      </c>
      <c r="C26" s="85">
        <v>1666.8125000000002</v>
      </c>
      <c r="D26" s="86">
        <v>2260.1750000000002</v>
      </c>
      <c r="E26" s="87">
        <v>4598.4375000000009</v>
      </c>
      <c r="F26" s="88">
        <v>0.1</v>
      </c>
      <c r="H26" s="89"/>
      <c r="I26" s="90"/>
      <c r="J26" s="91">
        <v>15004</v>
      </c>
      <c r="K26" s="91">
        <v>1364</v>
      </c>
      <c r="L26" s="84">
        <v>6618</v>
      </c>
      <c r="M26" s="84">
        <v>4579</v>
      </c>
    </row>
    <row r="27" spans="2:13" x14ac:dyDescent="0.15">
      <c r="B27" s="84">
        <v>25</v>
      </c>
      <c r="C27" s="85">
        <v>1734.5796875000001</v>
      </c>
      <c r="D27" s="86">
        <v>2841.495625</v>
      </c>
      <c r="E27" s="87">
        <v>4717.7390625000007</v>
      </c>
      <c r="F27" s="92">
        <v>0.15000000000000002</v>
      </c>
      <c r="H27" s="89"/>
      <c r="I27" s="90"/>
      <c r="J27" s="91">
        <v>16824</v>
      </c>
      <c r="K27" s="91">
        <v>1463</v>
      </c>
      <c r="L27" s="84">
        <v>7173</v>
      </c>
      <c r="M27" s="84">
        <v>4841</v>
      </c>
    </row>
    <row r="28" spans="2:13" x14ac:dyDescent="0.15">
      <c r="B28" s="84">
        <v>26</v>
      </c>
      <c r="C28" s="85">
        <v>1802.3468749999997</v>
      </c>
      <c r="D28" s="86">
        <v>2922.8162499999994</v>
      </c>
      <c r="E28" s="87">
        <v>4837.0406249999996</v>
      </c>
      <c r="F28" s="88">
        <v>0.15000000000000002</v>
      </c>
      <c r="H28" s="89"/>
      <c r="I28" s="90"/>
      <c r="J28" s="91">
        <v>17997</v>
      </c>
      <c r="K28" s="91">
        <v>1565</v>
      </c>
      <c r="L28" s="84">
        <v>7758</v>
      </c>
      <c r="M28" s="84">
        <v>5114</v>
      </c>
    </row>
    <row r="29" spans="2:13" x14ac:dyDescent="0.15">
      <c r="B29" s="84">
        <v>27</v>
      </c>
      <c r="C29" s="85">
        <v>1870.1140625</v>
      </c>
      <c r="D29" s="86">
        <v>3004.1368750000001</v>
      </c>
      <c r="E29" s="87">
        <v>4956.3421875000004</v>
      </c>
      <c r="F29" s="88">
        <v>0.15000000000000002</v>
      </c>
      <c r="H29" s="89"/>
      <c r="I29" s="90"/>
      <c r="J29" s="91">
        <v>19228</v>
      </c>
      <c r="K29" s="91">
        <v>1672</v>
      </c>
      <c r="L29" s="84">
        <v>8367</v>
      </c>
      <c r="M29" s="84">
        <v>5397</v>
      </c>
    </row>
    <row r="30" spans="2:13" x14ac:dyDescent="0.15">
      <c r="B30" s="84">
        <v>28</v>
      </c>
      <c r="C30" s="85">
        <v>1937.8812500000004</v>
      </c>
      <c r="D30" s="86">
        <v>3085.4575000000004</v>
      </c>
      <c r="E30" s="87">
        <v>5075.6437500000011</v>
      </c>
      <c r="F30" s="88">
        <v>0.15000000000000002</v>
      </c>
      <c r="H30" s="89"/>
      <c r="I30" s="90"/>
      <c r="J30" s="91">
        <v>20504</v>
      </c>
      <c r="K30" s="91">
        <v>1783</v>
      </c>
      <c r="L30" s="84">
        <v>9003</v>
      </c>
      <c r="M30" s="84">
        <v>5691</v>
      </c>
    </row>
    <row r="31" spans="2:13" x14ac:dyDescent="0.15">
      <c r="B31" s="84">
        <v>29</v>
      </c>
      <c r="C31" s="85">
        <v>2005.6484375</v>
      </c>
      <c r="D31" s="86">
        <v>3166.7781249999998</v>
      </c>
      <c r="E31" s="87">
        <v>5194.9453125000009</v>
      </c>
      <c r="F31" s="88">
        <v>0.15000000000000002</v>
      </c>
      <c r="H31" s="89"/>
      <c r="I31" s="90"/>
      <c r="J31" s="91">
        <v>21827</v>
      </c>
      <c r="K31" s="91">
        <v>1898</v>
      </c>
      <c r="L31" s="84">
        <v>9666</v>
      </c>
      <c r="M31" s="84">
        <v>5996</v>
      </c>
    </row>
    <row r="32" spans="2:13" x14ac:dyDescent="0.15">
      <c r="B32" s="84">
        <v>30</v>
      </c>
      <c r="C32" s="85">
        <v>2155.1890624999996</v>
      </c>
      <c r="D32" s="86">
        <v>3346.2268749999994</v>
      </c>
      <c r="E32" s="87">
        <v>5314.2468749999998</v>
      </c>
      <c r="F32" s="92">
        <v>0.2</v>
      </c>
      <c r="H32" s="89"/>
      <c r="I32" s="90"/>
      <c r="J32" s="91">
        <v>24204</v>
      </c>
      <c r="K32" s="91">
        <v>2017</v>
      </c>
      <c r="L32" s="84">
        <v>10350</v>
      </c>
      <c r="M32" s="84">
        <v>6310</v>
      </c>
    </row>
    <row r="33" spans="2:13" x14ac:dyDescent="0.15">
      <c r="B33" s="84">
        <v>31</v>
      </c>
      <c r="C33" s="85">
        <v>2211.4820312500001</v>
      </c>
      <c r="D33" s="86">
        <v>3413.7784375000001</v>
      </c>
      <c r="E33" s="87">
        <v>5433.5484374999996</v>
      </c>
      <c r="F33" s="88">
        <v>0.2</v>
      </c>
      <c r="H33" s="89"/>
      <c r="I33" s="90"/>
      <c r="J33" s="91">
        <v>25680</v>
      </c>
      <c r="K33" s="91">
        <v>2140</v>
      </c>
      <c r="L33" s="84">
        <v>11061</v>
      </c>
      <c r="M33" s="84">
        <v>6635</v>
      </c>
    </row>
    <row r="34" spans="2:13" x14ac:dyDescent="0.15">
      <c r="B34" s="84">
        <v>32</v>
      </c>
      <c r="C34" s="85">
        <v>2516.3187499999999</v>
      </c>
      <c r="D34" s="86">
        <v>3779.5825</v>
      </c>
      <c r="E34" s="87">
        <v>6266.0625</v>
      </c>
      <c r="F34" s="88">
        <v>0.2</v>
      </c>
      <c r="H34" s="89"/>
      <c r="I34" s="90"/>
      <c r="J34" s="91">
        <v>27204</v>
      </c>
      <c r="K34" s="91">
        <v>2267</v>
      </c>
      <c r="L34" s="84">
        <v>11796</v>
      </c>
      <c r="M34" s="84">
        <v>6970</v>
      </c>
    </row>
    <row r="35" spans="2:13" x14ac:dyDescent="0.15">
      <c r="B35" s="84">
        <v>33</v>
      </c>
      <c r="C35" s="85">
        <v>2579.0849609375</v>
      </c>
      <c r="D35" s="86">
        <v>3854.9019531250001</v>
      </c>
      <c r="E35" s="87">
        <v>6403.939453125</v>
      </c>
      <c r="F35" s="88">
        <v>0.2</v>
      </c>
      <c r="H35" s="89"/>
      <c r="I35" s="90"/>
      <c r="J35" s="91">
        <v>28776</v>
      </c>
      <c r="K35" s="91">
        <v>2398</v>
      </c>
      <c r="L35" s="84">
        <v>12552</v>
      </c>
      <c r="M35" s="84">
        <v>7315</v>
      </c>
    </row>
    <row r="36" spans="2:13" x14ac:dyDescent="0.15">
      <c r="B36" s="84">
        <v>34</v>
      </c>
      <c r="C36" s="85">
        <v>2641.8511718749996</v>
      </c>
      <c r="D36" s="86">
        <v>3930.2214062499993</v>
      </c>
      <c r="E36" s="87">
        <v>6712.353515625</v>
      </c>
      <c r="F36" s="88">
        <v>0.2</v>
      </c>
      <c r="H36" s="89"/>
      <c r="I36" s="90"/>
      <c r="J36" s="91">
        <v>30384</v>
      </c>
      <c r="K36" s="91">
        <v>2532</v>
      </c>
      <c r="L36" s="84">
        <v>13332</v>
      </c>
      <c r="M36" s="84">
        <v>7669</v>
      </c>
    </row>
    <row r="37" spans="2:13" x14ac:dyDescent="0.15">
      <c r="B37" s="84">
        <v>35</v>
      </c>
      <c r="C37" s="85">
        <v>2704.6173828125002</v>
      </c>
      <c r="D37" s="86">
        <v>5305.5408593749999</v>
      </c>
      <c r="E37" s="87">
        <v>9854.4521484375</v>
      </c>
      <c r="F37" s="92">
        <v>0.27500000000000002</v>
      </c>
      <c r="H37" s="89"/>
      <c r="I37" s="90"/>
      <c r="J37" s="91">
        <v>34055</v>
      </c>
      <c r="K37" s="91">
        <v>2671</v>
      </c>
      <c r="L37" s="84">
        <v>14133</v>
      </c>
      <c r="M37" s="84">
        <v>8032</v>
      </c>
    </row>
    <row r="38" spans="2:13" x14ac:dyDescent="0.15">
      <c r="B38" s="84">
        <v>36</v>
      </c>
      <c r="C38" s="85">
        <v>2767.3835937499998</v>
      </c>
      <c r="D38" s="86">
        <v>5380.8603124999991</v>
      </c>
      <c r="E38" s="87">
        <v>9996.55078125</v>
      </c>
      <c r="F38" s="88">
        <v>0.27500000000000002</v>
      </c>
      <c r="H38" s="89"/>
      <c r="I38" s="90"/>
      <c r="J38" s="91">
        <v>35279</v>
      </c>
      <c r="K38" s="91">
        <v>2767</v>
      </c>
      <c r="L38" s="84">
        <v>14955</v>
      </c>
      <c r="M38" s="84">
        <v>8405</v>
      </c>
    </row>
    <row r="39" spans="2:13" x14ac:dyDescent="0.15">
      <c r="B39" s="84">
        <v>37</v>
      </c>
      <c r="C39" s="85">
        <v>2830.1498046874999</v>
      </c>
      <c r="D39" s="86">
        <v>5456.1797656250001</v>
      </c>
      <c r="E39" s="87">
        <v>10138.6494140625</v>
      </c>
      <c r="F39" s="88">
        <v>0.27500000000000002</v>
      </c>
      <c r="H39" s="89"/>
      <c r="I39" s="90"/>
      <c r="J39" s="91">
        <v>36082</v>
      </c>
      <c r="K39" s="91">
        <v>2830</v>
      </c>
      <c r="L39" s="84">
        <v>15798</v>
      </c>
      <c r="M39" s="84">
        <v>8787</v>
      </c>
    </row>
    <row r="40" spans="2:13" x14ac:dyDescent="0.15">
      <c r="B40" s="84">
        <v>38</v>
      </c>
      <c r="C40" s="85">
        <v>2892.916015625</v>
      </c>
      <c r="D40" s="86">
        <v>5531.4992187499993</v>
      </c>
      <c r="E40" s="87">
        <v>10280.748046875</v>
      </c>
      <c r="F40" s="88">
        <v>0.27500000000000002</v>
      </c>
      <c r="H40" s="89"/>
      <c r="I40" s="90"/>
      <c r="J40" s="91">
        <v>36873</v>
      </c>
      <c r="K40" s="91">
        <v>2892</v>
      </c>
      <c r="L40" s="84">
        <v>16659</v>
      </c>
      <c r="M40" s="84">
        <v>9177</v>
      </c>
    </row>
    <row r="41" spans="2:13" x14ac:dyDescent="0.15">
      <c r="B41" s="84">
        <v>39</v>
      </c>
      <c r="C41" s="85">
        <v>2955.6822265625001</v>
      </c>
      <c r="D41" s="86">
        <v>5606.8186718750003</v>
      </c>
      <c r="E41" s="87">
        <v>10422.8466796875</v>
      </c>
      <c r="F41" s="88">
        <v>0.27500000000000002</v>
      </c>
      <c r="H41" s="89"/>
      <c r="I41" s="90"/>
      <c r="J41" s="91">
        <v>37676</v>
      </c>
      <c r="K41" s="91">
        <v>2955</v>
      </c>
      <c r="L41" s="84">
        <v>17541</v>
      </c>
      <c r="M41" s="84">
        <v>9576</v>
      </c>
    </row>
    <row r="42" spans="2:13" x14ac:dyDescent="0.15">
      <c r="B42" s="84">
        <v>40</v>
      </c>
      <c r="C42" s="85">
        <v>3186.9374999999995</v>
      </c>
      <c r="D42" s="86">
        <v>6384.3249999999989</v>
      </c>
      <c r="E42" s="87">
        <v>10564.945312499998</v>
      </c>
      <c r="F42" s="92">
        <v>0.35</v>
      </c>
      <c r="H42" s="89"/>
      <c r="I42" s="90"/>
      <c r="J42" s="91">
        <v>46143</v>
      </c>
      <c r="K42" s="91">
        <v>3418</v>
      </c>
      <c r="L42" s="84">
        <v>18441</v>
      </c>
      <c r="M42" s="84">
        <v>9983</v>
      </c>
    </row>
    <row r="43" spans="2:13" x14ac:dyDescent="0.15">
      <c r="B43" s="84">
        <v>41</v>
      </c>
      <c r="C43" s="85">
        <v>3253.2109374999995</v>
      </c>
      <c r="D43" s="86">
        <v>6463.8531249999996</v>
      </c>
      <c r="E43" s="87">
        <v>10707.043945312498</v>
      </c>
      <c r="F43" s="88">
        <v>0.35</v>
      </c>
      <c r="H43" s="89"/>
      <c r="I43" s="90"/>
      <c r="J43" s="91">
        <v>43915</v>
      </c>
      <c r="K43" s="91">
        <v>3253</v>
      </c>
      <c r="L43" s="84">
        <v>19359</v>
      </c>
      <c r="M43" s="84">
        <v>10399</v>
      </c>
    </row>
    <row r="44" spans="2:13" x14ac:dyDescent="0.15">
      <c r="B44" s="84">
        <v>42</v>
      </c>
      <c r="C44" s="85">
        <v>3319.484375</v>
      </c>
      <c r="D44" s="86">
        <v>6543.3812500000004</v>
      </c>
      <c r="E44" s="87">
        <v>10849.142578124998</v>
      </c>
      <c r="F44" s="88">
        <v>0.35</v>
      </c>
      <c r="H44" s="89"/>
      <c r="I44" s="90"/>
      <c r="J44" s="91">
        <v>44806</v>
      </c>
      <c r="K44" s="91">
        <v>3319</v>
      </c>
      <c r="L44" s="84">
        <v>20295</v>
      </c>
      <c r="M44" s="84">
        <v>10823</v>
      </c>
    </row>
    <row r="45" spans="2:13" x14ac:dyDescent="0.15">
      <c r="B45" s="84">
        <v>43</v>
      </c>
      <c r="C45" s="85">
        <v>3385.7578125</v>
      </c>
      <c r="D45" s="86">
        <v>6922.9093749999993</v>
      </c>
      <c r="E45" s="87">
        <v>10991.241210937498</v>
      </c>
      <c r="F45" s="88">
        <v>0.35</v>
      </c>
      <c r="H45" s="89"/>
      <c r="I45" s="90"/>
      <c r="J45" s="91">
        <v>45697</v>
      </c>
      <c r="K45" s="91">
        <v>3385</v>
      </c>
      <c r="L45" s="84">
        <v>21246</v>
      </c>
      <c r="M45" s="84">
        <v>11254</v>
      </c>
    </row>
    <row r="46" spans="2:13" x14ac:dyDescent="0.15">
      <c r="B46" s="84">
        <v>44</v>
      </c>
      <c r="C46" s="85">
        <v>3452.0312500000005</v>
      </c>
      <c r="D46" s="86">
        <v>7002.4375</v>
      </c>
      <c r="E46" s="87">
        <v>11133.339843750002</v>
      </c>
      <c r="F46" s="88">
        <v>0.35</v>
      </c>
      <c r="H46" s="89"/>
      <c r="I46" s="90"/>
      <c r="J46" s="91">
        <v>46602</v>
      </c>
      <c r="K46" s="91">
        <v>3452</v>
      </c>
      <c r="L46" s="84">
        <v>22215</v>
      </c>
      <c r="M46" s="84">
        <v>11693</v>
      </c>
    </row>
    <row r="47" spans="2:13" x14ac:dyDescent="0.15">
      <c r="B47" s="84">
        <v>45</v>
      </c>
      <c r="C47" s="85">
        <v>3950.0958593750001</v>
      </c>
      <c r="D47" s="86">
        <v>7600.1150312500004</v>
      </c>
      <c r="E47" s="87">
        <v>12516.838095703126</v>
      </c>
      <c r="F47" s="92">
        <v>0.42499999999999999</v>
      </c>
      <c r="H47" s="89"/>
      <c r="I47" s="90"/>
      <c r="J47" s="91">
        <v>56287</v>
      </c>
      <c r="K47" s="91">
        <v>3950</v>
      </c>
      <c r="L47" s="84">
        <v>23199</v>
      </c>
      <c r="M47" s="84">
        <v>12140</v>
      </c>
    </row>
    <row r="48" spans="2:13" x14ac:dyDescent="0.15">
      <c r="B48" s="84">
        <v>46</v>
      </c>
      <c r="C48" s="85">
        <v>4024.8126562500001</v>
      </c>
      <c r="D48" s="86">
        <v>7689.7751875000004</v>
      </c>
      <c r="E48" s="87">
        <v>12959.43796875</v>
      </c>
      <c r="F48" s="88">
        <v>0.42499999999999999</v>
      </c>
      <c r="H48" s="89"/>
      <c r="I48" s="90"/>
      <c r="J48" s="91">
        <v>57342</v>
      </c>
      <c r="K48" s="91">
        <v>4024</v>
      </c>
      <c r="L48" s="84">
        <v>24201</v>
      </c>
      <c r="M48" s="84">
        <v>12594</v>
      </c>
    </row>
    <row r="49" spans="2:13" x14ac:dyDescent="0.15">
      <c r="B49" s="84">
        <v>47</v>
      </c>
      <c r="C49" s="85">
        <v>4099.5294531249992</v>
      </c>
      <c r="D49" s="86">
        <v>7779.4353437499985</v>
      </c>
      <c r="E49" s="87">
        <v>13131.088359375</v>
      </c>
      <c r="F49" s="88">
        <v>0.42499999999999999</v>
      </c>
      <c r="H49" s="89"/>
      <c r="I49" s="90"/>
      <c r="J49" s="91">
        <v>58410</v>
      </c>
      <c r="K49" s="91">
        <v>4099</v>
      </c>
      <c r="L49" s="84">
        <v>25212</v>
      </c>
      <c r="M49" s="84">
        <v>13055</v>
      </c>
    </row>
    <row r="50" spans="2:13" x14ac:dyDescent="0.15">
      <c r="B50" s="84">
        <v>48</v>
      </c>
      <c r="C50" s="85">
        <v>4174.2462500000001</v>
      </c>
      <c r="D50" s="86">
        <v>7869.0955000000004</v>
      </c>
      <c r="E50" s="87">
        <v>13302.73875</v>
      </c>
      <c r="F50" s="88">
        <v>0.42499999999999999</v>
      </c>
      <c r="H50" s="89"/>
      <c r="I50" s="90"/>
      <c r="J50" s="91">
        <v>59479</v>
      </c>
      <c r="K50" s="91">
        <v>4174</v>
      </c>
      <c r="L50" s="84">
        <v>26241</v>
      </c>
      <c r="M50" s="84">
        <v>13523</v>
      </c>
    </row>
    <row r="51" spans="2:13" x14ac:dyDescent="0.15">
      <c r="B51" s="84">
        <v>49</v>
      </c>
      <c r="C51" s="85">
        <v>4248.9630468750001</v>
      </c>
      <c r="D51" s="86">
        <v>7958.7556562500004</v>
      </c>
      <c r="E51" s="87">
        <v>13474.389140625</v>
      </c>
      <c r="F51" s="88">
        <v>0.42499999999999999</v>
      </c>
      <c r="H51" s="89"/>
      <c r="I51" s="90"/>
      <c r="J51" s="91">
        <v>60534</v>
      </c>
      <c r="K51" s="91">
        <v>4248</v>
      </c>
      <c r="L51" s="84">
        <v>27282</v>
      </c>
      <c r="M51" s="84">
        <v>13998</v>
      </c>
    </row>
    <row r="52" spans="2:13" x14ac:dyDescent="0.15">
      <c r="B52" s="84">
        <v>50</v>
      </c>
      <c r="C52" s="85">
        <v>4646.1031640625006</v>
      </c>
      <c r="D52" s="86">
        <v>8435.323796875</v>
      </c>
      <c r="E52" s="87">
        <v>13646.03953125</v>
      </c>
      <c r="F52" s="92">
        <v>0.5</v>
      </c>
      <c r="H52" s="89"/>
      <c r="I52" s="90"/>
      <c r="J52" s="91">
        <v>69690</v>
      </c>
      <c r="K52" s="91">
        <v>4646</v>
      </c>
      <c r="L52" s="84">
        <v>28335</v>
      </c>
      <c r="M52" s="84">
        <v>14479</v>
      </c>
    </row>
    <row r="53" spans="2:13" x14ac:dyDescent="0.15">
      <c r="B53" s="84">
        <v>51</v>
      </c>
      <c r="C53" s="85">
        <v>5905.2380273437502</v>
      </c>
      <c r="D53" s="86">
        <v>10246.2856328125</v>
      </c>
      <c r="E53" s="87">
        <v>13817.689921875</v>
      </c>
      <c r="F53" s="88">
        <v>0.5</v>
      </c>
      <c r="H53" s="89"/>
      <c r="I53" s="89"/>
      <c r="J53" s="91">
        <v>80385</v>
      </c>
      <c r="K53" s="91">
        <v>5359</v>
      </c>
      <c r="L53" s="84">
        <v>29400</v>
      </c>
      <c r="M53" s="84">
        <v>14967</v>
      </c>
    </row>
    <row r="54" spans="2:13" x14ac:dyDescent="0.15">
      <c r="B54" s="84">
        <v>52</v>
      </c>
      <c r="C54" s="85">
        <v>6005.172890625</v>
      </c>
      <c r="D54" s="86">
        <v>10366.207468749999</v>
      </c>
      <c r="E54" s="87">
        <v>13989.3403125</v>
      </c>
      <c r="F54" s="88">
        <v>0.5</v>
      </c>
      <c r="H54" s="89"/>
      <c r="I54" s="89"/>
      <c r="J54" s="91">
        <v>83310</v>
      </c>
      <c r="K54" s="91">
        <v>5554</v>
      </c>
      <c r="L54" s="84">
        <v>30474</v>
      </c>
      <c r="M54" s="84">
        <v>15461</v>
      </c>
    </row>
    <row r="55" spans="2:13" x14ac:dyDescent="0.15">
      <c r="B55" s="84">
        <v>53</v>
      </c>
      <c r="C55" s="85">
        <v>6105.1077539062499</v>
      </c>
      <c r="D55" s="86">
        <v>10486.1293046875</v>
      </c>
      <c r="E55" s="87">
        <v>17160.990703125</v>
      </c>
      <c r="F55" s="88">
        <v>0.5</v>
      </c>
      <c r="H55" s="89"/>
      <c r="I55" s="89"/>
      <c r="J55" s="91">
        <v>86280</v>
      </c>
      <c r="K55" s="91">
        <v>5752</v>
      </c>
      <c r="L55" s="84">
        <v>31563</v>
      </c>
      <c r="M55" s="84">
        <v>15961</v>
      </c>
    </row>
    <row r="56" spans="2:13" x14ac:dyDescent="0.15">
      <c r="B56" s="84">
        <v>54</v>
      </c>
      <c r="C56" s="85">
        <v>6205.0426171874997</v>
      </c>
      <c r="D56" s="86">
        <v>10606.051140624999</v>
      </c>
      <c r="E56" s="87">
        <v>17332.64109375</v>
      </c>
      <c r="F56" s="88">
        <v>0.5</v>
      </c>
      <c r="H56" s="89"/>
      <c r="I56" s="89"/>
      <c r="J56" s="91">
        <v>89295</v>
      </c>
      <c r="K56" s="91">
        <v>5953</v>
      </c>
      <c r="L56" s="84">
        <v>32658</v>
      </c>
      <c r="M56" s="84">
        <v>16466</v>
      </c>
    </row>
    <row r="57" spans="2:13" x14ac:dyDescent="0.15">
      <c r="B57" s="84">
        <v>55</v>
      </c>
      <c r="C57" s="85">
        <v>6304.9774804687495</v>
      </c>
      <c r="D57" s="86">
        <v>11225.972976562498</v>
      </c>
      <c r="E57" s="87">
        <v>17504.291484374997</v>
      </c>
      <c r="F57" s="92">
        <v>0.6</v>
      </c>
      <c r="H57" s="89"/>
      <c r="I57" s="89"/>
      <c r="J57" s="91">
        <v>98496</v>
      </c>
      <c r="K57" s="91">
        <v>6156</v>
      </c>
      <c r="L57" s="84">
        <v>33765</v>
      </c>
      <c r="M57" s="84">
        <v>16978</v>
      </c>
    </row>
    <row r="58" spans="2:13" x14ac:dyDescent="0.15">
      <c r="B58" s="84">
        <v>56</v>
      </c>
      <c r="C58" s="85">
        <v>6404.9123437500002</v>
      </c>
      <c r="D58" s="86">
        <v>11345.894812499999</v>
      </c>
      <c r="E58" s="87">
        <v>17675.941875</v>
      </c>
      <c r="F58" s="88">
        <v>0.6</v>
      </c>
      <c r="H58" s="89"/>
      <c r="I58" s="89"/>
      <c r="J58" s="91">
        <v>101808</v>
      </c>
      <c r="K58" s="91">
        <v>6363</v>
      </c>
      <c r="L58" s="84">
        <v>34881</v>
      </c>
      <c r="M58" s="84">
        <v>17494</v>
      </c>
    </row>
    <row r="59" spans="2:13" x14ac:dyDescent="0.15">
      <c r="B59" s="84">
        <v>57</v>
      </c>
      <c r="C59" s="85">
        <v>6504.8472070312509</v>
      </c>
      <c r="D59" s="86">
        <v>12465.8166484375</v>
      </c>
      <c r="E59" s="87">
        <v>17847.592265625</v>
      </c>
      <c r="F59" s="88">
        <v>0.6</v>
      </c>
      <c r="H59" s="89"/>
      <c r="I59" s="89"/>
      <c r="J59" s="91">
        <v>104064</v>
      </c>
      <c r="K59" s="91">
        <v>6504</v>
      </c>
      <c r="L59" s="84">
        <v>36006</v>
      </c>
      <c r="M59" s="84">
        <v>18016</v>
      </c>
    </row>
    <row r="60" spans="2:13" x14ac:dyDescent="0.15">
      <c r="B60" s="84">
        <v>58</v>
      </c>
      <c r="C60" s="85">
        <v>6604.7820703124999</v>
      </c>
      <c r="D60" s="86">
        <v>12585.738484375001</v>
      </c>
      <c r="E60" s="87">
        <v>18698.3462109375</v>
      </c>
      <c r="F60" s="88">
        <v>0.6</v>
      </c>
      <c r="H60" s="89"/>
      <c r="I60" s="89"/>
      <c r="J60" s="91">
        <v>105664</v>
      </c>
      <c r="K60" s="91">
        <v>6604</v>
      </c>
      <c r="L60" s="84">
        <v>37137</v>
      </c>
      <c r="M60" s="84">
        <v>18543</v>
      </c>
    </row>
    <row r="61" spans="2:13" x14ac:dyDescent="0.15">
      <c r="B61" s="84">
        <v>59</v>
      </c>
      <c r="C61" s="85">
        <v>6704.7169335937506</v>
      </c>
      <c r="D61" s="86">
        <v>13005.660320312501</v>
      </c>
      <c r="E61" s="87">
        <v>18880.55080078125</v>
      </c>
      <c r="F61" s="88">
        <v>0.6</v>
      </c>
      <c r="H61" s="89"/>
      <c r="I61" s="89"/>
      <c r="J61" s="91">
        <v>107264</v>
      </c>
      <c r="K61" s="91">
        <v>6704</v>
      </c>
      <c r="L61" s="84">
        <v>38274</v>
      </c>
      <c r="M61" s="84">
        <v>19075</v>
      </c>
    </row>
    <row r="62" spans="2:13" x14ac:dyDescent="0.15">
      <c r="B62" s="84">
        <v>60</v>
      </c>
      <c r="C62" s="85">
        <v>7328.4557812499997</v>
      </c>
      <c r="D62" s="86">
        <v>13754.1469375</v>
      </c>
      <c r="E62" s="87">
        <v>19062.755390625</v>
      </c>
      <c r="F62" s="92">
        <v>0.7</v>
      </c>
      <c r="H62" s="89"/>
      <c r="I62" s="89"/>
      <c r="J62" s="91">
        <v>122638</v>
      </c>
      <c r="K62" s="91">
        <v>7214</v>
      </c>
      <c r="L62" s="84">
        <v>39420</v>
      </c>
      <c r="M62" s="84">
        <v>19612</v>
      </c>
    </row>
    <row r="63" spans="2:13" x14ac:dyDescent="0.15">
      <c r="B63" s="84">
        <v>61</v>
      </c>
      <c r="C63" s="85">
        <v>7436.1087109374994</v>
      </c>
      <c r="D63" s="86">
        <v>13883.330453125</v>
      </c>
      <c r="E63" s="87">
        <v>19244.95998046875</v>
      </c>
      <c r="F63" s="88">
        <v>0.7</v>
      </c>
      <c r="H63" s="89"/>
      <c r="I63" s="89"/>
      <c r="J63" s="91">
        <v>126361</v>
      </c>
      <c r="K63" s="91">
        <v>7433</v>
      </c>
      <c r="L63" s="84">
        <v>40569</v>
      </c>
      <c r="M63" s="84">
        <v>20153</v>
      </c>
    </row>
    <row r="64" spans="2:13" x14ac:dyDescent="0.15">
      <c r="B64" s="84">
        <v>62</v>
      </c>
      <c r="C64" s="85">
        <v>7543.7616406249999</v>
      </c>
      <c r="D64" s="86">
        <v>14012.51396875</v>
      </c>
      <c r="E64" s="87">
        <v>19427.1645703125</v>
      </c>
      <c r="F64" s="88">
        <v>0.7</v>
      </c>
      <c r="H64" s="89"/>
      <c r="I64" s="89"/>
      <c r="J64" s="91">
        <v>128231</v>
      </c>
      <c r="K64" s="91">
        <v>7543</v>
      </c>
      <c r="L64" s="84">
        <v>41724</v>
      </c>
      <c r="M64" s="84">
        <v>20698</v>
      </c>
    </row>
    <row r="65" spans="2:13" x14ac:dyDescent="0.15">
      <c r="B65" s="84">
        <v>63</v>
      </c>
      <c r="C65" s="85">
        <v>8517.8682128906239</v>
      </c>
      <c r="D65" s="86">
        <v>15181.441855468749</v>
      </c>
      <c r="E65" s="87">
        <v>22023.06145019531</v>
      </c>
      <c r="F65" s="88">
        <v>0.7</v>
      </c>
      <c r="H65" s="89"/>
      <c r="I65" s="89"/>
      <c r="J65" s="91">
        <v>133926</v>
      </c>
      <c r="K65" s="91">
        <v>7878</v>
      </c>
      <c r="L65" s="84">
        <v>42885</v>
      </c>
      <c r="M65" s="84">
        <v>21247</v>
      </c>
    </row>
    <row r="66" spans="2:13" x14ac:dyDescent="0.15">
      <c r="B66" s="84">
        <v>64</v>
      </c>
      <c r="C66" s="85">
        <v>8637.8343749999985</v>
      </c>
      <c r="D66" s="86">
        <v>15325.401249999997</v>
      </c>
      <c r="E66" s="87">
        <v>22239.567187499997</v>
      </c>
      <c r="F66" s="88">
        <v>0.7</v>
      </c>
      <c r="H66" s="89"/>
      <c r="I66" s="89"/>
      <c r="J66" s="91">
        <v>137785</v>
      </c>
      <c r="K66" s="91">
        <v>8105</v>
      </c>
      <c r="L66" s="84">
        <v>44049</v>
      </c>
      <c r="M66" s="84">
        <v>21801</v>
      </c>
    </row>
    <row r="67" spans="2:13" x14ac:dyDescent="0.15">
      <c r="B67" s="84">
        <v>65</v>
      </c>
      <c r="C67" s="85">
        <v>8757.800537109375</v>
      </c>
      <c r="D67" s="86">
        <v>15469.360644531249</v>
      </c>
      <c r="E67" s="87">
        <v>22456.072924804685</v>
      </c>
      <c r="F67" s="92">
        <v>0.82499999999999996</v>
      </c>
      <c r="H67" s="89"/>
      <c r="I67" s="89"/>
      <c r="J67" s="91">
        <v>152077</v>
      </c>
      <c r="K67" s="91">
        <v>8333</v>
      </c>
      <c r="L67" s="84">
        <v>45216</v>
      </c>
      <c r="M67" s="84">
        <v>22358</v>
      </c>
    </row>
    <row r="68" spans="2:13" x14ac:dyDescent="0.15">
      <c r="B68" s="84">
        <v>66</v>
      </c>
      <c r="C68" s="85">
        <v>8877.7666992187496</v>
      </c>
      <c r="D68" s="86">
        <v>15613.320039062499</v>
      </c>
      <c r="E68" s="87">
        <v>22672.578662109372</v>
      </c>
      <c r="F68" s="88">
        <v>0.82499999999999996</v>
      </c>
      <c r="H68" s="89"/>
      <c r="I68" s="89"/>
      <c r="J68" s="91">
        <v>156293</v>
      </c>
      <c r="K68" s="91">
        <v>8564</v>
      </c>
      <c r="L68" s="84">
        <v>46386</v>
      </c>
      <c r="M68" s="84">
        <v>22919</v>
      </c>
    </row>
    <row r="69" spans="2:13" x14ac:dyDescent="0.15">
      <c r="B69" s="84">
        <v>67</v>
      </c>
      <c r="C69" s="85">
        <v>8997.7328613281243</v>
      </c>
      <c r="D69" s="86">
        <v>16057.279433593749</v>
      </c>
      <c r="E69" s="87">
        <v>22889.08439941406</v>
      </c>
      <c r="F69" s="88">
        <v>0.82499999999999996</v>
      </c>
      <c r="H69" s="89"/>
      <c r="I69" s="89"/>
      <c r="J69" s="91">
        <v>160545</v>
      </c>
      <c r="K69" s="91">
        <v>8797</v>
      </c>
      <c r="L69" s="84">
        <v>47559</v>
      </c>
      <c r="M69" s="84">
        <v>23483</v>
      </c>
    </row>
    <row r="70" spans="2:13" x14ac:dyDescent="0.15">
      <c r="B70" s="84">
        <v>68</v>
      </c>
      <c r="C70" s="85">
        <v>9117.6990234374989</v>
      </c>
      <c r="D70" s="86">
        <v>16201.238828124999</v>
      </c>
      <c r="E70" s="87">
        <v>23105.590136718747</v>
      </c>
      <c r="F70" s="88">
        <v>0.82499999999999996</v>
      </c>
      <c r="H70" s="89"/>
      <c r="I70" s="89"/>
      <c r="J70" s="91">
        <v>164834</v>
      </c>
      <c r="K70" s="91">
        <v>9032</v>
      </c>
      <c r="L70" s="84">
        <v>48732</v>
      </c>
      <c r="M70" s="84">
        <v>24050</v>
      </c>
    </row>
    <row r="71" spans="2:13" x14ac:dyDescent="0.15">
      <c r="B71" s="84">
        <v>69</v>
      </c>
      <c r="C71" s="85">
        <v>9237.6651855468735</v>
      </c>
      <c r="D71" s="86">
        <v>16345.198222656249</v>
      </c>
      <c r="E71" s="87">
        <v>23322.095874023435</v>
      </c>
      <c r="F71" s="88">
        <v>0.82499999999999996</v>
      </c>
      <c r="H71" s="89"/>
      <c r="I71" s="89"/>
      <c r="J71" s="91">
        <v>168575</v>
      </c>
      <c r="K71" s="91">
        <v>9237</v>
      </c>
      <c r="L71" s="84">
        <v>49908</v>
      </c>
      <c r="M71" s="84">
        <v>24620</v>
      </c>
    </row>
    <row r="72" spans="2:13" x14ac:dyDescent="0.15">
      <c r="B72" s="84">
        <v>70</v>
      </c>
      <c r="C72" s="85">
        <v>10026.662158203126</v>
      </c>
      <c r="D72" s="86">
        <v>17791.994589843751</v>
      </c>
      <c r="E72" s="87">
        <v>24548.494042968749</v>
      </c>
      <c r="F72" s="92">
        <v>0.95</v>
      </c>
      <c r="H72" s="89"/>
      <c r="I72" s="89"/>
      <c r="J72" s="91">
        <v>185406</v>
      </c>
      <c r="K72" s="91">
        <v>9508</v>
      </c>
      <c r="L72" s="84">
        <v>51081</v>
      </c>
      <c r="M72" s="84">
        <v>25194</v>
      </c>
    </row>
    <row r="73" spans="2:13" x14ac:dyDescent="0.15">
      <c r="B73" s="84">
        <v>71</v>
      </c>
      <c r="C73" s="85">
        <v>10155.225903320312</v>
      </c>
      <c r="D73" s="86">
        <v>17946.271083984371</v>
      </c>
      <c r="E73" s="87">
        <v>27778.192529296877</v>
      </c>
      <c r="F73" s="88">
        <v>0.95</v>
      </c>
      <c r="H73" s="89"/>
      <c r="I73" s="89"/>
      <c r="J73" s="91">
        <v>190105</v>
      </c>
      <c r="K73" s="91">
        <v>9749</v>
      </c>
      <c r="L73" s="84">
        <v>52257</v>
      </c>
      <c r="M73" s="84">
        <v>25769</v>
      </c>
    </row>
    <row r="74" spans="2:13" x14ac:dyDescent="0.15">
      <c r="B74" s="84">
        <v>72</v>
      </c>
      <c r="C74" s="85">
        <v>10283.7896484375</v>
      </c>
      <c r="D74" s="86">
        <v>18100.547578124999</v>
      </c>
      <c r="E74" s="87">
        <v>28007.891015625002</v>
      </c>
      <c r="F74" s="88">
        <v>0.95</v>
      </c>
      <c r="H74" s="89"/>
      <c r="I74" s="89"/>
      <c r="J74" s="91">
        <v>194844</v>
      </c>
      <c r="K74" s="91">
        <v>9992</v>
      </c>
      <c r="L74" s="84">
        <v>53430</v>
      </c>
      <c r="M74" s="84">
        <v>26348</v>
      </c>
    </row>
    <row r="75" spans="2:13" x14ac:dyDescent="0.15">
      <c r="B75" s="84">
        <v>73</v>
      </c>
      <c r="C75" s="85">
        <v>10412.353393554687</v>
      </c>
      <c r="D75" s="86">
        <v>18254.824072265626</v>
      </c>
      <c r="E75" s="87">
        <v>28237.589501953127</v>
      </c>
      <c r="F75" s="88">
        <v>0.95</v>
      </c>
      <c r="H75" s="89"/>
      <c r="I75" s="89"/>
      <c r="J75" s="91">
        <v>199621</v>
      </c>
      <c r="K75" s="91">
        <v>10237</v>
      </c>
      <c r="L75" s="84">
        <v>54603</v>
      </c>
      <c r="M75" s="84">
        <v>26928</v>
      </c>
    </row>
    <row r="76" spans="2:13" x14ac:dyDescent="0.15">
      <c r="B76" s="84">
        <v>74</v>
      </c>
      <c r="C76" s="85">
        <v>10540.917138671874</v>
      </c>
      <c r="D76" s="86">
        <v>18409.100566406247</v>
      </c>
      <c r="E76" s="87">
        <v>28467.287988281252</v>
      </c>
      <c r="F76" s="88">
        <v>0.95</v>
      </c>
      <c r="H76" s="89"/>
      <c r="I76" s="89"/>
      <c r="J76" s="91">
        <v>204438</v>
      </c>
      <c r="K76" s="91">
        <v>10484</v>
      </c>
      <c r="L76" s="84">
        <v>55773</v>
      </c>
      <c r="M76" s="84">
        <v>27511</v>
      </c>
    </row>
    <row r="77" spans="2:13" x14ac:dyDescent="0.15">
      <c r="B77" s="84">
        <v>75</v>
      </c>
      <c r="C77" s="85">
        <v>10669.480883789061</v>
      </c>
      <c r="D77" s="86">
        <v>18863.377060546874</v>
      </c>
      <c r="E77" s="87">
        <v>28696.986474609377</v>
      </c>
      <c r="F77" s="92">
        <v>1.075</v>
      </c>
      <c r="H77" s="89"/>
      <c r="I77" s="89"/>
      <c r="J77" s="91">
        <v>221381</v>
      </c>
      <c r="K77" s="91">
        <v>10669</v>
      </c>
      <c r="L77" s="84">
        <v>56940</v>
      </c>
      <c r="M77" s="84">
        <v>28095</v>
      </c>
    </row>
    <row r="78" spans="2:13" x14ac:dyDescent="0.15">
      <c r="B78" s="84">
        <v>76</v>
      </c>
      <c r="C78" s="85">
        <v>10798.044628906249</v>
      </c>
      <c r="D78" s="86">
        <v>19017.653554687498</v>
      </c>
      <c r="E78" s="87">
        <v>28926.684960937502</v>
      </c>
      <c r="F78" s="88">
        <v>1.075</v>
      </c>
      <c r="H78" s="89"/>
      <c r="I78" s="89"/>
      <c r="J78" s="91">
        <v>224058</v>
      </c>
      <c r="K78" s="91">
        <v>10798</v>
      </c>
      <c r="L78" s="84">
        <v>58104</v>
      </c>
      <c r="M78" s="84">
        <v>28681</v>
      </c>
    </row>
    <row r="79" spans="2:13" x14ac:dyDescent="0.15">
      <c r="B79" s="84">
        <v>77</v>
      </c>
      <c r="C79" s="85">
        <v>10926.608374023435</v>
      </c>
      <c r="D79" s="86">
        <v>19171.930048828122</v>
      </c>
      <c r="E79" s="87">
        <v>29156.383447265627</v>
      </c>
      <c r="F79" s="88">
        <v>1.075</v>
      </c>
      <c r="H79" s="89"/>
      <c r="I79" s="89"/>
      <c r="J79" s="91">
        <v>226714</v>
      </c>
      <c r="K79" s="91">
        <v>10926</v>
      </c>
      <c r="L79" s="84">
        <v>59265</v>
      </c>
      <c r="M79" s="84">
        <v>29269</v>
      </c>
    </row>
    <row r="80" spans="2:13" x14ac:dyDescent="0.15">
      <c r="B80" s="84">
        <v>78</v>
      </c>
      <c r="C80" s="85">
        <v>11055.172119140623</v>
      </c>
      <c r="D80" s="86">
        <v>19326.20654296875</v>
      </c>
      <c r="E80" s="87">
        <v>29386.081933593752</v>
      </c>
      <c r="F80" s="88">
        <v>1.075</v>
      </c>
      <c r="H80" s="89"/>
      <c r="I80" s="89"/>
      <c r="J80" s="91">
        <v>229391</v>
      </c>
      <c r="K80" s="91">
        <v>11055</v>
      </c>
      <c r="L80" s="84">
        <v>60420</v>
      </c>
      <c r="M80" s="84">
        <v>29858</v>
      </c>
    </row>
    <row r="81" spans="2:13" x14ac:dyDescent="0.15">
      <c r="B81" s="84">
        <v>79</v>
      </c>
      <c r="C81" s="85">
        <v>11183.735864257811</v>
      </c>
      <c r="D81" s="86">
        <v>20480.48303710937</v>
      </c>
      <c r="E81" s="87">
        <v>29615.780419921877</v>
      </c>
      <c r="F81" s="88">
        <v>1.075</v>
      </c>
      <c r="H81" s="89"/>
      <c r="I81" s="89"/>
      <c r="J81" s="91">
        <v>232047</v>
      </c>
      <c r="K81" s="91">
        <v>11183</v>
      </c>
      <c r="L81" s="84">
        <v>61569</v>
      </c>
      <c r="M81" s="84">
        <v>30448</v>
      </c>
    </row>
    <row r="82" spans="2:13" x14ac:dyDescent="0.15">
      <c r="B82" s="84">
        <v>80</v>
      </c>
      <c r="C82" s="85">
        <v>11686.699609375</v>
      </c>
      <c r="D82" s="86">
        <v>21084.03953125</v>
      </c>
      <c r="E82" s="87">
        <v>29845.478906250002</v>
      </c>
      <c r="F82" s="92">
        <v>1.2</v>
      </c>
      <c r="H82" s="89"/>
      <c r="I82" s="89"/>
      <c r="J82" s="91">
        <v>257092</v>
      </c>
      <c r="K82" s="91">
        <v>11686</v>
      </c>
      <c r="L82" s="84">
        <v>62712</v>
      </c>
      <c r="M82" s="84">
        <v>31039</v>
      </c>
    </row>
    <row r="83" spans="2:13" x14ac:dyDescent="0.15">
      <c r="B83" s="84">
        <v>81</v>
      </c>
      <c r="H83" s="89"/>
      <c r="I83" s="89"/>
      <c r="J83" s="93">
        <v>262254</v>
      </c>
      <c r="K83" s="91">
        <v>0</v>
      </c>
      <c r="L83" s="84">
        <v>63852</v>
      </c>
      <c r="M83" s="94"/>
    </row>
    <row r="84" spans="2:13" x14ac:dyDescent="0.15">
      <c r="B84" s="84">
        <v>82</v>
      </c>
      <c r="H84" s="89"/>
      <c r="I84" s="89"/>
      <c r="J84" s="93">
        <v>267416</v>
      </c>
      <c r="K84" s="91">
        <v>0</v>
      </c>
      <c r="L84" s="84">
        <v>64983</v>
      </c>
      <c r="M84" s="94"/>
    </row>
    <row r="85" spans="2:13" x14ac:dyDescent="0.15">
      <c r="B85" s="84">
        <v>83</v>
      </c>
      <c r="H85" s="89"/>
      <c r="I85" s="89"/>
      <c r="J85" s="93">
        <v>272578</v>
      </c>
      <c r="K85" s="91">
        <v>0</v>
      </c>
      <c r="L85" s="84">
        <v>66105</v>
      </c>
      <c r="M85" s="94"/>
    </row>
    <row r="86" spans="2:13" x14ac:dyDescent="0.15">
      <c r="B86" s="84">
        <v>84</v>
      </c>
      <c r="H86" s="89"/>
      <c r="I86" s="89"/>
      <c r="J86" s="93">
        <v>277740</v>
      </c>
      <c r="K86" s="91">
        <v>0</v>
      </c>
      <c r="L86" s="84">
        <v>67218</v>
      </c>
      <c r="M86" s="94"/>
    </row>
    <row r="87" spans="2:13" x14ac:dyDescent="0.15">
      <c r="B87" s="84">
        <v>85</v>
      </c>
      <c r="H87" s="89"/>
      <c r="I87" s="89"/>
      <c r="J87" s="93">
        <v>282902</v>
      </c>
      <c r="K87" s="91">
        <v>0</v>
      </c>
      <c r="L87" s="84">
        <v>68325</v>
      </c>
      <c r="M87" s="94"/>
    </row>
    <row r="88" spans="2:13" x14ac:dyDescent="0.15">
      <c r="B88" s="84">
        <v>86</v>
      </c>
      <c r="H88" s="89"/>
      <c r="I88" s="89"/>
      <c r="J88" s="93">
        <v>288064</v>
      </c>
      <c r="K88" s="91">
        <v>0</v>
      </c>
      <c r="L88" s="84">
        <v>69420</v>
      </c>
      <c r="M88" s="94"/>
    </row>
    <row r="89" spans="2:13" x14ac:dyDescent="0.15">
      <c r="B89" s="84">
        <v>87</v>
      </c>
      <c r="H89" s="89"/>
      <c r="I89" s="89"/>
      <c r="J89" s="93">
        <v>293226</v>
      </c>
      <c r="K89" s="91">
        <v>0</v>
      </c>
      <c r="L89" s="84">
        <v>70509</v>
      </c>
      <c r="M89" s="94"/>
    </row>
    <row r="90" spans="2:13" x14ac:dyDescent="0.15">
      <c r="B90" s="84">
        <v>88</v>
      </c>
      <c r="H90" s="89"/>
      <c r="I90" s="89"/>
      <c r="J90" s="93">
        <v>298388</v>
      </c>
      <c r="K90" s="91">
        <v>0</v>
      </c>
      <c r="L90" s="84">
        <v>71583</v>
      </c>
      <c r="M90" s="94"/>
    </row>
    <row r="91" spans="2:13" x14ac:dyDescent="0.15">
      <c r="B91" s="84">
        <v>89</v>
      </c>
      <c r="H91" s="89"/>
      <c r="I91" s="89"/>
      <c r="J91" s="93">
        <v>303550</v>
      </c>
      <c r="K91" s="91">
        <v>0</v>
      </c>
      <c r="L91" s="84">
        <v>72648</v>
      </c>
      <c r="M91" s="94"/>
    </row>
    <row r="92" spans="2:13" x14ac:dyDescent="0.15">
      <c r="B92" s="84">
        <v>90</v>
      </c>
      <c r="H92" s="89"/>
      <c r="I92" s="89"/>
      <c r="J92" s="93">
        <v>308712</v>
      </c>
      <c r="K92" s="91">
        <v>0</v>
      </c>
      <c r="L92" s="84">
        <v>73698</v>
      </c>
      <c r="M92" s="94"/>
    </row>
    <row r="93" spans="2:13" x14ac:dyDescent="0.15">
      <c r="B93" s="84">
        <v>91</v>
      </c>
      <c r="H93" s="89"/>
      <c r="I93" s="89"/>
      <c r="J93" s="93">
        <v>313874</v>
      </c>
      <c r="K93" s="91">
        <v>0</v>
      </c>
      <c r="L93" s="84">
        <v>74739</v>
      </c>
      <c r="M93" s="94"/>
    </row>
    <row r="94" spans="2:13" x14ac:dyDescent="0.15">
      <c r="B94" s="84">
        <v>92</v>
      </c>
      <c r="H94" s="89"/>
      <c r="I94" s="89"/>
      <c r="J94" s="93">
        <v>319036</v>
      </c>
      <c r="K94" s="91">
        <v>0</v>
      </c>
      <c r="L94" s="84">
        <v>75765</v>
      </c>
      <c r="M94" s="94"/>
    </row>
    <row r="95" spans="2:13" x14ac:dyDescent="0.15">
      <c r="B95" s="84">
        <v>93</v>
      </c>
      <c r="H95" s="89"/>
      <c r="I95" s="89"/>
      <c r="J95" s="93">
        <v>324198</v>
      </c>
      <c r="K95" s="91">
        <v>0</v>
      </c>
      <c r="L95" s="84">
        <v>76779</v>
      </c>
      <c r="M95" s="94"/>
    </row>
    <row r="96" spans="2:13" x14ac:dyDescent="0.15">
      <c r="B96" s="84">
        <v>94</v>
      </c>
      <c r="H96" s="89"/>
      <c r="I96" s="89"/>
      <c r="J96" s="93">
        <v>329360</v>
      </c>
      <c r="K96" s="91">
        <v>0</v>
      </c>
      <c r="L96" s="84">
        <v>77775</v>
      </c>
      <c r="M96" s="94"/>
    </row>
    <row r="97" spans="2:13" x14ac:dyDescent="0.15">
      <c r="B97" s="84">
        <v>95</v>
      </c>
      <c r="H97" s="89"/>
      <c r="I97" s="89"/>
      <c r="J97" s="93">
        <v>334522</v>
      </c>
      <c r="K97" s="91">
        <v>0</v>
      </c>
      <c r="L97" s="84">
        <v>78759</v>
      </c>
      <c r="M97" s="94"/>
    </row>
    <row r="98" spans="2:13" x14ac:dyDescent="0.15">
      <c r="B98" s="84">
        <v>96</v>
      </c>
      <c r="H98" s="89"/>
      <c r="I98" s="89"/>
      <c r="J98" s="93">
        <v>339684</v>
      </c>
      <c r="K98" s="91">
        <v>0</v>
      </c>
      <c r="L98" s="84">
        <v>79728</v>
      </c>
      <c r="M98" s="94"/>
    </row>
    <row r="99" spans="2:13" x14ac:dyDescent="0.15">
      <c r="B99" s="84">
        <v>97</v>
      </c>
      <c r="H99" s="89"/>
      <c r="I99" s="89"/>
      <c r="J99" s="93">
        <v>344846</v>
      </c>
      <c r="K99" s="91">
        <v>0</v>
      </c>
      <c r="L99" s="84">
        <v>80679</v>
      </c>
      <c r="M99" s="94"/>
    </row>
    <row r="100" spans="2:13" x14ac:dyDescent="0.15">
      <c r="B100" s="84">
        <v>98</v>
      </c>
      <c r="H100" s="89"/>
      <c r="I100" s="89"/>
      <c r="J100" s="93">
        <v>350008</v>
      </c>
      <c r="K100" s="91">
        <v>0</v>
      </c>
      <c r="L100" s="84">
        <v>81612</v>
      </c>
      <c r="M100" s="94"/>
    </row>
    <row r="101" spans="2:13" x14ac:dyDescent="0.15">
      <c r="B101" s="84">
        <v>99</v>
      </c>
      <c r="H101" s="89"/>
      <c r="I101" s="89"/>
      <c r="J101" s="93">
        <v>355170</v>
      </c>
      <c r="K101" s="91">
        <v>0</v>
      </c>
      <c r="L101" s="84">
        <v>82530</v>
      </c>
      <c r="M101" s="94"/>
    </row>
    <row r="102" spans="2:13" x14ac:dyDescent="0.15">
      <c r="B102" s="84">
        <v>100</v>
      </c>
      <c r="H102" s="89"/>
      <c r="I102" s="89"/>
      <c r="J102" s="93">
        <v>360332</v>
      </c>
      <c r="K102" s="91">
        <v>0</v>
      </c>
      <c r="L102" s="84">
        <v>83430</v>
      </c>
      <c r="M102" s="94"/>
    </row>
  </sheetData>
  <phoneticPr fontId="2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"/>
  <sheetViews>
    <sheetView topLeftCell="A13" zoomScale="85" zoomScaleNormal="85" workbookViewId="0">
      <selection activeCell="H24" sqref="H24"/>
    </sheetView>
  </sheetViews>
  <sheetFormatPr defaultRowHeight="16.5" x14ac:dyDescent="0.3"/>
  <cols>
    <col min="1" max="1" width="9" style="59"/>
    <col min="2" max="2" width="12" style="59" customWidth="1"/>
    <col min="3" max="3" width="13.875" style="59" customWidth="1"/>
    <col min="4" max="4" width="16.25" style="59" customWidth="1"/>
    <col min="5" max="6" width="11.75" style="59" customWidth="1"/>
    <col min="7" max="7" width="9" style="59"/>
    <col min="8" max="8" width="9.625" style="59" bestFit="1" customWidth="1"/>
    <col min="9" max="20" width="9" style="59"/>
    <col min="21" max="21" width="18.125" style="59" customWidth="1"/>
    <col min="22" max="22" width="9" style="59"/>
    <col min="23" max="23" width="9" style="60"/>
    <col min="24" max="24" width="12.875" style="59" customWidth="1"/>
    <col min="25" max="16384" width="9" style="59"/>
  </cols>
  <sheetData>
    <row r="1" spans="1:30" x14ac:dyDescent="0.3">
      <c r="A1" s="59" t="s">
        <v>183</v>
      </c>
      <c r="B1" s="78">
        <v>130000</v>
      </c>
      <c r="U1" s="59" t="s">
        <v>136</v>
      </c>
    </row>
    <row r="2" spans="1:30" x14ac:dyDescent="0.3">
      <c r="A2" s="77" t="s">
        <v>182</v>
      </c>
      <c r="B2" s="77" t="s">
        <v>184</v>
      </c>
    </row>
    <row r="3" spans="1:30" x14ac:dyDescent="0.3">
      <c r="A3" s="59" t="s">
        <v>137</v>
      </c>
      <c r="B3" s="59" t="s">
        <v>138</v>
      </c>
      <c r="C3" s="59" t="s">
        <v>139</v>
      </c>
      <c r="D3" s="59" t="s">
        <v>140</v>
      </c>
      <c r="E3" s="59" t="s">
        <v>141</v>
      </c>
      <c r="F3" s="59" t="s">
        <v>142</v>
      </c>
      <c r="G3" s="59" t="s">
        <v>143</v>
      </c>
      <c r="H3" s="59" t="s">
        <v>144</v>
      </c>
      <c r="I3" s="59" t="s">
        <v>145</v>
      </c>
      <c r="J3" s="59" t="s">
        <v>146</v>
      </c>
      <c r="K3" s="59" t="s">
        <v>147</v>
      </c>
      <c r="L3" s="59" t="s">
        <v>148</v>
      </c>
      <c r="M3" s="59" t="s">
        <v>149</v>
      </c>
      <c r="N3" s="59" t="s">
        <v>150</v>
      </c>
      <c r="O3" s="59" t="s">
        <v>151</v>
      </c>
      <c r="P3" s="59" t="s">
        <v>152</v>
      </c>
      <c r="Q3" s="59" t="s">
        <v>153</v>
      </c>
      <c r="R3" s="59" t="s">
        <v>154</v>
      </c>
      <c r="S3" s="59" t="s">
        <v>155</v>
      </c>
      <c r="T3" s="59" t="s">
        <v>156</v>
      </c>
      <c r="V3" s="59" t="s">
        <v>157</v>
      </c>
      <c r="W3" s="59"/>
      <c r="X3" s="59" t="s">
        <v>158</v>
      </c>
      <c r="AA3" s="59" t="s">
        <v>159</v>
      </c>
      <c r="AB3" s="59" t="s">
        <v>160</v>
      </c>
    </row>
    <row r="4" spans="1:30" x14ac:dyDescent="0.3">
      <c r="W4" s="59"/>
      <c r="X4" s="60"/>
    </row>
    <row r="5" spans="1:30" x14ac:dyDescent="0.3">
      <c r="A5" s="59">
        <v>1</v>
      </c>
      <c r="B5" s="59" t="s">
        <v>48</v>
      </c>
      <c r="C5" s="59">
        <v>0</v>
      </c>
      <c r="D5" s="59" t="s">
        <v>48</v>
      </c>
      <c r="E5" s="59">
        <v>10058</v>
      </c>
      <c r="F5" s="59">
        <v>48</v>
      </c>
      <c r="H5" s="59">
        <v>290200</v>
      </c>
      <c r="I5" s="61">
        <v>14510</v>
      </c>
      <c r="J5" s="59">
        <v>14510</v>
      </c>
      <c r="K5" s="59">
        <v>5804</v>
      </c>
      <c r="L5" s="59">
        <v>5804</v>
      </c>
      <c r="M5" s="62">
        <v>10000</v>
      </c>
      <c r="N5" s="62">
        <v>500</v>
      </c>
      <c r="O5" s="62">
        <v>1000</v>
      </c>
      <c r="P5" s="62">
        <v>5000</v>
      </c>
      <c r="Q5" s="62">
        <v>0</v>
      </c>
      <c r="R5" s="62">
        <v>0</v>
      </c>
      <c r="S5" s="62">
        <v>3000</v>
      </c>
      <c r="T5" s="62">
        <v>0</v>
      </c>
      <c r="V5" s="72">
        <v>1031</v>
      </c>
      <c r="W5" s="59"/>
      <c r="X5" s="60">
        <v>10</v>
      </c>
      <c r="AA5" s="63"/>
      <c r="AB5" s="63"/>
      <c r="AD5" s="59" t="s">
        <v>161</v>
      </c>
    </row>
    <row r="6" spans="1:30" x14ac:dyDescent="0.3">
      <c r="W6" s="59"/>
      <c r="X6" s="60"/>
      <c r="AA6" s="63"/>
      <c r="AB6" s="63"/>
    </row>
    <row r="7" spans="1:30" x14ac:dyDescent="0.3">
      <c r="A7" s="59">
        <v>2</v>
      </c>
      <c r="B7" s="59" t="s">
        <v>48</v>
      </c>
      <c r="C7" s="59">
        <v>0</v>
      </c>
      <c r="D7" s="59" t="s">
        <v>48</v>
      </c>
      <c r="E7" s="59">
        <v>10058</v>
      </c>
      <c r="F7" s="59">
        <v>48</v>
      </c>
      <c r="H7" s="59">
        <v>357080</v>
      </c>
      <c r="I7" s="61">
        <v>17854</v>
      </c>
      <c r="J7" s="59">
        <v>17854</v>
      </c>
      <c r="K7" s="59">
        <v>7141</v>
      </c>
      <c r="L7" s="59">
        <v>7141</v>
      </c>
      <c r="M7" s="62">
        <v>10000</v>
      </c>
      <c r="N7" s="62">
        <v>500</v>
      </c>
      <c r="O7" s="62">
        <v>1000</v>
      </c>
      <c r="P7" s="62">
        <v>5000</v>
      </c>
      <c r="Q7" s="62">
        <v>0</v>
      </c>
      <c r="R7" s="62">
        <v>0</v>
      </c>
      <c r="S7" s="62">
        <v>3000</v>
      </c>
      <c r="T7" s="62">
        <v>0</v>
      </c>
      <c r="V7" s="72">
        <v>1031</v>
      </c>
      <c r="W7" s="59"/>
      <c r="X7" s="60">
        <v>12</v>
      </c>
      <c r="AA7" s="63"/>
      <c r="AB7" s="63"/>
      <c r="AD7" s="59" t="s">
        <v>162</v>
      </c>
    </row>
    <row r="8" spans="1:30" x14ac:dyDescent="0.3">
      <c r="W8" s="59"/>
      <c r="X8" s="60"/>
    </row>
    <row r="9" spans="1:30" x14ac:dyDescent="0.3">
      <c r="A9" s="59">
        <v>3</v>
      </c>
      <c r="B9" s="59" t="s">
        <v>52</v>
      </c>
      <c r="C9" s="59">
        <v>0</v>
      </c>
      <c r="D9" s="59" t="s">
        <v>52</v>
      </c>
      <c r="E9" s="72">
        <v>52019</v>
      </c>
      <c r="F9" s="59">
        <v>49</v>
      </c>
      <c r="H9" s="59">
        <v>465925</v>
      </c>
      <c r="I9" s="61">
        <v>18637</v>
      </c>
      <c r="J9" s="59">
        <v>18637</v>
      </c>
      <c r="K9" s="59">
        <v>7454</v>
      </c>
      <c r="L9" s="59">
        <v>7454</v>
      </c>
      <c r="M9" s="62">
        <v>10000</v>
      </c>
      <c r="N9" s="62">
        <v>500</v>
      </c>
      <c r="O9" s="62">
        <v>1000</v>
      </c>
      <c r="P9" s="62">
        <v>5000</v>
      </c>
      <c r="Q9" s="62">
        <v>0</v>
      </c>
      <c r="R9" s="62">
        <v>0</v>
      </c>
      <c r="S9" s="62">
        <v>3000</v>
      </c>
      <c r="T9" s="62">
        <v>0</v>
      </c>
      <c r="V9" s="72">
        <v>1606</v>
      </c>
      <c r="W9" s="59"/>
      <c r="X9" s="60">
        <v>15</v>
      </c>
      <c r="AA9" s="63"/>
      <c r="AB9" s="63"/>
      <c r="AD9" s="59" t="s">
        <v>163</v>
      </c>
    </row>
    <row r="10" spans="1:30" x14ac:dyDescent="0.3">
      <c r="W10" s="59"/>
      <c r="X10" s="60"/>
      <c r="AA10" s="63"/>
      <c r="AB10" s="63"/>
    </row>
    <row r="11" spans="1:30" x14ac:dyDescent="0.3">
      <c r="A11" s="59">
        <v>4</v>
      </c>
      <c r="B11" s="59" t="s">
        <v>48</v>
      </c>
      <c r="C11" s="59">
        <v>0</v>
      </c>
      <c r="D11" s="59" t="s">
        <v>48</v>
      </c>
      <c r="E11" s="59">
        <v>10058</v>
      </c>
      <c r="F11" s="59">
        <v>48</v>
      </c>
      <c r="H11" s="59">
        <v>357080</v>
      </c>
      <c r="I11" s="61">
        <v>17854</v>
      </c>
      <c r="J11" s="59">
        <v>17854</v>
      </c>
      <c r="K11" s="59">
        <v>7141</v>
      </c>
      <c r="L11" s="59">
        <v>7141</v>
      </c>
      <c r="M11" s="62">
        <v>10000</v>
      </c>
      <c r="N11" s="62">
        <v>500</v>
      </c>
      <c r="O11" s="62">
        <v>1000</v>
      </c>
      <c r="P11" s="62">
        <v>5000</v>
      </c>
      <c r="Q11" s="62">
        <v>0</v>
      </c>
      <c r="R11" s="62">
        <v>0</v>
      </c>
      <c r="S11" s="62">
        <v>3000</v>
      </c>
      <c r="T11" s="62">
        <v>0</v>
      </c>
      <c r="V11" s="72">
        <v>1031</v>
      </c>
      <c r="W11" s="59"/>
      <c r="X11" s="60">
        <v>12</v>
      </c>
      <c r="AA11" s="63"/>
      <c r="AB11" s="63"/>
      <c r="AD11" s="59" t="s">
        <v>163</v>
      </c>
    </row>
    <row r="12" spans="1:30" x14ac:dyDescent="0.3">
      <c r="W12" s="59"/>
      <c r="X12" s="60"/>
    </row>
    <row r="13" spans="1:30" x14ac:dyDescent="0.3">
      <c r="A13" s="59">
        <v>5</v>
      </c>
      <c r="B13" s="59" t="s">
        <v>56</v>
      </c>
      <c r="C13" s="59">
        <v>0</v>
      </c>
      <c r="D13" s="59" t="s">
        <v>56</v>
      </c>
      <c r="E13" s="72">
        <v>52023</v>
      </c>
      <c r="F13" s="59">
        <v>49</v>
      </c>
      <c r="H13" s="59">
        <v>465925</v>
      </c>
      <c r="I13" s="61">
        <v>18637</v>
      </c>
      <c r="J13" s="59">
        <v>18637</v>
      </c>
      <c r="K13" s="59">
        <v>7454</v>
      </c>
      <c r="L13" s="59">
        <v>7454</v>
      </c>
      <c r="M13" s="62">
        <v>10000</v>
      </c>
      <c r="N13" s="62">
        <v>0</v>
      </c>
      <c r="O13" s="62">
        <v>1000</v>
      </c>
      <c r="P13" s="62">
        <v>5000</v>
      </c>
      <c r="Q13" s="62">
        <v>0</v>
      </c>
      <c r="R13" s="62">
        <v>0</v>
      </c>
      <c r="S13" s="62">
        <v>3000</v>
      </c>
      <c r="T13" s="62">
        <v>0</v>
      </c>
      <c r="V13" s="72" t="s">
        <v>179</v>
      </c>
      <c r="W13" s="59"/>
      <c r="X13" s="60">
        <v>15</v>
      </c>
      <c r="AA13" s="63"/>
      <c r="AB13" s="63"/>
      <c r="AD13" s="59" t="s">
        <v>163</v>
      </c>
    </row>
    <row r="14" spans="1:30" x14ac:dyDescent="0.3">
      <c r="W14" s="59"/>
      <c r="X14" s="60"/>
    </row>
    <row r="15" spans="1:30" x14ac:dyDescent="0.3">
      <c r="A15" s="78">
        <v>6</v>
      </c>
      <c r="B15" s="78" t="s">
        <v>52</v>
      </c>
      <c r="C15" s="78">
        <v>0</v>
      </c>
      <c r="D15" s="78" t="s">
        <v>52</v>
      </c>
      <c r="E15" s="79">
        <v>52019</v>
      </c>
      <c r="F15" s="78">
        <v>49</v>
      </c>
      <c r="G15" s="78"/>
      <c r="H15" s="78">
        <v>465925</v>
      </c>
      <c r="I15" s="80">
        <v>18637</v>
      </c>
      <c r="J15" s="78">
        <v>18637</v>
      </c>
      <c r="K15" s="78">
        <v>7454</v>
      </c>
      <c r="L15" s="78">
        <v>7454</v>
      </c>
      <c r="M15" s="81">
        <v>10000</v>
      </c>
      <c r="N15" s="81">
        <v>500</v>
      </c>
      <c r="O15" s="81">
        <v>1000</v>
      </c>
      <c r="P15" s="81">
        <v>5000</v>
      </c>
      <c r="Q15" s="81">
        <v>0</v>
      </c>
      <c r="R15" s="81">
        <v>0</v>
      </c>
      <c r="S15" s="81">
        <v>3000</v>
      </c>
      <c r="T15" s="81">
        <v>0</v>
      </c>
      <c r="U15" s="78"/>
      <c r="V15" s="79">
        <v>1606</v>
      </c>
      <c r="W15" s="78"/>
      <c r="X15" s="82">
        <v>15</v>
      </c>
      <c r="Y15" s="78"/>
      <c r="Z15" s="78"/>
      <c r="AA15" s="83"/>
      <c r="AB15" s="83"/>
      <c r="AC15" s="78"/>
      <c r="AD15" s="78" t="s">
        <v>163</v>
      </c>
    </row>
    <row r="16" spans="1:30" x14ac:dyDescent="0.3">
      <c r="W16" s="59"/>
      <c r="X16" s="60"/>
    </row>
    <row r="17" spans="2:24" x14ac:dyDescent="0.3">
      <c r="W17" s="59"/>
      <c r="X17" s="60"/>
    </row>
    <row r="18" spans="2:24" x14ac:dyDescent="0.3">
      <c r="C18" s="59" t="s">
        <v>164</v>
      </c>
      <c r="E18" s="59" t="s">
        <v>165</v>
      </c>
      <c r="F18" s="59" t="s">
        <v>166</v>
      </c>
      <c r="G18" s="59" t="s">
        <v>167</v>
      </c>
      <c r="W18" s="59"/>
      <c r="X18" s="60"/>
    </row>
    <row r="19" spans="2:24" x14ac:dyDescent="0.3">
      <c r="B19" s="64"/>
      <c r="D19" s="59" t="s">
        <v>168</v>
      </c>
      <c r="E19" s="59">
        <v>3</v>
      </c>
      <c r="F19" s="59">
        <v>20000</v>
      </c>
      <c r="G19" s="65">
        <v>1</v>
      </c>
    </row>
    <row r="20" spans="2:24" x14ac:dyDescent="0.3">
      <c r="C20" s="66"/>
      <c r="D20" s="67" t="s">
        <v>169</v>
      </c>
      <c r="E20" s="67">
        <v>210000</v>
      </c>
      <c r="F20" s="59">
        <v>2</v>
      </c>
      <c r="G20" s="65">
        <v>1</v>
      </c>
    </row>
    <row r="21" spans="2:24" x14ac:dyDescent="0.3">
      <c r="C21" s="66"/>
      <c r="D21" s="67"/>
      <c r="E21" s="67"/>
      <c r="G21" s="65"/>
    </row>
    <row r="22" spans="2:24" x14ac:dyDescent="0.3">
      <c r="C22" s="59" t="s">
        <v>170</v>
      </c>
      <c r="E22" s="59" t="s">
        <v>165</v>
      </c>
      <c r="F22" s="59" t="s">
        <v>166</v>
      </c>
      <c r="G22" s="59" t="s">
        <v>167</v>
      </c>
    </row>
    <row r="23" spans="2:24" x14ac:dyDescent="0.3">
      <c r="C23" s="66"/>
      <c r="D23" s="59" t="s">
        <v>171</v>
      </c>
      <c r="E23" s="68">
        <v>1</v>
      </c>
      <c r="F23" s="59">
        <v>68</v>
      </c>
      <c r="G23" s="65">
        <v>1</v>
      </c>
    </row>
    <row r="24" spans="2:24" x14ac:dyDescent="0.3">
      <c r="C24" s="66"/>
      <c r="D24" s="69" t="s">
        <v>172</v>
      </c>
      <c r="E24" s="67">
        <v>210010</v>
      </c>
      <c r="F24" s="59">
        <v>2</v>
      </c>
      <c r="G24" s="65">
        <v>1</v>
      </c>
    </row>
    <row r="25" spans="2:24" x14ac:dyDescent="0.3">
      <c r="D25" s="66"/>
      <c r="E25" s="70"/>
      <c r="G25" s="65"/>
    </row>
    <row r="26" spans="2:24" x14ac:dyDescent="0.3">
      <c r="C26" s="78" t="s">
        <v>185</v>
      </c>
      <c r="E26" s="59" t="s">
        <v>165</v>
      </c>
      <c r="F26" s="59" t="s">
        <v>166</v>
      </c>
      <c r="G26" s="59" t="s">
        <v>167</v>
      </c>
    </row>
    <row r="27" spans="2:24" x14ac:dyDescent="0.3">
      <c r="D27" s="59" t="s">
        <v>171</v>
      </c>
      <c r="E27" s="68">
        <v>1</v>
      </c>
      <c r="F27" s="59">
        <v>68</v>
      </c>
      <c r="G27" s="65">
        <v>1</v>
      </c>
    </row>
    <row r="28" spans="2:24" x14ac:dyDescent="0.3">
      <c r="D28" s="76" t="s">
        <v>181</v>
      </c>
      <c r="E28" s="75">
        <v>210023</v>
      </c>
      <c r="F28" s="59">
        <v>1</v>
      </c>
      <c r="G28" s="65">
        <v>1</v>
      </c>
    </row>
    <row r="29" spans="2:24" x14ac:dyDescent="0.3">
      <c r="D29" s="76"/>
      <c r="E29" s="75"/>
      <c r="G29" s="65"/>
    </row>
    <row r="30" spans="2:24" x14ac:dyDescent="0.3">
      <c r="C30" s="78" t="s">
        <v>186</v>
      </c>
      <c r="E30" s="59" t="s">
        <v>165</v>
      </c>
      <c r="F30" s="59" t="s">
        <v>166</v>
      </c>
      <c r="G30" s="59" t="s">
        <v>167</v>
      </c>
    </row>
    <row r="31" spans="2:24" x14ac:dyDescent="0.3">
      <c r="D31" s="74" t="s">
        <v>180</v>
      </c>
      <c r="E31" s="73">
        <v>3060030</v>
      </c>
      <c r="F31" s="59">
        <v>1</v>
      </c>
      <c r="G31" s="65">
        <v>1</v>
      </c>
    </row>
    <row r="32" spans="2:24" x14ac:dyDescent="0.3">
      <c r="D32" s="59" t="s">
        <v>171</v>
      </c>
      <c r="E32" s="68">
        <v>1</v>
      </c>
      <c r="F32" s="59">
        <v>68</v>
      </c>
      <c r="G32" s="65">
        <v>1</v>
      </c>
    </row>
    <row r="33" spans="2:8" x14ac:dyDescent="0.3">
      <c r="D33" s="59" t="s">
        <v>168</v>
      </c>
      <c r="E33" s="59">
        <v>3</v>
      </c>
      <c r="F33" s="59">
        <v>20000</v>
      </c>
      <c r="G33" s="65">
        <v>1</v>
      </c>
    </row>
    <row r="34" spans="2:8" x14ac:dyDescent="0.3">
      <c r="E34" s="68"/>
      <c r="G34" s="65"/>
    </row>
    <row r="35" spans="2:8" x14ac:dyDescent="0.3">
      <c r="B35" s="59" t="s">
        <v>173</v>
      </c>
    </row>
    <row r="36" spans="2:8" x14ac:dyDescent="0.3">
      <c r="B36" s="59" t="s">
        <v>137</v>
      </c>
      <c r="C36" s="59" t="s">
        <v>138</v>
      </c>
      <c r="D36" s="59" t="s">
        <v>165</v>
      </c>
      <c r="E36" s="59" t="s">
        <v>166</v>
      </c>
      <c r="F36" s="59" t="s">
        <v>167</v>
      </c>
    </row>
    <row r="37" spans="2:8" x14ac:dyDescent="0.3">
      <c r="B37" s="59">
        <v>1</v>
      </c>
      <c r="C37" s="59" t="s">
        <v>48</v>
      </c>
      <c r="D37" s="59">
        <v>3</v>
      </c>
      <c r="E37" s="71">
        <v>8000</v>
      </c>
      <c r="F37" s="65">
        <v>1</v>
      </c>
    </row>
    <row r="38" spans="2:8" x14ac:dyDescent="0.3">
      <c r="E38" s="71"/>
      <c r="F38" s="65"/>
    </row>
    <row r="39" spans="2:8" x14ac:dyDescent="0.3">
      <c r="B39" s="59">
        <v>2</v>
      </c>
      <c r="C39" s="59" t="s">
        <v>48</v>
      </c>
      <c r="D39" s="59">
        <v>3</v>
      </c>
      <c r="E39" s="71">
        <v>8000</v>
      </c>
      <c r="F39" s="65">
        <v>1</v>
      </c>
    </row>
    <row r="40" spans="2:8" x14ac:dyDescent="0.3">
      <c r="D40" s="71"/>
      <c r="F40" s="65"/>
    </row>
    <row r="41" spans="2:8" x14ac:dyDescent="0.3">
      <c r="B41" s="59">
        <v>3</v>
      </c>
      <c r="C41" s="59" t="s">
        <v>52</v>
      </c>
      <c r="D41" s="59">
        <v>3</v>
      </c>
      <c r="E41" s="71">
        <v>8000</v>
      </c>
      <c r="F41" s="65">
        <v>1</v>
      </c>
    </row>
    <row r="43" spans="2:8" x14ac:dyDescent="0.3">
      <c r="B43" s="59">
        <v>4</v>
      </c>
      <c r="C43" s="59" t="s">
        <v>48</v>
      </c>
      <c r="D43" s="59">
        <v>3</v>
      </c>
      <c r="E43" s="71">
        <v>8000</v>
      </c>
      <c r="F43" s="65">
        <v>1</v>
      </c>
      <c r="G43" s="71"/>
      <c r="H43" s="65"/>
    </row>
    <row r="44" spans="2:8" x14ac:dyDescent="0.3">
      <c r="D44" s="71"/>
      <c r="F44" s="65"/>
      <c r="G44" s="71"/>
      <c r="H44" s="65"/>
    </row>
    <row r="45" spans="2:8" x14ac:dyDescent="0.3">
      <c r="B45" s="59">
        <v>5</v>
      </c>
      <c r="C45" s="59" t="s">
        <v>56</v>
      </c>
      <c r="D45" s="59">
        <v>3</v>
      </c>
      <c r="E45" s="71">
        <v>50000</v>
      </c>
      <c r="F45" s="65">
        <v>1</v>
      </c>
      <c r="G45" s="71"/>
      <c r="H45" s="65"/>
    </row>
    <row r="46" spans="2:8" x14ac:dyDescent="0.3">
      <c r="D46" s="71"/>
      <c r="F46" s="65"/>
      <c r="G46" s="71"/>
      <c r="H46" s="65"/>
    </row>
    <row r="47" spans="2:8" x14ac:dyDescent="0.3">
      <c r="F47" s="65"/>
      <c r="H47" s="65"/>
    </row>
    <row r="50" spans="2:6" x14ac:dyDescent="0.3">
      <c r="B50" s="59" t="s">
        <v>174</v>
      </c>
      <c r="D50" s="59" t="s">
        <v>165</v>
      </c>
      <c r="E50" s="59" t="s">
        <v>166</v>
      </c>
      <c r="F50" s="59" t="s">
        <v>167</v>
      </c>
    </row>
    <row r="51" spans="2:6" x14ac:dyDescent="0.3">
      <c r="C51" s="74" t="s">
        <v>180</v>
      </c>
      <c r="D51" s="73">
        <v>3060030</v>
      </c>
      <c r="E51" s="59">
        <v>1</v>
      </c>
      <c r="F51" s="65">
        <v>1</v>
      </c>
    </row>
    <row r="52" spans="2:6" x14ac:dyDescent="0.3">
      <c r="C52" s="76" t="s">
        <v>181</v>
      </c>
      <c r="D52" s="75">
        <v>210023</v>
      </c>
      <c r="E52" s="59">
        <v>2</v>
      </c>
      <c r="F52" s="65">
        <v>1</v>
      </c>
    </row>
    <row r="53" spans="2:6" x14ac:dyDescent="0.3">
      <c r="C53" s="69" t="s">
        <v>172</v>
      </c>
      <c r="D53" s="66">
        <v>210010</v>
      </c>
      <c r="E53" s="59">
        <v>5</v>
      </c>
      <c r="F53" s="65">
        <v>1</v>
      </c>
    </row>
    <row r="54" spans="2:6" x14ac:dyDescent="0.3">
      <c r="C54" s="60"/>
      <c r="D54" s="60"/>
      <c r="F54" s="65"/>
    </row>
    <row r="55" spans="2:6" x14ac:dyDescent="0.3">
      <c r="B55" s="59" t="s">
        <v>175</v>
      </c>
    </row>
    <row r="56" spans="2:6" x14ac:dyDescent="0.3">
      <c r="B56" s="74" t="s">
        <v>180</v>
      </c>
      <c r="C56" s="59">
        <v>3060030</v>
      </c>
    </row>
    <row r="57" spans="2:6" x14ac:dyDescent="0.3">
      <c r="B57" s="76" t="s">
        <v>181</v>
      </c>
      <c r="C57" s="59">
        <v>210023</v>
      </c>
    </row>
    <row r="58" spans="2:6" x14ac:dyDescent="0.3">
      <c r="B58" s="69" t="s">
        <v>172</v>
      </c>
      <c r="C58" s="59">
        <v>210010</v>
      </c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版本说明</vt:lpstr>
      <vt:lpstr>铁矿</vt:lpstr>
      <vt:lpstr>20200419</vt:lpstr>
      <vt:lpstr>20191110</vt:lpstr>
      <vt:lpstr>标准20191110</vt:lpstr>
      <vt:lpstr>20190907</vt:lpstr>
      <vt:lpstr>标准20190907</vt:lpstr>
      <vt:lpstr>201904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邹建斌</dc:creator>
  <cp:lastModifiedBy>翁</cp:lastModifiedBy>
  <cp:revision>3</cp:revision>
  <dcterms:created xsi:type="dcterms:W3CDTF">2018-04-02T03:45:00Z</dcterms:created>
  <dcterms:modified xsi:type="dcterms:W3CDTF">2020-04-19T15:29:38Z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