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engt\Desktop\S2\AI\W3\"/>
    </mc:Choice>
  </mc:AlternateContent>
  <xr:revisionPtr revIDLastSave="0" documentId="13_ncr:1_{D9FC8849-F3B2-4349-8D02-32CF3AB200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reedlov" sheetId="1" r:id="rId1"/>
    <sheet name="Sheet1" sheetId="2" r:id="rId2"/>
  </sheets>
  <definedNames>
    <definedName name="solver_cvg" localSheetId="0" hidden="1">0.001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breedlov!$M$9</definedName>
    <definedName name="solver_pre" localSheetId="0" hidden="1">0.0000000001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1" l="1"/>
  <c r="M16" i="1"/>
  <c r="M17" i="1"/>
  <c r="M18" i="1"/>
  <c r="M19" i="1"/>
  <c r="M20" i="1"/>
  <c r="M21" i="1"/>
  <c r="M22" i="1"/>
  <c r="M23" i="1"/>
  <c r="M24" i="1"/>
  <c r="M25" i="1"/>
  <c r="M26" i="1"/>
  <c r="M27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J15" i="1"/>
  <c r="K15" i="1"/>
  <c r="J16" i="1"/>
  <c r="K16" i="1"/>
  <c r="J17" i="1"/>
  <c r="K17" i="1" s="1"/>
  <c r="J18" i="1"/>
  <c r="K18" i="1"/>
  <c r="J19" i="1"/>
  <c r="K19" i="1"/>
  <c r="J20" i="1"/>
  <c r="K20" i="1"/>
  <c r="J21" i="1"/>
  <c r="K21" i="1" s="1"/>
  <c r="J22" i="1"/>
  <c r="K22" i="1"/>
  <c r="J23" i="1"/>
  <c r="K23" i="1"/>
  <c r="J24" i="1"/>
  <c r="K24" i="1"/>
  <c r="J25" i="1"/>
  <c r="K25" i="1" s="1"/>
  <c r="J26" i="1"/>
  <c r="K26" i="1"/>
  <c r="J27" i="1"/>
  <c r="K27" i="1"/>
  <c r="I24" i="1"/>
  <c r="I25" i="1"/>
  <c r="I26" i="1"/>
  <c r="I27" i="1"/>
  <c r="I23" i="1"/>
  <c r="I15" i="1"/>
  <c r="I16" i="1"/>
  <c r="I17" i="1"/>
  <c r="I18" i="1"/>
  <c r="I19" i="1"/>
  <c r="I20" i="1"/>
  <c r="I21" i="1"/>
  <c r="I22" i="1"/>
  <c r="M14" i="1"/>
  <c r="L14" i="1"/>
  <c r="K14" i="1"/>
  <c r="J14" i="1"/>
  <c r="I14" i="1"/>
  <c r="M9" i="1" l="1"/>
</calcChain>
</file>

<file path=xl/sharedStrings.xml><?xml version="1.0" encoding="utf-8"?>
<sst xmlns="http://schemas.openxmlformats.org/spreadsheetml/2006/main" count="49" uniqueCount="45">
  <si>
    <t>Using sigmoid function</t>
  </si>
  <si>
    <t>weights</t>
  </si>
  <si>
    <t>start</t>
  </si>
  <si>
    <t>w11</t>
  </si>
  <si>
    <t>w12</t>
  </si>
  <si>
    <t>w13</t>
  </si>
  <si>
    <t>w21</t>
  </si>
  <si>
    <t>w22</t>
  </si>
  <si>
    <t>Output</t>
  </si>
  <si>
    <t>theta0</t>
  </si>
  <si>
    <t>theta1</t>
  </si>
  <si>
    <t>theta2</t>
  </si>
  <si>
    <t>Data Set</t>
  </si>
  <si>
    <t>Hidden</t>
  </si>
  <si>
    <t>Layer</t>
  </si>
  <si>
    <t>Week</t>
  </si>
  <si>
    <t>Ford</t>
  </si>
  <si>
    <t>Owens</t>
  </si>
  <si>
    <t>GM</t>
  </si>
  <si>
    <t>Error</t>
  </si>
  <si>
    <t>Closing</t>
  </si>
  <si>
    <t>y</t>
  </si>
  <si>
    <t>x1</t>
  </si>
  <si>
    <t>x2</t>
  </si>
  <si>
    <t>x3</t>
  </si>
  <si>
    <t>x4</t>
  </si>
  <si>
    <t>x5</t>
  </si>
  <si>
    <t>at1</t>
  </si>
  <si>
    <t>a2t</t>
  </si>
  <si>
    <t>Out-of-sample</t>
  </si>
  <si>
    <t>Actual</t>
  </si>
  <si>
    <t>Predictions</t>
  </si>
  <si>
    <t>Error^2</t>
  </si>
  <si>
    <t>Sum Error^2</t>
  </si>
  <si>
    <t>weight</t>
  </si>
  <si>
    <t>Suppliers</t>
  </si>
  <si>
    <t>Competitors</t>
  </si>
  <si>
    <t>Y</t>
  </si>
  <si>
    <t>Y-y</t>
  </si>
  <si>
    <t>Objective:</t>
  </si>
  <si>
    <t>Bethlehem</t>
  </si>
  <si>
    <t>Goodyear</t>
  </si>
  <si>
    <t>Chrysler</t>
  </si>
  <si>
    <t xml:space="preserve"> Predicting Ford's Stock Price Over a 3 Month Period.</t>
  </si>
  <si>
    <t>Neural Network based on Feedforward topology.  Originally developed by Joe Breedlove.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</si>
</sst>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14" fontId="0" fillId="0" borderId="0" xfId="0" applyNumberFormat="1"/>
    <xf numFmtId="1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0" fillId="4" borderId="2" xfId="0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right"/>
    </xf>
    <xf numFmtId="0" fontId="0" fillId="5" borderId="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2" fontId="0" fillId="0" borderId="0" xfId="0" applyNumberForma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582706</xdr:colOff>
      <xdr:row>2</xdr:row>
      <xdr:rowOff>128868</xdr:rowOff>
    </xdr:from>
    <xdr:to>
      <xdr:col>16</xdr:col>
      <xdr:colOff>296956</xdr:colOff>
      <xdr:row>8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FBE0953-3AC5-45A1-8093-5594AE61A817}"/>
            </a:ext>
          </a:extLst>
        </xdr:cNvPr>
        <xdr:cNvSpPr txBox="1"/>
      </xdr:nvSpPr>
      <xdr:spPr>
        <a:xfrm>
          <a:off x="8269941" y="465044"/>
          <a:ext cx="1546412" cy="10141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activation</a:t>
          </a:r>
          <a:r>
            <a:rPr lang="en-US" sz="1100" baseline="0"/>
            <a:t> function</a:t>
          </a:r>
        </a:p>
        <a:p>
          <a:r>
            <a:rPr lang="en-US" sz="1100" baseline="0"/>
            <a:t>1/(1+e^(-x))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14</xdr:col>
      <xdr:colOff>387555</xdr:colOff>
      <xdr:row>35</xdr:row>
      <xdr:rowOff>52388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B4389A-7809-4638-B33D-3AAD5E21D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3850"/>
          <a:ext cx="9455355" cy="53959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5"/>
  <sheetViews>
    <sheetView tabSelected="1" topLeftCell="A4" zoomScale="136" workbookViewId="0">
      <selection activeCell="M14" sqref="M14"/>
    </sheetView>
  </sheetViews>
  <sheetFormatPr defaultRowHeight="13.2" x14ac:dyDescent="0.25"/>
  <cols>
    <col min="1" max="1" width="10.77734375" customWidth="1"/>
    <col min="2" max="2" width="7.77734375" customWidth="1"/>
    <col min="3" max="3" width="8.109375" customWidth="1"/>
    <col min="4" max="4" width="11.5546875" customWidth="1"/>
    <col min="5" max="5" width="8.109375" customWidth="1"/>
    <col min="6" max="6" width="8.5546875" customWidth="1"/>
    <col min="7" max="7" width="7.5546875" customWidth="1"/>
    <col min="8" max="8" width="6" customWidth="1"/>
    <col min="9" max="9" width="7.77734375" customWidth="1"/>
    <col min="10" max="10" width="8.21875" customWidth="1"/>
    <col min="11" max="11" width="9.5546875" customWidth="1"/>
    <col min="12" max="12" width="11" customWidth="1"/>
    <col min="13" max="13" width="7.21875" customWidth="1"/>
  </cols>
  <sheetData>
    <row r="1" spans="1:13" x14ac:dyDescent="0.25">
      <c r="A1" s="9" t="s">
        <v>44</v>
      </c>
    </row>
    <row r="2" spans="1:13" x14ac:dyDescent="0.25">
      <c r="A2" t="s">
        <v>0</v>
      </c>
    </row>
    <row r="4" spans="1:13" x14ac:dyDescent="0.25">
      <c r="A4" s="9" t="s">
        <v>39</v>
      </c>
      <c r="B4" t="s">
        <v>43</v>
      </c>
    </row>
    <row r="5" spans="1:13" x14ac:dyDescent="0.25">
      <c r="E5" s="1"/>
      <c r="K5" s="10" t="s">
        <v>8</v>
      </c>
    </row>
    <row r="6" spans="1:13" x14ac:dyDescent="0.25">
      <c r="E6" s="1"/>
      <c r="K6" s="11" t="s">
        <v>34</v>
      </c>
    </row>
    <row r="7" spans="1:13" x14ac:dyDescent="0.25">
      <c r="D7" s="12" t="s">
        <v>3</v>
      </c>
      <c r="E7" s="13" t="s">
        <v>4</v>
      </c>
      <c r="F7" s="14" t="s">
        <v>5</v>
      </c>
      <c r="G7" s="15" t="s">
        <v>6</v>
      </c>
      <c r="H7" s="16" t="s">
        <v>7</v>
      </c>
      <c r="I7" s="17" t="s">
        <v>10</v>
      </c>
      <c r="J7" s="18" t="s">
        <v>11</v>
      </c>
      <c r="K7" s="20" t="s">
        <v>9</v>
      </c>
    </row>
    <row r="8" spans="1:13" x14ac:dyDescent="0.25">
      <c r="C8" t="s">
        <v>1</v>
      </c>
      <c r="D8" s="1">
        <v>-2.6952941607295124</v>
      </c>
      <c r="E8" s="1">
        <v>1.3085756359038043</v>
      </c>
      <c r="F8" s="1">
        <v>-0.48596079407142601</v>
      </c>
      <c r="G8" s="1">
        <v>2.4515937554167215E-3</v>
      </c>
      <c r="H8" s="1">
        <v>4.187913143008269E-3</v>
      </c>
      <c r="I8" s="1">
        <v>25.336908367502087</v>
      </c>
      <c r="J8" s="1">
        <v>187.3172395915135</v>
      </c>
      <c r="K8" s="1">
        <v>-101.55866295175004</v>
      </c>
      <c r="M8" s="7" t="s">
        <v>33</v>
      </c>
    </row>
    <row r="9" spans="1:13" x14ac:dyDescent="0.25">
      <c r="B9" s="7"/>
      <c r="C9" t="s">
        <v>2</v>
      </c>
      <c r="D9" s="1">
        <v>-2.6952941607295124</v>
      </c>
      <c r="E9" s="1">
        <v>1.3085756359038043</v>
      </c>
      <c r="F9" s="1">
        <v>-0.48596079407142601</v>
      </c>
      <c r="G9" s="1">
        <v>2.4515937554167215E-3</v>
      </c>
      <c r="H9" s="1">
        <v>4.187913143008269E-3</v>
      </c>
      <c r="I9" s="1">
        <v>187.3172395915135</v>
      </c>
      <c r="J9" s="1">
        <v>-101.55866295175004</v>
      </c>
      <c r="K9" s="1">
        <v>25.336908367502087</v>
      </c>
      <c r="M9" s="1">
        <f>SUM(M14:M27)</f>
        <v>18.745504656057197</v>
      </c>
    </row>
    <row r="11" spans="1:13" x14ac:dyDescent="0.25">
      <c r="A11" t="s">
        <v>12</v>
      </c>
      <c r="C11" s="4"/>
      <c r="D11" s="26" t="s">
        <v>35</v>
      </c>
      <c r="E11" s="26"/>
      <c r="F11" s="26"/>
      <c r="G11" s="25" t="s">
        <v>36</v>
      </c>
      <c r="H11" s="25"/>
      <c r="I11" s="19" t="s">
        <v>13</v>
      </c>
      <c r="J11" s="21" t="s">
        <v>14</v>
      </c>
      <c r="K11" s="22" t="s">
        <v>8</v>
      </c>
      <c r="L11" s="4"/>
      <c r="M11" s="4"/>
    </row>
    <row r="12" spans="1:13" x14ac:dyDescent="0.25">
      <c r="A12" t="s">
        <v>15</v>
      </c>
      <c r="C12" s="4" t="s">
        <v>16</v>
      </c>
      <c r="D12" s="6" t="s">
        <v>40</v>
      </c>
      <c r="E12" s="4" t="s">
        <v>17</v>
      </c>
      <c r="F12" s="6" t="s">
        <v>41</v>
      </c>
      <c r="G12" s="6" t="s">
        <v>42</v>
      </c>
      <c r="H12" s="4" t="s">
        <v>18</v>
      </c>
      <c r="I12" s="4"/>
      <c r="J12" s="4"/>
      <c r="K12" s="23" t="s">
        <v>14</v>
      </c>
      <c r="L12" s="4" t="s">
        <v>19</v>
      </c>
      <c r="M12" s="6" t="s">
        <v>32</v>
      </c>
    </row>
    <row r="13" spans="1:13" x14ac:dyDescent="0.25">
      <c r="A13" t="s">
        <v>20</v>
      </c>
      <c r="C13" s="4" t="s">
        <v>21</v>
      </c>
      <c r="D13" s="4" t="s">
        <v>22</v>
      </c>
      <c r="E13" s="4" t="s">
        <v>23</v>
      </c>
      <c r="F13" s="4" t="s">
        <v>24</v>
      </c>
      <c r="G13" s="4" t="s">
        <v>25</v>
      </c>
      <c r="H13" s="4" t="s">
        <v>26</v>
      </c>
      <c r="I13" s="4" t="s">
        <v>27</v>
      </c>
      <c r="J13" s="4" t="s">
        <v>28</v>
      </c>
      <c r="K13" s="6" t="s">
        <v>37</v>
      </c>
      <c r="L13" s="6" t="s">
        <v>38</v>
      </c>
      <c r="M13" s="4"/>
    </row>
    <row r="14" spans="1:13" x14ac:dyDescent="0.25">
      <c r="A14" s="2">
        <v>35433</v>
      </c>
      <c r="C14" s="24">
        <v>32.5</v>
      </c>
      <c r="D14" s="24">
        <v>9.25</v>
      </c>
      <c r="E14" s="24">
        <v>42.5</v>
      </c>
      <c r="F14" s="24">
        <v>52.375</v>
      </c>
      <c r="G14" s="24">
        <v>34.625</v>
      </c>
      <c r="H14" s="24">
        <v>57.875</v>
      </c>
      <c r="I14" s="1">
        <f>1/(1+EXP(-($D$8*D14+$E$8*E14+$F$8*F14)))</f>
        <v>0.99467920182351877</v>
      </c>
      <c r="J14" s="1">
        <f>1/(1+EXP(-($G$8*G14+$H$8*H14)))</f>
        <v>0.58109300785998497</v>
      </c>
      <c r="K14" s="1">
        <f>$I$8+I14+$J$8*J14+$K$8</f>
        <v>33.621662795837594</v>
      </c>
      <c r="L14" s="1">
        <f>K14-C14</f>
        <v>1.1216627958375938</v>
      </c>
      <c r="M14" s="1">
        <f>L14^2</f>
        <v>1.2581274275662075</v>
      </c>
    </row>
    <row r="15" spans="1:13" x14ac:dyDescent="0.25">
      <c r="A15" s="2">
        <v>35440</v>
      </c>
      <c r="C15" s="24">
        <v>33.5</v>
      </c>
      <c r="D15" s="24">
        <v>8.875</v>
      </c>
      <c r="E15" s="8">
        <v>49</v>
      </c>
      <c r="F15" s="24">
        <v>54.5</v>
      </c>
      <c r="G15" s="24">
        <v>35.75</v>
      </c>
      <c r="H15" s="24">
        <v>61.125</v>
      </c>
      <c r="I15" s="1">
        <f>1/(1+EXP(-($D$8*D15+$E$8*E15+$F$8*F15)))</f>
        <v>0.99999889383149598</v>
      </c>
      <c r="J15" s="1">
        <f t="shared" ref="J15:J27" si="0">1/(1+EXP(-($G$8*G15+$H$8*H15)))</f>
        <v>0.58507218504441993</v>
      </c>
      <c r="K15" s="1">
        <f t="shared" ref="K15:K27" si="1">$I$8+I15+$J$8*J15+$K$8</f>
        <v>34.372350973879477</v>
      </c>
      <c r="L15" s="1">
        <f t="shared" ref="L15:L27" si="2">K15-C15</f>
        <v>0.87235097387947746</v>
      </c>
      <c r="M15" s="1">
        <f t="shared" ref="M15:M27" si="3">L15^2</f>
        <v>0.7609962216284728</v>
      </c>
    </row>
    <row r="16" spans="1:13" x14ac:dyDescent="0.25">
      <c r="A16" s="2">
        <v>35447</v>
      </c>
      <c r="C16" s="8">
        <v>33</v>
      </c>
      <c r="D16" s="8">
        <v>9</v>
      </c>
      <c r="E16" s="24">
        <v>48.625</v>
      </c>
      <c r="F16" s="8">
        <v>55</v>
      </c>
      <c r="G16" s="24">
        <v>34.375</v>
      </c>
      <c r="H16" s="24">
        <v>60.125</v>
      </c>
      <c r="I16" s="1">
        <f t="shared" ref="I15:I23" si="4">1/(1+EXP(-($D$8*D16+$E$8*E16+$F$8*F16)))</f>
        <v>0.9999967731444287</v>
      </c>
      <c r="J16" s="1">
        <f t="shared" si="0"/>
        <v>0.58323600491720484</v>
      </c>
      <c r="K16" s="1">
        <f t="shared" si="1"/>
        <v>34.028400660369684</v>
      </c>
      <c r="L16" s="1">
        <f t="shared" si="2"/>
        <v>1.0284006603696838</v>
      </c>
      <c r="M16" s="1">
        <f t="shared" si="3"/>
        <v>1.0576079182488018</v>
      </c>
    </row>
    <row r="17" spans="1:13" x14ac:dyDescent="0.25">
      <c r="A17" s="2">
        <v>35454</v>
      </c>
      <c r="C17" s="24">
        <v>33.625</v>
      </c>
      <c r="D17" s="24">
        <v>8.625</v>
      </c>
      <c r="E17" s="24">
        <v>45.625</v>
      </c>
      <c r="F17" s="24">
        <v>54.25</v>
      </c>
      <c r="G17" s="24">
        <v>35.25</v>
      </c>
      <c r="H17" s="24">
        <v>62.5</v>
      </c>
      <c r="I17" s="1">
        <f t="shared" si="4"/>
        <v>0.9999586533651097</v>
      </c>
      <c r="J17" s="1">
        <f t="shared" si="0"/>
        <v>0.58617210139837705</v>
      </c>
      <c r="K17" s="1">
        <f t="shared" si="1"/>
        <v>34.578344028617906</v>
      </c>
      <c r="L17" s="1">
        <f t="shared" si="2"/>
        <v>0.95334402861790579</v>
      </c>
      <c r="M17" s="1">
        <f t="shared" si="3"/>
        <v>0.90886483690141839</v>
      </c>
    </row>
    <row r="18" spans="1:13" x14ac:dyDescent="0.25">
      <c r="A18" s="2">
        <v>35461</v>
      </c>
      <c r="C18" s="24">
        <v>32.125</v>
      </c>
      <c r="D18" s="24">
        <v>8.375</v>
      </c>
      <c r="E18" s="24">
        <v>46.625</v>
      </c>
      <c r="F18" s="24">
        <v>54.5</v>
      </c>
      <c r="G18" s="24">
        <v>34.875</v>
      </c>
      <c r="H18" s="8">
        <v>59</v>
      </c>
      <c r="I18" s="1">
        <f t="shared" si="4"/>
        <v>0.99999356908406001</v>
      </c>
      <c r="J18" s="1">
        <f t="shared" si="0"/>
        <v>0.58238850762535121</v>
      </c>
      <c r="K18" s="1">
        <f t="shared" si="1"/>
        <v>33.869646603038021</v>
      </c>
      <c r="L18" s="1">
        <f t="shared" si="2"/>
        <v>1.7446466030380208</v>
      </c>
      <c r="M18" s="1">
        <f t="shared" si="3"/>
        <v>3.0437917694921053</v>
      </c>
    </row>
    <row r="19" spans="1:13" x14ac:dyDescent="0.25">
      <c r="A19" s="2">
        <v>35468</v>
      </c>
      <c r="C19" s="24">
        <v>32.25</v>
      </c>
      <c r="D19" s="24">
        <v>8.25</v>
      </c>
      <c r="E19" s="24">
        <v>45.5</v>
      </c>
      <c r="F19" s="24">
        <v>52.5</v>
      </c>
      <c r="G19" s="24">
        <v>34.125</v>
      </c>
      <c r="H19" s="24">
        <v>56.75</v>
      </c>
      <c r="I19" s="1">
        <f t="shared" si="4"/>
        <v>0.99999242820569856</v>
      </c>
      <c r="J19" s="1">
        <f t="shared" si="0"/>
        <v>0.57964705961511076</v>
      </c>
      <c r="K19" s="1">
        <f t="shared" si="1"/>
        <v>33.356124988397752</v>
      </c>
      <c r="L19" s="1">
        <f t="shared" si="2"/>
        <v>1.1061249883977524</v>
      </c>
      <c r="M19" s="1">
        <f t="shared" si="3"/>
        <v>1.2235124899579279</v>
      </c>
    </row>
    <row r="20" spans="1:13" x14ac:dyDescent="0.25">
      <c r="A20" s="2">
        <v>35475</v>
      </c>
      <c r="C20" s="24">
        <v>32.75</v>
      </c>
      <c r="D20" s="24">
        <v>7.75</v>
      </c>
      <c r="E20" s="24">
        <v>44.75</v>
      </c>
      <c r="F20" s="24">
        <v>53.625</v>
      </c>
      <c r="G20" s="24">
        <v>34.5</v>
      </c>
      <c r="H20" s="24">
        <v>58.75</v>
      </c>
      <c r="I20" s="1">
        <f t="shared" si="4"/>
        <v>0.99999093048210019</v>
      </c>
      <c r="J20" s="1">
        <f t="shared" si="0"/>
        <v>0.58191019596308635</v>
      </c>
      <c r="K20" s="1">
        <f t="shared" si="1"/>
        <v>33.78004794419617</v>
      </c>
      <c r="L20" s="1">
        <f t="shared" si="2"/>
        <v>1.0300479441961699</v>
      </c>
      <c r="M20" s="1">
        <f t="shared" si="3"/>
        <v>1.0609987673427559</v>
      </c>
    </row>
    <row r="21" spans="1:13" x14ac:dyDescent="0.25">
      <c r="A21" s="2">
        <v>35482</v>
      </c>
      <c r="C21" s="24">
        <v>33.125</v>
      </c>
      <c r="D21" s="24">
        <v>7.875</v>
      </c>
      <c r="E21" s="24">
        <v>43.375</v>
      </c>
      <c r="F21" s="24">
        <v>53.75</v>
      </c>
      <c r="G21" s="24">
        <v>35.125</v>
      </c>
      <c r="H21" s="24">
        <v>58.5</v>
      </c>
      <c r="I21" s="1">
        <f t="shared" si="4"/>
        <v>0.99991840280003796</v>
      </c>
      <c r="J21" s="1">
        <f t="shared" si="0"/>
        <v>0.58202825242334233</v>
      </c>
      <c r="K21" s="1">
        <f t="shared" si="1"/>
        <v>33.802089426765221</v>
      </c>
      <c r="L21" s="1">
        <f t="shared" si="2"/>
        <v>0.67708942676522099</v>
      </c>
      <c r="M21" s="1">
        <f t="shared" si="3"/>
        <v>0.45845009183725555</v>
      </c>
    </row>
    <row r="22" spans="1:13" x14ac:dyDescent="0.25">
      <c r="A22" s="2">
        <v>35489</v>
      </c>
      <c r="C22" s="24">
        <v>32.875</v>
      </c>
      <c r="D22" s="24">
        <v>8.25</v>
      </c>
      <c r="E22" s="24">
        <v>42.375</v>
      </c>
      <c r="F22" s="24">
        <v>52.75</v>
      </c>
      <c r="G22" s="8">
        <v>34</v>
      </c>
      <c r="H22" s="24">
        <v>57.875</v>
      </c>
      <c r="I22" s="1">
        <f t="shared" si="4"/>
        <v>0.99948984407528396</v>
      </c>
      <c r="J22" s="1">
        <f t="shared" si="0"/>
        <v>0.58071997622451399</v>
      </c>
      <c r="K22" s="1">
        <f t="shared" si="1"/>
        <v>33.556598181852635</v>
      </c>
      <c r="L22" s="1">
        <f t="shared" si="2"/>
        <v>0.68159818185263532</v>
      </c>
      <c r="M22" s="1">
        <f t="shared" si="3"/>
        <v>0.46457608150481811</v>
      </c>
    </row>
    <row r="23" spans="1:13" x14ac:dyDescent="0.25">
      <c r="A23" s="2">
        <v>35496</v>
      </c>
      <c r="C23" s="24">
        <v>32.25</v>
      </c>
      <c r="D23" s="24">
        <v>8.125</v>
      </c>
      <c r="E23" s="24">
        <v>42.625</v>
      </c>
      <c r="F23" s="24">
        <v>53.375</v>
      </c>
      <c r="G23" s="24">
        <v>31.875</v>
      </c>
      <c r="H23" s="24">
        <v>56.625</v>
      </c>
      <c r="I23" s="1">
        <f>1/(1+EXP(-($D$8*D23+$E$8*E23+$F$8*F23)))</f>
        <v>0.99964413886213443</v>
      </c>
      <c r="J23" s="1">
        <f t="shared" si="0"/>
        <v>0.57817477507310167</v>
      </c>
      <c r="K23" s="1">
        <f t="shared" si="1"/>
        <v>33.079992422751801</v>
      </c>
      <c r="L23" s="1">
        <f t="shared" si="2"/>
        <v>0.82999242275180052</v>
      </c>
      <c r="M23" s="1">
        <f t="shared" si="3"/>
        <v>0.68888742182540352</v>
      </c>
    </row>
    <row r="24" spans="1:13" x14ac:dyDescent="0.25">
      <c r="A24" s="2">
        <v>35503</v>
      </c>
      <c r="C24" s="24">
        <v>32.125</v>
      </c>
      <c r="D24" s="24">
        <v>8.5</v>
      </c>
      <c r="E24" s="24">
        <v>42.5</v>
      </c>
      <c r="F24" s="24">
        <v>53.875</v>
      </c>
      <c r="G24" s="24">
        <v>30.5</v>
      </c>
      <c r="H24" s="8">
        <v>58</v>
      </c>
      <c r="I24" s="1">
        <f t="shared" ref="I24:I27" si="5">1/(1+EXP(-($D$8*D24+$E$8*E24+$F$8*F24)))</f>
        <v>0.99853337887270777</v>
      </c>
      <c r="J24" s="1">
        <f t="shared" si="0"/>
        <v>0.57875693558699093</v>
      </c>
      <c r="K24" s="1">
        <f t="shared" si="1"/>
        <v>33.187930363223288</v>
      </c>
      <c r="L24" s="1">
        <f t="shared" si="2"/>
        <v>1.0629303632232876</v>
      </c>
      <c r="M24" s="1">
        <f t="shared" si="3"/>
        <v>1.1298209570619901</v>
      </c>
    </row>
    <row r="25" spans="1:13" x14ac:dyDescent="0.25">
      <c r="A25" s="2">
        <v>35510</v>
      </c>
      <c r="C25" s="24">
        <v>31.75</v>
      </c>
      <c r="D25" s="24">
        <v>8.25</v>
      </c>
      <c r="E25" s="24">
        <v>40.875</v>
      </c>
      <c r="F25" s="24">
        <v>54.5</v>
      </c>
      <c r="G25" s="24">
        <v>30.25</v>
      </c>
      <c r="H25" s="8">
        <v>57</v>
      </c>
      <c r="I25" s="1">
        <f t="shared" si="5"/>
        <v>0.99156578806914197</v>
      </c>
      <c r="J25" s="1">
        <f t="shared" si="0"/>
        <v>0.57758607001683981</v>
      </c>
      <c r="K25" s="1">
        <f t="shared" si="1"/>
        <v>32.96163946588625</v>
      </c>
      <c r="L25" s="1">
        <f t="shared" si="2"/>
        <v>1.2116394658862504</v>
      </c>
      <c r="M25" s="1">
        <f t="shared" si="3"/>
        <v>1.4680701952931181</v>
      </c>
    </row>
    <row r="26" spans="1:13" x14ac:dyDescent="0.25">
      <c r="A26" s="2">
        <v>35516</v>
      </c>
      <c r="C26" s="24">
        <v>30.875</v>
      </c>
      <c r="D26" s="24">
        <v>8.5</v>
      </c>
      <c r="E26" s="24">
        <v>40.125</v>
      </c>
      <c r="F26" s="24">
        <v>54.25</v>
      </c>
      <c r="G26" s="24">
        <v>30.25</v>
      </c>
      <c r="H26" s="24">
        <v>56.25</v>
      </c>
      <c r="I26" s="1">
        <f t="shared" si="5"/>
        <v>0.96206558754018778</v>
      </c>
      <c r="J26" s="1">
        <f t="shared" si="0"/>
        <v>0.57681955730507406</v>
      </c>
      <c r="K26" s="1">
        <f t="shared" si="1"/>
        <v>32.788558220077547</v>
      </c>
      <c r="L26" s="1">
        <f t="shared" si="2"/>
        <v>1.9135582200775474</v>
      </c>
      <c r="M26" s="1">
        <f t="shared" si="3"/>
        <v>3.6617050616263511</v>
      </c>
    </row>
    <row r="27" spans="1:13" x14ac:dyDescent="0.25">
      <c r="A27" s="2">
        <v>35520</v>
      </c>
      <c r="C27" s="24">
        <v>31.375</v>
      </c>
      <c r="D27" s="24">
        <v>8.25</v>
      </c>
      <c r="E27" s="24">
        <v>40.25</v>
      </c>
      <c r="F27" s="24">
        <v>52.375</v>
      </c>
      <c r="G27" s="8">
        <v>30</v>
      </c>
      <c r="H27" s="24">
        <v>55.375</v>
      </c>
      <c r="I27" s="1">
        <f t="shared" si="5"/>
        <v>0.99318503414014214</v>
      </c>
      <c r="J27" s="1">
        <f t="shared" si="0"/>
        <v>0.57577512663157848</v>
      </c>
      <c r="K27" s="1">
        <f t="shared" si="1"/>
        <v>32.624037795973592</v>
      </c>
      <c r="L27" s="1">
        <f t="shared" si="2"/>
        <v>1.2490377959735923</v>
      </c>
      <c r="M27" s="1">
        <f t="shared" si="3"/>
        <v>1.5600954157705693</v>
      </c>
    </row>
    <row r="28" spans="1:13" x14ac:dyDescent="0.25">
      <c r="A28" t="s">
        <v>29</v>
      </c>
      <c r="I28" s="1"/>
      <c r="J28" s="1"/>
      <c r="K28" s="1"/>
      <c r="L28" s="1"/>
      <c r="M28" s="1"/>
    </row>
    <row r="29" spans="1:13" x14ac:dyDescent="0.25">
      <c r="B29" t="s">
        <v>30</v>
      </c>
      <c r="C29" t="s">
        <v>31</v>
      </c>
      <c r="I29" s="1"/>
      <c r="J29" s="1"/>
      <c r="K29" s="1"/>
      <c r="L29" s="4" t="s">
        <v>19</v>
      </c>
      <c r="M29" s="6" t="s">
        <v>32</v>
      </c>
    </row>
    <row r="30" spans="1:13" x14ac:dyDescent="0.25">
      <c r="A30" s="2">
        <v>35524</v>
      </c>
      <c r="B30" s="3">
        <v>30.875</v>
      </c>
      <c r="C30" s="5"/>
      <c r="D30" s="3">
        <v>8.25</v>
      </c>
      <c r="E30" s="3">
        <v>39.125</v>
      </c>
      <c r="F30" s="3">
        <v>51</v>
      </c>
      <c r="G30" s="3">
        <v>30.125</v>
      </c>
      <c r="H30" s="3">
        <v>54</v>
      </c>
      <c r="I30" s="1"/>
      <c r="J30" s="1"/>
      <c r="K30" s="1"/>
      <c r="L30" s="1"/>
      <c r="M30" s="1"/>
    </row>
    <row r="31" spans="1:13" x14ac:dyDescent="0.25">
      <c r="A31" s="2">
        <v>35531</v>
      </c>
      <c r="B31" s="3">
        <v>32.25</v>
      </c>
      <c r="C31" s="5"/>
      <c r="D31" s="3">
        <v>8</v>
      </c>
      <c r="E31" s="3">
        <v>37.625</v>
      </c>
      <c r="F31" s="3">
        <v>50.25</v>
      </c>
      <c r="G31" s="3">
        <v>28.875</v>
      </c>
      <c r="H31" s="3">
        <v>53</v>
      </c>
      <c r="I31" s="1"/>
      <c r="J31" s="1"/>
      <c r="K31" s="1"/>
      <c r="L31" s="1"/>
      <c r="M31" s="1"/>
    </row>
    <row r="32" spans="1:13" x14ac:dyDescent="0.25">
      <c r="A32" s="2">
        <v>35538</v>
      </c>
      <c r="B32" s="3">
        <v>34.25</v>
      </c>
      <c r="C32" s="5"/>
      <c r="D32" s="3">
        <v>8.125</v>
      </c>
      <c r="E32" s="3">
        <v>38.875</v>
      </c>
      <c r="F32" s="3">
        <v>52.25</v>
      </c>
      <c r="G32" s="3">
        <v>30.375</v>
      </c>
      <c r="H32" s="3">
        <v>56.25</v>
      </c>
      <c r="I32" s="1"/>
      <c r="J32" s="1"/>
      <c r="K32" s="1"/>
    </row>
    <row r="33" spans="1:11" x14ac:dyDescent="0.25">
      <c r="A33" s="2">
        <v>35545</v>
      </c>
      <c r="B33" s="3">
        <v>34.25</v>
      </c>
      <c r="C33" s="5"/>
      <c r="D33">
        <v>8</v>
      </c>
      <c r="E33" s="3">
        <v>39.125</v>
      </c>
      <c r="F33" s="3">
        <v>51.625</v>
      </c>
      <c r="G33" s="3">
        <v>29.25</v>
      </c>
      <c r="H33" s="3">
        <v>54.875</v>
      </c>
      <c r="I33" s="1"/>
      <c r="J33" s="1"/>
      <c r="K33" s="1"/>
    </row>
    <row r="34" spans="1:11" x14ac:dyDescent="0.25">
      <c r="A34" s="2">
        <v>35552</v>
      </c>
      <c r="B34" s="3">
        <v>34.75</v>
      </c>
      <c r="C34" s="5"/>
      <c r="D34" s="3">
        <v>8.625</v>
      </c>
      <c r="E34" s="3">
        <v>41.375</v>
      </c>
      <c r="F34" s="3">
        <v>53.375</v>
      </c>
      <c r="G34" s="3">
        <v>29.75</v>
      </c>
      <c r="H34">
        <v>57</v>
      </c>
      <c r="I34" s="1"/>
      <c r="J34" s="1"/>
      <c r="K34" s="1"/>
    </row>
    <row r="35" spans="1:11" x14ac:dyDescent="0.25">
      <c r="A35" s="2">
        <v>35559</v>
      </c>
      <c r="B35" s="3">
        <v>36.625</v>
      </c>
      <c r="C35" s="5"/>
      <c r="D35" s="3">
        <v>9.25</v>
      </c>
      <c r="E35" s="3">
        <v>42.25</v>
      </c>
      <c r="F35" s="3">
        <v>53.875</v>
      </c>
      <c r="G35" s="3">
        <v>31.25</v>
      </c>
      <c r="H35" s="3">
        <v>57.875</v>
      </c>
      <c r="I35" s="1"/>
      <c r="J35" s="1"/>
      <c r="K35" s="1"/>
    </row>
  </sheetData>
  <mergeCells count="2">
    <mergeCell ref="G11:H11"/>
    <mergeCell ref="D11:F11"/>
  </mergeCells>
  <printOptions gridLines="1" gridLinesSet="0"/>
  <pageMargins left="0.75" right="0.75" top="1" bottom="1" header="0.5" footer="0.5"/>
  <pageSetup scale="71" orientation="portrait" horizontalDpi="4294967292" copies="0"/>
  <headerFooter alignWithMargins="0">
    <oddHeader>&amp;A</oddHeader>
    <oddFooter>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2F7A7-12B9-4B6D-B352-86DDB8FC909D}">
  <dimension ref="A1"/>
  <sheetViews>
    <sheetView workbookViewId="0">
      <selection activeCell="A3" sqref="A3"/>
    </sheetView>
  </sheetViews>
  <sheetFormatPr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breedlov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Blossom, Paul</dc:creator>
  <cp:lastModifiedBy>Mengting Ding</cp:lastModifiedBy>
  <dcterms:created xsi:type="dcterms:W3CDTF">2018-02-02T13:29:33Z</dcterms:created>
  <dcterms:modified xsi:type="dcterms:W3CDTF">2022-02-09T14:12:40Z</dcterms:modified>
</cp:coreProperties>
</file>