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engt\Desktop\S1\stochastic modelling\"/>
    </mc:Choice>
  </mc:AlternateContent>
  <xr:revisionPtr revIDLastSave="0" documentId="13_ncr:1_{D33C3D2E-CACB-438C-8ACE-0867AA23CF3C}" xr6:coauthVersionLast="46" xr6:coauthVersionMax="46" xr10:uidLastSave="{00000000-0000-0000-0000-000000000000}"/>
  <bookViews>
    <workbookView xWindow="-108" yWindow="-108" windowWidth="23256" windowHeight="12576" xr2:uid="{889FFF31-5DB7-4090-8B91-CC0F45A083AD}"/>
  </bookViews>
  <sheets>
    <sheet name="Problem 1" sheetId="1" r:id="rId1"/>
    <sheet name="Problem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1" l="1"/>
  <c r="D70" i="2"/>
  <c r="D69" i="2"/>
  <c r="D71" i="2"/>
  <c r="B42" i="1" l="1"/>
  <c r="G42" i="1"/>
  <c r="C21" i="1"/>
  <c r="D39" i="1"/>
  <c r="G39" i="1"/>
  <c r="H39" i="1"/>
  <c r="I39" i="1"/>
  <c r="C39" i="1"/>
  <c r="B39" i="1"/>
  <c r="C55" i="2" l="1"/>
  <c r="C53" i="2"/>
  <c r="J26" i="2"/>
  <c r="K22" i="2" l="1"/>
  <c r="J22" i="2"/>
  <c r="L24" i="2"/>
  <c r="M24" i="2"/>
  <c r="H24" i="2"/>
  <c r="I24" i="2"/>
  <c r="A19" i="2"/>
  <c r="E12" i="2"/>
  <c r="D20" i="2"/>
  <c r="E21" i="2"/>
  <c r="D21" i="2"/>
  <c r="G10" i="2"/>
  <c r="G9" i="2"/>
  <c r="G11" i="2" l="1"/>
  <c r="E20" i="2"/>
  <c r="G12" i="2"/>
  <c r="K20" i="2" s="1"/>
  <c r="I20" i="2"/>
  <c r="D22" i="2"/>
  <c r="G15" i="2"/>
  <c r="H23" i="2" s="1"/>
  <c r="D15" i="1"/>
  <c r="G16" i="2" l="1"/>
  <c r="L23" i="2" s="1"/>
  <c r="G13" i="2"/>
  <c r="I23" i="2" s="1"/>
  <c r="H25" i="2" s="1"/>
  <c r="G8" i="1"/>
  <c r="G9" i="1"/>
  <c r="G7" i="1"/>
  <c r="C13" i="1" s="1"/>
  <c r="F10" i="1"/>
  <c r="E10" i="1"/>
  <c r="D10" i="1"/>
  <c r="D13" i="1" l="1"/>
  <c r="C14" i="1"/>
  <c r="D14" i="1" s="1"/>
  <c r="G14" i="2"/>
  <c r="M23" i="2" s="1"/>
  <c r="L25" i="2" s="1"/>
  <c r="C23" i="1" l="1"/>
  <c r="C22" i="1"/>
  <c r="H40" i="1" l="1"/>
  <c r="I40" i="1"/>
  <c r="G40" i="1"/>
  <c r="G41" i="1" s="1"/>
  <c r="G43" i="1" s="1"/>
  <c r="D40" i="1"/>
  <c r="C40" i="1"/>
  <c r="B40" i="1"/>
  <c r="B41" i="1" s="1"/>
  <c r="B43" i="1" s="1"/>
  <c r="B45" i="1" l="1"/>
</calcChain>
</file>

<file path=xl/sharedStrings.xml><?xml version="1.0" encoding="utf-8"?>
<sst xmlns="http://schemas.openxmlformats.org/spreadsheetml/2006/main" count="89" uniqueCount="74">
  <si>
    <t>Problem 1</t>
  </si>
  <si>
    <t xml:space="preserve">risk-free return </t>
  </si>
  <si>
    <t>Safe stock
 return</t>
  </si>
  <si>
    <t>expected return</t>
  </si>
  <si>
    <t>risky stock
return</t>
  </si>
  <si>
    <t>a)</t>
  </si>
  <si>
    <t>b)</t>
  </si>
  <si>
    <t>Default</t>
  </si>
  <si>
    <t>Not Default</t>
  </si>
  <si>
    <t>approve</t>
  </si>
  <si>
    <t>loan</t>
  </si>
  <si>
    <t>interest</t>
  </si>
  <si>
    <t>prob</t>
  </si>
  <si>
    <t>payoff</t>
  </si>
  <si>
    <t>Safe stock
 return(X)</t>
  </si>
  <si>
    <t>Risky stock return(Y)</t>
  </si>
  <si>
    <t>P(x)</t>
  </si>
  <si>
    <t>Test cost</t>
  </si>
  <si>
    <t>EMV</t>
  </si>
  <si>
    <t>option 1 &amp; 2</t>
  </si>
  <si>
    <t>option 2 &amp; 3</t>
  </si>
  <si>
    <t>option 1 &amp; 3</t>
  </si>
  <si>
    <t>c)</t>
  </si>
  <si>
    <t>Risk Free</t>
  </si>
  <si>
    <t>investment</t>
  </si>
  <si>
    <t>d)</t>
  </si>
  <si>
    <t>utility</t>
  </si>
  <si>
    <t>P(ND|NF)</t>
  </si>
  <si>
    <t>P(ND|F)</t>
  </si>
  <si>
    <t>P(D|NF)</t>
  </si>
  <si>
    <t>P(NF|ND)</t>
  </si>
  <si>
    <t>P(NF|D)</t>
  </si>
  <si>
    <t>P(ND)</t>
  </si>
  <si>
    <t>P(D)</t>
  </si>
  <si>
    <t>P(F)</t>
  </si>
  <si>
    <t>P(NF)</t>
  </si>
  <si>
    <t>P(D|F)</t>
  </si>
  <si>
    <t>P(F|ND)</t>
  </si>
  <si>
    <t>P(F|D)</t>
  </si>
  <si>
    <t>Not Approve</t>
  </si>
  <si>
    <t>Favorable</t>
  </si>
  <si>
    <t>bond</t>
  </si>
  <si>
    <t>conduct an investigation</t>
  </si>
  <si>
    <t>Not favorable</t>
  </si>
  <si>
    <t>legend</t>
  </si>
  <si>
    <t>input</t>
  </si>
  <si>
    <t>calculated</t>
  </si>
  <si>
    <t>decision</t>
  </si>
  <si>
    <t>unknown</t>
  </si>
  <si>
    <t>not approve</t>
  </si>
  <si>
    <t>EMV of conduct investigation</t>
  </si>
  <si>
    <t>approve without conducting survey</t>
  </si>
  <si>
    <t xml:space="preserve">EMV without perfect information </t>
  </si>
  <si>
    <t xml:space="preserve">EMV with PI </t>
  </si>
  <si>
    <t>EVPI</t>
  </si>
  <si>
    <t xml:space="preserve">EMV with information </t>
  </si>
  <si>
    <t>EMV without information</t>
  </si>
  <si>
    <t>EVI</t>
  </si>
  <si>
    <t>P(y)</t>
  </si>
  <si>
    <t>safe stock</t>
  </si>
  <si>
    <t>risky stock</t>
  </si>
  <si>
    <t>expceted
 utility</t>
  </si>
  <si>
    <t>C.E.</t>
  </si>
  <si>
    <t>Risk 
Tolerance (R)</t>
  </si>
  <si>
    <t>expected payoff</t>
  </si>
  <si>
    <t>Utility</t>
  </si>
  <si>
    <t>expected 
utility</t>
  </si>
  <si>
    <t>epected
 payoff</t>
  </si>
  <si>
    <t xml:space="preserve">C.E. </t>
  </si>
  <si>
    <t xml:space="preserve">return </t>
  </si>
  <si>
    <t>probability</t>
  </si>
  <si>
    <t>return</t>
  </si>
  <si>
    <t>not default</t>
  </si>
  <si>
    <t>C.E. safe -C.E. risky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</si>
</sst>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64" formatCode="0.000"/>
    <numFmt numFmtId="165" formatCode="&quot;$&quot;#,##0"/>
    <numFmt numFmtId="166" formatCode="[$$-409]#,##0.00"/>
    <numFmt numFmtId="167" formatCode="&quot;$&quot;#,##0.00"/>
    <numFmt numFmtId="171" formatCode="0.0000"/>
  </numFmts>
  <fonts count="3" x14ac:knownFonts="1">
    <font>
      <sz val="11"/>
      <color theme="1"/>
      <name val="Calibri"/>
      <family val="2"/>
      <scheme val="minor"/>
    </font>
    <font>
      <sz val="12"/>
      <color rgb="FF000000"/>
      <name val="Calibri"/>
      <family val="2"/>
      <scheme val="minor"/>
    </font>
    <font>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7">
    <xf numFmtId="0" fontId="0" fillId="0" borderId="0" xfId="0"/>
    <xf numFmtId="164" fontId="0" fillId="0" borderId="0" xfId="0" applyNumberFormat="1"/>
    <xf numFmtId="165" fontId="0" fillId="0" borderId="0" xfId="0" applyNumberFormat="1"/>
    <xf numFmtId="165" fontId="0" fillId="2" borderId="0" xfId="0" applyNumberFormat="1" applyFill="1"/>
    <xf numFmtId="0" fontId="0" fillId="2" borderId="0" xfId="0" applyFill="1"/>
    <xf numFmtId="0" fontId="0" fillId="0" borderId="0" xfId="0" applyFill="1"/>
    <xf numFmtId="0" fontId="0" fillId="4" borderId="0" xfId="0" applyFill="1"/>
    <xf numFmtId="0" fontId="0" fillId="0" borderId="0" xfId="0" applyFill="1" applyAlignment="1"/>
    <xf numFmtId="0" fontId="0" fillId="0" borderId="0" xfId="0" applyAlignment="1"/>
    <xf numFmtId="0" fontId="0" fillId="0" borderId="0" xfId="0" applyFill="1" applyAlignment="1"/>
    <xf numFmtId="0" fontId="0" fillId="3" borderId="0" xfId="0" applyFill="1" applyAlignment="1">
      <alignment horizontal="center"/>
    </xf>
    <xf numFmtId="0" fontId="0" fillId="0" borderId="0" xfId="0" applyFill="1" applyAlignment="1">
      <alignment horizontal="center"/>
    </xf>
    <xf numFmtId="2"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applyAlignment="1"/>
    <xf numFmtId="0" fontId="0" fillId="0" borderId="0" xfId="0" applyFill="1" applyAlignment="1">
      <alignment horizontal="left"/>
    </xf>
    <xf numFmtId="0" fontId="1" fillId="0" borderId="0" xfId="0" applyFont="1" applyFill="1"/>
    <xf numFmtId="166" fontId="0" fillId="2" borderId="0" xfId="0" applyNumberFormat="1" applyFill="1"/>
    <xf numFmtId="167" fontId="0" fillId="0" borderId="0" xfId="0" applyNumberFormat="1"/>
    <xf numFmtId="4" fontId="0" fillId="0" borderId="0" xfId="0" applyNumberFormat="1" applyFill="1"/>
    <xf numFmtId="0" fontId="0" fillId="3" borderId="0" xfId="0" applyFill="1"/>
    <xf numFmtId="0" fontId="0" fillId="0" borderId="0" xfId="0" applyAlignment="1">
      <alignment horizontal="center"/>
    </xf>
    <xf numFmtId="0" fontId="0" fillId="0" borderId="0" xfId="0" applyFont="1" applyFill="1" applyAlignment="1"/>
    <xf numFmtId="2" fontId="0" fillId="2" borderId="0" xfId="0" applyNumberFormat="1" applyFill="1"/>
    <xf numFmtId="0" fontId="0" fillId="5" borderId="0" xfId="0" applyFill="1"/>
    <xf numFmtId="6" fontId="0" fillId="2" borderId="0" xfId="0" applyNumberFormat="1" applyFill="1"/>
    <xf numFmtId="2" fontId="0" fillId="5" borderId="0" xfId="0" applyNumberFormat="1" applyFill="1"/>
    <xf numFmtId="167" fontId="0" fillId="0" borderId="0" xfId="0" applyNumberFormat="1" applyFill="1"/>
    <xf numFmtId="167" fontId="0" fillId="5" borderId="0" xfId="0" applyNumberFormat="1" applyFill="1"/>
    <xf numFmtId="165" fontId="0" fillId="5" borderId="0" xfId="0" applyNumberFormat="1" applyFill="1"/>
    <xf numFmtId="3" fontId="0" fillId="2" borderId="0" xfId="0" applyNumberFormat="1" applyFill="1"/>
    <xf numFmtId="0" fontId="0" fillId="2" borderId="0" xfId="0" applyFill="1" applyAlignment="1"/>
    <xf numFmtId="166" fontId="0" fillId="0" borderId="0" xfId="0" applyNumberFormat="1"/>
    <xf numFmtId="0" fontId="2" fillId="0" borderId="0" xfId="0" applyFont="1"/>
    <xf numFmtId="164" fontId="2" fillId="0" borderId="0" xfId="0" applyNumberFormat="1" applyFont="1"/>
    <xf numFmtId="0" fontId="2" fillId="0" borderId="0" xfId="0" applyFont="1" applyAlignment="1"/>
    <xf numFmtId="0" fontId="2" fillId="0" borderId="0" xfId="0" applyFont="1" applyAlignment="1"/>
    <xf numFmtId="9" fontId="2" fillId="0" borderId="0" xfId="0" applyNumberFormat="1" applyFont="1"/>
    <xf numFmtId="0" fontId="2" fillId="0" borderId="0" xfId="0" applyFont="1" applyAlignment="1">
      <alignment wrapText="1"/>
    </xf>
    <xf numFmtId="0" fontId="2" fillId="0" borderId="0" xfId="0" applyFont="1" applyAlignment="1">
      <alignment wrapText="1"/>
    </xf>
    <xf numFmtId="2" fontId="2" fillId="0" borderId="0" xfId="0" applyNumberFormat="1" applyFont="1"/>
    <xf numFmtId="2" fontId="2" fillId="2" borderId="0" xfId="0" applyNumberFormat="1" applyFont="1" applyFill="1"/>
    <xf numFmtId="0" fontId="2" fillId="2" borderId="0" xfId="0" applyFont="1" applyFill="1"/>
    <xf numFmtId="9" fontId="2" fillId="4" borderId="0" xfId="0" applyNumberFormat="1" applyFont="1" applyFill="1"/>
    <xf numFmtId="171" fontId="2" fillId="0" borderId="0" xfId="0" applyNumberFormat="1" applyFont="1"/>
    <xf numFmtId="0" fontId="2" fillId="6" borderId="0" xfId="0" applyFont="1" applyFill="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214207</xdr:colOff>
      <xdr:row>45</xdr:row>
      <xdr:rowOff>38100</xdr:rowOff>
    </xdr:from>
    <xdr:to>
      <xdr:col>8</xdr:col>
      <xdr:colOff>7620</xdr:colOff>
      <xdr:row>54</xdr:row>
      <xdr:rowOff>11295</xdr:rowOff>
    </xdr:to>
    <xdr:sp macro="" textlink="">
      <xdr:nvSpPr>
        <xdr:cNvPr id="5" name="TextBox 4">
          <a:extLst>
            <a:ext uri="{FF2B5EF4-FFF2-40B4-BE49-F238E27FC236}">
              <a16:creationId xmlns:a16="http://schemas.microsoft.com/office/drawing/2014/main" id="{64BB01A6-7610-4A11-85E6-C91D85A9C99B}"/>
            </a:ext>
          </a:extLst>
        </xdr:cNvPr>
        <xdr:cNvSpPr txBox="1"/>
      </xdr:nvSpPr>
      <xdr:spPr>
        <a:xfrm>
          <a:off x="214207" y="10142220"/>
          <a:ext cx="6796193" cy="175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d)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When</a:t>
          </a:r>
          <a:r>
            <a:rPr lang="en-US" sz="1200" baseline="0">
              <a:solidFill>
                <a:schemeClr val="dk1"/>
              </a:solidFill>
              <a:effectLst/>
              <a:latin typeface="+mn-lt"/>
              <a:ea typeface="+mn-ea"/>
              <a:cs typeface="+mn-cs"/>
            </a:rPr>
            <a:t> R is low enough, certainty equivalent of safe stock will exceed the certainty equivalent of risky stock, therefore the investor will change from investing into risky stock into investing into safe stock. </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While setting C.E. of safe stock equal to C.E. of risky stock, the risk tolerance is about 4308, that's when the investor will be indiffent between the safe investment and the risky investment. </a:t>
          </a:r>
          <a:endParaRPr lang="en-US" sz="1200">
            <a:solidFill>
              <a:schemeClr val="dk1"/>
            </a:solidFill>
            <a:effectLst/>
            <a:latin typeface="+mn-lt"/>
            <a:ea typeface="+mn-ea"/>
            <a:cs typeface="+mn-cs"/>
          </a:endParaRPr>
        </a:p>
        <a:p>
          <a:endParaRPr lang="en-US" sz="1200"/>
        </a:p>
      </xdr:txBody>
    </xdr:sp>
    <xdr:clientData/>
  </xdr:twoCellAnchor>
  <xdr:twoCellAnchor>
    <xdr:from>
      <xdr:col>6</xdr:col>
      <xdr:colOff>0</xdr:colOff>
      <xdr:row>11</xdr:row>
      <xdr:rowOff>175260</xdr:rowOff>
    </xdr:from>
    <xdr:to>
      <xdr:col>11</xdr:col>
      <xdr:colOff>7620</xdr:colOff>
      <xdr:row>14</xdr:row>
      <xdr:rowOff>190500</xdr:rowOff>
    </xdr:to>
    <xdr:sp macro="" textlink="">
      <xdr:nvSpPr>
        <xdr:cNvPr id="6" name="TextBox 5">
          <a:extLst>
            <a:ext uri="{FF2B5EF4-FFF2-40B4-BE49-F238E27FC236}">
              <a16:creationId xmlns:a16="http://schemas.microsoft.com/office/drawing/2014/main" id="{32104DAE-ED1B-4FC4-9342-6206910E27D5}"/>
            </a:ext>
          </a:extLst>
        </xdr:cNvPr>
        <xdr:cNvSpPr txBox="1"/>
      </xdr:nvSpPr>
      <xdr:spPr>
        <a:xfrm>
          <a:off x="5173980" y="2354580"/>
          <a:ext cx="396240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a:solidFill>
                <a:schemeClr val="dk1"/>
              </a:solidFill>
              <a:effectLst/>
              <a:latin typeface="+mn-lt"/>
              <a:ea typeface="+mn-ea"/>
              <a:cs typeface="+mn-cs"/>
            </a:rPr>
            <a:t>a) </a:t>
          </a:r>
          <a:endParaRPr lang="en-US">
            <a:effectLst/>
          </a:endParaRPr>
        </a:p>
        <a:p>
          <a:r>
            <a:rPr lang="en-US" sz="1100">
              <a:solidFill>
                <a:schemeClr val="dk1"/>
              </a:solidFill>
              <a:effectLst/>
              <a:latin typeface="+mn-lt"/>
              <a:ea typeface="+mn-ea"/>
              <a:cs typeface="+mn-cs"/>
            </a:rPr>
            <a:t>the investor should choose risky stock,</a:t>
          </a:r>
          <a:r>
            <a:rPr lang="en-US" sz="1100" baseline="0">
              <a:solidFill>
                <a:schemeClr val="dk1"/>
              </a:solidFill>
              <a:effectLst/>
              <a:latin typeface="+mn-lt"/>
              <a:ea typeface="+mn-ea"/>
              <a:cs typeface="+mn-cs"/>
            </a:rPr>
            <a:t> as it </a:t>
          </a:r>
          <a:r>
            <a:rPr lang="en-US" sz="1100">
              <a:solidFill>
                <a:schemeClr val="dk1"/>
              </a:solidFill>
              <a:effectLst/>
              <a:latin typeface="+mn-lt"/>
              <a:ea typeface="+mn-ea"/>
              <a:cs typeface="+mn-cs"/>
            </a:rPr>
            <a:t>has the expetced return is 8.6% which is the highest</a:t>
          </a:r>
          <a:r>
            <a:rPr lang="en-US" sz="1100" baseline="0">
              <a:solidFill>
                <a:schemeClr val="dk1"/>
              </a:solidFill>
              <a:effectLst/>
              <a:latin typeface="+mn-lt"/>
              <a:ea typeface="+mn-ea"/>
              <a:cs typeface="+mn-cs"/>
            </a:rPr>
            <a:t> among the three options. </a:t>
          </a:r>
          <a:endParaRPr lang="en-US">
            <a:effectLst/>
          </a:endParaRPr>
        </a:p>
        <a:p>
          <a:endParaRPr lang="en-US" sz="1100"/>
        </a:p>
      </xdr:txBody>
    </xdr:sp>
    <xdr:clientData/>
  </xdr:twoCellAnchor>
  <xdr:twoCellAnchor>
    <xdr:from>
      <xdr:col>5</xdr:col>
      <xdr:colOff>762000</xdr:colOff>
      <xdr:row>17</xdr:row>
      <xdr:rowOff>190500</xdr:rowOff>
    </xdr:from>
    <xdr:to>
      <xdr:col>10</xdr:col>
      <xdr:colOff>601980</xdr:colOff>
      <xdr:row>23</xdr:row>
      <xdr:rowOff>190500</xdr:rowOff>
    </xdr:to>
    <xdr:sp macro="" textlink="">
      <xdr:nvSpPr>
        <xdr:cNvPr id="7" name="TextBox 6">
          <a:extLst>
            <a:ext uri="{FF2B5EF4-FFF2-40B4-BE49-F238E27FC236}">
              <a16:creationId xmlns:a16="http://schemas.microsoft.com/office/drawing/2014/main" id="{5B0519CD-13C0-4413-A51C-8A84CF3252D9}"/>
            </a:ext>
          </a:extLst>
        </xdr:cNvPr>
        <xdr:cNvSpPr txBox="1"/>
      </xdr:nvSpPr>
      <xdr:spPr>
        <a:xfrm>
          <a:off x="5166360" y="3954780"/>
          <a:ext cx="3954780"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a:solidFill>
                <a:schemeClr val="dk1"/>
              </a:solidFill>
              <a:effectLst/>
              <a:latin typeface="+mn-lt"/>
              <a:ea typeface="+mn-ea"/>
              <a:cs typeface="+mn-cs"/>
            </a:rPr>
            <a:t>b) The investor should choose safe stock and</a:t>
          </a:r>
          <a:r>
            <a:rPr lang="en-US" sz="1100" baseline="0">
              <a:solidFill>
                <a:schemeClr val="dk1"/>
              </a:solidFill>
              <a:effectLst/>
              <a:latin typeface="+mn-lt"/>
              <a:ea typeface="+mn-ea"/>
              <a:cs typeface="+mn-cs"/>
            </a:rPr>
            <a:t> risky stock return as these two together have the highest payoff. </a:t>
          </a:r>
          <a:endParaRPr lang="en-US">
            <a:effectLst/>
          </a:endParaRPr>
        </a:p>
        <a:p>
          <a:endParaRPr lang="en-US" sz="1100"/>
        </a:p>
      </xdr:txBody>
    </xdr:sp>
    <xdr:clientData/>
  </xdr:twoCellAnchor>
  <xdr:twoCellAnchor>
    <xdr:from>
      <xdr:col>1</xdr:col>
      <xdr:colOff>0</xdr:colOff>
      <xdr:row>27</xdr:row>
      <xdr:rowOff>7620</xdr:rowOff>
    </xdr:from>
    <xdr:to>
      <xdr:col>6</xdr:col>
      <xdr:colOff>15240</xdr:colOff>
      <xdr:row>31</xdr:row>
      <xdr:rowOff>182880</xdr:rowOff>
    </xdr:to>
    <xdr:sp macro="" textlink="">
      <xdr:nvSpPr>
        <xdr:cNvPr id="8" name="TextBox 7">
          <a:extLst>
            <a:ext uri="{FF2B5EF4-FFF2-40B4-BE49-F238E27FC236}">
              <a16:creationId xmlns:a16="http://schemas.microsoft.com/office/drawing/2014/main" id="{2C128368-F288-432E-BD66-6A2956A3C6E5}"/>
            </a:ext>
          </a:extLst>
        </xdr:cNvPr>
        <xdr:cNvSpPr txBox="1"/>
      </xdr:nvSpPr>
      <xdr:spPr>
        <a:xfrm>
          <a:off x="754380" y="5753100"/>
          <a:ext cx="443484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 </a:t>
          </a:r>
          <a:endParaRPr lang="en-US">
            <a:effectLst/>
          </a:endParaRPr>
        </a:p>
        <a:p>
          <a:r>
            <a:rPr lang="en-US" sz="1100">
              <a:solidFill>
                <a:schemeClr val="dk1"/>
              </a:solidFill>
              <a:effectLst/>
              <a:latin typeface="+mn-lt"/>
              <a:ea typeface="+mn-ea"/>
              <a:cs typeface="+mn-cs"/>
            </a:rPr>
            <a:t>The investor should invest</a:t>
          </a:r>
          <a:r>
            <a:rPr lang="en-US" sz="1100" baseline="0">
              <a:solidFill>
                <a:schemeClr val="dk1"/>
              </a:solidFill>
              <a:effectLst/>
              <a:latin typeface="+mn-lt"/>
              <a:ea typeface="+mn-ea"/>
              <a:cs typeface="+mn-cs"/>
            </a:rPr>
            <a:t> in the risky stock return, no matter how the fund available changing. If the risk-free rate of return is higher than the risky stock return (8.6%), the investor should invest in the risk-free option. </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11633</xdr:colOff>
      <xdr:row>0</xdr:row>
      <xdr:rowOff>7620</xdr:rowOff>
    </xdr:from>
    <xdr:to>
      <xdr:col>15</xdr:col>
      <xdr:colOff>461329</xdr:colOff>
      <xdr:row>7</xdr:row>
      <xdr:rowOff>160020</xdr:rowOff>
    </xdr:to>
    <xdr:sp macro="" textlink="">
      <xdr:nvSpPr>
        <xdr:cNvPr id="2" name="TextBox 1">
          <a:extLst>
            <a:ext uri="{FF2B5EF4-FFF2-40B4-BE49-F238E27FC236}">
              <a16:creationId xmlns:a16="http://schemas.microsoft.com/office/drawing/2014/main" id="{7567B08D-CEBC-43F3-B0E6-41AA04099883}"/>
            </a:ext>
          </a:extLst>
        </xdr:cNvPr>
        <xdr:cNvSpPr txBox="1"/>
      </xdr:nvSpPr>
      <xdr:spPr>
        <a:xfrm>
          <a:off x="11633" y="7620"/>
          <a:ext cx="8383803" cy="1414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customer has approached a bank for a $100,000 one-year loan at an 8% interest rate. If the bank does not approve this loan application, the $100,000 will be invested in bonds that earn a 6% annual return. </a:t>
          </a:r>
          <a:r>
            <a:rPr lang="en-US" sz="1100" b="1">
              <a:solidFill>
                <a:schemeClr val="dk1"/>
              </a:solidFill>
              <a:effectLst/>
              <a:latin typeface="+mn-lt"/>
              <a:ea typeface="+mn-ea"/>
              <a:cs typeface="+mn-cs"/>
            </a:rPr>
            <a:t>Without additional information, the bank believes that there is a 4% chance that this customer will default on the loan</a:t>
          </a:r>
          <a:r>
            <a:rPr lang="en-US" sz="1100">
              <a:solidFill>
                <a:schemeClr val="dk1"/>
              </a:solidFill>
              <a:effectLst/>
              <a:latin typeface="+mn-lt"/>
              <a:ea typeface="+mn-ea"/>
              <a:cs typeface="+mn-cs"/>
            </a:rPr>
            <a:t>, assuming that the loan is approved. If the customer defaults on the loan, the bank will lose $100,000. At a cost of $1000, the bank can thoroughly investigate the customer’s credit record and supply a favorable or unfavorable recommendation. Experience indicates that the probability of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favorable recommendation for a customer who will eventually not default is 0.80(default 0.2), and the chance of a favorable recommendation for a customer who will eventually default is 0.15 (not</a:t>
          </a:r>
          <a:r>
            <a:rPr lang="en-US" sz="1100" baseline="0">
              <a:solidFill>
                <a:schemeClr val="dk1"/>
              </a:solidFill>
              <a:effectLst/>
              <a:latin typeface="+mn-lt"/>
              <a:ea typeface="+mn-ea"/>
              <a:cs typeface="+mn-cs"/>
            </a:rPr>
            <a:t> default 0.85)</a:t>
          </a:r>
          <a:r>
            <a:rPr lang="en-US" sz="1100">
              <a:solidFill>
                <a:schemeClr val="dk1"/>
              </a:solidFill>
              <a:effectLst/>
              <a:latin typeface="+mn-lt"/>
              <a:ea typeface="+mn-ea"/>
              <a:cs typeface="+mn-cs"/>
            </a:rPr>
            <a:t>. </a:t>
          </a:r>
        </a:p>
        <a:p>
          <a:endParaRPr lang="en-US" sz="1100"/>
        </a:p>
      </xdr:txBody>
    </xdr:sp>
    <xdr:clientData/>
  </xdr:twoCellAnchor>
  <xdr:twoCellAnchor>
    <xdr:from>
      <xdr:col>0</xdr:col>
      <xdr:colOff>0</xdr:colOff>
      <xdr:row>27</xdr:row>
      <xdr:rowOff>21771</xdr:rowOff>
    </xdr:from>
    <xdr:to>
      <xdr:col>11</xdr:col>
      <xdr:colOff>754742</xdr:colOff>
      <xdr:row>32</xdr:row>
      <xdr:rowOff>137886</xdr:rowOff>
    </xdr:to>
    <xdr:sp macro="" textlink="">
      <xdr:nvSpPr>
        <xdr:cNvPr id="3" name="TextBox 2">
          <a:extLst>
            <a:ext uri="{FF2B5EF4-FFF2-40B4-BE49-F238E27FC236}">
              <a16:creationId xmlns:a16="http://schemas.microsoft.com/office/drawing/2014/main" id="{44110626-8C1F-4706-8473-030EE96D98F2}"/>
            </a:ext>
          </a:extLst>
        </xdr:cNvPr>
        <xdr:cNvSpPr txBox="1"/>
      </xdr:nvSpPr>
      <xdr:spPr>
        <a:xfrm>
          <a:off x="0" y="4949371"/>
          <a:ext cx="8962571" cy="1023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what should the bank do?</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a:t>
          </a:r>
          <a:r>
            <a:rPr lang="en-US" sz="1100" baseline="0">
              <a:solidFill>
                <a:schemeClr val="dk1"/>
              </a:solidFill>
              <a:effectLst/>
              <a:latin typeface="+mn-lt"/>
              <a:ea typeface="+mn-ea"/>
              <a:cs typeface="+mn-cs"/>
            </a:rPr>
            <a:t> a probability of default as 0.04, EMV for not approve is 6000, EMV for approve without conducting a survey is 3680 and the </a:t>
          </a:r>
          <a:r>
            <a:rPr lang="en-US" altLang="zh-CN" sz="1100" baseline="0">
              <a:solidFill>
                <a:schemeClr val="dk1"/>
              </a:solidFill>
              <a:effectLst/>
              <a:latin typeface="+mn-lt"/>
              <a:ea typeface="+mn-ea"/>
              <a:cs typeface="+mn-cs"/>
            </a:rPr>
            <a:t>EMV for conducting an investigation before approving the loan is 5900. Therefore, t</a:t>
          </a:r>
          <a:r>
            <a:rPr lang="en-US" sz="1100">
              <a:solidFill>
                <a:schemeClr val="dk1"/>
              </a:solidFill>
              <a:effectLst/>
              <a:latin typeface="+mn-lt"/>
              <a:ea typeface="+mn-ea"/>
              <a:cs typeface="+mn-cs"/>
            </a:rPr>
            <a:t>he bank should not approve this loan,</a:t>
          </a:r>
          <a:r>
            <a:rPr lang="en-US" sz="1100" baseline="0">
              <a:solidFill>
                <a:schemeClr val="dk1"/>
              </a:solidFill>
              <a:effectLst/>
              <a:latin typeface="+mn-lt"/>
              <a:ea typeface="+mn-ea"/>
              <a:cs typeface="+mn-cs"/>
            </a:rPr>
            <a:t> as the EMV is the highest to invest in the loan. </a:t>
          </a:r>
          <a:endParaRPr lang="en-US" sz="1100"/>
        </a:p>
      </xdr:txBody>
    </xdr:sp>
    <xdr:clientData/>
  </xdr:twoCellAnchor>
  <xdr:twoCellAnchor>
    <xdr:from>
      <xdr:col>0</xdr:col>
      <xdr:colOff>0</xdr:colOff>
      <xdr:row>34</xdr:row>
      <xdr:rowOff>9769</xdr:rowOff>
    </xdr:from>
    <xdr:to>
      <xdr:col>6</xdr:col>
      <xdr:colOff>683845</xdr:colOff>
      <xdr:row>40</xdr:row>
      <xdr:rowOff>19539</xdr:rowOff>
    </xdr:to>
    <xdr:sp macro="" textlink="">
      <xdr:nvSpPr>
        <xdr:cNvPr id="4" name="TextBox 3">
          <a:extLst>
            <a:ext uri="{FF2B5EF4-FFF2-40B4-BE49-F238E27FC236}">
              <a16:creationId xmlns:a16="http://schemas.microsoft.com/office/drawing/2014/main" id="{CE1BE0E2-2ABB-4161-92BE-8D1243E2AC5C}"/>
            </a:ext>
          </a:extLst>
        </xdr:cNvPr>
        <xdr:cNvSpPr txBox="1"/>
      </xdr:nvSpPr>
      <xdr:spPr>
        <a:xfrm>
          <a:off x="0" y="6350000"/>
          <a:ext cx="5392614" cy="1123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 Will the bank change its decision if the customer had a 2% chance of defaulting?</a:t>
          </a:r>
        </a:p>
        <a:p>
          <a:r>
            <a:rPr lang="en-US" sz="1100"/>
            <a:t>Yes,</a:t>
          </a:r>
          <a:r>
            <a:rPr lang="en-US" sz="1100" baseline="0"/>
            <a:t> if the customer had a 2% chance of defaulting, the bank should conduct an investigation before approving the loan.</a:t>
          </a:r>
          <a:endParaRPr lang="en-US" sz="1100"/>
        </a:p>
        <a:p>
          <a:r>
            <a:rPr lang="en-US" sz="1100"/>
            <a:t>EMV(not approve) = 6000, EMV(approve without investigation)</a:t>
          </a:r>
          <a:r>
            <a:rPr lang="en-US" sz="1100" baseline="0"/>
            <a:t> = 5840, EMV(investigation)=6250.</a:t>
          </a:r>
          <a:endParaRPr lang="en-US" sz="1100"/>
        </a:p>
      </xdr:txBody>
    </xdr:sp>
    <xdr:clientData/>
  </xdr:twoCellAnchor>
  <xdr:twoCellAnchor>
    <xdr:from>
      <xdr:col>0</xdr:col>
      <xdr:colOff>0</xdr:colOff>
      <xdr:row>45</xdr:row>
      <xdr:rowOff>61685</xdr:rowOff>
    </xdr:from>
    <xdr:to>
      <xdr:col>6</xdr:col>
      <xdr:colOff>612322</xdr:colOff>
      <xdr:row>50</xdr:row>
      <xdr:rowOff>176893</xdr:rowOff>
    </xdr:to>
    <xdr:sp macro="" textlink="">
      <xdr:nvSpPr>
        <xdr:cNvPr id="5" name="TextBox 4">
          <a:extLst>
            <a:ext uri="{FF2B5EF4-FFF2-40B4-BE49-F238E27FC236}">
              <a16:creationId xmlns:a16="http://schemas.microsoft.com/office/drawing/2014/main" id="{BED12D01-8DBD-4B1B-964C-08CEA84BAC1E}"/>
            </a:ext>
          </a:extLst>
        </xdr:cNvPr>
        <xdr:cNvSpPr txBox="1"/>
      </xdr:nvSpPr>
      <xdr:spPr>
        <a:xfrm>
          <a:off x="0" y="8368846"/>
          <a:ext cx="5320393" cy="1033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c) Return to a chance of defaulting of 4%, what is the Expected Value of Information for this problem?</a:t>
          </a:r>
        </a:p>
        <a:p>
          <a:r>
            <a:rPr lang="en-US" sz="1100">
              <a:solidFill>
                <a:schemeClr val="dk1"/>
              </a:solidFill>
              <a:effectLst/>
              <a:latin typeface="+mn-lt"/>
              <a:ea typeface="+mn-ea"/>
              <a:cs typeface="+mn-cs"/>
            </a:rPr>
            <a:t> </a:t>
          </a:r>
        </a:p>
        <a:p>
          <a:r>
            <a:rPr lang="en-US" sz="1100"/>
            <a:t>EVI = EMV with (free) information - EMV</a:t>
          </a:r>
          <a:r>
            <a:rPr lang="en-US" sz="1100" baseline="0"/>
            <a:t> without information</a:t>
          </a:r>
        </a:p>
        <a:p>
          <a:endParaRPr lang="en-US" sz="1100"/>
        </a:p>
      </xdr:txBody>
    </xdr:sp>
    <xdr:clientData/>
  </xdr:twoCellAnchor>
  <xdr:twoCellAnchor>
    <xdr:from>
      <xdr:col>0</xdr:col>
      <xdr:colOff>7256</xdr:colOff>
      <xdr:row>60</xdr:row>
      <xdr:rowOff>7258</xdr:rowOff>
    </xdr:from>
    <xdr:to>
      <xdr:col>6</xdr:col>
      <xdr:colOff>689428</xdr:colOff>
      <xdr:row>67</xdr:row>
      <xdr:rowOff>7257</xdr:rowOff>
    </xdr:to>
    <xdr:sp macro="" textlink="">
      <xdr:nvSpPr>
        <xdr:cNvPr id="6" name="TextBox 5">
          <a:extLst>
            <a:ext uri="{FF2B5EF4-FFF2-40B4-BE49-F238E27FC236}">
              <a16:creationId xmlns:a16="http://schemas.microsoft.com/office/drawing/2014/main" id="{0896D32C-727D-4D6E-95A6-57703A31CA59}"/>
            </a:ext>
          </a:extLst>
        </xdr:cNvPr>
        <xdr:cNvSpPr txBox="1"/>
      </xdr:nvSpPr>
      <xdr:spPr>
        <a:xfrm>
          <a:off x="7256" y="10936515"/>
          <a:ext cx="5377543" cy="1269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d) </a:t>
          </a:r>
          <a:r>
            <a:rPr lang="en-US" sz="1100">
              <a:solidFill>
                <a:schemeClr val="dk1"/>
              </a:solidFill>
              <a:effectLst/>
              <a:latin typeface="+mn-lt"/>
              <a:ea typeface="+mn-ea"/>
              <a:cs typeface="+mn-cs"/>
            </a:rPr>
            <a:t>Return to a chance of defaulting of 4%, what is the Expected Value of Perfect information for this problem?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Expected</a:t>
          </a:r>
          <a:r>
            <a:rPr lang="en-US" sz="1100" baseline="0">
              <a:solidFill>
                <a:schemeClr val="dk1"/>
              </a:solidFill>
              <a:effectLst/>
              <a:latin typeface="+mn-lt"/>
              <a:ea typeface="+mn-ea"/>
              <a:cs typeface="+mn-cs"/>
            </a:rPr>
            <a:t> value of free and perfect information = EMV with(free) perfect information - EMV without perfect information</a:t>
          </a: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00A6F-60C6-4656-AB07-8C2A912B032B}">
  <dimension ref="A2:I45"/>
  <sheetViews>
    <sheetView tabSelected="1" topLeftCell="A25" workbookViewId="0">
      <selection activeCell="B28" sqref="B28"/>
    </sheetView>
  </sheetViews>
  <sheetFormatPr defaultRowHeight="15.6" x14ac:dyDescent="0.3"/>
  <cols>
    <col min="1" max="1" width="19" style="34" customWidth="1"/>
    <col min="2" max="2" width="15.6640625" style="34" customWidth="1"/>
    <col min="3" max="3" width="15.33203125" style="34" customWidth="1"/>
    <col min="4" max="5" width="11.109375" style="34" customWidth="1"/>
    <col min="6" max="6" width="11.21875" style="34" customWidth="1"/>
    <col min="7" max="7" width="12.88671875" style="34" customWidth="1"/>
    <col min="8" max="8" width="13.77734375" style="34" customWidth="1"/>
    <col min="9" max="9" width="13.21875" style="34" customWidth="1"/>
    <col min="10" max="16384" width="8.88671875" style="34"/>
  </cols>
  <sheetData>
    <row r="2" spans="2:7" x14ac:dyDescent="0.3">
      <c r="B2" s="34" t="s">
        <v>0</v>
      </c>
    </row>
    <row r="3" spans="2:7" x14ac:dyDescent="0.3">
      <c r="B3" s="34" t="s">
        <v>24</v>
      </c>
      <c r="C3" s="34">
        <v>10000</v>
      </c>
    </row>
    <row r="4" spans="2:7" x14ac:dyDescent="0.3">
      <c r="B4" s="34" t="s">
        <v>1</v>
      </c>
      <c r="C4" s="35">
        <v>0.03</v>
      </c>
    </row>
    <row r="5" spans="2:7" x14ac:dyDescent="0.3">
      <c r="D5" s="36" t="s">
        <v>15</v>
      </c>
      <c r="E5" s="36"/>
      <c r="F5" s="36"/>
      <c r="G5" s="37"/>
    </row>
    <row r="6" spans="2:7" ht="15.6" customHeight="1" x14ac:dyDescent="0.3">
      <c r="D6" s="38">
        <v>0.01</v>
      </c>
      <c r="E6" s="38">
        <v>0.09</v>
      </c>
      <c r="F6" s="38">
        <v>0.17</v>
      </c>
      <c r="G6" s="39" t="s">
        <v>16</v>
      </c>
    </row>
    <row r="7" spans="2:7" x14ac:dyDescent="0.3">
      <c r="B7" s="40" t="s">
        <v>14</v>
      </c>
      <c r="C7" s="38">
        <v>0.06</v>
      </c>
      <c r="D7" s="34">
        <v>0.1</v>
      </c>
      <c r="E7" s="34">
        <v>0.05</v>
      </c>
      <c r="F7" s="34">
        <v>0.1</v>
      </c>
      <c r="G7" s="43">
        <f>SUM(D7:F7)</f>
        <v>0.25</v>
      </c>
    </row>
    <row r="8" spans="2:7" x14ac:dyDescent="0.3">
      <c r="B8" s="36"/>
      <c r="C8" s="38">
        <v>0.08</v>
      </c>
      <c r="D8" s="34">
        <v>0.25</v>
      </c>
      <c r="E8" s="34">
        <v>0.05</v>
      </c>
      <c r="F8" s="34">
        <v>0.2</v>
      </c>
      <c r="G8" s="43">
        <f>SUM(D8:F8)</f>
        <v>0.5</v>
      </c>
    </row>
    <row r="9" spans="2:7" x14ac:dyDescent="0.3">
      <c r="B9" s="36"/>
      <c r="C9" s="38">
        <v>0.1</v>
      </c>
      <c r="D9" s="34">
        <v>0.1</v>
      </c>
      <c r="E9" s="34">
        <v>0.05</v>
      </c>
      <c r="F9" s="34">
        <v>0.1</v>
      </c>
      <c r="G9" s="43">
        <f>SUM(D9:F9)</f>
        <v>0.25</v>
      </c>
    </row>
    <row r="10" spans="2:7" x14ac:dyDescent="0.3">
      <c r="B10" s="39"/>
      <c r="C10" s="39" t="s">
        <v>58</v>
      </c>
      <c r="D10" s="43">
        <f>SUM(D7:D9)</f>
        <v>0.44999999999999996</v>
      </c>
      <c r="E10" s="43">
        <f>SUM(E7:E9)</f>
        <v>0.15000000000000002</v>
      </c>
      <c r="F10" s="43">
        <f>SUM(F7:F9)</f>
        <v>0.4</v>
      </c>
    </row>
    <row r="11" spans="2:7" x14ac:dyDescent="0.3">
      <c r="B11" s="34" t="s">
        <v>5</v>
      </c>
    </row>
    <row r="12" spans="2:7" x14ac:dyDescent="0.3">
      <c r="C12" s="38" t="s">
        <v>3</v>
      </c>
      <c r="D12" s="34" t="s">
        <v>18</v>
      </c>
    </row>
    <row r="13" spans="2:7" ht="31.2" x14ac:dyDescent="0.3">
      <c r="B13" s="39" t="s">
        <v>2</v>
      </c>
      <c r="C13" s="35">
        <f>SUMPRODUCT(C7:C9,G7:G9)</f>
        <v>0.08</v>
      </c>
      <c r="D13" s="34">
        <f>C3*C13</f>
        <v>800</v>
      </c>
    </row>
    <row r="14" spans="2:7" ht="31.2" x14ac:dyDescent="0.3">
      <c r="B14" s="39" t="s">
        <v>4</v>
      </c>
      <c r="C14" s="35">
        <f>SUMPRODUCT(D6:F6,D10:F10)</f>
        <v>8.6000000000000007E-2</v>
      </c>
      <c r="D14" s="34">
        <f>C3*C14</f>
        <v>860.00000000000011</v>
      </c>
    </row>
    <row r="15" spans="2:7" x14ac:dyDescent="0.3">
      <c r="B15" s="39" t="s">
        <v>23</v>
      </c>
      <c r="C15" s="35">
        <v>0.03</v>
      </c>
      <c r="D15" s="34">
        <f>C3*C15</f>
        <v>300</v>
      </c>
    </row>
    <row r="18" spans="2:7" x14ac:dyDescent="0.3">
      <c r="B18" s="34" t="s">
        <v>6</v>
      </c>
    </row>
    <row r="19" spans="2:7" x14ac:dyDescent="0.3">
      <c r="C19" s="34">
        <v>5000</v>
      </c>
    </row>
    <row r="20" spans="2:7" x14ac:dyDescent="0.3">
      <c r="C20" s="34" t="s">
        <v>18</v>
      </c>
    </row>
    <row r="21" spans="2:7" x14ac:dyDescent="0.3">
      <c r="B21" s="34" t="s">
        <v>19</v>
      </c>
      <c r="C21" s="41">
        <f>C19*C4+C19*C13</f>
        <v>550</v>
      </c>
    </row>
    <row r="22" spans="2:7" x14ac:dyDescent="0.3">
      <c r="B22" s="34" t="s">
        <v>21</v>
      </c>
      <c r="C22" s="41">
        <f>C19*C4+C19*C14</f>
        <v>580</v>
      </c>
    </row>
    <row r="23" spans="2:7" x14ac:dyDescent="0.3">
      <c r="B23" s="34" t="s">
        <v>20</v>
      </c>
      <c r="C23" s="41">
        <f>C19*C13+C19*C14</f>
        <v>830</v>
      </c>
    </row>
    <row r="26" spans="2:7" x14ac:dyDescent="0.3">
      <c r="B26" s="34" t="s">
        <v>22</v>
      </c>
    </row>
    <row r="27" spans="2:7" x14ac:dyDescent="0.3">
      <c r="B27" s="41">
        <f>MAX(D13:D15,C21:C23)</f>
        <v>860.00000000000011</v>
      </c>
    </row>
    <row r="28" spans="2:7" x14ac:dyDescent="0.3">
      <c r="C28" s="41"/>
      <c r="D28" s="41"/>
      <c r="E28" s="41"/>
      <c r="F28" s="41"/>
      <c r="G28" s="41"/>
    </row>
    <row r="29" spans="2:7" x14ac:dyDescent="0.3">
      <c r="C29" s="41"/>
      <c r="D29" s="41"/>
      <c r="E29" s="41"/>
      <c r="F29" s="41"/>
    </row>
    <row r="30" spans="2:7" x14ac:dyDescent="0.3">
      <c r="C30" s="41"/>
      <c r="D30" s="41"/>
      <c r="E30" s="41"/>
      <c r="F30" s="41"/>
    </row>
    <row r="35" spans="1:9" x14ac:dyDescent="0.3">
      <c r="B35" s="34" t="s">
        <v>25</v>
      </c>
    </row>
    <row r="36" spans="1:9" x14ac:dyDescent="0.3">
      <c r="B36" s="34" t="s">
        <v>59</v>
      </c>
      <c r="G36" s="34" t="s">
        <v>60</v>
      </c>
    </row>
    <row r="37" spans="1:9" x14ac:dyDescent="0.3">
      <c r="A37" s="34" t="s">
        <v>69</v>
      </c>
      <c r="B37" s="44">
        <v>0.06</v>
      </c>
      <c r="C37" s="44">
        <v>0.08</v>
      </c>
      <c r="D37" s="44">
        <v>0.1</v>
      </c>
      <c r="F37" s="38" t="s">
        <v>71</v>
      </c>
      <c r="G37" s="44">
        <v>0.01</v>
      </c>
      <c r="H37" s="44">
        <v>0.09</v>
      </c>
      <c r="I37" s="44">
        <v>0.17</v>
      </c>
    </row>
    <row r="38" spans="1:9" x14ac:dyDescent="0.3">
      <c r="A38" s="34" t="s">
        <v>70</v>
      </c>
      <c r="B38" s="42">
        <v>0.25</v>
      </c>
      <c r="C38" s="42">
        <v>0.5</v>
      </c>
      <c r="D38" s="42">
        <v>0.25</v>
      </c>
      <c r="E38" s="41"/>
      <c r="F38" s="41" t="s">
        <v>12</v>
      </c>
      <c r="G38" s="42">
        <v>0.45</v>
      </c>
      <c r="H38" s="42">
        <v>0.15</v>
      </c>
      <c r="I38" s="42">
        <v>0.4</v>
      </c>
    </row>
    <row r="39" spans="1:9" x14ac:dyDescent="0.3">
      <c r="A39" s="34" t="s">
        <v>13</v>
      </c>
      <c r="B39" s="43">
        <f>$C$3*B37</f>
        <v>600</v>
      </c>
      <c r="C39" s="43">
        <f>$C$3*C37</f>
        <v>800</v>
      </c>
      <c r="D39" s="43">
        <f t="shared" ref="D39:H39" si="0">$C$3*D37</f>
        <v>1000</v>
      </c>
      <c r="F39" s="34" t="s">
        <v>13</v>
      </c>
      <c r="G39" s="43">
        <f>$C$3*G37</f>
        <v>100</v>
      </c>
      <c r="H39" s="43">
        <f>$C$3*H37</f>
        <v>900</v>
      </c>
      <c r="I39" s="43">
        <f>$C$3*I37</f>
        <v>1700.0000000000002</v>
      </c>
    </row>
    <row r="40" spans="1:9" x14ac:dyDescent="0.3">
      <c r="A40" s="34" t="s">
        <v>65</v>
      </c>
      <c r="B40" s="34">
        <f>1-EXP(-B39/$B$44)</f>
        <v>0.13000446668880505</v>
      </c>
      <c r="C40" s="34">
        <f>1-EXP(-C39/$B$44)</f>
        <v>0.16946864972215969</v>
      </c>
      <c r="D40" s="34">
        <f>1-EXP(-D39/$B$44)</f>
        <v>0.20714268363076804</v>
      </c>
      <c r="F40" s="34" t="s">
        <v>26</v>
      </c>
      <c r="G40" s="34">
        <f>1-EXP(-G39/$B$44)</f>
        <v>2.2943892508882402E-2</v>
      </c>
      <c r="H40" s="34">
        <f>1-EXP(-H39/$B$44)</f>
        <v>0.18852427174819142</v>
      </c>
      <c r="I40" s="34">
        <f>1-EXP(-I39/$B$44)</f>
        <v>0.32604396769733157</v>
      </c>
    </row>
    <row r="41" spans="1:9" ht="31.2" x14ac:dyDescent="0.3">
      <c r="A41" s="39" t="s">
        <v>61</v>
      </c>
      <c r="B41" s="34">
        <f>SUMPRODUCT(B38:D38,B40:D40)</f>
        <v>0.16902111244097312</v>
      </c>
      <c r="C41" s="41"/>
      <c r="F41" s="39" t="s">
        <v>66</v>
      </c>
      <c r="G41" s="34">
        <f>SUMPRODUCT(G38:I38,G40:I40)</f>
        <v>0.16902097947015843</v>
      </c>
    </row>
    <row r="42" spans="1:9" ht="31.2" x14ac:dyDescent="0.3">
      <c r="A42" s="39" t="s">
        <v>64</v>
      </c>
      <c r="B42" s="34">
        <f>SUMPRODUCT(B38:D38,B39:D39)</f>
        <v>800</v>
      </c>
      <c r="C42" s="41"/>
      <c r="F42" s="39" t="s">
        <v>67</v>
      </c>
      <c r="G42" s="34">
        <f>SUMPRODUCT(G38:I38,G39:I39)</f>
        <v>860.00000000000011</v>
      </c>
    </row>
    <row r="43" spans="1:9" x14ac:dyDescent="0.3">
      <c r="A43" s="39" t="s">
        <v>62</v>
      </c>
      <c r="B43" s="45">
        <f>-B44*LN(1-B41)</f>
        <v>797.67908836656511</v>
      </c>
      <c r="C43" s="41"/>
      <c r="F43" s="34" t="s">
        <v>68</v>
      </c>
      <c r="G43" s="45">
        <f>-B44*LN(1-G41)</f>
        <v>797.67839897064914</v>
      </c>
    </row>
    <row r="44" spans="1:9" ht="46.8" x14ac:dyDescent="0.3">
      <c r="A44" s="39" t="s">
        <v>63</v>
      </c>
      <c r="B44" s="46">
        <v>4308.2649300000885</v>
      </c>
    </row>
    <row r="45" spans="1:9" x14ac:dyDescent="0.3">
      <c r="A45" s="34" t="s">
        <v>73</v>
      </c>
      <c r="B45" s="34">
        <f>B43-G43</f>
        <v>6.8939591596972605E-4</v>
      </c>
    </row>
  </sheetData>
  <mergeCells count="2">
    <mergeCell ref="B7:B9"/>
    <mergeCell ref="D5:F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BD943-6124-4A21-B831-330561AF46DF}">
  <dimension ref="A9:M71"/>
  <sheetViews>
    <sheetView zoomScale="112" workbookViewId="0">
      <selection activeCell="C70" sqref="C70"/>
    </sheetView>
  </sheetViews>
  <sheetFormatPr defaultRowHeight="14.4" x14ac:dyDescent="0.3"/>
  <cols>
    <col min="1" max="1" width="10.77734375" customWidth="1"/>
    <col min="2" max="2" width="10.6640625" customWidth="1"/>
    <col min="3" max="3" width="11.5546875" customWidth="1"/>
    <col min="4" max="4" width="12" customWidth="1"/>
    <col min="5" max="6" width="11.77734375" customWidth="1"/>
    <col min="7" max="7" width="10" customWidth="1"/>
    <col min="8" max="8" width="8.88671875" customWidth="1"/>
    <col min="9" max="9" width="9.88671875" customWidth="1"/>
    <col min="10" max="10" width="10.88671875" customWidth="1"/>
    <col min="11" max="11" width="11.5546875" customWidth="1"/>
    <col min="12" max="12" width="11.109375" bestFit="1" customWidth="1"/>
  </cols>
  <sheetData>
    <row r="9" spans="1:11" x14ac:dyDescent="0.3">
      <c r="A9" t="s">
        <v>10</v>
      </c>
      <c r="B9" s="2">
        <v>100000</v>
      </c>
      <c r="C9" s="2"/>
      <c r="D9" s="5" t="s">
        <v>37</v>
      </c>
      <c r="E9" s="6">
        <v>0.8</v>
      </c>
      <c r="F9" t="s">
        <v>30</v>
      </c>
      <c r="G9" s="4">
        <f t="shared" ref="G9:G10" si="0">1-E9</f>
        <v>0.19999999999999996</v>
      </c>
      <c r="I9" t="s">
        <v>44</v>
      </c>
    </row>
    <row r="10" spans="1:11" x14ac:dyDescent="0.3">
      <c r="A10" t="s">
        <v>11</v>
      </c>
      <c r="B10">
        <v>0.08</v>
      </c>
      <c r="D10" s="5" t="s">
        <v>38</v>
      </c>
      <c r="E10" s="6">
        <v>0.15</v>
      </c>
      <c r="F10" t="s">
        <v>31</v>
      </c>
      <c r="G10" s="4">
        <f t="shared" si="0"/>
        <v>0.85</v>
      </c>
      <c r="I10" s="6"/>
      <c r="J10" t="s">
        <v>45</v>
      </c>
    </row>
    <row r="11" spans="1:11" x14ac:dyDescent="0.3">
      <c r="A11" t="s">
        <v>17</v>
      </c>
      <c r="B11" s="2">
        <v>-1000</v>
      </c>
      <c r="C11" s="2"/>
      <c r="D11" s="5" t="s">
        <v>33</v>
      </c>
      <c r="E11" s="6">
        <v>0.04</v>
      </c>
      <c r="F11" t="s">
        <v>34</v>
      </c>
      <c r="G11" s="4">
        <f>E9*E12+E10*E11</f>
        <v>0.77400000000000002</v>
      </c>
      <c r="I11" s="4"/>
      <c r="J11" t="s">
        <v>46</v>
      </c>
    </row>
    <row r="12" spans="1:11" x14ac:dyDescent="0.3">
      <c r="A12" t="s">
        <v>41</v>
      </c>
      <c r="B12" s="1">
        <v>0.06</v>
      </c>
      <c r="D12" t="s">
        <v>32</v>
      </c>
      <c r="E12" s="6">
        <f>1-E11</f>
        <v>0.96</v>
      </c>
      <c r="F12" s="16" t="s">
        <v>35</v>
      </c>
      <c r="G12" s="4">
        <f>1-G11</f>
        <v>0.22599999999999998</v>
      </c>
      <c r="I12" s="21"/>
      <c r="J12" t="s">
        <v>47</v>
      </c>
    </row>
    <row r="13" spans="1:11" x14ac:dyDescent="0.3">
      <c r="A13" s="5"/>
      <c r="B13" s="5"/>
      <c r="C13" s="5"/>
      <c r="F13" s="5" t="s">
        <v>28</v>
      </c>
      <c r="G13" s="24">
        <f>1-G15</f>
        <v>0.99224806201550386</v>
      </c>
      <c r="I13" s="25"/>
      <c r="J13" t="s">
        <v>48</v>
      </c>
      <c r="K13" s="11"/>
    </row>
    <row r="14" spans="1:11" x14ac:dyDescent="0.3">
      <c r="A14" s="5"/>
      <c r="B14" s="11"/>
      <c r="C14" s="5"/>
      <c r="F14" s="15" t="s">
        <v>27</v>
      </c>
      <c r="G14" s="32">
        <f>1-G16</f>
        <v>0.84955752212389379</v>
      </c>
      <c r="I14" s="7"/>
      <c r="J14" s="7"/>
      <c r="K14" s="7"/>
    </row>
    <row r="15" spans="1:11" x14ac:dyDescent="0.3">
      <c r="A15" s="5"/>
      <c r="B15" s="11"/>
      <c r="C15" s="5"/>
      <c r="D15" s="12"/>
      <c r="F15" s="5" t="s">
        <v>36</v>
      </c>
      <c r="G15" s="4">
        <f>E10*E11/G11</f>
        <v>7.7519379844961239E-3</v>
      </c>
      <c r="H15" s="7"/>
      <c r="I15" s="7"/>
      <c r="J15" s="7"/>
      <c r="K15" s="7"/>
    </row>
    <row r="16" spans="1:11" x14ac:dyDescent="0.3">
      <c r="A16" s="5"/>
      <c r="B16" s="5"/>
      <c r="F16" s="12" t="s">
        <v>29</v>
      </c>
      <c r="G16" s="4">
        <f>G10*E11/G12</f>
        <v>0.15044247787610621</v>
      </c>
      <c r="K16" s="5"/>
    </row>
    <row r="17" spans="1:13" x14ac:dyDescent="0.3">
      <c r="A17" s="5"/>
      <c r="B17" s="5"/>
      <c r="F17" s="12"/>
      <c r="K17" s="5"/>
    </row>
    <row r="18" spans="1:13" x14ac:dyDescent="0.3">
      <c r="A18" s="21" t="s">
        <v>39</v>
      </c>
      <c r="C18" s="21" t="s">
        <v>51</v>
      </c>
      <c r="E18" s="8"/>
      <c r="J18" s="10" t="s">
        <v>42</v>
      </c>
      <c r="K18" s="22"/>
      <c r="L18" s="22"/>
      <c r="M18" s="5"/>
    </row>
    <row r="19" spans="1:13" x14ac:dyDescent="0.3">
      <c r="A19" s="18">
        <f>B9*B12</f>
        <v>6000</v>
      </c>
      <c r="C19" s="5"/>
      <c r="D19" s="5" t="s">
        <v>7</v>
      </c>
      <c r="E19" s="5" t="s">
        <v>8</v>
      </c>
      <c r="I19" s="23" t="s">
        <v>40</v>
      </c>
      <c r="J19" s="9"/>
      <c r="K19" s="9" t="s">
        <v>43</v>
      </c>
      <c r="L19" s="9"/>
      <c r="M19" s="5"/>
    </row>
    <row r="20" spans="1:13" x14ac:dyDescent="0.3">
      <c r="C20" s="5" t="s">
        <v>12</v>
      </c>
      <c r="D20" s="4">
        <f>E11</f>
        <v>0.04</v>
      </c>
      <c r="E20" s="4">
        <f>E12</f>
        <v>0.96</v>
      </c>
      <c r="H20" t="s">
        <v>12</v>
      </c>
      <c r="I20">
        <f>G11</f>
        <v>0.77400000000000002</v>
      </c>
      <c r="K20">
        <f>G12</f>
        <v>0.22599999999999998</v>
      </c>
      <c r="M20" s="5"/>
    </row>
    <row r="21" spans="1:13" x14ac:dyDescent="0.3">
      <c r="C21" s="5" t="s">
        <v>13</v>
      </c>
      <c r="D21" s="3">
        <f>-B9</f>
        <v>-100000</v>
      </c>
      <c r="E21" s="26">
        <f>B9*B10</f>
        <v>8000</v>
      </c>
      <c r="I21" t="s">
        <v>9</v>
      </c>
      <c r="J21" t="s">
        <v>49</v>
      </c>
      <c r="K21" t="s">
        <v>49</v>
      </c>
      <c r="L21" t="s">
        <v>9</v>
      </c>
      <c r="M21" s="5"/>
    </row>
    <row r="22" spans="1:13" x14ac:dyDescent="0.3">
      <c r="C22" t="s">
        <v>18</v>
      </c>
      <c r="D22" s="30">
        <f>SUMPRODUCT(D21:E21,D20:E20)</f>
        <v>3680</v>
      </c>
      <c r="H22" s="12" t="s">
        <v>7</v>
      </c>
      <c r="I22" s="5" t="s">
        <v>72</v>
      </c>
      <c r="J22" s="2">
        <f>A19+B11</f>
        <v>5000</v>
      </c>
      <c r="K22" s="2">
        <f>A19+B11</f>
        <v>5000</v>
      </c>
      <c r="L22" s="5" t="s">
        <v>7</v>
      </c>
      <c r="M22" s="5" t="s">
        <v>72</v>
      </c>
    </row>
    <row r="23" spans="1:13" x14ac:dyDescent="0.3">
      <c r="A23" s="5"/>
      <c r="G23" t="s">
        <v>12</v>
      </c>
      <c r="H23" s="25">
        <f>G15</f>
        <v>7.7519379844961239E-3</v>
      </c>
      <c r="I23" s="27">
        <f>G13</f>
        <v>0.99224806201550386</v>
      </c>
      <c r="L23" s="25">
        <f>G16</f>
        <v>0.15044247787610621</v>
      </c>
      <c r="M23" s="25">
        <f>G14</f>
        <v>0.84955752212389379</v>
      </c>
    </row>
    <row r="24" spans="1:13" x14ac:dyDescent="0.3">
      <c r="D24" s="13"/>
      <c r="E24" s="28"/>
      <c r="G24" t="s">
        <v>13</v>
      </c>
      <c r="H24" s="31">
        <f>B11-B9</f>
        <v>-101000</v>
      </c>
      <c r="I24" s="3">
        <f>B9*B10+B11</f>
        <v>7000</v>
      </c>
      <c r="L24" s="3">
        <f>B11-B9</f>
        <v>-101000</v>
      </c>
      <c r="M24" s="3">
        <f>B9*B10+B11</f>
        <v>7000</v>
      </c>
    </row>
    <row r="25" spans="1:13" ht="15.6" x14ac:dyDescent="0.3">
      <c r="A25" s="17"/>
      <c r="B25" s="5"/>
      <c r="C25" s="5"/>
      <c r="E25" s="5"/>
      <c r="G25" t="s">
        <v>18</v>
      </c>
      <c r="H25" s="30">
        <f>SUMPRODUCT(H23:I23,H24:I24)</f>
        <v>6162.790697674418</v>
      </c>
      <c r="I25" s="14"/>
      <c r="L25" s="29">
        <f>L24*L23+M23*M24</f>
        <v>-9247.7876106194708</v>
      </c>
      <c r="M25" s="20"/>
    </row>
    <row r="26" spans="1:13" ht="15.6" x14ac:dyDescent="0.3">
      <c r="A26" s="17"/>
      <c r="C26" s="5"/>
      <c r="E26" s="5"/>
      <c r="G26" t="s">
        <v>50</v>
      </c>
      <c r="H26" s="28"/>
      <c r="J26" s="2">
        <f>H25*I20+K20*K22</f>
        <v>5900</v>
      </c>
    </row>
    <row r="31" spans="1:13" x14ac:dyDescent="0.3">
      <c r="B31" s="19"/>
    </row>
    <row r="32" spans="1:13" x14ac:dyDescent="0.3">
      <c r="B32" s="19"/>
    </row>
    <row r="34" spans="1:10" ht="15.6" x14ac:dyDescent="0.3">
      <c r="A34" s="17" t="s">
        <v>6</v>
      </c>
    </row>
    <row r="39" spans="1:10" x14ac:dyDescent="0.3">
      <c r="J39" s="2"/>
    </row>
    <row r="40" spans="1:10" x14ac:dyDescent="0.3">
      <c r="I40" s="19"/>
      <c r="J40" s="2"/>
    </row>
    <row r="53" spans="1:3" x14ac:dyDescent="0.3">
      <c r="A53" t="s">
        <v>55</v>
      </c>
      <c r="C53" s="2">
        <f>J26+1000</f>
        <v>6900</v>
      </c>
    </row>
    <row r="54" spans="1:3" x14ac:dyDescent="0.3">
      <c r="A54" t="s">
        <v>56</v>
      </c>
      <c r="C54">
        <v>6000</v>
      </c>
    </row>
    <row r="55" spans="1:3" x14ac:dyDescent="0.3">
      <c r="A55" t="s">
        <v>57</v>
      </c>
      <c r="C55" s="2">
        <f>C53-C54</f>
        <v>900</v>
      </c>
    </row>
    <row r="69" spans="1:4" x14ac:dyDescent="0.3">
      <c r="A69" t="s">
        <v>53</v>
      </c>
      <c r="D69" s="33">
        <f>B9*B10*E12+B9*B12*E11</f>
        <v>7920</v>
      </c>
    </row>
    <row r="70" spans="1:4" x14ac:dyDescent="0.3">
      <c r="A70" t="s">
        <v>52</v>
      </c>
      <c r="D70" s="33">
        <f>A19</f>
        <v>6000</v>
      </c>
    </row>
    <row r="71" spans="1:4" x14ac:dyDescent="0.3">
      <c r="A71" s="33" t="s">
        <v>54</v>
      </c>
      <c r="D71" s="33">
        <f>D69-D70</f>
        <v>1920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Mengting Ding</dc:creator>
  <cp:lastModifiedBy>Mengting Ding</cp:lastModifiedBy>
  <dcterms:created xsi:type="dcterms:W3CDTF">2021-10-05T20:31:11Z</dcterms:created>
  <dcterms:modified xsi:type="dcterms:W3CDTF">2021-10-12T00:22:08Z</dcterms:modified>
</cp:coreProperties>
</file>