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wei/Desktop/"/>
    </mc:Choice>
  </mc:AlternateContent>
  <xr:revisionPtr revIDLastSave="0" documentId="13_ncr:1_{B1D6FAC8-EDFE-A64C-ABDF-B1551ADD9EFF}" xr6:coauthVersionLast="36" xr6:coauthVersionMax="36" xr10:uidLastSave="{00000000-0000-0000-0000-000000000000}"/>
  <bookViews>
    <workbookView xWindow="4040" yWindow="1540" windowWidth="22960" windowHeight="16100" activeTab="1" xr2:uid="{CD0AFE9D-00B4-2740-A6D4-C6A80733F21D}"/>
  </bookViews>
  <sheets>
    <sheet name="以票数为基准" sheetId="1" r:id="rId1"/>
    <sheet name="！以粉丝粒数为基准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41" i="2" s="1"/>
  <c r="C29" i="2" l="1"/>
  <c r="D29" i="2" s="1"/>
  <c r="C31" i="2"/>
  <c r="D31" i="2" s="1"/>
  <c r="C21" i="2" l="1"/>
  <c r="D21" i="2" s="1"/>
  <c r="C23" i="2"/>
  <c r="D23" i="2" s="1"/>
  <c r="C25" i="2"/>
  <c r="D25" i="2" s="1"/>
  <c r="C27" i="2"/>
  <c r="D27" i="2" s="1"/>
  <c r="C19" i="2"/>
  <c r="D19" i="2" s="1"/>
  <c r="A15" i="2"/>
  <c r="G20" i="1"/>
  <c r="I20" i="1" s="1"/>
  <c r="J20" i="1" s="1"/>
  <c r="G22" i="1"/>
  <c r="I22" i="1" s="1"/>
  <c r="J22" i="1" s="1"/>
  <c r="G24" i="1"/>
  <c r="I24" i="1" s="1"/>
  <c r="J24" i="1" s="1"/>
  <c r="G26" i="1"/>
  <c r="I26" i="1" s="1"/>
  <c r="J26" i="1" s="1"/>
  <c r="B20" i="1"/>
  <c r="D20" i="1" s="1"/>
  <c r="E20" i="1" s="1"/>
  <c r="B22" i="1"/>
  <c r="D22" i="1" s="1"/>
  <c r="E22" i="1" s="1"/>
  <c r="B24" i="1"/>
  <c r="D24" i="1" s="1"/>
  <c r="E24" i="1" s="1"/>
  <c r="B26" i="1"/>
  <c r="D26" i="1" s="1"/>
  <c r="E26" i="1" s="1"/>
  <c r="A15" i="1"/>
  <c r="G18" i="1"/>
  <c r="I18" i="1" s="1"/>
  <c r="J18" i="1" s="1"/>
  <c r="B18" i="1"/>
  <c r="D18" i="1" s="1"/>
  <c r="E18" i="1" s="1"/>
</calcChain>
</file>

<file path=xl/sharedStrings.xml><?xml version="1.0" encoding="utf-8"?>
<sst xmlns="http://schemas.openxmlformats.org/spreadsheetml/2006/main" count="133" uniqueCount="66">
  <si>
    <t>合约设计：</t>
    <phoneticPr fontId="2" type="noConversion"/>
  </si>
  <si>
    <t>粉丝粒分配规则设计</t>
    <phoneticPr fontId="2" type="noConversion"/>
  </si>
  <si>
    <t>100万元</t>
    <phoneticPr fontId="2" type="noConversion"/>
  </si>
  <si>
    <t>平均票补：</t>
    <phoneticPr fontId="2" type="noConversion"/>
  </si>
  <si>
    <t>5元/张</t>
    <phoneticPr fontId="2" type="noConversion"/>
  </si>
  <si>
    <t>设计目的：</t>
    <phoneticPr fontId="2" type="noConversion"/>
  </si>
  <si>
    <t xml:space="preserve">1、刺激分享裂变
2、用户行为目标清晰
</t>
    <phoneticPr fontId="2" type="noConversion"/>
  </si>
  <si>
    <t>设计思路：</t>
    <phoneticPr fontId="2" type="noConversion"/>
  </si>
  <si>
    <t>1、购票获得粉丝粒
2、通过分享购票成功双方获得粉丝粒
3、分享购票成功的数量增加可以提升粉丝粒的单个兑换价值
4、预售期的发放权重高于上映后</t>
    <phoneticPr fontId="2" type="noConversion"/>
  </si>
  <si>
    <t>举例：</t>
    <phoneticPr fontId="2" type="noConversion"/>
  </si>
  <si>
    <t>预算：</t>
    <phoneticPr fontId="2" type="noConversion"/>
  </si>
  <si>
    <t>分享购票成功分配比例</t>
    <phoneticPr fontId="2" type="noConversion"/>
  </si>
  <si>
    <t>粉丝粒基础价值（元）</t>
    <phoneticPr fontId="2" type="noConversion"/>
  </si>
  <si>
    <t>用户无分享对应收益：</t>
    <phoneticPr fontId="2" type="noConversion"/>
  </si>
  <si>
    <t>都为预售期分享购票成功</t>
    <phoneticPr fontId="2" type="noConversion"/>
  </si>
  <si>
    <t>都为上映期分享购票成功</t>
    <phoneticPr fontId="2" type="noConversion"/>
  </si>
  <si>
    <t>所得总收益</t>
    <phoneticPr fontId="2" type="noConversion"/>
  </si>
  <si>
    <t>粉丝粒价值倍数</t>
    <phoneticPr fontId="2" type="noConversion"/>
  </si>
  <si>
    <t>梯度A 
所需票数</t>
    <phoneticPr fontId="2" type="noConversion"/>
  </si>
  <si>
    <t>梯度B 
所需票数</t>
    <phoneticPr fontId="2" type="noConversion"/>
  </si>
  <si>
    <t>梯度C 
所需票数</t>
    <phoneticPr fontId="2" type="noConversion"/>
  </si>
  <si>
    <t>梯度D 
所需票数</t>
    <phoneticPr fontId="2" type="noConversion"/>
  </si>
  <si>
    <t>列1</t>
  </si>
  <si>
    <t>列2</t>
  </si>
  <si>
    <t>列3</t>
  </si>
  <si>
    <t>列1</t>
    <phoneticPr fontId="2" type="noConversion"/>
  </si>
  <si>
    <t>预售期粉丝粒发放数量（个/张）</t>
    <phoneticPr fontId="2" type="noConversion"/>
  </si>
  <si>
    <t>上映期粉丝粒发放数量（个/张）</t>
    <phoneticPr fontId="2" type="noConversion"/>
  </si>
  <si>
    <t>梯度E
所需票数</t>
    <phoneticPr fontId="2" type="noConversion"/>
  </si>
  <si>
    <t>平均票补
(假设受邀者未分享）</t>
    <phoneticPr fontId="2" type="noConversion"/>
  </si>
  <si>
    <t>总获得粉丝粒数</t>
    <phoneticPr fontId="2" type="noConversion"/>
  </si>
  <si>
    <t>分享者用户A初始购票数</t>
    <phoneticPr fontId="2" type="noConversion"/>
  </si>
  <si>
    <t>整体收益粉丝粒分红：</t>
    <phoneticPr fontId="2" type="noConversion"/>
  </si>
  <si>
    <t>票数</t>
    <phoneticPr fontId="2" type="noConversion"/>
  </si>
  <si>
    <t>20万张</t>
    <phoneticPr fontId="2" type="noConversion"/>
  </si>
  <si>
    <t>项目结束，预算消耗未达到，所有粉丝粒收益再增加相应价值</t>
    <phoneticPr fontId="2" type="noConversion"/>
  </si>
  <si>
    <t>例：项目结束后，总膨胀后消耗预算60万元，发放粉丝粒40万个，则每个粉丝粒相应价值增加40/40=1元</t>
    <phoneticPr fontId="2" type="noConversion"/>
  </si>
  <si>
    <t>梯度A 
所需粉丝粒数量</t>
    <phoneticPr fontId="2" type="noConversion"/>
  </si>
  <si>
    <t>梯度B 
所需粉丝粒数量</t>
    <phoneticPr fontId="2" type="noConversion"/>
  </si>
  <si>
    <t>梯度C 
所需粉丝粒数量</t>
    <phoneticPr fontId="2" type="noConversion"/>
  </si>
  <si>
    <t>梯度D 
所需粉丝粒数量</t>
    <phoneticPr fontId="2" type="noConversion"/>
  </si>
  <si>
    <t>梯度E
所需粉丝粒数量</t>
    <phoneticPr fontId="2" type="noConversion"/>
  </si>
  <si>
    <t>粉丝粒数量梯度</t>
    <phoneticPr fontId="2" type="noConversion"/>
  </si>
  <si>
    <t>对应粉丝粒价值</t>
    <phoneticPr fontId="2" type="noConversion"/>
  </si>
  <si>
    <t>梯度对应的粉丝粒总收益</t>
    <phoneticPr fontId="2" type="noConversion"/>
  </si>
  <si>
    <r>
      <t>1、刺激分享裂变</t>
    </r>
    <r>
      <rPr>
        <sz val="12"/>
        <color rgb="FFFF0000"/>
        <rFont val="等线 (正文)"/>
        <family val="3"/>
        <charset val="134"/>
      </rPr>
      <t>及多购票</t>
    </r>
    <r>
      <rPr>
        <sz val="12"/>
        <color theme="1"/>
        <rFont val="等线"/>
        <family val="2"/>
        <charset val="134"/>
        <scheme val="minor"/>
      </rPr>
      <t xml:space="preserve">
2、用户行为目标清晰
</t>
    </r>
    <phoneticPr fontId="2" type="noConversion"/>
  </si>
  <si>
    <t>16万张</t>
    <phoneticPr fontId="2" type="noConversion"/>
  </si>
  <si>
    <t>4w</t>
    <phoneticPr fontId="2" type="noConversion"/>
  </si>
  <si>
    <t>1=2.5元</t>
    <phoneticPr fontId="2" type="noConversion"/>
  </si>
  <si>
    <t>（膨胀后粉丝粒收益+未膨胀粉丝粒基础收益）/票数</t>
    <phoneticPr fontId="2" type="noConversion"/>
  </si>
  <si>
    <t>1、购票获得粉丝粒
2、通过分享购票成功双方获得粉丝粒
3、用户持有的粉丝粒数量增加可以提升粉丝粒的单个兑换价值
4、预售期的发放权重高于上映后</t>
    <phoneticPr fontId="2" type="noConversion"/>
  </si>
  <si>
    <t>梯度F
所需粉丝粒数量</t>
    <phoneticPr fontId="2" type="noConversion"/>
  </si>
  <si>
    <t>梯度G
所需粉丝粒数量</t>
    <phoneticPr fontId="2" type="noConversion"/>
  </si>
  <si>
    <t>核销：</t>
    <phoneticPr fontId="2" type="noConversion"/>
  </si>
  <si>
    <t>用户在对应梯度兑现后，兑现的粉丝粒核销，每次兑现只计算当前粉丝粒数量及所在梯度</t>
    <phoneticPr fontId="2" type="noConversion"/>
  </si>
  <si>
    <t>实时计算：</t>
    <phoneticPr fontId="2" type="noConversion"/>
  </si>
  <si>
    <t>现有可兑换金额=资金池金额时，停止发放</t>
    <phoneticPr fontId="2" type="noConversion"/>
  </si>
  <si>
    <t>超过资金池金额演算：</t>
    <phoneticPr fontId="2" type="noConversion"/>
  </si>
  <si>
    <t>资金池金额：</t>
    <phoneticPr fontId="2" type="noConversion"/>
  </si>
  <si>
    <t>目标售票数量：</t>
    <phoneticPr fontId="2" type="noConversion"/>
  </si>
  <si>
    <t>预售期售票比例：</t>
    <phoneticPr fontId="2" type="noConversion"/>
  </si>
  <si>
    <t>预售期粉丝粒个/张：</t>
    <phoneticPr fontId="2" type="noConversion"/>
  </si>
  <si>
    <t>上映期粉丝粒个/张</t>
    <phoneticPr fontId="2" type="noConversion"/>
  </si>
  <si>
    <t>实时兑现金额</t>
    <phoneticPr fontId="2" type="noConversion"/>
  </si>
  <si>
    <t>最高倍数：</t>
    <phoneticPr fontId="2" type="noConversion"/>
  </si>
  <si>
    <t>所剩金额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</si>
</sst>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76" formatCode="_ [$¥-804]* #,##0.00_ ;_ [$¥-804]* \-#,##0.00_ ;_ [$¥-804]* &quot;-&quot;??_ ;_ @_ 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4" fontId="0" fillId="0" borderId="6" xfId="1" applyFont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0" xfId="1" applyFont="1">
      <alignment vertical="center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1" applyNumberFormat="1" applyFont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货币" xfId="1" builtinId="4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4E6C1-4F96-E14A-8568-4A5A70BAA775}" name="表2" displayName="表2" ref="A16:E26" totalsRowShown="0" headerRowDxfId="23" headerRowBorderDxfId="22" tableBorderDxfId="21" totalsRowBorderDxfId="20">
  <autoFilter ref="A16:E26" xr:uid="{4F0709BD-E071-5149-8E71-E89A9653ACB4}"/>
  <tableColumns count="5">
    <tableColumn id="1" xr3:uid="{A5AAA7FF-BE74-4749-B2CC-931289AE4F7B}" name="都为预售期分享购票成功" dataDxfId="19"/>
    <tableColumn id="2" xr3:uid="{01EFB319-7E7C-8949-980F-9D0E51DCE582}" name="列1" dataDxfId="18"/>
    <tableColumn id="3" xr3:uid="{D3D630CA-AA73-4C40-8EE9-F620340437BB}" name="列2" dataDxfId="17"/>
    <tableColumn id="4" xr3:uid="{3A32E472-32B4-B240-A74D-08E95A2DBE91}" name="列3" dataDxfId="16" dataCellStyle="货币"/>
    <tableColumn id="5" xr3:uid="{048DEE30-8DF1-814B-AF8C-54D073E03022}" name="平均票补_x000a_(假设受邀者未分享）" dataCellStyle="货币">
      <calculatedColumnFormula>表2[[#This Row],[列3]]/(表2[[#This Row],[都为预售期分享购票成功]]+$A$13)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79313-7256-D744-A136-8D1E1E268E59}" name="表3" displayName="表3" ref="F16:J26" totalsRowShown="0" headerRowDxfId="15" headerRowBorderDxfId="14" tableBorderDxfId="13" totalsRowBorderDxfId="12">
  <autoFilter ref="F16:J26" xr:uid="{076BA07F-9CCD-C04B-9845-59DECE1D8546}"/>
  <tableColumns count="5">
    <tableColumn id="1" xr3:uid="{DD36DA63-0CFF-924B-88D6-95C8F81E440F}" name="都为上映期分享购票成功" dataDxfId="11"/>
    <tableColumn id="2" xr3:uid="{22481A79-B01C-414D-9B70-4125FDF00660}" name="列1" dataDxfId="10"/>
    <tableColumn id="3" xr3:uid="{B6641115-0A78-D446-A8B2-ECC2B5BC85FB}" name="列2" dataDxfId="9"/>
    <tableColumn id="4" xr3:uid="{26FCD3FF-07D0-1342-9EB4-9848BC3D68FA}" name="列3" dataDxfId="8" dataCellStyle="货币"/>
    <tableColumn id="5" xr3:uid="{1FE220A5-75DC-F24A-93ED-256285EF2BC6}" name="平均票补_x000a_(假设受邀者未分享）" dataDxfId="7" dataCellStyle="货币">
      <calculatedColumnFormula>(表3[[#This Row],[列3]]+表3[[#This Row],[都为上映期分享购票成功]]*$B$13*$D$13)/(表3[[#This Row],[都为上映期分享购票成功]]+$A$13)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73790-4DFA-3248-AF99-7971146AE800}" name="表2_5" displayName="表2_5" ref="A17:E31" totalsRowShown="0" headerRowDxfId="6" headerRowBorderDxfId="5" tableBorderDxfId="4" totalsRowBorderDxfId="3">
  <autoFilter ref="A17:E31" xr:uid="{4F0709BD-E071-5149-8E71-E89A9653ACB4}"/>
  <tableColumns count="5">
    <tableColumn id="1" xr3:uid="{D43B30F6-F958-924F-8901-4BBC86F87146}" name="粉丝粒数量梯度" dataDxfId="2"/>
    <tableColumn id="3" xr3:uid="{DDADC425-D705-2F48-9987-A89B6FAACA53}" name="对应粉丝粒价值" dataDxfId="1"/>
    <tableColumn id="4" xr3:uid="{04AA1866-0948-D54A-87F1-7EAF6D5E5968}" name="梯度对应的粉丝粒总收益" dataDxfId="0" dataCellStyle="货币"/>
    <tableColumn id="5" xr3:uid="{9492563C-F33E-F743-BD18-2B80C359D577}" name="平均票补_x000a_(假设受邀者未分享）" dataCellStyle="货币">
      <calculatedColumnFormula>表2_5[[#This Row],[梯度对应的粉丝粒总收益]]/(表2_5[[#This Row],[粉丝粒数量梯度]]+$A$13)</calculatedColumnFormula>
    </tableColumn>
    <tableColumn id="2" xr3:uid="{936D2E28-F460-8046-8CAE-DB437F7D0487}" name="（膨胀后粉丝粒收益+未膨胀粉丝粒基础收益）/票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62C8-2666-DB40-A02D-C91D7B6B7E77}">
  <dimension ref="A1:Q26"/>
  <sheetViews>
    <sheetView topLeftCell="A12" zoomScale="120" zoomScaleNormal="120" workbookViewId="0">
      <selection activeCell="E28" sqref="E28"/>
    </sheetView>
  </sheetViews>
  <sheetFormatPr baseColWidth="10" defaultRowHeight="16"/>
  <cols>
    <col min="1" max="1" width="17.5" customWidth="1"/>
    <col min="2" max="2" width="18.33203125" customWidth="1"/>
    <col min="3" max="3" width="18" customWidth="1"/>
    <col min="4" max="5" width="11.83203125" customWidth="1"/>
    <col min="6" max="6" width="22" customWidth="1"/>
    <col min="7" max="7" width="16" customWidth="1"/>
    <col min="8" max="8" width="15.33203125" customWidth="1"/>
    <col min="9" max="9" width="13.6640625" customWidth="1"/>
    <col min="10" max="10" width="12.5" bestFit="1" customWidth="1"/>
    <col min="11" max="11" width="13.6640625" customWidth="1"/>
    <col min="12" max="12" width="16" customWidth="1"/>
    <col min="13" max="15" width="13.6640625" customWidth="1"/>
  </cols>
  <sheetData>
    <row r="1" spans="1:17" ht="31" customHeight="1">
      <c r="A1" s="3" t="s">
        <v>0</v>
      </c>
      <c r="B1" s="23" t="s">
        <v>1</v>
      </c>
      <c r="C1" s="23"/>
      <c r="D1" s="23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1" customHeight="1">
      <c r="A2" s="3" t="s">
        <v>5</v>
      </c>
      <c r="B2" s="23" t="s">
        <v>6</v>
      </c>
      <c r="C2" s="23"/>
      <c r="D2" s="23"/>
      <c r="E2" s="2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91" customHeight="1">
      <c r="A3" s="3" t="s">
        <v>7</v>
      </c>
      <c r="B3" s="23" t="s">
        <v>8</v>
      </c>
      <c r="C3" s="23"/>
      <c r="D3" s="23"/>
      <c r="E3" s="2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>
      <c r="A5" s="6" t="s">
        <v>9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>
      <c r="A6" s="3" t="s">
        <v>10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">
      <c r="A7" s="3" t="s">
        <v>3</v>
      </c>
      <c r="B7" s="3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">
      <c r="A8" s="3" t="s">
        <v>33</v>
      </c>
      <c r="B8" s="3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02">
      <c r="A9" s="7" t="s">
        <v>32</v>
      </c>
      <c r="B9" s="7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0"/>
      <c r="B11" s="10"/>
      <c r="C11" s="10"/>
      <c r="D11" s="10"/>
      <c r="E11" s="10"/>
      <c r="N11" s="1"/>
      <c r="O11" s="1"/>
      <c r="P11" s="1"/>
      <c r="Q11" s="1"/>
    </row>
    <row r="12" spans="1:17" ht="34">
      <c r="A12" s="6" t="s">
        <v>31</v>
      </c>
      <c r="B12" s="6" t="s">
        <v>26</v>
      </c>
      <c r="C12" s="6" t="s">
        <v>27</v>
      </c>
      <c r="D12" s="6" t="s">
        <v>11</v>
      </c>
      <c r="E12" s="3" t="s">
        <v>12</v>
      </c>
      <c r="N12" s="1"/>
      <c r="O12" s="1"/>
      <c r="P12" s="1"/>
      <c r="Q12" s="1"/>
    </row>
    <row r="13" spans="1:17">
      <c r="A13" s="3">
        <v>0</v>
      </c>
      <c r="B13" s="3">
        <v>2</v>
      </c>
      <c r="C13" s="3">
        <v>1</v>
      </c>
      <c r="D13" s="4">
        <v>0.5</v>
      </c>
      <c r="E13" s="16">
        <v>1</v>
      </c>
      <c r="N13" s="1"/>
      <c r="O13" s="1"/>
      <c r="P13" s="1"/>
      <c r="Q13" s="1"/>
    </row>
    <row r="14" spans="1:17" ht="34">
      <c r="A14" s="1" t="s">
        <v>13</v>
      </c>
      <c r="B14" s="1"/>
      <c r="C14" s="1"/>
      <c r="D14" s="1"/>
      <c r="E14" s="1"/>
      <c r="N14" s="1"/>
      <c r="O14" s="1"/>
      <c r="P14" s="1"/>
      <c r="Q14" s="1"/>
    </row>
    <row r="15" spans="1:17">
      <c r="A15" s="17">
        <f>B13*E13*A13</f>
        <v>0</v>
      </c>
      <c r="B15" s="1"/>
      <c r="C15" s="1"/>
      <c r="D15" s="1"/>
      <c r="E15" s="1"/>
      <c r="N15" s="1"/>
      <c r="O15" s="1"/>
      <c r="P15" s="1"/>
      <c r="Q15" s="1"/>
    </row>
    <row r="16" spans="1:17" ht="51">
      <c r="A16" s="11" t="s">
        <v>14</v>
      </c>
      <c r="B16" s="6" t="s">
        <v>25</v>
      </c>
      <c r="C16" s="6" t="s">
        <v>23</v>
      </c>
      <c r="D16" s="9" t="s">
        <v>24</v>
      </c>
      <c r="E16" s="6" t="s">
        <v>29</v>
      </c>
      <c r="F16" s="11" t="s">
        <v>15</v>
      </c>
      <c r="G16" s="6" t="s">
        <v>22</v>
      </c>
      <c r="H16" s="6" t="s">
        <v>23</v>
      </c>
      <c r="I16" s="9" t="s">
        <v>24</v>
      </c>
      <c r="J16" s="6" t="s">
        <v>29</v>
      </c>
      <c r="N16" s="1"/>
      <c r="O16" s="1"/>
      <c r="P16" s="1"/>
      <c r="Q16" s="1"/>
    </row>
    <row r="17" spans="1:15" ht="34">
      <c r="A17" s="8" t="s">
        <v>18</v>
      </c>
      <c r="B17" s="3" t="s">
        <v>30</v>
      </c>
      <c r="C17" s="3" t="s">
        <v>17</v>
      </c>
      <c r="D17" s="5" t="s">
        <v>16</v>
      </c>
      <c r="E17" s="17"/>
      <c r="F17" s="12" t="s">
        <v>18</v>
      </c>
      <c r="G17" s="3" t="s">
        <v>30</v>
      </c>
      <c r="H17" s="3" t="s">
        <v>17</v>
      </c>
      <c r="I17" s="5" t="s">
        <v>16</v>
      </c>
      <c r="J17" s="17"/>
      <c r="N17" s="2"/>
      <c r="O17" s="2"/>
    </row>
    <row r="18" spans="1:15">
      <c r="A18" s="8">
        <v>2</v>
      </c>
      <c r="B18" s="3">
        <f>$B$13*$A$13+A18*$B$13*$D$13</f>
        <v>2</v>
      </c>
      <c r="C18" s="3">
        <v>1.1000000000000001</v>
      </c>
      <c r="D18" s="15">
        <f>C18*B18</f>
        <v>2.2000000000000002</v>
      </c>
      <c r="E18" s="17">
        <f>(表2[[#This Row],[列3]]+表2[[#This Row],[都为预售期分享购票成功]]*$B$13*(1-$D$13))/(表2[[#This Row],[都为预售期分享购票成功]]+$A$13)</f>
        <v>2.1</v>
      </c>
      <c r="F18" s="12">
        <v>2</v>
      </c>
      <c r="G18" s="3">
        <f>$C$13*$A$13+F18*$C$13*$D$13</f>
        <v>1</v>
      </c>
      <c r="H18" s="3">
        <v>1.1000000000000001</v>
      </c>
      <c r="I18" s="15">
        <f>H18*G18</f>
        <v>1.1000000000000001</v>
      </c>
      <c r="J18" s="17">
        <f>(表3[[#This Row],[列3]]+表3[[#This Row],[都为上映期分享购票成功]]*$B$13*(1-$D$13))/(表3[[#This Row],[都为上映期分享购票成功]]+$A$13)</f>
        <v>1.55</v>
      </c>
      <c r="N18" s="2"/>
      <c r="O18" s="2"/>
    </row>
    <row r="19" spans="1:15" ht="34">
      <c r="A19" s="8" t="s">
        <v>19</v>
      </c>
      <c r="B19" s="3" t="s">
        <v>30</v>
      </c>
      <c r="C19" s="3" t="s">
        <v>17</v>
      </c>
      <c r="D19" s="5" t="s">
        <v>16</v>
      </c>
      <c r="E19" s="17"/>
      <c r="F19" s="12" t="s">
        <v>19</v>
      </c>
      <c r="G19" s="3" t="s">
        <v>30</v>
      </c>
      <c r="H19" s="3" t="s">
        <v>17</v>
      </c>
      <c r="I19" s="5" t="s">
        <v>16</v>
      </c>
      <c r="J19" s="17"/>
      <c r="N19" s="2"/>
      <c r="O19" s="2"/>
    </row>
    <row r="20" spans="1:15">
      <c r="A20" s="8">
        <v>4</v>
      </c>
      <c r="B20" s="3">
        <f t="shared" ref="B20" si="0">$B$13*$A$13+A20*$B$13*$D$13</f>
        <v>4</v>
      </c>
      <c r="C20" s="3">
        <v>1.2</v>
      </c>
      <c r="D20" s="15">
        <f>C20*B20</f>
        <v>4.8</v>
      </c>
      <c r="E20" s="17">
        <f>(表2[[#This Row],[列3]]+表2[[#This Row],[都为预售期分享购票成功]]*$B$13*(1-$D$13))/(表2[[#This Row],[都为预售期分享购票成功]]+$A$13)</f>
        <v>2.2000000000000002</v>
      </c>
      <c r="F20" s="12">
        <v>4</v>
      </c>
      <c r="G20" s="3">
        <f t="shared" ref="G20" si="1">$C$13*$A$13+F20*$C$13*$D$13</f>
        <v>2</v>
      </c>
      <c r="H20" s="3">
        <v>1.2</v>
      </c>
      <c r="I20" s="15">
        <f t="shared" ref="I20" si="2">H20*G20</f>
        <v>2.4</v>
      </c>
      <c r="J20" s="17">
        <f>(表3[[#This Row],[列3]]+表3[[#This Row],[都为上映期分享购票成功]]*$B$13*(1-$D$13))/(表3[[#This Row],[都为上映期分享购票成功]]+$A$13)</f>
        <v>1.6</v>
      </c>
      <c r="N20" s="2"/>
      <c r="O20" s="2"/>
    </row>
    <row r="21" spans="1:15" ht="34">
      <c r="A21" s="8" t="s">
        <v>20</v>
      </c>
      <c r="B21" s="3" t="s">
        <v>30</v>
      </c>
      <c r="C21" s="3" t="s">
        <v>17</v>
      </c>
      <c r="D21" s="5" t="s">
        <v>16</v>
      </c>
      <c r="E21" s="17"/>
      <c r="F21" s="12" t="s">
        <v>20</v>
      </c>
      <c r="G21" s="3" t="s">
        <v>30</v>
      </c>
      <c r="H21" s="3" t="s">
        <v>17</v>
      </c>
      <c r="I21" s="5" t="s">
        <v>16</v>
      </c>
      <c r="J21" s="17"/>
      <c r="N21" s="2"/>
      <c r="O21" s="2"/>
    </row>
    <row r="22" spans="1:15">
      <c r="A22" s="8">
        <v>10</v>
      </c>
      <c r="B22" s="3">
        <f t="shared" ref="B22" si="3">$B$13*$A$13+A22*$B$13*$D$13</f>
        <v>10</v>
      </c>
      <c r="C22" s="3">
        <v>1.4</v>
      </c>
      <c r="D22" s="15">
        <f t="shared" ref="D22" si="4">C22*B22</f>
        <v>14</v>
      </c>
      <c r="E22" s="17">
        <f>(表2[[#This Row],[列3]]+表2[[#This Row],[都为预售期分享购票成功]]*$B$13*(1-$D$13))/(表2[[#This Row],[都为预售期分享购票成功]]+$A$13)</f>
        <v>2.4</v>
      </c>
      <c r="F22" s="12">
        <v>10</v>
      </c>
      <c r="G22" s="3">
        <f t="shared" ref="G22" si="5">$C$13*$A$13+F22*$C$13*$D$13</f>
        <v>5</v>
      </c>
      <c r="H22" s="3">
        <v>1.4</v>
      </c>
      <c r="I22" s="15">
        <f t="shared" ref="I22" si="6">H22*G22</f>
        <v>7</v>
      </c>
      <c r="J22" s="17">
        <f>(表3[[#This Row],[列3]]+表3[[#This Row],[都为上映期分享购票成功]]*$B$13*(1-$D$13))/(表3[[#This Row],[都为上映期分享购票成功]]+$A$13)</f>
        <v>1.7</v>
      </c>
      <c r="K22" s="1"/>
      <c r="L22" s="1"/>
      <c r="M22" s="2"/>
      <c r="N22" s="2"/>
      <c r="O22" s="2"/>
    </row>
    <row r="23" spans="1:15" ht="34">
      <c r="A23" s="8" t="s">
        <v>21</v>
      </c>
      <c r="B23" s="3" t="s">
        <v>30</v>
      </c>
      <c r="C23" s="3" t="s">
        <v>17</v>
      </c>
      <c r="D23" s="5" t="s">
        <v>16</v>
      </c>
      <c r="E23" s="17"/>
      <c r="F23" s="12" t="s">
        <v>21</v>
      </c>
      <c r="G23" s="3" t="s">
        <v>30</v>
      </c>
      <c r="H23" s="3" t="s">
        <v>17</v>
      </c>
      <c r="I23" s="5" t="s">
        <v>16</v>
      </c>
      <c r="J23" s="17"/>
      <c r="K23" s="1"/>
      <c r="L23" s="1"/>
      <c r="M23" s="2"/>
      <c r="N23" s="2"/>
      <c r="O23" s="2"/>
    </row>
    <row r="24" spans="1:15">
      <c r="A24" s="8">
        <v>20</v>
      </c>
      <c r="B24" s="3">
        <f t="shared" ref="B24" si="7">$B$13*$A$13+A24*$B$13*$D$13</f>
        <v>20</v>
      </c>
      <c r="C24" s="3">
        <v>1.8</v>
      </c>
      <c r="D24" s="15">
        <f t="shared" ref="D24" si="8">C24*B24</f>
        <v>36</v>
      </c>
      <c r="E24" s="17">
        <f>(表2[[#This Row],[列3]]+表2[[#This Row],[都为预售期分享购票成功]]*$B$13*(1-$D$13))/(表2[[#This Row],[都为预售期分享购票成功]]+$A$13)</f>
        <v>2.8</v>
      </c>
      <c r="F24" s="12">
        <v>20</v>
      </c>
      <c r="G24" s="3">
        <f t="shared" ref="G24" si="9">$C$13*$A$13+F24*$C$13*$D$13</f>
        <v>10</v>
      </c>
      <c r="H24" s="3">
        <v>1.8</v>
      </c>
      <c r="I24" s="15">
        <f t="shared" ref="I24" si="10">H24*G24</f>
        <v>18</v>
      </c>
      <c r="J24" s="17">
        <f>(表3[[#This Row],[列3]]+表3[[#This Row],[都为上映期分享购票成功]]*$B$13*(1-$D$13))/(表3[[#This Row],[都为上映期分享购票成功]]+$A$13)</f>
        <v>1.9</v>
      </c>
      <c r="K24" s="2"/>
      <c r="L24" s="2"/>
      <c r="M24" s="2"/>
      <c r="N24" s="2"/>
      <c r="O24" s="2"/>
    </row>
    <row r="25" spans="1:15" ht="34">
      <c r="A25" s="8" t="s">
        <v>28</v>
      </c>
      <c r="B25" s="3" t="s">
        <v>30</v>
      </c>
      <c r="C25" s="3" t="s">
        <v>17</v>
      </c>
      <c r="D25" s="5" t="s">
        <v>16</v>
      </c>
      <c r="E25" s="17"/>
      <c r="F25" s="12" t="s">
        <v>28</v>
      </c>
      <c r="G25" s="3" t="s">
        <v>30</v>
      </c>
      <c r="H25" s="3" t="s">
        <v>17</v>
      </c>
      <c r="I25" s="5" t="s">
        <v>16</v>
      </c>
      <c r="J25" s="17"/>
    </row>
    <row r="26" spans="1:15" ht="17" thickBot="1">
      <c r="A26" s="18">
        <v>50</v>
      </c>
      <c r="B26" s="3">
        <f t="shared" ref="B26" si="11">$B$13*$A$13+A26*$B$13*$D$13</f>
        <v>50</v>
      </c>
      <c r="C26" s="7">
        <v>2.5</v>
      </c>
      <c r="D26" s="15">
        <f>C26*B26</f>
        <v>125</v>
      </c>
      <c r="E26" s="17">
        <f>(表2[[#This Row],[列3]]+表2[[#This Row],[都为预售期分享购票成功]]*$B$13*(1-$D$13))/(表2[[#This Row],[都为预售期分享购票成功]]+$A$13)</f>
        <v>3.5</v>
      </c>
      <c r="F26" s="13">
        <v>50</v>
      </c>
      <c r="G26" s="3">
        <f t="shared" ref="G26" si="12">$C$13*$A$13+F26*$C$13*$D$13</f>
        <v>25</v>
      </c>
      <c r="H26" s="14">
        <v>2.5</v>
      </c>
      <c r="I26" s="15">
        <f t="shared" ref="I26" si="13">H26*G26</f>
        <v>62.5</v>
      </c>
      <c r="J26" s="17">
        <f>(表3[[#This Row],[列3]]+表3[[#This Row],[都为上映期分享购票成功]]*$B$13*(1-$D$13))/(表3[[#This Row],[都为上映期分享购票成功]]+$A$13)</f>
        <v>2.25</v>
      </c>
    </row>
  </sheetData>
  <mergeCells count="3">
    <mergeCell ref="B3:E3"/>
    <mergeCell ref="B2:E2"/>
    <mergeCell ref="B1:E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E693-7AEF-0846-9D5C-8DC2FF858833}">
  <sheetPr>
    <tabColor rgb="FFFF0000"/>
  </sheetPr>
  <dimension ref="A1:Q41"/>
  <sheetViews>
    <sheetView tabSelected="1" topLeftCell="A14" zoomScale="120" zoomScaleNormal="120" workbookViewId="0">
      <selection activeCell="B40" sqref="B40"/>
    </sheetView>
  </sheetViews>
  <sheetFormatPr baseColWidth="10" defaultRowHeight="16"/>
  <cols>
    <col min="1" max="1" width="20.1640625" customWidth="1"/>
    <col min="2" max="2" width="18.33203125" customWidth="1"/>
    <col min="3" max="3" width="18" customWidth="1"/>
    <col min="4" max="4" width="11.83203125" customWidth="1"/>
    <col min="5" max="5" width="15.83203125" customWidth="1"/>
    <col min="6" max="6" width="22" customWidth="1"/>
    <col min="7" max="7" width="16" customWidth="1"/>
    <col min="8" max="8" width="15.33203125" customWidth="1"/>
    <col min="9" max="9" width="13.6640625" customWidth="1"/>
    <col min="10" max="10" width="12.5" bestFit="1" customWidth="1"/>
    <col min="11" max="11" width="13.6640625" customWidth="1"/>
    <col min="12" max="12" width="16" customWidth="1"/>
    <col min="13" max="15" width="13.6640625" customWidth="1"/>
  </cols>
  <sheetData>
    <row r="1" spans="1:17" ht="31" customHeight="1">
      <c r="A1" s="3" t="s">
        <v>0</v>
      </c>
      <c r="B1" s="23" t="s">
        <v>1</v>
      </c>
      <c r="C1" s="23"/>
      <c r="D1" s="23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1" customHeight="1">
      <c r="A2" s="3" t="s">
        <v>5</v>
      </c>
      <c r="B2" s="23" t="s">
        <v>45</v>
      </c>
      <c r="C2" s="23"/>
      <c r="D2" s="23"/>
      <c r="E2" s="2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91" customHeight="1">
      <c r="A3" s="3" t="s">
        <v>7</v>
      </c>
      <c r="B3" s="23" t="s">
        <v>50</v>
      </c>
      <c r="C3" s="23"/>
      <c r="D3" s="23"/>
      <c r="E3" s="2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>
      <c r="A5" s="6" t="s">
        <v>9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>
      <c r="A6" s="3" t="s">
        <v>10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">
      <c r="A7" s="3" t="s">
        <v>3</v>
      </c>
      <c r="B7" s="3" t="s">
        <v>4</v>
      </c>
      <c r="C7" s="1" t="s">
        <v>48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">
      <c r="A8" s="3" t="s">
        <v>33</v>
      </c>
      <c r="B8" s="3" t="s">
        <v>34</v>
      </c>
      <c r="C8" s="1" t="s">
        <v>46</v>
      </c>
      <c r="D8" s="1" t="s">
        <v>47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85">
      <c r="A9" s="7" t="s">
        <v>53</v>
      </c>
      <c r="B9" s="7" t="s">
        <v>54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51">
      <c r="A10" s="21" t="s">
        <v>55</v>
      </c>
      <c r="B10" s="22" t="s">
        <v>56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0"/>
      <c r="B11" s="10"/>
      <c r="C11" s="10"/>
      <c r="D11" s="10"/>
      <c r="E11" s="10"/>
      <c r="N11" s="1"/>
      <c r="O11" s="1"/>
      <c r="P11" s="1"/>
      <c r="Q11" s="1"/>
    </row>
    <row r="12" spans="1:17" ht="34">
      <c r="A12" s="6" t="s">
        <v>31</v>
      </c>
      <c r="B12" s="6" t="s">
        <v>26</v>
      </c>
      <c r="C12" s="6" t="s">
        <v>27</v>
      </c>
      <c r="D12" s="6" t="s">
        <v>11</v>
      </c>
      <c r="E12" s="3" t="s">
        <v>12</v>
      </c>
      <c r="N12" s="1"/>
      <c r="O12" s="1"/>
      <c r="P12" s="1"/>
      <c r="Q12" s="1"/>
    </row>
    <row r="13" spans="1:17">
      <c r="A13" s="3">
        <v>0</v>
      </c>
      <c r="B13" s="3">
        <v>2</v>
      </c>
      <c r="C13" s="3">
        <v>1</v>
      </c>
      <c r="D13" s="4">
        <v>0.5</v>
      </c>
      <c r="E13" s="16">
        <v>1</v>
      </c>
      <c r="N13" s="1"/>
      <c r="O13" s="1"/>
      <c r="P13" s="1"/>
      <c r="Q13" s="1"/>
    </row>
    <row r="14" spans="1:17" ht="34">
      <c r="A14" s="1" t="s">
        <v>13</v>
      </c>
      <c r="B14" s="1"/>
      <c r="C14" s="1"/>
      <c r="D14" s="1"/>
      <c r="E14" s="1"/>
      <c r="N14" s="1"/>
      <c r="O14" s="1"/>
      <c r="P14" s="1"/>
      <c r="Q14" s="1"/>
    </row>
    <row r="15" spans="1:17">
      <c r="A15" s="17">
        <f>B13*E13*A13</f>
        <v>0</v>
      </c>
      <c r="B15" s="1"/>
      <c r="C15" s="1"/>
      <c r="D15" s="1"/>
      <c r="E15" s="1"/>
      <c r="N15" s="1"/>
      <c r="O15" s="1"/>
      <c r="P15" s="1"/>
      <c r="Q15" s="1"/>
    </row>
    <row r="16" spans="1:17">
      <c r="A16" s="17"/>
      <c r="B16" s="1"/>
      <c r="C16" s="1"/>
      <c r="D16" s="1"/>
      <c r="E16" s="1"/>
      <c r="N16" s="1"/>
      <c r="O16" s="1"/>
      <c r="P16" s="1"/>
      <c r="Q16" s="1"/>
    </row>
    <row r="17" spans="1:11" ht="68">
      <c r="A17" s="11" t="s">
        <v>42</v>
      </c>
      <c r="B17" s="6" t="s">
        <v>43</v>
      </c>
      <c r="C17" s="9" t="s">
        <v>44</v>
      </c>
      <c r="D17" s="6" t="s">
        <v>29</v>
      </c>
      <c r="E17" s="19" t="s">
        <v>49</v>
      </c>
      <c r="H17" s="1"/>
      <c r="I17" s="1"/>
      <c r="J17" s="1"/>
      <c r="K17" s="1"/>
    </row>
    <row r="18" spans="1:11" ht="34">
      <c r="A18" s="8" t="s">
        <v>37</v>
      </c>
      <c r="B18" s="3" t="s">
        <v>17</v>
      </c>
      <c r="C18" s="5" t="s">
        <v>16</v>
      </c>
      <c r="D18" s="17"/>
      <c r="H18" s="2"/>
      <c r="I18" s="2"/>
    </row>
    <row r="19" spans="1:11">
      <c r="A19" s="8">
        <v>5</v>
      </c>
      <c r="B19" s="3">
        <v>1.1000000000000001</v>
      </c>
      <c r="C19" s="15">
        <f>B19*表2_5[[#This Row],[粉丝粒数量梯度]]</f>
        <v>5.5</v>
      </c>
      <c r="D19" s="17">
        <f>(表2_5[[#This Row],[梯度对应的粉丝粒总收益]]+表2_5[[#This Row],[粉丝粒数量梯度]]/$D$13*(1-$D$13)*$E$13)/(表2_5[[#This Row],[粉丝粒数量梯度]]/$D$13/$B$13)</f>
        <v>2.1</v>
      </c>
      <c r="H19" s="2"/>
      <c r="I19" s="2"/>
    </row>
    <row r="20" spans="1:11" ht="34">
      <c r="A20" s="8" t="s">
        <v>38</v>
      </c>
      <c r="B20" s="3" t="s">
        <v>17</v>
      </c>
      <c r="C20" s="5" t="s">
        <v>16</v>
      </c>
      <c r="D20" s="17"/>
      <c r="H20" s="2"/>
      <c r="I20" s="2"/>
    </row>
    <row r="21" spans="1:11">
      <c r="A21" s="8">
        <v>10</v>
      </c>
      <c r="B21" s="3">
        <v>1.2</v>
      </c>
      <c r="C21" s="15">
        <f>B21*表2_5[[#This Row],[粉丝粒数量梯度]]</f>
        <v>12</v>
      </c>
      <c r="D21" s="17">
        <f>(表2_5[[#This Row],[梯度对应的粉丝粒总收益]]+表2_5[[#This Row],[粉丝粒数量梯度]]/$D$13*(1-$D$13)*$E$13)/(表2_5[[#This Row],[粉丝粒数量梯度]]/$D$13/$B$13)</f>
        <v>2.2000000000000002</v>
      </c>
      <c r="H21" s="2"/>
      <c r="I21" s="2"/>
    </row>
    <row r="22" spans="1:11" ht="34">
      <c r="A22" s="8" t="s">
        <v>39</v>
      </c>
      <c r="B22" s="3" t="s">
        <v>17</v>
      </c>
      <c r="C22" s="5" t="s">
        <v>16</v>
      </c>
      <c r="D22" s="17"/>
      <c r="H22" s="2"/>
      <c r="I22" s="2"/>
    </row>
    <row r="23" spans="1:11">
      <c r="A23" s="8">
        <v>20</v>
      </c>
      <c r="B23" s="3">
        <v>1.4</v>
      </c>
      <c r="C23" s="15">
        <f>B23*表2_5[[#This Row],[粉丝粒数量梯度]]</f>
        <v>28</v>
      </c>
      <c r="D23" s="17">
        <f>(表2_5[[#This Row],[梯度对应的粉丝粒总收益]]+表2_5[[#This Row],[粉丝粒数量梯度]]/$D$13*(1-$D$13)*$E$13)/(表2_5[[#This Row],[粉丝粒数量梯度]]/$D$13/$B$13)</f>
        <v>2.4</v>
      </c>
      <c r="E23" s="1"/>
      <c r="F23" s="1"/>
      <c r="G23" s="2"/>
      <c r="H23" s="2"/>
      <c r="I23" s="2"/>
    </row>
    <row r="24" spans="1:11" ht="34">
      <c r="A24" s="8" t="s">
        <v>40</v>
      </c>
      <c r="B24" s="3" t="s">
        <v>17</v>
      </c>
      <c r="C24" s="5" t="s">
        <v>16</v>
      </c>
      <c r="D24" s="17"/>
      <c r="E24" s="1"/>
      <c r="F24" s="1"/>
      <c r="G24" s="2"/>
      <c r="H24" s="2"/>
      <c r="I24" s="2"/>
    </row>
    <row r="25" spans="1:11">
      <c r="A25" s="8">
        <v>40</v>
      </c>
      <c r="B25" s="3">
        <v>1.8</v>
      </c>
      <c r="C25" s="15">
        <f>B25*表2_5[[#This Row],[粉丝粒数量梯度]]</f>
        <v>72</v>
      </c>
      <c r="D25" s="17">
        <f>(表2_5[[#This Row],[梯度对应的粉丝粒总收益]]+表2_5[[#This Row],[粉丝粒数量梯度]]/$D$13*(1-$D$13)*$E$13)/(表2_5[[#This Row],[粉丝粒数量梯度]]/$D$13/$B$13)</f>
        <v>2.8</v>
      </c>
      <c r="E25" s="2"/>
      <c r="F25" s="2"/>
      <c r="G25" s="2"/>
      <c r="H25" s="2"/>
      <c r="I25" s="2"/>
    </row>
    <row r="26" spans="1:11" ht="34">
      <c r="A26" s="8" t="s">
        <v>41</v>
      </c>
      <c r="B26" s="3" t="s">
        <v>17</v>
      </c>
      <c r="C26" s="5" t="s">
        <v>16</v>
      </c>
      <c r="D26" s="17"/>
    </row>
    <row r="27" spans="1:11">
      <c r="A27" s="18">
        <v>100</v>
      </c>
      <c r="B27" s="7">
        <v>2.4</v>
      </c>
      <c r="C27" s="15">
        <f>B27*表2_5[[#This Row],[粉丝粒数量梯度]]</f>
        <v>240</v>
      </c>
      <c r="D27" s="17">
        <f>(表2_5[[#This Row],[梯度对应的粉丝粒总收益]]+表2_5[[#This Row],[粉丝粒数量梯度]]/$D$13*(1-$D$13)*$E$13)/(表2_5[[#This Row],[粉丝粒数量梯度]]/$D$13/$B$13)</f>
        <v>3.4</v>
      </c>
      <c r="E27" s="20"/>
    </row>
    <row r="28" spans="1:11" ht="34">
      <c r="A28" s="8" t="s">
        <v>51</v>
      </c>
      <c r="B28" s="3" t="s">
        <v>17</v>
      </c>
      <c r="C28" s="5" t="s">
        <v>16</v>
      </c>
      <c r="D28" s="17"/>
    </row>
    <row r="29" spans="1:11">
      <c r="A29" s="18">
        <v>200</v>
      </c>
      <c r="B29" s="7">
        <v>3.6</v>
      </c>
      <c r="C29" s="15">
        <f>B29*表2_5[[#This Row],[粉丝粒数量梯度]]</f>
        <v>720</v>
      </c>
      <c r="D29" s="17">
        <f>(表2_5[[#This Row],[梯度对应的粉丝粒总收益]]+表2_5[[#This Row],[粉丝粒数量梯度]]/$D$13*(1-$D$13)*$E$13)/(表2_5[[#This Row],[粉丝粒数量梯度]]/$D$13/$B$13)</f>
        <v>4.5999999999999996</v>
      </c>
      <c r="E29" s="20"/>
    </row>
    <row r="30" spans="1:11" ht="34">
      <c r="A30" s="8" t="s">
        <v>52</v>
      </c>
      <c r="B30" s="3" t="s">
        <v>17</v>
      </c>
      <c r="C30" s="5" t="s">
        <v>16</v>
      </c>
      <c r="D30" s="17"/>
    </row>
    <row r="31" spans="1:11">
      <c r="A31" s="18">
        <v>500</v>
      </c>
      <c r="B31" s="7">
        <v>5</v>
      </c>
      <c r="C31" s="15">
        <f>B31*表2_5[[#This Row],[粉丝粒数量梯度]]</f>
        <v>2500</v>
      </c>
      <c r="D31" s="17">
        <f>(表2_5[[#This Row],[梯度对应的粉丝粒总收益]]+表2_5[[#This Row],[粉丝粒数量梯度]]/$D$13*(1-$D$13)*$E$13)/(表2_5[[#This Row],[粉丝粒数量梯度]]/$D$13/$B$13)</f>
        <v>6</v>
      </c>
      <c r="E31" s="20"/>
    </row>
    <row r="33" spans="1:2">
      <c r="A33" t="s">
        <v>57</v>
      </c>
    </row>
    <row r="34" spans="1:2">
      <c r="A34" t="s">
        <v>58</v>
      </c>
      <c r="B34" s="17">
        <v>1000000</v>
      </c>
    </row>
    <row r="35" spans="1:2">
      <c r="A35" t="s">
        <v>59</v>
      </c>
      <c r="B35">
        <v>200000</v>
      </c>
    </row>
    <row r="36" spans="1:2">
      <c r="A36" t="s">
        <v>60</v>
      </c>
      <c r="B36" s="24">
        <v>0.5</v>
      </c>
    </row>
    <row r="37" spans="1:2">
      <c r="A37" t="s">
        <v>61</v>
      </c>
      <c r="B37">
        <v>2</v>
      </c>
    </row>
    <row r="38" spans="1:2">
      <c r="A38" t="s">
        <v>62</v>
      </c>
      <c r="B38">
        <v>1</v>
      </c>
    </row>
    <row r="39" spans="1:2">
      <c r="A39" t="s">
        <v>64</v>
      </c>
      <c r="B39">
        <v>5</v>
      </c>
    </row>
    <row r="40" spans="1:2">
      <c r="A40" t="s">
        <v>63</v>
      </c>
      <c r="B40">
        <f>B35*B36*B37*B39</f>
        <v>1000000</v>
      </c>
    </row>
    <row r="41" spans="1:2">
      <c r="A41" t="s">
        <v>65</v>
      </c>
      <c r="B41" s="25">
        <f>B34-B40</f>
        <v>0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以票数为基准</vt:lpstr>
      <vt:lpstr>！以粉丝粒数为基准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魏俊生</dc:creator>
  <cp:lastModifiedBy>魏俊生</cp:lastModifiedBy>
  <dcterms:created xsi:type="dcterms:W3CDTF">2020-12-01T05:56:37Z</dcterms:created>
  <dcterms:modified xsi:type="dcterms:W3CDTF">2020-12-03T02:49:47Z</dcterms:modified>
</cp:coreProperties>
</file>