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lin/Dropbox/CYCU/Courses/Open_Channels/Examples/Chap_5/"/>
    </mc:Choice>
  </mc:AlternateContent>
  <xr:revisionPtr revIDLastSave="0" documentId="13_ncr:1_{09B4A31E-6323-564A-A143-EA3F62ECB319}" xr6:coauthVersionLast="47" xr6:coauthVersionMax="47" xr10:uidLastSave="{00000000-0000-0000-0000-000000000000}"/>
  <bookViews>
    <workbookView xWindow="0" yWindow="500" windowWidth="28800" windowHeight="17500" xr2:uid="{11CB6525-CC52-974E-B625-0FCCF5DDB9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B18" i="1"/>
  <c r="C18" i="1" s="1"/>
  <c r="D18" i="1" s="1"/>
  <c r="E18" i="1" s="1"/>
  <c r="B17" i="1"/>
  <c r="C17" i="1" s="1"/>
  <c r="D17" i="1" s="1"/>
  <c r="E17" i="1" s="1"/>
  <c r="B16" i="1"/>
  <c r="C16" i="1" s="1"/>
  <c r="D16" i="1" s="1"/>
  <c r="E16" i="1" s="1"/>
  <c r="B15" i="1"/>
  <c r="C15" i="1" s="1"/>
  <c r="D15" i="1" s="1"/>
  <c r="E15" i="1" s="1"/>
  <c r="B14" i="1"/>
  <c r="C14" i="1" s="1"/>
  <c r="D14" i="1" s="1"/>
  <c r="E14" i="1" s="1"/>
  <c r="B13" i="1"/>
  <c r="C13" i="1" s="1"/>
  <c r="D13" i="1" s="1"/>
  <c r="E13" i="1" s="1"/>
  <c r="B12" i="1"/>
  <c r="C12" i="1" s="1"/>
  <c r="D12" i="1" s="1"/>
  <c r="E12" i="1" s="1"/>
  <c r="B11" i="1"/>
  <c r="C11" i="1" s="1"/>
  <c r="D11" i="1" s="1"/>
  <c r="E11" i="1" s="1"/>
  <c r="B10" i="1"/>
  <c r="C10" i="1" s="1"/>
  <c r="D10" i="1" s="1"/>
  <c r="E10" i="1" s="1"/>
  <c r="B9" i="1"/>
  <c r="C9" i="1" s="1"/>
  <c r="D9" i="1" s="1"/>
  <c r="E9" i="1" s="1"/>
  <c r="B8" i="1"/>
  <c r="C8" i="1" s="1"/>
  <c r="D8" i="1" s="1"/>
  <c r="E8" i="1" s="1"/>
</calcChain>
</file>

<file path=xl/sharedStrings.xml><?xml version="1.0" encoding="utf-8"?>
<sst xmlns="http://schemas.openxmlformats.org/spreadsheetml/2006/main" count="15" uniqueCount="13">
  <si>
    <t>y</t>
    <phoneticPr fontId="1" type="noConversion"/>
  </si>
  <si>
    <t>u</t>
    <phoneticPr fontId="1" type="noConversion"/>
  </si>
  <si>
    <t>S0</t>
    <phoneticPr fontId="1" type="noConversion"/>
  </si>
  <si>
    <t>yc</t>
    <phoneticPr fontId="1" type="noConversion"/>
  </si>
  <si>
    <t>S0*x</t>
    <phoneticPr fontId="1" type="noConversion"/>
  </si>
  <si>
    <t>x</t>
    <phoneticPr fontId="1" type="noConversion"/>
  </si>
  <si>
    <t>Direct Integration Method</t>
    <phoneticPr fontId="1" type="noConversion"/>
  </si>
  <si>
    <t>𝛷</t>
    <phoneticPr fontId="1" type="noConversion"/>
  </si>
  <si>
    <t>(normal depth)</t>
    <phoneticPr fontId="1" type="noConversion"/>
  </si>
  <si>
    <t xml:space="preserve">L = </t>
    <phoneticPr fontId="1" type="noConversion"/>
  </si>
  <si>
    <t>(critical depth)</t>
    <phoneticPr fontId="1" type="noConversion"/>
  </si>
  <si>
    <t>(channel slope)</t>
    <phoneticPr fontId="1" type="noConversion"/>
  </si>
  <si>
    <t>y0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</si>
</sst>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Cambria Math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76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Direct</a:t>
            </a:r>
            <a:r>
              <a:rPr lang="en-US" altLang="zh-TW" baseline="0"/>
              <a:t> Integration Method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工作表1!$B$20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工作表1!$A$21:$A$31</c:f>
              <c:numCache>
                <c:formatCode>General</c:formatCode>
                <c:ptCount val="11"/>
                <c:pt idx="0">
                  <c:v>4999.384272085983</c:v>
                </c:pt>
                <c:pt idx="1">
                  <c:v>4781.4798845602863</c:v>
                </c:pt>
                <c:pt idx="2">
                  <c:v>4557.4495383910353</c:v>
                </c:pt>
                <c:pt idx="3">
                  <c:v>4325.3653306360366</c:v>
                </c:pt>
                <c:pt idx="4">
                  <c:v>4082.3474094266721</c:v>
                </c:pt>
                <c:pt idx="5">
                  <c:v>3823.8465034590772</c:v>
                </c:pt>
                <c:pt idx="6">
                  <c:v>3542.1068492163463</c:v>
                </c:pt>
                <c:pt idx="7">
                  <c:v>3222.3573857308675</c:v>
                </c:pt>
                <c:pt idx="8">
                  <c:v>2830.9834270022147</c:v>
                </c:pt>
                <c:pt idx="9">
                  <c:v>2259.5828296372279</c:v>
                </c:pt>
                <c:pt idx="10">
                  <c:v>364.77451063007493</c:v>
                </c:pt>
              </c:numCache>
            </c:numRef>
          </c:xVal>
          <c:yVal>
            <c:numRef>
              <c:f>工作表1!$B$21:$B$31</c:f>
              <c:numCache>
                <c:formatCode>General</c:formatCode>
                <c:ptCount val="11"/>
                <c:pt idx="0">
                  <c:v>4.55</c:v>
                </c:pt>
                <c:pt idx="1">
                  <c:v>4.3899999999999997</c:v>
                </c:pt>
                <c:pt idx="2">
                  <c:v>4.2300000000000004</c:v>
                </c:pt>
                <c:pt idx="3">
                  <c:v>4.07</c:v>
                </c:pt>
                <c:pt idx="4">
                  <c:v>3.91</c:v>
                </c:pt>
                <c:pt idx="5">
                  <c:v>3.75</c:v>
                </c:pt>
                <c:pt idx="6">
                  <c:v>3.59</c:v>
                </c:pt>
                <c:pt idx="7">
                  <c:v>3.43</c:v>
                </c:pt>
                <c:pt idx="8">
                  <c:v>3.27</c:v>
                </c:pt>
                <c:pt idx="9">
                  <c:v>3.11</c:v>
                </c:pt>
                <c:pt idx="10">
                  <c:v>2.96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30-774A-9A93-1E951ACA4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152127"/>
        <c:axId val="1196069135"/>
      </c:scatterChart>
      <c:valAx>
        <c:axId val="1196152127"/>
        <c:scaling>
          <c:orientation val="minMax"/>
          <c:max val="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96069135"/>
        <c:crosses val="autoZero"/>
        <c:crossBetween val="midCat"/>
      </c:valAx>
      <c:valAx>
        <c:axId val="119606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y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9615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270933</xdr:colOff>
      <xdr:row>19</xdr:row>
      <xdr:rowOff>25401</xdr:rowOff>
    </xdr:from>
    <xdr:to>
      <xdr:col>9</xdr:col>
      <xdr:colOff>694267</xdr:colOff>
      <xdr:row>31</xdr:row>
      <xdr:rowOff>42334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49C37A5-E1E0-2C83-964A-E99668363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681566</xdr:colOff>
      <xdr:row>21</xdr:row>
      <xdr:rowOff>8466</xdr:rowOff>
    </xdr:from>
    <xdr:ext cx="65" cy="172227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AB2F61DA-33CE-305F-3024-50DCC4B9EA02}"/>
            </a:ext>
          </a:extLst>
        </xdr:cNvPr>
        <xdr:cNvSpPr txBox="1"/>
      </xdr:nvSpPr>
      <xdr:spPr>
        <a:xfrm>
          <a:off x="5710766" y="412326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F247EC-7366-5043-8154-16D21B45928D}" name="表格1" displayName="表格1" ref="A7:E18" totalsRowShown="0" headerRowDxfId="6" dataDxfId="5">
  <autoFilter ref="A7:E18" xr:uid="{2EF247EC-7366-5043-8154-16D21B45928D}"/>
  <tableColumns count="5">
    <tableColumn id="1" xr3:uid="{DD19CD85-077C-1044-8634-D372B31351BE}" name="y" dataDxfId="4"/>
    <tableColumn id="2" xr3:uid="{DB9F14D4-43D2-5348-9E2F-B147745A18FD}" name="u" dataDxfId="3">
      <calculatedColumnFormula>A8/$B$3</calculatedColumnFormula>
    </tableColumn>
    <tableColumn id="3" xr3:uid="{FF1DBF53-94DB-8E4B-9A9C-9BF659521A72}" name="𝛷" dataDxfId="2">
      <calculatedColumnFormula>1/6*LN((B8^2+B8-1)/(B8-1)^2)-1/SQRT(3)*ATAN(SQRT(3)/(2*B8+1))</calculatedColumnFormula>
    </tableColumn>
    <tableColumn id="4" xr3:uid="{9B611131-503B-C74E-800B-480E48584E8E}" name="S0*x" dataDxfId="1">
      <calculatedColumnFormula>A8-$B$3*(1-($B$4/$B$3)^3)*C8</calculatedColumnFormula>
    </tableColumn>
    <tableColumn id="5" xr3:uid="{7D6DA0D5-7D8B-894B-B318-C065B0D0833A}" name="x" dataDxfId="0">
      <calculatedColumnFormula>D8/$B$5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C658-E12D-094B-85D3-7B659676AC47}">
  <dimension ref="A1:G31"/>
  <sheetViews>
    <sheetView tabSelected="1" zoomScale="150" zoomScaleNormal="150" workbookViewId="0">
      <selection activeCell="I15" sqref="I15"/>
    </sheetView>
  </sheetViews>
  <sheetFormatPr baseColWidth="10" defaultRowHeight="16"/>
  <cols>
    <col min="1" max="1" width="6" style="1" customWidth="1"/>
    <col min="2" max="2" width="11.5" style="1" bestFit="1" customWidth="1"/>
    <col min="3" max="16384" width="10.83203125" style="1"/>
  </cols>
  <sheetData>
    <row r="1" spans="1:5" ht="20">
      <c r="A1" s="9" t="s">
        <v>6</v>
      </c>
      <c r="B1" s="9"/>
      <c r="C1" s="9"/>
      <c r="D1" s="9"/>
      <c r="E1" s="9"/>
    </row>
    <row r="2" spans="1:5">
      <c r="A2" s="2"/>
      <c r="B2" s="2"/>
      <c r="C2" s="2"/>
      <c r="D2" s="2"/>
      <c r="E2" s="2"/>
    </row>
    <row r="3" spans="1:5" ht="17">
      <c r="A3" s="6" t="s">
        <v>12</v>
      </c>
      <c r="B3" s="1">
        <v>2.95</v>
      </c>
      <c r="C3" s="10" t="s">
        <v>8</v>
      </c>
      <c r="D3" s="10"/>
    </row>
    <row r="4" spans="1:5">
      <c r="A4" s="7" t="s">
        <v>3</v>
      </c>
      <c r="B4" s="1">
        <v>2.2400000000000002</v>
      </c>
      <c r="C4" s="10" t="s">
        <v>10</v>
      </c>
      <c r="D4" s="10"/>
    </row>
    <row r="5" spans="1:5">
      <c r="A5" s="7" t="s">
        <v>2</v>
      </c>
      <c r="B5" s="1">
        <v>8.5999999999999998E-4</v>
      </c>
      <c r="C5" s="10" t="s">
        <v>11</v>
      </c>
      <c r="D5" s="10"/>
    </row>
    <row r="7" spans="1:5">
      <c r="A7" s="8" t="s">
        <v>0</v>
      </c>
      <c r="B7" s="8" t="s">
        <v>1</v>
      </c>
      <c r="C7" s="5" t="s">
        <v>7</v>
      </c>
      <c r="D7" s="8" t="s">
        <v>4</v>
      </c>
      <c r="E7" s="8" t="s">
        <v>5</v>
      </c>
    </row>
    <row r="8" spans="1:5">
      <c r="A8" s="1">
        <v>4.55</v>
      </c>
      <c r="B8" s="3">
        <f>A8/$B$3</f>
        <v>1.5423728813559321</v>
      </c>
      <c r="C8" s="1">
        <f>1/6*LN((B8^2+B8-1)/(B8-1)^2)-1/SQRT(3)*ATAN(SQRT(3)/(2*B8+1))</f>
        <v>0.15105941952326271</v>
      </c>
      <c r="D8" s="1">
        <f>A8-$B$3*(1-($B$4/$B$3)^3)*C8</f>
        <v>4.2994704739939449</v>
      </c>
      <c r="E8" s="1">
        <f>D8/$B$5</f>
        <v>4999.384272085983</v>
      </c>
    </row>
    <row r="9" spans="1:5">
      <c r="A9" s="1">
        <v>4.3899999999999997</v>
      </c>
      <c r="B9" s="3">
        <f t="shared" ref="B9:B18" si="0">A9/$B$3</f>
        <v>1.4881355932203388</v>
      </c>
      <c r="C9" s="1">
        <f t="shared" ref="C9:C18" si="1">1/6*LN((B9^2+B9-1)/(B9-1)^2)-1/SQRT(3)*ATAN(SQRT(3)/(2*B9+1))</f>
        <v>0.16757919582545011</v>
      </c>
      <c r="D9" s="1">
        <f t="shared" ref="D9:D18" si="2">A9-$B$3*(1-($B$4/$B$3)^3)*C9</f>
        <v>4.1120727007218463</v>
      </c>
      <c r="E9" s="1">
        <f t="shared" ref="E9:E18" si="3">D9/$B$5</f>
        <v>4781.4798845602863</v>
      </c>
    </row>
    <row r="10" spans="1:5">
      <c r="A10" s="1">
        <v>4.2300000000000004</v>
      </c>
      <c r="B10" s="3">
        <f t="shared" si="0"/>
        <v>1.4338983050847458</v>
      </c>
      <c r="C10" s="1">
        <f t="shared" si="1"/>
        <v>0.18727556389893768</v>
      </c>
      <c r="D10" s="1">
        <f t="shared" si="2"/>
        <v>3.9194066030162902</v>
      </c>
      <c r="E10" s="1">
        <f t="shared" si="3"/>
        <v>4557.4495383910353</v>
      </c>
    </row>
    <row r="11" spans="1:5">
      <c r="A11" s="1">
        <v>4.07</v>
      </c>
      <c r="B11" s="3">
        <f t="shared" si="0"/>
        <v>1.3796610169491526</v>
      </c>
      <c r="C11" s="1">
        <f t="shared" si="1"/>
        <v>0.21114823023512713</v>
      </c>
      <c r="D11" s="1">
        <f t="shared" si="2"/>
        <v>3.7198141843469914</v>
      </c>
      <c r="E11" s="1">
        <f t="shared" si="3"/>
        <v>4325.3653306360366</v>
      </c>
    </row>
    <row r="12" spans="1:5">
      <c r="A12" s="1">
        <v>3.91</v>
      </c>
      <c r="B12" s="3">
        <f t="shared" si="0"/>
        <v>1.3254237288135593</v>
      </c>
      <c r="C12" s="1">
        <f t="shared" si="1"/>
        <v>0.240690530698772</v>
      </c>
      <c r="D12" s="1">
        <f t="shared" si="2"/>
        <v>3.5108187721069379</v>
      </c>
      <c r="E12" s="1">
        <f t="shared" si="3"/>
        <v>4082.3474094266721</v>
      </c>
    </row>
    <row r="13" spans="1:5">
      <c r="A13" s="1">
        <v>3.75</v>
      </c>
      <c r="B13" s="3">
        <f t="shared" si="0"/>
        <v>1.271186440677966</v>
      </c>
      <c r="C13" s="1">
        <f t="shared" si="1"/>
        <v>0.27826147203969209</v>
      </c>
      <c r="D13" s="1">
        <f t="shared" si="2"/>
        <v>3.2885079929748064</v>
      </c>
      <c r="E13" s="1">
        <f t="shared" si="3"/>
        <v>3823.8465034590772</v>
      </c>
    </row>
    <row r="14" spans="1:5">
      <c r="A14" s="1">
        <v>3.59</v>
      </c>
      <c r="B14" s="3">
        <f t="shared" si="0"/>
        <v>1.2169491525423728</v>
      </c>
      <c r="C14" s="1">
        <f t="shared" si="1"/>
        <v>0.32788277493892143</v>
      </c>
      <c r="D14" s="1">
        <f t="shared" si="2"/>
        <v>3.0462118903260578</v>
      </c>
      <c r="E14" s="1">
        <f t="shared" si="3"/>
        <v>3542.1068492163463</v>
      </c>
    </row>
    <row r="15" spans="1:5">
      <c r="A15" s="1">
        <v>3.43</v>
      </c>
      <c r="B15" s="3">
        <f t="shared" si="0"/>
        <v>1.1627118644067795</v>
      </c>
      <c r="C15" s="1">
        <f t="shared" si="1"/>
        <v>0.39721391499093489</v>
      </c>
      <c r="D15" s="1">
        <f t="shared" si="2"/>
        <v>2.771227351728546</v>
      </c>
      <c r="E15" s="1">
        <f t="shared" si="3"/>
        <v>3222.3573857308675</v>
      </c>
    </row>
    <row r="16" spans="1:5">
      <c r="A16" s="1">
        <v>3.27</v>
      </c>
      <c r="B16" s="3">
        <f t="shared" si="0"/>
        <v>1.1084745762711863</v>
      </c>
      <c r="C16" s="1">
        <f t="shared" si="1"/>
        <v>0.50368565546999888</v>
      </c>
      <c r="D16" s="1">
        <f t="shared" si="2"/>
        <v>2.4346457472219045</v>
      </c>
      <c r="E16" s="1">
        <f t="shared" si="3"/>
        <v>2830.9834270022147</v>
      </c>
    </row>
    <row r="17" spans="1:7">
      <c r="A17" s="1">
        <v>3.11</v>
      </c>
      <c r="B17" s="3">
        <f t="shared" si="0"/>
        <v>1.054237288135593</v>
      </c>
      <c r="C17" s="1">
        <f t="shared" si="1"/>
        <v>0.70350950166535853</v>
      </c>
      <c r="D17" s="1">
        <f t="shared" si="2"/>
        <v>1.943241233488016</v>
      </c>
      <c r="E17" s="1">
        <f t="shared" si="3"/>
        <v>2259.5828296372279</v>
      </c>
    </row>
    <row r="18" spans="1:7">
      <c r="A18" s="1">
        <v>2.96</v>
      </c>
      <c r="B18" s="3">
        <f t="shared" si="0"/>
        <v>1.0033898305084745</v>
      </c>
      <c r="C18" s="1">
        <f t="shared" si="1"/>
        <v>1.5956108245824379</v>
      </c>
      <c r="D18" s="1">
        <f t="shared" si="2"/>
        <v>0.31370607914186444</v>
      </c>
      <c r="E18" s="1">
        <f t="shared" si="3"/>
        <v>364.77451063007493</v>
      </c>
      <c r="F18" s="4" t="s">
        <v>9</v>
      </c>
      <c r="G18" s="1">
        <f>E8-E18</f>
        <v>4634.6097614559076</v>
      </c>
    </row>
    <row r="20" spans="1:7">
      <c r="A20" s="1" t="s">
        <v>5</v>
      </c>
      <c r="B20" s="1" t="s">
        <v>0</v>
      </c>
    </row>
    <row r="21" spans="1:7">
      <c r="A21" s="1">
        <v>4999.384272085983</v>
      </c>
      <c r="B21" s="1">
        <v>4.55</v>
      </c>
    </row>
    <row r="22" spans="1:7">
      <c r="A22" s="1">
        <v>4781.4798845602863</v>
      </c>
      <c r="B22" s="1">
        <v>4.3899999999999997</v>
      </c>
    </row>
    <row r="23" spans="1:7">
      <c r="A23" s="1">
        <v>4557.4495383910353</v>
      </c>
      <c r="B23" s="1">
        <v>4.2300000000000004</v>
      </c>
    </row>
    <row r="24" spans="1:7">
      <c r="A24" s="1">
        <v>4325.3653306360366</v>
      </c>
      <c r="B24" s="1">
        <v>4.07</v>
      </c>
    </row>
    <row r="25" spans="1:7">
      <c r="A25" s="1">
        <v>4082.3474094266721</v>
      </c>
      <c r="B25" s="1">
        <v>3.91</v>
      </c>
    </row>
    <row r="26" spans="1:7">
      <c r="A26" s="1">
        <v>3823.8465034590772</v>
      </c>
      <c r="B26" s="1">
        <v>3.75</v>
      </c>
    </row>
    <row r="27" spans="1:7">
      <c r="A27" s="1">
        <v>3542.1068492163463</v>
      </c>
      <c r="B27" s="1">
        <v>3.59</v>
      </c>
    </row>
    <row r="28" spans="1:7">
      <c r="A28" s="1">
        <v>3222.3573857308675</v>
      </c>
      <c r="B28" s="1">
        <v>3.43</v>
      </c>
    </row>
    <row r="29" spans="1:7">
      <c r="A29" s="1">
        <v>2830.9834270022147</v>
      </c>
      <c r="B29" s="1">
        <v>3.27</v>
      </c>
    </row>
    <row r="30" spans="1:7">
      <c r="A30" s="1">
        <v>2259.5828296372279</v>
      </c>
      <c r="B30" s="1">
        <v>3.11</v>
      </c>
    </row>
    <row r="31" spans="1:7">
      <c r="A31" s="1">
        <v>364.77451063007493</v>
      </c>
      <c r="B31" s="1">
        <v>2.96</v>
      </c>
    </row>
  </sheetData>
  <mergeCells count="4">
    <mergeCell ref="A1:E1"/>
    <mergeCell ref="C3:D3"/>
    <mergeCell ref="C4:D4"/>
    <mergeCell ref="C5:D5"/>
  </mergeCells>
  <phoneticPr fontId="1" type="noConversion"/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Meng-Yu Lin</dc:creator>
  <cp:lastModifiedBy>Meng-Yu Lin</cp:lastModifiedBy>
  <cp:lastPrinted>2024-06-09T03:37:44Z</cp:lastPrinted>
  <dcterms:created xsi:type="dcterms:W3CDTF">2024-06-05T12:59:29Z</dcterms:created>
  <dcterms:modified xsi:type="dcterms:W3CDTF">2025-05-21T05:26:52Z</dcterms:modified>
</cp:coreProperties>
</file>