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esentation\"/>
    </mc:Choice>
  </mc:AlternateContent>
  <xr:revisionPtr revIDLastSave="0" documentId="13_ncr:1_{3CE2AF6D-2B2E-4F18-9C4C-6DA1B09EE068}" xr6:coauthVersionLast="40" xr6:coauthVersionMax="40" xr10:uidLastSave="{00000000-0000-0000-0000-000000000000}"/>
  <bookViews>
    <workbookView xWindow="360" yWindow="132" windowWidth="8592" windowHeight="9732" xr2:uid="{00000000-000D-0000-FFFF-FFFF00000000}"/>
  </bookViews>
  <sheets>
    <sheet name="Simulation Data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5" i="1" l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21" i="1"/>
  <c r="AH22" i="1"/>
  <c r="AH23" i="1"/>
  <c r="AH24" i="1"/>
  <c r="AG21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22" i="1"/>
  <c r="AG23" i="1"/>
  <c r="AG24" i="1"/>
  <c r="O64" i="1" l="1"/>
  <c r="O23" i="1"/>
  <c r="O46" i="1"/>
  <c r="AP21" i="1"/>
  <c r="AT21" i="1" s="1"/>
  <c r="AQ21" i="1"/>
  <c r="AR21" i="1"/>
  <c r="AS21" i="1"/>
  <c r="AP22" i="1"/>
  <c r="AT22" i="1" s="1"/>
  <c r="AQ22" i="1"/>
  <c r="AR22" i="1"/>
  <c r="AS22" i="1"/>
  <c r="AP23" i="1"/>
  <c r="AT23" i="1" s="1"/>
  <c r="AQ23" i="1"/>
  <c r="AR23" i="1"/>
  <c r="AS23" i="1"/>
  <c r="AX23" i="1"/>
  <c r="AP24" i="1"/>
  <c r="BC24" i="1" s="1"/>
  <c r="AQ24" i="1"/>
  <c r="AR24" i="1"/>
  <c r="AS24" i="1"/>
  <c r="AP25" i="1"/>
  <c r="BD25" i="1" s="1"/>
  <c r="AQ25" i="1"/>
  <c r="AR25" i="1"/>
  <c r="AS25" i="1"/>
  <c r="AP26" i="1"/>
  <c r="AT26" i="1" s="1"/>
  <c r="AQ26" i="1"/>
  <c r="AR26" i="1"/>
  <c r="AS26" i="1"/>
  <c r="AP27" i="1"/>
  <c r="AT27" i="1" s="1"/>
  <c r="AQ27" i="1"/>
  <c r="AR27" i="1"/>
  <c r="AS27" i="1"/>
  <c r="AP28" i="1"/>
  <c r="BB28" i="1" s="1"/>
  <c r="AQ28" i="1"/>
  <c r="AR28" i="1"/>
  <c r="AS28" i="1"/>
  <c r="AP29" i="1"/>
  <c r="AT29" i="1" s="1"/>
  <c r="AQ29" i="1"/>
  <c r="AR29" i="1"/>
  <c r="AS29" i="1"/>
  <c r="AP30" i="1"/>
  <c r="AT30" i="1" s="1"/>
  <c r="AQ30" i="1"/>
  <c r="AR30" i="1"/>
  <c r="AS30" i="1"/>
  <c r="AP31" i="1"/>
  <c r="AT31" i="1" s="1"/>
  <c r="AQ31" i="1"/>
  <c r="AR31" i="1"/>
  <c r="AS31" i="1"/>
  <c r="AP32" i="1"/>
  <c r="AU32" i="1" s="1"/>
  <c r="AQ32" i="1"/>
  <c r="AR32" i="1"/>
  <c r="AS32" i="1"/>
  <c r="AP33" i="1"/>
  <c r="AV33" i="1" s="1"/>
  <c r="AQ33" i="1"/>
  <c r="AR33" i="1"/>
  <c r="AS33" i="1"/>
  <c r="AP34" i="1"/>
  <c r="AW34" i="1" s="1"/>
  <c r="AQ34" i="1"/>
  <c r="AR34" i="1"/>
  <c r="AS34" i="1"/>
  <c r="AU34" i="1"/>
  <c r="AV34" i="1"/>
  <c r="AP35" i="1"/>
  <c r="BD35" i="1" s="1"/>
  <c r="AQ35" i="1"/>
  <c r="AR35" i="1"/>
  <c r="AS35" i="1"/>
  <c r="AP36" i="1"/>
  <c r="AT36" i="1" s="1"/>
  <c r="AQ36" i="1"/>
  <c r="AR36" i="1"/>
  <c r="AS36" i="1"/>
  <c r="AP37" i="1"/>
  <c r="AT37" i="1" s="1"/>
  <c r="AQ37" i="1"/>
  <c r="AR37" i="1"/>
  <c r="AS37" i="1"/>
  <c r="AP38" i="1"/>
  <c r="BA38" i="1" s="1"/>
  <c r="AQ38" i="1"/>
  <c r="AR38" i="1"/>
  <c r="AS38" i="1"/>
  <c r="O22" i="1"/>
  <c r="O21" i="1"/>
  <c r="O40" i="1"/>
  <c r="AT34" i="1" l="1"/>
  <c r="BB30" i="1"/>
  <c r="AX25" i="1"/>
  <c r="AU33" i="1"/>
  <c r="BD26" i="1"/>
  <c r="AT33" i="1"/>
  <c r="BC26" i="1"/>
  <c r="BB26" i="1"/>
  <c r="BA26" i="1"/>
  <c r="AZ26" i="1"/>
  <c r="AY26" i="1"/>
  <c r="AZ28" i="1"/>
  <c r="AT38" i="1"/>
  <c r="BB21" i="1"/>
  <c r="BD21" i="1"/>
  <c r="BD22" i="1"/>
  <c r="BC21" i="1"/>
  <c r="BC22" i="1"/>
  <c r="BB22" i="1"/>
  <c r="BA21" i="1"/>
  <c r="AY21" i="1"/>
  <c r="BA22" i="1"/>
  <c r="AZ21" i="1"/>
  <c r="AZ22" i="1"/>
  <c r="BD23" i="1"/>
  <c r="AY22" i="1"/>
  <c r="AX21" i="1"/>
  <c r="BC23" i="1"/>
  <c r="AX22" i="1"/>
  <c r="AW21" i="1"/>
  <c r="BB23" i="1"/>
  <c r="AW22" i="1"/>
  <c r="AV21" i="1"/>
  <c r="BA23" i="1"/>
  <c r="AV22" i="1"/>
  <c r="AU21" i="1"/>
  <c r="AZ23" i="1"/>
  <c r="AU22" i="1"/>
  <c r="AY23" i="1"/>
  <c r="BC35" i="1"/>
  <c r="BB35" i="1"/>
  <c r="BD37" i="1"/>
  <c r="AZ36" i="1"/>
  <c r="AZ24" i="1"/>
  <c r="AZ37" i="1"/>
  <c r="AY36" i="1"/>
  <c r="AW35" i="1"/>
  <c r="BB27" i="1"/>
  <c r="AY24" i="1"/>
  <c r="AV23" i="1"/>
  <c r="AX24" i="1"/>
  <c r="AU23" i="1"/>
  <c r="AW24" i="1"/>
  <c r="AT35" i="1"/>
  <c r="AV37" i="1"/>
  <c r="AU36" i="1"/>
  <c r="BA29" i="1"/>
  <c r="BA25" i="1"/>
  <c r="BD36" i="1"/>
  <c r="BC36" i="1"/>
  <c r="BA35" i="1"/>
  <c r="BD24" i="1"/>
  <c r="BC37" i="1"/>
  <c r="BB36" i="1"/>
  <c r="AZ35" i="1"/>
  <c r="BB24" i="1"/>
  <c r="BB37" i="1"/>
  <c r="BA36" i="1"/>
  <c r="AY35" i="1"/>
  <c r="BD27" i="1"/>
  <c r="BA24" i="1"/>
  <c r="BA37" i="1"/>
  <c r="AX35" i="1"/>
  <c r="BC27" i="1"/>
  <c r="AW23" i="1"/>
  <c r="AY37" i="1"/>
  <c r="AX36" i="1"/>
  <c r="AV35" i="1"/>
  <c r="BA27" i="1"/>
  <c r="AX37" i="1"/>
  <c r="AW36" i="1"/>
  <c r="AU35" i="1"/>
  <c r="AZ27" i="1"/>
  <c r="BC25" i="1"/>
  <c r="AW37" i="1"/>
  <c r="AV36" i="1"/>
  <c r="BD29" i="1"/>
  <c r="AY27" i="1"/>
  <c r="BB25" i="1"/>
  <c r="AV24" i="1"/>
  <c r="AX38" i="1"/>
  <c r="AV38" i="1"/>
  <c r="AU37" i="1"/>
  <c r="AT32" i="1"/>
  <c r="AZ25" i="1"/>
  <c r="AU38" i="1"/>
  <c r="AY25" i="1"/>
  <c r="AZ38" i="1"/>
  <c r="AY38" i="1"/>
  <c r="AW38" i="1"/>
  <c r="BC38" i="1"/>
  <c r="BB38" i="1"/>
  <c r="BC30" i="1"/>
  <c r="BD32" i="1"/>
  <c r="BC31" i="1"/>
  <c r="AX26" i="1"/>
  <c r="AW25" i="1"/>
  <c r="BD33" i="1"/>
  <c r="BC32" i="1"/>
  <c r="BB31" i="1"/>
  <c r="BA30" i="1"/>
  <c r="AZ29" i="1"/>
  <c r="AY28" i="1"/>
  <c r="AX27" i="1"/>
  <c r="AW26" i="1"/>
  <c r="AV25" i="1"/>
  <c r="AU24" i="1"/>
  <c r="BD34" i="1"/>
  <c r="BC33" i="1"/>
  <c r="BB32" i="1"/>
  <c r="BA31" i="1"/>
  <c r="AZ30" i="1"/>
  <c r="AY29" i="1"/>
  <c r="AX28" i="1"/>
  <c r="AW27" i="1"/>
  <c r="AV26" i="1"/>
  <c r="AU25" i="1"/>
  <c r="AT24" i="1"/>
  <c r="BC34" i="1"/>
  <c r="BB33" i="1"/>
  <c r="BA32" i="1"/>
  <c r="AZ31" i="1"/>
  <c r="AY30" i="1"/>
  <c r="AX29" i="1"/>
  <c r="AW28" i="1"/>
  <c r="AV27" i="1"/>
  <c r="AU26" i="1"/>
  <c r="AT25" i="1"/>
  <c r="BB29" i="1"/>
  <c r="BB34" i="1"/>
  <c r="BA33" i="1"/>
  <c r="AZ32" i="1"/>
  <c r="AY31" i="1"/>
  <c r="AX30" i="1"/>
  <c r="AW29" i="1"/>
  <c r="AV28" i="1"/>
  <c r="AU27" i="1"/>
  <c r="BC28" i="1"/>
  <c r="BC29" i="1"/>
  <c r="BA28" i="1"/>
  <c r="BA34" i="1"/>
  <c r="AZ33" i="1"/>
  <c r="AY32" i="1"/>
  <c r="AX31" i="1"/>
  <c r="AW30" i="1"/>
  <c r="AV29" i="1"/>
  <c r="AU28" i="1"/>
  <c r="BD30" i="1"/>
  <c r="BD38" i="1"/>
  <c r="AZ34" i="1"/>
  <c r="AY33" i="1"/>
  <c r="AX32" i="1"/>
  <c r="AW31" i="1"/>
  <c r="AV30" i="1"/>
  <c r="AU29" i="1"/>
  <c r="AT28" i="1"/>
  <c r="BD31" i="1"/>
  <c r="AY34" i="1"/>
  <c r="AX33" i="1"/>
  <c r="AW32" i="1"/>
  <c r="AV31" i="1"/>
  <c r="AU30" i="1"/>
  <c r="AX34" i="1"/>
  <c r="AW33" i="1"/>
  <c r="AV32" i="1"/>
  <c r="AU31" i="1"/>
  <c r="BD28" i="1"/>
  <c r="AK21" i="1"/>
  <c r="AL21" i="1"/>
  <c r="AM21" i="1"/>
  <c r="AN21" i="1"/>
  <c r="AO21" i="1"/>
  <c r="AK22" i="1"/>
  <c r="AL22" i="1"/>
  <c r="AM22" i="1"/>
  <c r="AN22" i="1"/>
  <c r="AO22" i="1"/>
  <c r="AK23" i="1"/>
  <c r="AL23" i="1"/>
  <c r="AM23" i="1"/>
  <c r="AN23" i="1"/>
  <c r="AO23" i="1"/>
  <c r="AK24" i="1"/>
  <c r="AL24" i="1"/>
  <c r="AM24" i="1"/>
  <c r="AN24" i="1"/>
  <c r="AO24" i="1"/>
  <c r="AO75" i="1"/>
  <c r="AK76" i="1"/>
  <c r="AL76" i="1"/>
  <c r="AM76" i="1"/>
  <c r="AN76" i="1"/>
  <c r="AO76" i="1"/>
  <c r="AP76" i="1"/>
  <c r="AK77" i="1"/>
  <c r="AL77" i="1"/>
  <c r="AM77" i="1"/>
  <c r="AN77" i="1"/>
  <c r="AO77" i="1"/>
  <c r="AP77" i="1"/>
  <c r="AK78" i="1"/>
  <c r="AL78" i="1"/>
  <c r="AM78" i="1"/>
  <c r="AN78" i="1"/>
  <c r="AO78" i="1"/>
  <c r="AP78" i="1"/>
  <c r="AK79" i="1"/>
  <c r="AL79" i="1"/>
  <c r="AM79" i="1"/>
  <c r="AN79" i="1"/>
  <c r="AO79" i="1"/>
  <c r="AP79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M38" i="1"/>
  <c r="AN38" i="1"/>
  <c r="AO38" i="1"/>
  <c r="AL38" i="1"/>
  <c r="AK38" i="1"/>
  <c r="AK39" i="1"/>
  <c r="AL39" i="1"/>
  <c r="AM39" i="1"/>
  <c r="AO39" i="1"/>
  <c r="AK40" i="1"/>
  <c r="AL40" i="1"/>
  <c r="AM40" i="1"/>
  <c r="AO40" i="1"/>
  <c r="AK41" i="1"/>
  <c r="AL41" i="1"/>
  <c r="AM41" i="1"/>
  <c r="AO41" i="1"/>
  <c r="AK42" i="1"/>
  <c r="AL42" i="1"/>
  <c r="AM42" i="1"/>
  <c r="AO42" i="1"/>
  <c r="AK43" i="1"/>
  <c r="AL43" i="1"/>
  <c r="AM43" i="1"/>
  <c r="AO43" i="1"/>
  <c r="AK44" i="1"/>
  <c r="AL44" i="1"/>
  <c r="AM44" i="1"/>
  <c r="AO44" i="1"/>
  <c r="AK45" i="1"/>
  <c r="AL45" i="1"/>
  <c r="AM45" i="1"/>
  <c r="AO45" i="1"/>
  <c r="AK46" i="1"/>
  <c r="AL46" i="1"/>
  <c r="AM46" i="1"/>
  <c r="AO46" i="1"/>
  <c r="AK47" i="1"/>
  <c r="AL47" i="1"/>
  <c r="AM47" i="1"/>
  <c r="AO47" i="1"/>
  <c r="AK48" i="1"/>
  <c r="AL48" i="1"/>
  <c r="AM48" i="1"/>
  <c r="AO48" i="1"/>
  <c r="AK49" i="1"/>
  <c r="AL49" i="1"/>
  <c r="AM49" i="1"/>
  <c r="AO49" i="1"/>
  <c r="AK50" i="1"/>
  <c r="AL50" i="1"/>
  <c r="AM50" i="1"/>
  <c r="AO50" i="1"/>
  <c r="AK51" i="1"/>
  <c r="AL51" i="1"/>
  <c r="AM51" i="1"/>
  <c r="AO51" i="1"/>
  <c r="AK52" i="1"/>
  <c r="AL52" i="1"/>
  <c r="AM52" i="1"/>
  <c r="AO52" i="1"/>
  <c r="AK53" i="1"/>
  <c r="AL53" i="1"/>
  <c r="AM53" i="1"/>
  <c r="AO53" i="1"/>
  <c r="AK54" i="1"/>
  <c r="AL54" i="1"/>
  <c r="AM54" i="1"/>
  <c r="AO54" i="1"/>
  <c r="AK55" i="1"/>
  <c r="AL55" i="1"/>
  <c r="AM55" i="1"/>
  <c r="AO55" i="1"/>
  <c r="AK56" i="1"/>
  <c r="AL56" i="1"/>
  <c r="AM56" i="1"/>
  <c r="AO56" i="1"/>
  <c r="AK57" i="1"/>
  <c r="AL57" i="1"/>
  <c r="AM57" i="1"/>
  <c r="AO57" i="1"/>
  <c r="AK58" i="1"/>
  <c r="AL58" i="1"/>
  <c r="AM58" i="1"/>
  <c r="AO58" i="1"/>
  <c r="AK59" i="1"/>
  <c r="AL59" i="1"/>
  <c r="AM59" i="1"/>
  <c r="AO59" i="1"/>
  <c r="AK60" i="1"/>
  <c r="AL60" i="1"/>
  <c r="AM60" i="1"/>
  <c r="AO60" i="1"/>
  <c r="AK61" i="1"/>
  <c r="AL61" i="1"/>
  <c r="AM61" i="1"/>
  <c r="AO61" i="1"/>
  <c r="AK62" i="1"/>
  <c r="AL62" i="1"/>
  <c r="AM62" i="1"/>
  <c r="AO62" i="1"/>
  <c r="AK63" i="1"/>
  <c r="AL63" i="1"/>
  <c r="AM63" i="1"/>
  <c r="AO63" i="1"/>
  <c r="AK64" i="1"/>
  <c r="AL64" i="1"/>
  <c r="AM64" i="1"/>
  <c r="AO64" i="1"/>
  <c r="AK65" i="1"/>
  <c r="AL65" i="1"/>
  <c r="AM65" i="1"/>
  <c r="AO65" i="1"/>
  <c r="AK66" i="1"/>
  <c r="AL66" i="1"/>
  <c r="AM66" i="1"/>
  <c r="AO66" i="1"/>
  <c r="AK67" i="1"/>
  <c r="AL67" i="1"/>
  <c r="AM67" i="1"/>
  <c r="AO67" i="1"/>
  <c r="AK68" i="1"/>
  <c r="AL68" i="1"/>
  <c r="AM68" i="1"/>
  <c r="AO68" i="1"/>
  <c r="AK69" i="1"/>
  <c r="AL69" i="1"/>
  <c r="AM69" i="1"/>
  <c r="AO69" i="1"/>
  <c r="AK70" i="1"/>
  <c r="AL70" i="1"/>
  <c r="AM70" i="1"/>
  <c r="AO70" i="1"/>
  <c r="AK71" i="1"/>
  <c r="AL71" i="1"/>
  <c r="AM71" i="1"/>
  <c r="AO71" i="1"/>
  <c r="AK72" i="1"/>
  <c r="AL72" i="1"/>
  <c r="AM72" i="1"/>
  <c r="AO72" i="1"/>
  <c r="AK73" i="1"/>
  <c r="AL73" i="1"/>
  <c r="AM73" i="1"/>
  <c r="AO73" i="1"/>
  <c r="O65" i="1" l="1"/>
  <c r="O24" i="1"/>
  <c r="T24" i="1"/>
  <c r="V24" i="1" s="1"/>
  <c r="U24" i="1"/>
  <c r="W24" i="1" s="1"/>
  <c r="O61" i="1"/>
  <c r="O60" i="1"/>
  <c r="O52" i="1"/>
  <c r="O66" i="1"/>
  <c r="O67" i="1"/>
  <c r="O55" i="1"/>
  <c r="O59" i="1"/>
  <c r="O41" i="1"/>
  <c r="O42" i="1"/>
  <c r="O48" i="1"/>
  <c r="O47" i="1"/>
  <c r="AS39" i="1" l="1"/>
  <c r="AS40" i="1"/>
  <c r="AS41" i="1"/>
  <c r="AS42" i="1"/>
  <c r="AS43" i="1"/>
  <c r="AS45" i="1"/>
  <c r="AS46" i="1"/>
  <c r="AS47" i="1"/>
  <c r="AS48" i="1"/>
  <c r="AS49" i="1"/>
  <c r="AS51" i="1"/>
  <c r="AS52" i="1"/>
  <c r="AS53" i="1"/>
  <c r="AS54" i="1"/>
  <c r="AS55" i="1"/>
  <c r="AS57" i="1"/>
  <c r="AS58" i="1"/>
  <c r="AS59" i="1"/>
  <c r="AS60" i="1"/>
  <c r="AS61" i="1"/>
  <c r="AS63" i="1"/>
  <c r="AS64" i="1"/>
  <c r="AS65" i="1"/>
  <c r="AS66" i="1"/>
  <c r="AS67" i="1"/>
  <c r="AS69" i="1"/>
  <c r="AS70" i="1"/>
  <c r="AS71" i="1"/>
  <c r="AS72" i="1"/>
  <c r="AS73" i="1"/>
  <c r="AR73" i="1"/>
  <c r="AR72" i="1"/>
  <c r="AR71" i="1"/>
  <c r="AR70" i="1"/>
  <c r="AQ73" i="1"/>
  <c r="AQ72" i="1"/>
  <c r="AQ71" i="1"/>
  <c r="AQ70" i="1"/>
  <c r="AP73" i="1"/>
  <c r="BD73" i="1" s="1"/>
  <c r="AP72" i="1"/>
  <c r="BD72" i="1" s="1"/>
  <c r="AP71" i="1"/>
  <c r="BD71" i="1" s="1"/>
  <c r="AP70" i="1"/>
  <c r="BA70" i="1" s="1"/>
  <c r="T73" i="1"/>
  <c r="V73" i="1" s="1"/>
  <c r="U73" i="1"/>
  <c r="W73" i="1" s="1"/>
  <c r="U72" i="1"/>
  <c r="W72" i="1" s="1"/>
  <c r="T72" i="1"/>
  <c r="V72" i="1" s="1"/>
  <c r="U71" i="1"/>
  <c r="W71" i="1" s="1"/>
  <c r="T71" i="1"/>
  <c r="V71" i="1" s="1"/>
  <c r="U70" i="1"/>
  <c r="W70" i="1" s="1"/>
  <c r="T70" i="1"/>
  <c r="V70" i="1" s="1"/>
  <c r="O73" i="1"/>
  <c r="O72" i="1"/>
  <c r="O71" i="1"/>
  <c r="O70" i="1"/>
  <c r="AU70" i="1" l="1"/>
  <c r="AW70" i="1"/>
  <c r="AY70" i="1"/>
  <c r="BB71" i="1"/>
  <c r="AU71" i="1"/>
  <c r="AT71" i="1"/>
  <c r="BB70" i="1"/>
  <c r="BC70" i="1"/>
  <c r="BD70" i="1"/>
  <c r="AT70" i="1"/>
  <c r="AV70" i="1"/>
  <c r="AX70" i="1"/>
  <c r="AZ70" i="1"/>
  <c r="AV71" i="1"/>
  <c r="AW71" i="1"/>
  <c r="AX71" i="1"/>
  <c r="AY71" i="1"/>
  <c r="AZ71" i="1"/>
  <c r="BA71" i="1"/>
  <c r="BC71" i="1"/>
  <c r="AT72" i="1"/>
  <c r="AU72" i="1"/>
  <c r="AV72" i="1"/>
  <c r="AW72" i="1"/>
  <c r="AX72" i="1"/>
  <c r="AY72" i="1"/>
  <c r="AZ72" i="1"/>
  <c r="BA72" i="1"/>
  <c r="BB72" i="1"/>
  <c r="BC72" i="1"/>
  <c r="AT73" i="1"/>
  <c r="AU73" i="1"/>
  <c r="AV73" i="1"/>
  <c r="AW73" i="1"/>
  <c r="AX73" i="1"/>
  <c r="AY73" i="1"/>
  <c r="AZ73" i="1"/>
  <c r="BA73" i="1"/>
  <c r="BB73" i="1"/>
  <c r="BC73" i="1"/>
  <c r="AR69" i="1"/>
  <c r="AQ69" i="1"/>
  <c r="AP69" i="1"/>
  <c r="U69" i="1"/>
  <c r="W69" i="1" s="1"/>
  <c r="T69" i="1"/>
  <c r="V69" i="1" s="1"/>
  <c r="O69" i="1"/>
  <c r="AT69" i="1" l="1"/>
  <c r="AU69" i="1" s="1"/>
  <c r="AV69" i="1" s="1"/>
  <c r="AR39" i="1"/>
  <c r="AR40" i="1"/>
  <c r="AR41" i="1"/>
  <c r="AR42" i="1"/>
  <c r="AR43" i="1"/>
  <c r="AR45" i="1"/>
  <c r="AR46" i="1"/>
  <c r="AR47" i="1"/>
  <c r="AR48" i="1"/>
  <c r="AR49" i="1"/>
  <c r="AR51" i="1"/>
  <c r="AR52" i="1"/>
  <c r="AR53" i="1"/>
  <c r="AR54" i="1"/>
  <c r="AR55" i="1"/>
  <c r="AR57" i="1"/>
  <c r="AR58" i="1"/>
  <c r="AR59" i="1"/>
  <c r="AR60" i="1"/>
  <c r="AR61" i="1"/>
  <c r="AR63" i="1"/>
  <c r="AR64" i="1"/>
  <c r="AR65" i="1"/>
  <c r="AR66" i="1"/>
  <c r="AR67" i="1"/>
  <c r="AQ45" i="1"/>
  <c r="AQ46" i="1"/>
  <c r="AQ47" i="1"/>
  <c r="AQ48" i="1"/>
  <c r="AQ49" i="1"/>
  <c r="AQ51" i="1"/>
  <c r="AQ52" i="1"/>
  <c r="AQ53" i="1"/>
  <c r="AQ54" i="1"/>
  <c r="AQ55" i="1"/>
  <c r="AQ57" i="1"/>
  <c r="AQ58" i="1"/>
  <c r="AQ59" i="1"/>
  <c r="AQ60" i="1"/>
  <c r="AQ61" i="1"/>
  <c r="AQ63" i="1"/>
  <c r="AQ64" i="1"/>
  <c r="AQ65" i="1"/>
  <c r="AQ66" i="1"/>
  <c r="AQ67" i="1"/>
  <c r="AQ39" i="1"/>
  <c r="AQ40" i="1"/>
  <c r="AQ41" i="1"/>
  <c r="AQ42" i="1"/>
  <c r="AQ43" i="1"/>
  <c r="AP39" i="1"/>
  <c r="AT39" i="1" s="1"/>
  <c r="AP40" i="1"/>
  <c r="AY40" i="1" s="1"/>
  <c r="AP41" i="1"/>
  <c r="AT41" i="1" s="1"/>
  <c r="AP42" i="1"/>
  <c r="BD42" i="1" s="1"/>
  <c r="AP43" i="1"/>
  <c r="AU43" i="1" s="1"/>
  <c r="AP45" i="1"/>
  <c r="AT45" i="1" s="1"/>
  <c r="AP46" i="1"/>
  <c r="BB46" i="1" s="1"/>
  <c r="AP47" i="1"/>
  <c r="AV47" i="1" s="1"/>
  <c r="AP48" i="1"/>
  <c r="BA48" i="1" s="1"/>
  <c r="AP49" i="1"/>
  <c r="AZ49" i="1" s="1"/>
  <c r="AP51" i="1"/>
  <c r="AT51" i="1" s="1"/>
  <c r="AP52" i="1"/>
  <c r="BD52" i="1" s="1"/>
  <c r="AP53" i="1"/>
  <c r="BD53" i="1" s="1"/>
  <c r="AP54" i="1"/>
  <c r="BA54" i="1" s="1"/>
  <c r="AP55" i="1"/>
  <c r="BC55" i="1" s="1"/>
  <c r="AP57" i="1"/>
  <c r="AT57" i="1" s="1"/>
  <c r="AP58" i="1"/>
  <c r="BC58" i="1" s="1"/>
  <c r="AP59" i="1"/>
  <c r="BD59" i="1" s="1"/>
  <c r="AP60" i="1"/>
  <c r="BC60" i="1" s="1"/>
  <c r="AP61" i="1"/>
  <c r="AZ61" i="1" s="1"/>
  <c r="AP63" i="1"/>
  <c r="AP64" i="1"/>
  <c r="AW64" i="1" s="1"/>
  <c r="AP65" i="1"/>
  <c r="AZ65" i="1" s="1"/>
  <c r="AP66" i="1"/>
  <c r="BC66" i="1" s="1"/>
  <c r="AP67" i="1"/>
  <c r="BC67" i="1" s="1"/>
  <c r="T39" i="1"/>
  <c r="V39" i="1" s="1"/>
  <c r="U39" i="1"/>
  <c r="W39" i="1" s="1"/>
  <c r="O39" i="1"/>
  <c r="AW69" i="1" l="1"/>
  <c r="AU57" i="1"/>
  <c r="AV57" i="1" s="1"/>
  <c r="AW57" i="1" s="1"/>
  <c r="AX47" i="1"/>
  <c r="AY47" i="1"/>
  <c r="BD55" i="1"/>
  <c r="AW47" i="1"/>
  <c r="BB55" i="1"/>
  <c r="AU55" i="1"/>
  <c r="AT55" i="1"/>
  <c r="AU58" i="1"/>
  <c r="AY58" i="1"/>
  <c r="BD58" i="1"/>
  <c r="BB47" i="1"/>
  <c r="AZ47" i="1"/>
  <c r="AW55" i="1"/>
  <c r="AY55" i="1"/>
  <c r="BA55" i="1"/>
  <c r="AT58" i="1"/>
  <c r="AX58" i="1"/>
  <c r="BA58" i="1"/>
  <c r="AT59" i="1"/>
  <c r="AU59" i="1"/>
  <c r="BA47" i="1"/>
  <c r="AV55" i="1"/>
  <c r="AX55" i="1"/>
  <c r="AZ55" i="1"/>
  <c r="AV58" i="1"/>
  <c r="AW58" i="1"/>
  <c r="AZ58" i="1"/>
  <c r="BB58" i="1"/>
  <c r="AY60" i="1"/>
  <c r="AV59" i="1"/>
  <c r="AW59" i="1"/>
  <c r="AY59" i="1"/>
  <c r="BA59" i="1"/>
  <c r="BB59" i="1"/>
  <c r="AX59" i="1"/>
  <c r="AZ59" i="1"/>
  <c r="BC59" i="1"/>
  <c r="AT60" i="1"/>
  <c r="AU60" i="1"/>
  <c r="AV60" i="1"/>
  <c r="AW60" i="1"/>
  <c r="AX60" i="1"/>
  <c r="BA60" i="1"/>
  <c r="BB60" i="1"/>
  <c r="BD46" i="1"/>
  <c r="AZ60" i="1"/>
  <c r="AT65" i="1"/>
  <c r="AU65" i="1"/>
  <c r="AV65" i="1"/>
  <c r="AW65" i="1"/>
  <c r="BA65" i="1"/>
  <c r="BB65" i="1"/>
  <c r="BC65" i="1"/>
  <c r="BD65" i="1"/>
  <c r="AU48" i="1"/>
  <c r="BD43" i="1"/>
  <c r="BB48" i="1"/>
  <c r="AW43" i="1"/>
  <c r="BD49" i="1"/>
  <c r="BB49" i="1"/>
  <c r="BC49" i="1"/>
  <c r="AZ42" i="1"/>
  <c r="AT52" i="1"/>
  <c r="AX42" i="1"/>
  <c r="AU52" i="1"/>
  <c r="AV52" i="1"/>
  <c r="AV48" i="1"/>
  <c r="BC43" i="1"/>
  <c r="BB43" i="1"/>
  <c r="BB42" i="1"/>
  <c r="AY42" i="1"/>
  <c r="BA49" i="1"/>
  <c r="AV42" i="1"/>
  <c r="AY52" i="1"/>
  <c r="AX65" i="1"/>
  <c r="BC41" i="1"/>
  <c r="BA52" i="1"/>
  <c r="AY65" i="1"/>
  <c r="BC48" i="1"/>
  <c r="AY43" i="1"/>
  <c r="AV49" i="1"/>
  <c r="AX49" i="1"/>
  <c r="AY49" i="1"/>
  <c r="BA42" i="1"/>
  <c r="AW42" i="1"/>
  <c r="AW52" i="1"/>
  <c r="AU42" i="1"/>
  <c r="AX52" i="1"/>
  <c r="AT42" i="1"/>
  <c r="BD41" i="1"/>
  <c r="AZ52" i="1"/>
  <c r="BB41" i="1"/>
  <c r="BB52" i="1"/>
  <c r="AZ41" i="1"/>
  <c r="AY41" i="1"/>
  <c r="AT53" i="1"/>
  <c r="AX41" i="1"/>
  <c r="AW41" i="1"/>
  <c r="AV53" i="1"/>
  <c r="AT66" i="1"/>
  <c r="AV41" i="1"/>
  <c r="AW53" i="1"/>
  <c r="AU66" i="1"/>
  <c r="AT48" i="1"/>
  <c r="AX48" i="1"/>
  <c r="AW49" i="1"/>
  <c r="BA41" i="1"/>
  <c r="AU41" i="1"/>
  <c r="AX53" i="1"/>
  <c r="AV66" i="1"/>
  <c r="AY53" i="1"/>
  <c r="AW66" i="1"/>
  <c r="BC47" i="1"/>
  <c r="BD47" i="1"/>
  <c r="AU53" i="1"/>
  <c r="BD40" i="1"/>
  <c r="AZ53" i="1"/>
  <c r="AX66" i="1"/>
  <c r="AW48" i="1"/>
  <c r="BD48" i="1"/>
  <c r="AX43" i="1"/>
  <c r="BC40" i="1"/>
  <c r="BA53" i="1"/>
  <c r="AY66" i="1"/>
  <c r="BB40" i="1"/>
  <c r="BB54" i="1"/>
  <c r="AZ66" i="1"/>
  <c r="BC54" i="1"/>
  <c r="BA66" i="1"/>
  <c r="BD54" i="1"/>
  <c r="BD66" i="1"/>
  <c r="AT67" i="1"/>
  <c r="AX40" i="1"/>
  <c r="AV67" i="1"/>
  <c r="AW67" i="1"/>
  <c r="BC42" i="1"/>
  <c r="AZ40" i="1"/>
  <c r="AV40" i="1"/>
  <c r="AX67" i="1"/>
  <c r="AY48" i="1"/>
  <c r="AZ48" i="1"/>
  <c r="AU49" i="1"/>
  <c r="AV43" i="1"/>
  <c r="AT43" i="1"/>
  <c r="BC52" i="1"/>
  <c r="AU40" i="1"/>
  <c r="AZ67" i="1"/>
  <c r="BA40" i="1"/>
  <c r="AT40" i="1"/>
  <c r="BB67" i="1"/>
  <c r="AU46" i="1"/>
  <c r="BD67" i="1"/>
  <c r="AV46" i="1"/>
  <c r="AW40" i="1"/>
  <c r="AU45" i="1"/>
  <c r="BA43" i="1"/>
  <c r="AZ43" i="1"/>
  <c r="AT49" i="1"/>
  <c r="BC46" i="1"/>
  <c r="AT47" i="1"/>
  <c r="AU47" i="1"/>
  <c r="AT46" i="1"/>
  <c r="BB66" i="1"/>
  <c r="AU67" i="1"/>
  <c r="AY67" i="1"/>
  <c r="BA67" i="1"/>
  <c r="AZ64" i="1"/>
  <c r="BB64" i="1"/>
  <c r="BA64" i="1"/>
  <c r="AX64" i="1"/>
  <c r="AY64" i="1"/>
  <c r="BD64" i="1"/>
  <c r="BC64" i="1"/>
  <c r="AU51" i="1"/>
  <c r="AV51" i="1" s="1"/>
  <c r="BA39" i="1"/>
  <c r="AZ39" i="1"/>
  <c r="BB53" i="1"/>
  <c r="BC53" i="1"/>
  <c r="AT54" i="1"/>
  <c r="BA61" i="1"/>
  <c r="AX39" i="1"/>
  <c r="AV39" i="1"/>
  <c r="AU39" i="1"/>
  <c r="AU54" i="1"/>
  <c r="BB61" i="1"/>
  <c r="AV54" i="1"/>
  <c r="BC61" i="1"/>
  <c r="BD60" i="1"/>
  <c r="AY39" i="1"/>
  <c r="AU61" i="1"/>
  <c r="AW61" i="1"/>
  <c r="AY61" i="1"/>
  <c r="BD61" i="1"/>
  <c r="AT63" i="1"/>
  <c r="BD39" i="1"/>
  <c r="AT61" i="1"/>
  <c r="AW39" i="1"/>
  <c r="AY46" i="1"/>
  <c r="BC39" i="1"/>
  <c r="BB39" i="1"/>
  <c r="AV61" i="1"/>
  <c r="AX61" i="1"/>
  <c r="AW46" i="1"/>
  <c r="AX46" i="1"/>
  <c r="AW54" i="1"/>
  <c r="AX54" i="1"/>
  <c r="AT64" i="1"/>
  <c r="AZ46" i="1"/>
  <c r="AY54" i="1"/>
  <c r="AU64" i="1"/>
  <c r="BA46" i="1"/>
  <c r="AZ54" i="1"/>
  <c r="AV64" i="1"/>
  <c r="U47" i="1"/>
  <c r="U46" i="1"/>
  <c r="W46" i="1" s="1"/>
  <c r="T46" i="1"/>
  <c r="V46" i="1" s="1"/>
  <c r="AX69" i="1" l="1"/>
  <c r="AY69" i="1" s="1"/>
  <c r="AZ69" i="1" s="1"/>
  <c r="AV45" i="1"/>
  <c r="AU63" i="1"/>
  <c r="AV63" i="1" s="1"/>
  <c r="AW51" i="1"/>
  <c r="AX57" i="1"/>
  <c r="T52" i="1"/>
  <c r="V52" i="1" s="1"/>
  <c r="U52" i="1"/>
  <c r="W52" i="1" s="1"/>
  <c r="BA69" i="1" l="1"/>
  <c r="BB69" i="1" s="1"/>
  <c r="BC69" i="1" s="1"/>
  <c r="AW45" i="1"/>
  <c r="AW63" i="1"/>
  <c r="AX51" i="1"/>
  <c r="AY51" i="1" s="1"/>
  <c r="AZ51" i="1" s="1"/>
  <c r="AY57" i="1"/>
  <c r="AZ57" i="1" s="1"/>
  <c r="O79" i="1"/>
  <c r="BD69" i="1" l="1"/>
  <c r="BA51" i="1"/>
  <c r="BB51" i="1" s="1"/>
  <c r="AX45" i="1"/>
  <c r="AX63" i="1"/>
  <c r="AY63" i="1" s="1"/>
  <c r="BA57" i="1"/>
  <c r="BB57" i="1" s="1"/>
  <c r="BC57" i="1" s="1"/>
  <c r="O54" i="1"/>
  <c r="U79" i="1"/>
  <c r="W79" i="1" s="1"/>
  <c r="T79" i="1"/>
  <c r="V79" i="1" s="1"/>
  <c r="U78" i="1"/>
  <c r="W78" i="1" s="1"/>
  <c r="T78" i="1"/>
  <c r="V78" i="1" s="1"/>
  <c r="O78" i="1"/>
  <c r="U77" i="1"/>
  <c r="W77" i="1" s="1"/>
  <c r="T77" i="1"/>
  <c r="V77" i="1" s="1"/>
  <c r="O77" i="1"/>
  <c r="U76" i="1"/>
  <c r="W76" i="1" s="1"/>
  <c r="T76" i="1"/>
  <c r="V76" i="1" s="1"/>
  <c r="O76" i="1"/>
  <c r="O75" i="1"/>
  <c r="P75" i="1" s="1"/>
  <c r="Q75" i="1" s="1"/>
  <c r="R75" i="1" s="1"/>
  <c r="S75" i="1" s="1"/>
  <c r="T75" i="1" s="1"/>
  <c r="U75" i="1" s="1"/>
  <c r="V75" i="1" s="1"/>
  <c r="W75" i="1" s="1"/>
  <c r="X75" i="1" s="1"/>
  <c r="T63" i="1"/>
  <c r="V63" i="1" s="1"/>
  <c r="U63" i="1"/>
  <c r="W63" i="1" s="1"/>
  <c r="T51" i="1"/>
  <c r="V51" i="1" s="1"/>
  <c r="U51" i="1"/>
  <c r="W51" i="1" s="1"/>
  <c r="T53" i="1"/>
  <c r="V53" i="1" s="1"/>
  <c r="U53" i="1"/>
  <c r="W53" i="1" s="1"/>
  <c r="T54" i="1"/>
  <c r="V54" i="1" s="1"/>
  <c r="U54" i="1"/>
  <c r="W54" i="1" s="1"/>
  <c r="T55" i="1"/>
  <c r="V55" i="1" s="1"/>
  <c r="U55" i="1"/>
  <c r="W55" i="1" s="1"/>
  <c r="T57" i="1"/>
  <c r="V57" i="1" s="1"/>
  <c r="U57" i="1"/>
  <c r="W57" i="1" s="1"/>
  <c r="T58" i="1"/>
  <c r="V58" i="1" s="1"/>
  <c r="U58" i="1"/>
  <c r="W58" i="1" s="1"/>
  <c r="T59" i="1"/>
  <c r="V59" i="1" s="1"/>
  <c r="U59" i="1"/>
  <c r="W59" i="1" s="1"/>
  <c r="T60" i="1"/>
  <c r="V60" i="1" s="1"/>
  <c r="U60" i="1"/>
  <c r="W60" i="1" s="1"/>
  <c r="T61" i="1"/>
  <c r="V61" i="1" s="1"/>
  <c r="U61" i="1"/>
  <c r="W61" i="1" s="1"/>
  <c r="T64" i="1"/>
  <c r="V64" i="1" s="1"/>
  <c r="U64" i="1"/>
  <c r="W64" i="1" s="1"/>
  <c r="T65" i="1"/>
  <c r="V65" i="1" s="1"/>
  <c r="U65" i="1"/>
  <c r="W65" i="1" s="1"/>
  <c r="T66" i="1"/>
  <c r="V66" i="1" s="1"/>
  <c r="U66" i="1"/>
  <c r="W66" i="1" s="1"/>
  <c r="T67" i="1"/>
  <c r="V67" i="1" s="1"/>
  <c r="U67" i="1"/>
  <c r="W67" i="1" s="1"/>
  <c r="T48" i="1"/>
  <c r="V48" i="1" s="1"/>
  <c r="U48" i="1"/>
  <c r="W48" i="1" s="1"/>
  <c r="T49" i="1"/>
  <c r="V49" i="1" s="1"/>
  <c r="U49" i="1"/>
  <c r="W49" i="1" s="1"/>
  <c r="O51" i="1"/>
  <c r="O53" i="1"/>
  <c r="O57" i="1"/>
  <c r="O58" i="1"/>
  <c r="O63" i="1"/>
  <c r="O49" i="1"/>
  <c r="W47" i="1"/>
  <c r="U45" i="1"/>
  <c r="W45" i="1" s="1"/>
  <c r="T45" i="1"/>
  <c r="V45" i="1" s="1"/>
  <c r="O45" i="1"/>
  <c r="Y75" i="1" l="1"/>
  <c r="Z75" i="1" s="1"/>
  <c r="AK75" i="1"/>
  <c r="BC51" i="1"/>
  <c r="BD51" i="1" s="1"/>
  <c r="AY45" i="1"/>
  <c r="AZ45" i="1" s="1"/>
  <c r="BA45" i="1" s="1"/>
  <c r="BD57" i="1"/>
  <c r="AZ63" i="1"/>
  <c r="BA63" i="1" s="1"/>
  <c r="T47" i="1"/>
  <c r="V47" i="1" s="1"/>
  <c r="AA75" i="1" l="1"/>
  <c r="AB75" i="1" s="1"/>
  <c r="BB45" i="1"/>
  <c r="BC45" i="1" s="1"/>
  <c r="BD45" i="1" s="1"/>
  <c r="BB63" i="1"/>
  <c r="BC63" i="1" s="1"/>
  <c r="BD63" i="1" s="1"/>
  <c r="U20" i="1"/>
  <c r="W20" i="1" s="1"/>
  <c r="U21" i="1"/>
  <c r="W21" i="1" s="1"/>
  <c r="U22" i="1"/>
  <c r="W22" i="1" s="1"/>
  <c r="U23" i="1"/>
  <c r="W23" i="1" s="1"/>
  <c r="U26" i="1"/>
  <c r="W26" i="1" s="1"/>
  <c r="U28" i="1"/>
  <c r="W28" i="1" s="1"/>
  <c r="U29" i="1"/>
  <c r="W29" i="1" s="1"/>
  <c r="U30" i="1"/>
  <c r="W30" i="1" s="1"/>
  <c r="U38" i="1"/>
  <c r="W38" i="1" s="1"/>
  <c r="U40" i="1"/>
  <c r="W40" i="1" s="1"/>
  <c r="U41" i="1"/>
  <c r="W41" i="1" s="1"/>
  <c r="U42" i="1"/>
  <c r="W42" i="1" s="1"/>
  <c r="U43" i="1"/>
  <c r="W43" i="1" s="1"/>
  <c r="U32" i="1"/>
  <c r="W32" i="1" s="1"/>
  <c r="U34" i="1"/>
  <c r="W34" i="1" s="1"/>
  <c r="U35" i="1"/>
  <c r="W35" i="1" s="1"/>
  <c r="U36" i="1"/>
  <c r="W36" i="1" s="1"/>
  <c r="AC75" i="1" l="1"/>
  <c r="AL75" i="1"/>
  <c r="AD75" i="1"/>
  <c r="AE75" i="1" s="1"/>
  <c r="T36" i="1"/>
  <c r="V36" i="1" s="1"/>
  <c r="AH75" i="1" l="1"/>
  <c r="AG75" i="1"/>
  <c r="AP75" i="1"/>
  <c r="AQ75" i="1" s="1"/>
  <c r="AR75" i="1" s="1"/>
  <c r="AM75" i="1"/>
  <c r="AN75" i="1"/>
  <c r="O43" i="1"/>
  <c r="O32" i="1"/>
  <c r="O34" i="1"/>
  <c r="O35" i="1"/>
  <c r="O36" i="1"/>
  <c r="T32" i="1"/>
  <c r="V32" i="1" s="1"/>
  <c r="T34" i="1"/>
  <c r="V34" i="1" s="1"/>
  <c r="T35" i="1"/>
  <c r="V35" i="1" s="1"/>
  <c r="T20" i="1" l="1"/>
  <c r="V20" i="1" s="1"/>
  <c r="T21" i="1"/>
  <c r="V21" i="1" s="1"/>
  <c r="T22" i="1"/>
  <c r="V22" i="1" s="1"/>
  <c r="T23" i="1"/>
  <c r="V23" i="1" s="1"/>
  <c r="T26" i="1"/>
  <c r="V26" i="1" s="1"/>
  <c r="T28" i="1"/>
  <c r="V28" i="1" s="1"/>
  <c r="T29" i="1"/>
  <c r="V29" i="1" s="1"/>
  <c r="T30" i="1"/>
  <c r="V30" i="1" s="1"/>
  <c r="O20" i="1"/>
  <c r="O26" i="1"/>
  <c r="O28" i="1"/>
  <c r="O29" i="1"/>
  <c r="O30" i="1"/>
  <c r="T40" i="1"/>
  <c r="T41" i="1"/>
  <c r="T42" i="1"/>
  <c r="T43" i="1"/>
  <c r="V42" i="1" l="1"/>
  <c r="V43" i="1"/>
  <c r="O7" i="1"/>
  <c r="O8" i="1"/>
  <c r="O9" i="1"/>
  <c r="O10" i="1"/>
  <c r="O11" i="1"/>
  <c r="O12" i="1"/>
  <c r="O13" i="1"/>
  <c r="O14" i="1"/>
  <c r="O15" i="1"/>
  <c r="O16" i="1"/>
  <c r="O17" i="1"/>
  <c r="O38" i="1"/>
  <c r="T38" i="1" l="1"/>
  <c r="V38" i="1" s="1"/>
  <c r="V40" i="1"/>
  <c r="V41" i="1"/>
  <c r="O5" i="1" l="1"/>
  <c r="U15" i="1"/>
  <c r="W15" i="1" s="1"/>
  <c r="U16" i="1"/>
  <c r="W16" i="1" s="1"/>
  <c r="U17" i="1"/>
  <c r="W17" i="1" s="1"/>
  <c r="T16" i="1"/>
  <c r="V16" i="1" s="1"/>
  <c r="T17" i="1"/>
  <c r="V17" i="1" s="1"/>
  <c r="T15" i="1" l="1"/>
  <c r="V15" i="1" s="1"/>
  <c r="O3" i="1"/>
  <c r="O4" i="1"/>
  <c r="O6" i="1"/>
  <c r="O2" i="1"/>
  <c r="U9" i="1" l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2" i="1"/>
  <c r="W2" i="1" s="1"/>
  <c r="T3" i="1"/>
  <c r="V3" i="1" s="1"/>
  <c r="T4" i="1"/>
  <c r="V4" i="1" s="1"/>
  <c r="T5" i="1"/>
  <c r="V5" i="1" s="1"/>
  <c r="T6" i="1"/>
  <c r="V6" i="1" s="1"/>
  <c r="T7" i="1"/>
  <c r="V7" i="1" s="1"/>
  <c r="T8" i="1"/>
  <c r="V8" i="1" s="1"/>
  <c r="T2" i="1"/>
  <c r="V2" i="1" s="1"/>
</calcChain>
</file>

<file path=xl/sharedStrings.xml><?xml version="1.0" encoding="utf-8"?>
<sst xmlns="http://schemas.openxmlformats.org/spreadsheetml/2006/main" count="229" uniqueCount="103">
  <si>
    <t>X</t>
    <phoneticPr fontId="1"/>
  </si>
  <si>
    <t>Y</t>
    <phoneticPr fontId="1"/>
  </si>
  <si>
    <t>C</t>
    <phoneticPr fontId="1"/>
  </si>
  <si>
    <t>D</t>
    <phoneticPr fontId="1"/>
  </si>
  <si>
    <t>A</t>
    <phoneticPr fontId="1"/>
  </si>
  <si>
    <t>Step Exp</t>
    <phoneticPr fontId="1"/>
  </si>
  <si>
    <t>CS</t>
    <phoneticPr fontId="1"/>
  </si>
  <si>
    <t>EM</t>
    <phoneticPr fontId="1"/>
  </si>
  <si>
    <t>Agg</t>
    <phoneticPr fontId="1"/>
  </si>
  <si>
    <t>Per</t>
    <phoneticPr fontId="1"/>
  </si>
  <si>
    <t>BD</t>
    <phoneticPr fontId="1"/>
  </si>
  <si>
    <t>Ver</t>
    <phoneticPr fontId="1"/>
  </si>
  <si>
    <t>Org. CS</t>
    <phoneticPr fontId="1"/>
  </si>
  <si>
    <t>Org.EM</t>
    <phoneticPr fontId="1"/>
  </si>
  <si>
    <t>Residual CS</t>
    <phoneticPr fontId="1"/>
  </si>
  <si>
    <t>Residual EM</t>
    <phoneticPr fontId="1"/>
  </si>
  <si>
    <t>Lost CS</t>
    <phoneticPr fontId="1"/>
  </si>
  <si>
    <t>Lost EM</t>
    <phoneticPr fontId="1"/>
  </si>
  <si>
    <t>Exp Raw</t>
    <phoneticPr fontId="1"/>
  </si>
  <si>
    <t>EXP %</t>
    <phoneticPr fontId="1"/>
  </si>
  <si>
    <t>Type</t>
  </si>
  <si>
    <t>DEF</t>
  </si>
  <si>
    <t>ASR</t>
  </si>
  <si>
    <t>BD-MARK</t>
  </si>
  <si>
    <t>FIX</t>
  </si>
  <si>
    <t>FREE</t>
  </si>
  <si>
    <t>FIX</t>
    <phoneticPr fontId="1"/>
  </si>
  <si>
    <t>DEF</t>
    <phoneticPr fontId="1"/>
  </si>
  <si>
    <t>FIX</t>
    <phoneticPr fontId="1"/>
  </si>
  <si>
    <t>ASR</t>
    <phoneticPr fontId="1"/>
  </si>
  <si>
    <t>0-0.00005</t>
    <phoneticPr fontId="1"/>
  </si>
  <si>
    <t>0.00005-0.0001</t>
    <phoneticPr fontId="1"/>
  </si>
  <si>
    <t>0.0001-0.0002</t>
    <phoneticPr fontId="1"/>
  </si>
  <si>
    <t>0.0002-0.0005</t>
    <phoneticPr fontId="1"/>
  </si>
  <si>
    <t>0.0005-0.001</t>
    <phoneticPr fontId="1"/>
  </si>
  <si>
    <t>0.001-0.003</t>
    <phoneticPr fontId="1"/>
  </si>
  <si>
    <t>0.01-0.03</t>
    <phoneticPr fontId="1"/>
  </si>
  <si>
    <t>0.003-0.01</t>
    <phoneticPr fontId="1"/>
  </si>
  <si>
    <t>SUM OF CRACK</t>
    <phoneticPr fontId="1"/>
  </si>
  <si>
    <t>0.03-0.1</t>
    <phoneticPr fontId="1"/>
  </si>
  <si>
    <t>0.1+</t>
    <phoneticPr fontId="1"/>
  </si>
  <si>
    <t>0-0.00005[%]</t>
    <phoneticPr fontId="1"/>
  </si>
  <si>
    <t>0.00005-0.0001[%]</t>
    <phoneticPr fontId="1"/>
  </si>
  <si>
    <t>0.0001-0.0002[%]</t>
    <phoneticPr fontId="1"/>
  </si>
  <si>
    <t>0.0002-0.0005[%]</t>
    <phoneticPr fontId="1"/>
  </si>
  <si>
    <t>0.0005-0.001[%]</t>
    <phoneticPr fontId="1"/>
  </si>
  <si>
    <t>0.001-0.003[%]</t>
    <phoneticPr fontId="1"/>
  </si>
  <si>
    <t>0.003-0.01[%]</t>
    <phoneticPr fontId="1"/>
  </si>
  <si>
    <t>0.01-0.03[%]</t>
    <phoneticPr fontId="1"/>
  </si>
  <si>
    <t>0.03-0.1[%]</t>
    <phoneticPr fontId="1"/>
  </si>
  <si>
    <t>0.1+[%]</t>
    <phoneticPr fontId="1"/>
  </si>
  <si>
    <t>SUM OF CRACK[%]</t>
    <phoneticPr fontId="1"/>
  </si>
  <si>
    <t>0.0005+</t>
    <phoneticPr fontId="1"/>
  </si>
  <si>
    <t>0.001+</t>
    <phoneticPr fontId="1"/>
  </si>
  <si>
    <t>Cal Crack</t>
    <phoneticPr fontId="1"/>
  </si>
  <si>
    <t>ASR_A30P75_0</t>
  </si>
  <si>
    <t>ASR_A30P75_1</t>
  </si>
  <si>
    <t>ASR_A30P75_2</t>
  </si>
  <si>
    <t>ASR_A30P75_3</t>
  </si>
  <si>
    <t>ASR_A30P75_4</t>
  </si>
  <si>
    <t>ASR_A30P75_5</t>
  </si>
  <si>
    <t>ASR_A30P25_0</t>
  </si>
  <si>
    <t>ASR_A30P25_1</t>
  </si>
  <si>
    <t>ASR_A30P25_2</t>
  </si>
  <si>
    <t>ASR_A30P25_3</t>
  </si>
  <si>
    <t>ASR_A30P25_4</t>
  </si>
  <si>
    <t>DEF_A30X0_0</t>
  </si>
  <si>
    <t>DEF_A30X0_1</t>
  </si>
  <si>
    <t>DEF_A30X0_2</t>
  </si>
  <si>
    <t>DEF_A30X0_3</t>
  </si>
  <si>
    <t>DEF_A30X0_4</t>
  </si>
  <si>
    <t>DEF_A30X0D_0</t>
  </si>
  <si>
    <t>DEF_A30X0D_1</t>
  </si>
  <si>
    <t>DEF_A30X0D_2</t>
  </si>
  <si>
    <t>DEF_A30X0D_3</t>
  </si>
  <si>
    <t>DEF_A30X0D_4</t>
  </si>
  <si>
    <t>DEF_A30X-1_0</t>
  </si>
  <si>
    <t>DEF_A30X-1_1</t>
  </si>
  <si>
    <t>DEF_A30X-1_2</t>
  </si>
  <si>
    <t>DEF_A30X-1_3</t>
  </si>
  <si>
    <t>DEF_A30X-1_4</t>
  </si>
  <si>
    <t>DEF_A30X-5_0</t>
  </si>
  <si>
    <t>DEF_A30X-5_1</t>
  </si>
  <si>
    <t>DEF_A30X-5_2</t>
  </si>
  <si>
    <t>DEF_A30X-5_3</t>
  </si>
  <si>
    <t>DEF_A30X-5_4</t>
  </si>
  <si>
    <t>ASR_A15P75_0</t>
  </si>
  <si>
    <t>ASR_A15P75_2</t>
  </si>
  <si>
    <t>ASR_A15P75_3</t>
  </si>
  <si>
    <t>ASR_A15P75_4</t>
  </si>
  <si>
    <t>ASR_A15P75_5</t>
  </si>
  <si>
    <t>DEF_A15X0_0</t>
  </si>
  <si>
    <t>DEF_A15X0_1</t>
  </si>
  <si>
    <t>DEF_A15X0_2</t>
  </si>
  <si>
    <t>DEF_A15X0_3</t>
  </si>
  <si>
    <t>DEF_A15X0_4</t>
  </si>
  <si>
    <t>0-0.0001</t>
  </si>
  <si>
    <t>0.0001-0.001</t>
  </si>
  <si>
    <t>0.001-0.01</t>
  </si>
  <si>
    <t>0.01-0.1</t>
  </si>
  <si>
    <t>0.1+</t>
  </si>
  <si>
    <t>0.0005+</t>
  </si>
  <si>
    <t>0.001+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</si>
</sst>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/>
    <xf numFmtId="0" fontId="6" fillId="3" borderId="1" applyNumberFormat="0" applyAlignment="0" applyProtection="0"/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4" fillId="0" borderId="0" xfId="0" applyFont="1">
      <alignment vertical="center"/>
    </xf>
    <xf numFmtId="0" fontId="5" fillId="2" borderId="0" xfId="2" applyAlignment="1">
      <alignment vertical="center"/>
    </xf>
    <xf numFmtId="0" fontId="6" fillId="3" borderId="1" xfId="3" applyAlignment="1">
      <alignment vertical="center"/>
    </xf>
  </cellXfs>
  <cellStyles count="4">
    <cellStyle name="Good" xfId="2" builtinId="26"/>
    <cellStyle name="Input" xfId="3" builtinId="20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6"/>
  <sheetViews>
    <sheetView tabSelected="1" topLeftCell="A16" zoomScale="83" zoomScaleNormal="83" workbookViewId="0">
      <selection activeCell="A21" sqref="A21:XFD21"/>
    </sheetView>
  </sheetViews>
  <sheetFormatPr defaultRowHeight="14.4"/>
  <cols>
    <col min="1" max="1" width="5.109375" customWidth="1"/>
    <col min="2" max="2" width="6.77734375" customWidth="1"/>
    <col min="3" max="3" width="5.21875" customWidth="1"/>
    <col min="4" max="4" width="5.6640625" customWidth="1"/>
    <col min="5" max="5" width="9.77734375" bestFit="1" customWidth="1"/>
    <col min="6" max="6" width="5.6640625" customWidth="1"/>
    <col min="7" max="7" width="7" customWidth="1"/>
    <col min="8" max="8" width="4.33203125" customWidth="1"/>
    <col min="9" max="9" width="4.77734375" customWidth="1"/>
    <col min="10" max="10" width="10.33203125" customWidth="1"/>
    <col min="11" max="11" width="9" customWidth="1"/>
    <col min="12" max="12" width="8.44140625" bestFit="1" customWidth="1"/>
    <col min="13" max="13" width="14.33203125" customWidth="1"/>
    <col min="14" max="14" width="9.44140625" bestFit="1" customWidth="1"/>
    <col min="15" max="15" width="10.44140625" customWidth="1"/>
    <col min="16" max="16" width="8.77734375" customWidth="1"/>
    <col min="17" max="17" width="6.44140625" customWidth="1"/>
    <col min="18" max="18" width="7.109375" customWidth="1"/>
    <col min="19" max="19" width="8.33203125" customWidth="1"/>
    <col min="20" max="20" width="11.109375" customWidth="1"/>
    <col min="21" max="21" width="12.77734375" customWidth="1"/>
    <col min="22" max="22" width="12.5546875" customWidth="1"/>
    <col min="23" max="23" width="11.77734375" customWidth="1"/>
    <col min="24" max="24" width="9.77734375" customWidth="1"/>
    <col min="25" max="25" width="11.77734375" customWidth="1"/>
    <col min="26" max="27" width="11.33203125" customWidth="1"/>
    <col min="28" max="28" width="12.44140625" customWidth="1"/>
    <col min="29" max="29" width="10.21875" customWidth="1"/>
    <col min="30" max="30" width="11.77734375" customWidth="1"/>
    <col min="31" max="31" width="10.44140625" customWidth="1"/>
    <col min="32" max="32" width="11" customWidth="1"/>
    <col min="33" max="35" width="11" style="5" customWidth="1"/>
    <col min="36" max="36" width="10.88671875" customWidth="1"/>
    <col min="37" max="37" width="9.21875" customWidth="1"/>
    <col min="38" max="38" width="14.5546875" customWidth="1"/>
    <col min="39" max="39" width="11.77734375" customWidth="1"/>
    <col min="40" max="41" width="9.21875" customWidth="1"/>
    <col min="42" max="42" width="12.88671875" customWidth="1"/>
    <col min="43" max="43" width="13" customWidth="1"/>
    <col min="44" max="45" width="12.88671875" customWidth="1"/>
    <col min="46" max="46" width="12.77734375" bestFit="1" customWidth="1"/>
    <col min="56" max="56" width="18.109375" customWidth="1"/>
  </cols>
  <sheetData>
    <row r="1" spans="1:56">
      <c r="A1" t="s">
        <v>11</v>
      </c>
      <c r="B1" t="s">
        <v>8</v>
      </c>
      <c r="C1" t="s">
        <v>9</v>
      </c>
      <c r="D1" t="s">
        <v>10</v>
      </c>
      <c r="E1" t="s">
        <v>23</v>
      </c>
      <c r="F1" t="s">
        <v>20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18</v>
      </c>
      <c r="O1" t="s">
        <v>19</v>
      </c>
      <c r="P1" t="s">
        <v>6</v>
      </c>
      <c r="Q1" t="s">
        <v>7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37</v>
      </c>
      <c r="AE1" t="s">
        <v>36</v>
      </c>
      <c r="AF1" t="s">
        <v>39</v>
      </c>
      <c r="AG1" s="5" t="s">
        <v>101</v>
      </c>
      <c r="AH1" s="5" t="s">
        <v>102</v>
      </c>
      <c r="AJ1" t="s">
        <v>40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38</v>
      </c>
      <c r="AQ1" t="s">
        <v>52</v>
      </c>
      <c r="AR1" t="s">
        <v>53</v>
      </c>
      <c r="AS1" t="s">
        <v>54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</row>
    <row r="2" spans="1:56">
      <c r="A2">
        <v>12</v>
      </c>
      <c r="B2">
        <v>15</v>
      </c>
      <c r="C2">
        <v>75</v>
      </c>
      <c r="D2">
        <v>1</v>
      </c>
      <c r="E2" t="s">
        <v>24</v>
      </c>
      <c r="F2" t="s">
        <v>21</v>
      </c>
      <c r="G2">
        <v>0</v>
      </c>
      <c r="H2">
        <v>1</v>
      </c>
      <c r="I2">
        <v>1</v>
      </c>
      <c r="J2">
        <v>5.0000000000000001E-4</v>
      </c>
      <c r="K2">
        <v>0</v>
      </c>
      <c r="L2">
        <v>20</v>
      </c>
      <c r="N2">
        <v>8.0450000000000001E-3</v>
      </c>
      <c r="O2">
        <f>N2*100</f>
        <v>0.80449999999999999</v>
      </c>
      <c r="P2">
        <v>16.469000000000001</v>
      </c>
      <c r="Q2">
        <v>2.64</v>
      </c>
      <c r="R2">
        <v>28.097999999999999</v>
      </c>
      <c r="S2">
        <v>19.079999999999998</v>
      </c>
      <c r="T2">
        <f>P2/R2</f>
        <v>0.58612712648587095</v>
      </c>
      <c r="U2">
        <f>Q2/S2</f>
        <v>0.13836477987421386</v>
      </c>
      <c r="V2">
        <f>1-T2</f>
        <v>0.41387287351412905</v>
      </c>
      <c r="W2">
        <f>1-U2</f>
        <v>0.86163522012578619</v>
      </c>
    </row>
    <row r="3" spans="1:56">
      <c r="A3">
        <v>12</v>
      </c>
      <c r="B3">
        <v>15</v>
      </c>
      <c r="C3">
        <v>75</v>
      </c>
      <c r="D3">
        <v>1</v>
      </c>
      <c r="E3" t="s">
        <v>24</v>
      </c>
      <c r="F3" t="s">
        <v>21</v>
      </c>
      <c r="G3">
        <v>0</v>
      </c>
      <c r="H3">
        <v>1</v>
      </c>
      <c r="I3">
        <v>1</v>
      </c>
      <c r="J3">
        <v>4.0000000000000002E-4</v>
      </c>
      <c r="K3">
        <v>0</v>
      </c>
      <c r="L3">
        <v>20</v>
      </c>
      <c r="N3">
        <v>6.4149999999999997E-3</v>
      </c>
      <c r="O3">
        <f t="shared" ref="O3:O17" si="0">N3*100</f>
        <v>0.64149999999999996</v>
      </c>
      <c r="P3">
        <v>17.387</v>
      </c>
      <c r="Q3">
        <v>3.03</v>
      </c>
      <c r="R3">
        <v>28.097999999999999</v>
      </c>
      <c r="S3">
        <v>19.079999999999998</v>
      </c>
      <c r="T3">
        <f t="shared" ref="T3:T30" si="1">P3/R3</f>
        <v>0.61879849099580042</v>
      </c>
      <c r="U3">
        <f t="shared" ref="U3:U43" si="2">Q3/S3</f>
        <v>0.15880503144654087</v>
      </c>
      <c r="V3">
        <f t="shared" ref="V3:V30" si="3">1-T3</f>
        <v>0.38120150900419958</v>
      </c>
      <c r="W3">
        <f t="shared" ref="W3:W43" si="4">1-U3</f>
        <v>0.8411949685534591</v>
      </c>
    </row>
    <row r="4" spans="1:56">
      <c r="A4">
        <v>12</v>
      </c>
      <c r="B4">
        <v>15</v>
      </c>
      <c r="C4">
        <v>75</v>
      </c>
      <c r="D4">
        <v>1</v>
      </c>
      <c r="E4" t="s">
        <v>24</v>
      </c>
      <c r="F4" t="s">
        <v>21</v>
      </c>
      <c r="G4">
        <v>0</v>
      </c>
      <c r="H4">
        <v>1</v>
      </c>
      <c r="I4">
        <v>1</v>
      </c>
      <c r="J4">
        <v>2.9999999999999997E-4</v>
      </c>
      <c r="K4">
        <v>0</v>
      </c>
      <c r="L4">
        <v>20</v>
      </c>
      <c r="N4">
        <v>4.7749999999999997E-3</v>
      </c>
      <c r="O4">
        <f t="shared" si="0"/>
        <v>0.47749999999999998</v>
      </c>
      <c r="P4">
        <v>18.574000000000002</v>
      </c>
      <c r="Q4">
        <v>3.92</v>
      </c>
      <c r="R4">
        <v>28.097999999999999</v>
      </c>
      <c r="S4">
        <v>19.079999999999998</v>
      </c>
      <c r="T4">
        <f t="shared" si="1"/>
        <v>0.66104349063990331</v>
      </c>
      <c r="U4">
        <f t="shared" si="2"/>
        <v>0.20545073375262057</v>
      </c>
      <c r="V4">
        <f t="shared" si="3"/>
        <v>0.33895650936009669</v>
      </c>
      <c r="W4">
        <f t="shared" si="4"/>
        <v>0.79454926624737943</v>
      </c>
    </row>
    <row r="5" spans="1:56">
      <c r="A5">
        <v>12</v>
      </c>
      <c r="B5">
        <v>15</v>
      </c>
      <c r="C5">
        <v>75</v>
      </c>
      <c r="D5">
        <v>1</v>
      </c>
      <c r="E5" t="s">
        <v>24</v>
      </c>
      <c r="F5" t="s">
        <v>21</v>
      </c>
      <c r="G5">
        <v>0</v>
      </c>
      <c r="H5">
        <v>1</v>
      </c>
      <c r="I5">
        <v>1</v>
      </c>
      <c r="J5">
        <v>2.0000000000000001E-4</v>
      </c>
      <c r="K5">
        <v>0</v>
      </c>
      <c r="L5">
        <v>20</v>
      </c>
      <c r="N5">
        <v>3.199E-3</v>
      </c>
      <c r="O5">
        <f t="shared" si="0"/>
        <v>0.31990000000000002</v>
      </c>
      <c r="P5">
        <v>20.044</v>
      </c>
      <c r="Q5">
        <v>5.78</v>
      </c>
      <c r="R5">
        <v>28.097999999999999</v>
      </c>
      <c r="S5">
        <v>19.079999999999998</v>
      </c>
      <c r="T5">
        <f t="shared" si="1"/>
        <v>0.71336038152181658</v>
      </c>
      <c r="U5">
        <f t="shared" si="2"/>
        <v>0.30293501048218036</v>
      </c>
      <c r="V5">
        <f t="shared" si="3"/>
        <v>0.28663961847818342</v>
      </c>
      <c r="W5">
        <f t="shared" si="4"/>
        <v>0.69706498951781959</v>
      </c>
    </row>
    <row r="6" spans="1:56">
      <c r="A6">
        <v>12</v>
      </c>
      <c r="B6">
        <v>15</v>
      </c>
      <c r="C6">
        <v>75</v>
      </c>
      <c r="D6">
        <v>1</v>
      </c>
      <c r="E6" t="s">
        <v>24</v>
      </c>
      <c r="F6" t="s">
        <v>21</v>
      </c>
      <c r="G6">
        <v>0</v>
      </c>
      <c r="H6">
        <v>1</v>
      </c>
      <c r="I6">
        <v>1</v>
      </c>
      <c r="J6">
        <v>1E-4</v>
      </c>
      <c r="K6">
        <v>0</v>
      </c>
      <c r="L6">
        <v>20</v>
      </c>
      <c r="N6">
        <v>1.4760000000000001E-3</v>
      </c>
      <c r="O6">
        <f t="shared" si="0"/>
        <v>0.14760000000000001</v>
      </c>
      <c r="P6">
        <v>22.925000000000001</v>
      </c>
      <c r="Q6">
        <v>9.7799999999999994</v>
      </c>
      <c r="R6">
        <v>28.097999999999999</v>
      </c>
      <c r="S6">
        <v>19.079999999999998</v>
      </c>
      <c r="T6">
        <f t="shared" si="1"/>
        <v>0.81589436970602891</v>
      </c>
      <c r="U6">
        <f t="shared" si="2"/>
        <v>0.51257861635220126</v>
      </c>
      <c r="V6">
        <f t="shared" si="3"/>
        <v>0.18410563029397109</v>
      </c>
      <c r="W6">
        <f t="shared" si="4"/>
        <v>0.48742138364779874</v>
      </c>
    </row>
    <row r="7" spans="1:56">
      <c r="A7">
        <v>12</v>
      </c>
      <c r="B7">
        <v>15</v>
      </c>
      <c r="C7">
        <v>75</v>
      </c>
      <c r="D7">
        <v>1</v>
      </c>
      <c r="E7" t="s">
        <v>24</v>
      </c>
      <c r="F7" t="s">
        <v>21</v>
      </c>
      <c r="G7">
        <v>0</v>
      </c>
      <c r="H7">
        <v>1</v>
      </c>
      <c r="I7">
        <v>1</v>
      </c>
      <c r="J7">
        <v>5.0000000000000002E-5</v>
      </c>
      <c r="K7">
        <v>0</v>
      </c>
      <c r="L7">
        <v>20</v>
      </c>
      <c r="N7">
        <v>6.6799999999999997E-4</v>
      </c>
      <c r="O7">
        <f t="shared" si="0"/>
        <v>6.6799999999999998E-2</v>
      </c>
      <c r="P7">
        <v>25.643000000000001</v>
      </c>
      <c r="Q7">
        <v>16.77</v>
      </c>
      <c r="R7">
        <v>28.097999999999999</v>
      </c>
      <c r="S7">
        <v>19.079999999999998</v>
      </c>
      <c r="T7">
        <f t="shared" si="1"/>
        <v>0.91262723325503603</v>
      </c>
      <c r="U7">
        <f t="shared" si="2"/>
        <v>0.87893081761006298</v>
      </c>
      <c r="V7">
        <f t="shared" si="3"/>
        <v>8.737276674496397E-2</v>
      </c>
      <c r="W7">
        <f t="shared" si="4"/>
        <v>0.12106918238993702</v>
      </c>
    </row>
    <row r="8" spans="1:56">
      <c r="A8">
        <v>12</v>
      </c>
      <c r="B8">
        <v>15</v>
      </c>
      <c r="C8">
        <v>75</v>
      </c>
      <c r="D8">
        <v>1</v>
      </c>
      <c r="E8" t="s">
        <v>24</v>
      </c>
      <c r="F8" t="s">
        <v>21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N8">
        <v>0</v>
      </c>
      <c r="O8">
        <f t="shared" si="0"/>
        <v>0</v>
      </c>
      <c r="P8">
        <v>28.097999999999999</v>
      </c>
      <c r="Q8">
        <v>19.079999999999998</v>
      </c>
      <c r="R8">
        <v>28.097999999999999</v>
      </c>
      <c r="S8">
        <v>19.079999999999998</v>
      </c>
      <c r="T8">
        <f t="shared" si="1"/>
        <v>1</v>
      </c>
      <c r="U8">
        <f t="shared" si="2"/>
        <v>1</v>
      </c>
      <c r="V8">
        <f t="shared" si="3"/>
        <v>0</v>
      </c>
      <c r="W8">
        <f t="shared" si="4"/>
        <v>0</v>
      </c>
    </row>
    <row r="9" spans="1:56">
      <c r="A9">
        <v>12</v>
      </c>
      <c r="B9">
        <v>15</v>
      </c>
      <c r="C9">
        <v>75</v>
      </c>
      <c r="D9">
        <v>1</v>
      </c>
      <c r="E9" t="s">
        <v>24</v>
      </c>
      <c r="F9" t="s">
        <v>22</v>
      </c>
      <c r="G9">
        <v>0</v>
      </c>
      <c r="H9">
        <v>-1</v>
      </c>
      <c r="I9">
        <v>1</v>
      </c>
      <c r="J9">
        <v>0</v>
      </c>
      <c r="K9">
        <v>0</v>
      </c>
      <c r="L9">
        <v>0</v>
      </c>
      <c r="N9">
        <v>0</v>
      </c>
      <c r="O9">
        <f t="shared" si="0"/>
        <v>0</v>
      </c>
      <c r="P9">
        <v>28.097999999999999</v>
      </c>
      <c r="Q9">
        <v>19.079999999999998</v>
      </c>
      <c r="R9">
        <v>28.097999999999999</v>
      </c>
      <c r="S9">
        <v>19.079999999999998</v>
      </c>
      <c r="T9">
        <f t="shared" si="1"/>
        <v>1</v>
      </c>
      <c r="U9">
        <f t="shared" si="2"/>
        <v>1</v>
      </c>
      <c r="V9">
        <f t="shared" si="3"/>
        <v>0</v>
      </c>
      <c r="W9">
        <f t="shared" si="4"/>
        <v>0</v>
      </c>
    </row>
    <row r="10" spans="1:56">
      <c r="A10">
        <v>12</v>
      </c>
      <c r="B10">
        <v>15</v>
      </c>
      <c r="C10">
        <v>75</v>
      </c>
      <c r="D10">
        <v>1</v>
      </c>
      <c r="E10" t="s">
        <v>24</v>
      </c>
      <c r="F10" t="s">
        <v>22</v>
      </c>
      <c r="G10">
        <v>0</v>
      </c>
      <c r="H10">
        <v>-1</v>
      </c>
      <c r="I10">
        <v>1</v>
      </c>
      <c r="J10">
        <v>0</v>
      </c>
      <c r="K10">
        <v>5.0000000000000001E-3</v>
      </c>
      <c r="L10">
        <v>20</v>
      </c>
      <c r="N10">
        <v>1.3010000000000001E-3</v>
      </c>
      <c r="O10">
        <f t="shared" si="0"/>
        <v>0.13009999999999999</v>
      </c>
      <c r="P10">
        <v>22.242999999999999</v>
      </c>
      <c r="Q10">
        <v>7.99</v>
      </c>
      <c r="R10">
        <v>28.097999999999999</v>
      </c>
      <c r="S10">
        <v>19.079999999999998</v>
      </c>
      <c r="T10">
        <f t="shared" si="1"/>
        <v>0.79162217951455616</v>
      </c>
      <c r="U10">
        <f t="shared" si="2"/>
        <v>0.41876310272536693</v>
      </c>
      <c r="V10">
        <f t="shared" si="3"/>
        <v>0.20837782048544384</v>
      </c>
      <c r="W10">
        <f t="shared" si="4"/>
        <v>0.58123689727463312</v>
      </c>
    </row>
    <row r="11" spans="1:56">
      <c r="A11">
        <v>12</v>
      </c>
      <c r="B11">
        <v>15</v>
      </c>
      <c r="C11">
        <v>75</v>
      </c>
      <c r="D11">
        <v>1</v>
      </c>
      <c r="E11" t="s">
        <v>24</v>
      </c>
      <c r="F11" t="s">
        <v>22</v>
      </c>
      <c r="G11">
        <v>0</v>
      </c>
      <c r="H11">
        <v>-1</v>
      </c>
      <c r="I11">
        <v>1</v>
      </c>
      <c r="J11">
        <v>0</v>
      </c>
      <c r="K11">
        <v>1E-3</v>
      </c>
      <c r="L11">
        <v>20</v>
      </c>
      <c r="N11">
        <v>3.0100000000000001E-3</v>
      </c>
      <c r="O11">
        <f t="shared" si="0"/>
        <v>0.30099999999999999</v>
      </c>
      <c r="P11">
        <v>19.29</v>
      </c>
      <c r="Q11">
        <v>4.46</v>
      </c>
      <c r="R11">
        <v>28.097999999999999</v>
      </c>
      <c r="S11">
        <v>19.079999999999998</v>
      </c>
      <c r="T11">
        <f t="shared" si="1"/>
        <v>0.6865257313687807</v>
      </c>
      <c r="U11">
        <f t="shared" si="2"/>
        <v>0.2337526205450734</v>
      </c>
      <c r="V11">
        <f t="shared" si="3"/>
        <v>0.3134742686312193</v>
      </c>
      <c r="W11">
        <f t="shared" si="4"/>
        <v>0.7662473794549266</v>
      </c>
    </row>
    <row r="12" spans="1:56">
      <c r="A12">
        <v>12</v>
      </c>
      <c r="B12">
        <v>15</v>
      </c>
      <c r="C12">
        <v>75</v>
      </c>
      <c r="D12">
        <v>1</v>
      </c>
      <c r="E12" t="s">
        <v>24</v>
      </c>
      <c r="F12" t="s">
        <v>22</v>
      </c>
      <c r="G12">
        <v>0</v>
      </c>
      <c r="H12">
        <v>-1</v>
      </c>
      <c r="I12">
        <v>1</v>
      </c>
      <c r="J12">
        <v>0</v>
      </c>
      <c r="K12">
        <v>2E-3</v>
      </c>
      <c r="L12">
        <v>20</v>
      </c>
      <c r="N12">
        <v>4.7450000000000001E-3</v>
      </c>
      <c r="O12">
        <f t="shared" si="0"/>
        <v>0.47450000000000003</v>
      </c>
      <c r="P12">
        <v>17.751000000000001</v>
      </c>
      <c r="Q12">
        <v>2.81</v>
      </c>
      <c r="R12">
        <v>28.097999999999999</v>
      </c>
      <c r="S12">
        <v>19.079999999999998</v>
      </c>
      <c r="T12">
        <f t="shared" si="1"/>
        <v>0.63175314969036944</v>
      </c>
      <c r="U12">
        <f t="shared" si="2"/>
        <v>0.14727463312368974</v>
      </c>
      <c r="V12">
        <f t="shared" si="3"/>
        <v>0.36824685030963056</v>
      </c>
      <c r="W12">
        <f t="shared" si="4"/>
        <v>0.85272536687631029</v>
      </c>
    </row>
    <row r="13" spans="1:56">
      <c r="A13">
        <v>12</v>
      </c>
      <c r="B13">
        <v>15</v>
      </c>
      <c r="C13">
        <v>75</v>
      </c>
      <c r="D13">
        <v>1</v>
      </c>
      <c r="E13" t="s">
        <v>24</v>
      </c>
      <c r="F13" t="s">
        <v>22</v>
      </c>
      <c r="G13">
        <v>0</v>
      </c>
      <c r="H13">
        <v>-1</v>
      </c>
      <c r="I13">
        <v>1</v>
      </c>
      <c r="J13">
        <v>0</v>
      </c>
      <c r="K13">
        <v>3.0000000000000001E-3</v>
      </c>
      <c r="L13">
        <v>20</v>
      </c>
      <c r="N13">
        <v>6.411E-3</v>
      </c>
      <c r="O13">
        <f t="shared" si="0"/>
        <v>0.6411</v>
      </c>
      <c r="P13">
        <v>16.547000000000001</v>
      </c>
      <c r="Q13">
        <v>1.98</v>
      </c>
      <c r="R13">
        <v>28.097999999999999</v>
      </c>
      <c r="S13">
        <v>19.079999999999998</v>
      </c>
      <c r="T13">
        <f t="shared" si="1"/>
        <v>0.58890312477756424</v>
      </c>
      <c r="U13">
        <f t="shared" si="2"/>
        <v>0.10377358490566038</v>
      </c>
      <c r="V13">
        <f t="shared" si="3"/>
        <v>0.41109687522243576</v>
      </c>
      <c r="W13">
        <f t="shared" si="4"/>
        <v>0.89622641509433965</v>
      </c>
    </row>
    <row r="14" spans="1:56">
      <c r="A14">
        <v>12</v>
      </c>
      <c r="B14">
        <v>15</v>
      </c>
      <c r="C14">
        <v>75</v>
      </c>
      <c r="D14">
        <v>1</v>
      </c>
      <c r="E14" t="s">
        <v>24</v>
      </c>
      <c r="F14" t="s">
        <v>22</v>
      </c>
      <c r="G14">
        <v>0</v>
      </c>
      <c r="H14">
        <v>-1</v>
      </c>
      <c r="I14">
        <v>1</v>
      </c>
      <c r="J14">
        <v>0</v>
      </c>
      <c r="K14">
        <v>5.0000000000000001E-3</v>
      </c>
      <c r="L14">
        <v>20</v>
      </c>
      <c r="N14">
        <v>9.4859999999999996E-3</v>
      </c>
      <c r="O14">
        <f t="shared" si="0"/>
        <v>0.9486</v>
      </c>
      <c r="P14">
        <v>14.9</v>
      </c>
      <c r="Q14">
        <v>1.19</v>
      </c>
      <c r="R14">
        <v>28.097999999999999</v>
      </c>
      <c r="S14">
        <v>19.079999999999998</v>
      </c>
      <c r="T14">
        <f t="shared" si="1"/>
        <v>0.53028685315680835</v>
      </c>
      <c r="U14">
        <f t="shared" si="2"/>
        <v>6.2368972746331242E-2</v>
      </c>
      <c r="V14">
        <f t="shared" si="3"/>
        <v>0.46971314684319165</v>
      </c>
      <c r="W14">
        <f t="shared" si="4"/>
        <v>0.93763102725366876</v>
      </c>
    </row>
    <row r="15" spans="1:56">
      <c r="A15">
        <v>12</v>
      </c>
      <c r="B15">
        <v>30</v>
      </c>
      <c r="C15">
        <v>75</v>
      </c>
      <c r="D15">
        <v>1</v>
      </c>
      <c r="E15" t="s">
        <v>24</v>
      </c>
      <c r="F15" t="s">
        <v>22</v>
      </c>
      <c r="G15">
        <v>0</v>
      </c>
      <c r="H15">
        <v>-1</v>
      </c>
      <c r="I15">
        <v>1</v>
      </c>
      <c r="J15">
        <v>0</v>
      </c>
      <c r="K15">
        <v>0</v>
      </c>
      <c r="L15">
        <v>0</v>
      </c>
      <c r="N15">
        <v>0</v>
      </c>
      <c r="O15">
        <f t="shared" si="0"/>
        <v>0</v>
      </c>
      <c r="P15">
        <v>34.115000000000002</v>
      </c>
      <c r="Q15">
        <v>19.079999999999998</v>
      </c>
      <c r="R15">
        <v>34.115000000000002</v>
      </c>
      <c r="S15">
        <v>19.079999999999998</v>
      </c>
      <c r="T15">
        <f t="shared" si="1"/>
        <v>1</v>
      </c>
      <c r="U15">
        <f t="shared" si="2"/>
        <v>1</v>
      </c>
      <c r="V15">
        <f t="shared" si="3"/>
        <v>0</v>
      </c>
      <c r="W15">
        <f t="shared" si="4"/>
        <v>0</v>
      </c>
    </row>
    <row r="16" spans="1:56">
      <c r="A16">
        <v>12</v>
      </c>
      <c r="B16">
        <v>30</v>
      </c>
      <c r="C16">
        <v>75</v>
      </c>
      <c r="D16">
        <v>1</v>
      </c>
      <c r="E16" t="s">
        <v>24</v>
      </c>
      <c r="F16" t="s">
        <v>22</v>
      </c>
      <c r="G16">
        <v>0</v>
      </c>
      <c r="H16">
        <v>-1</v>
      </c>
      <c r="I16">
        <v>1</v>
      </c>
      <c r="J16">
        <v>0</v>
      </c>
      <c r="K16">
        <v>1E-3</v>
      </c>
      <c r="L16">
        <v>20</v>
      </c>
      <c r="N16">
        <v>4.0889999999999998E-3</v>
      </c>
      <c r="O16">
        <f t="shared" si="0"/>
        <v>0.40889999999999999</v>
      </c>
      <c r="P16">
        <v>27.347999999999999</v>
      </c>
      <c r="Q16">
        <v>3.59</v>
      </c>
      <c r="R16">
        <v>34.115000000000002</v>
      </c>
      <c r="S16">
        <v>19.079999999999998</v>
      </c>
      <c r="T16">
        <f t="shared" si="1"/>
        <v>0.80164150666862077</v>
      </c>
      <c r="U16">
        <f t="shared" si="2"/>
        <v>0.18815513626834382</v>
      </c>
      <c r="V16">
        <f t="shared" si="3"/>
        <v>0.19835849333137923</v>
      </c>
      <c r="W16">
        <f t="shared" si="4"/>
        <v>0.81184486373165621</v>
      </c>
    </row>
    <row r="17" spans="1:56">
      <c r="A17">
        <v>12</v>
      </c>
      <c r="B17">
        <v>30</v>
      </c>
      <c r="C17">
        <v>75</v>
      </c>
      <c r="D17">
        <v>1</v>
      </c>
      <c r="E17" t="s">
        <v>24</v>
      </c>
      <c r="F17" t="s">
        <v>22</v>
      </c>
      <c r="G17">
        <v>0</v>
      </c>
      <c r="H17">
        <v>-1</v>
      </c>
      <c r="I17">
        <v>1</v>
      </c>
      <c r="J17">
        <v>0</v>
      </c>
      <c r="K17">
        <v>2E-3</v>
      </c>
      <c r="L17">
        <v>20</v>
      </c>
      <c r="N17">
        <v>8.6969999999999999E-3</v>
      </c>
      <c r="O17">
        <f t="shared" si="0"/>
        <v>0.86970000000000003</v>
      </c>
      <c r="P17">
        <v>23.018000000000001</v>
      </c>
      <c r="Q17">
        <v>1.99</v>
      </c>
      <c r="R17">
        <v>34.115000000000002</v>
      </c>
      <c r="S17">
        <v>19.079999999999998</v>
      </c>
      <c r="T17">
        <f t="shared" si="1"/>
        <v>0.67471786604133077</v>
      </c>
      <c r="U17">
        <f t="shared" si="2"/>
        <v>0.10429769392033544</v>
      </c>
      <c r="V17">
        <f t="shared" si="3"/>
        <v>0.32528213395866923</v>
      </c>
      <c r="W17">
        <f t="shared" si="4"/>
        <v>0.8957023060796645</v>
      </c>
    </row>
    <row r="20" spans="1:56">
      <c r="A20">
        <v>13</v>
      </c>
      <c r="B20">
        <v>15</v>
      </c>
      <c r="C20">
        <v>75</v>
      </c>
      <c r="D20">
        <v>1</v>
      </c>
      <c r="E20" t="s">
        <v>24</v>
      </c>
      <c r="F20" t="s">
        <v>22</v>
      </c>
      <c r="G20">
        <v>0</v>
      </c>
      <c r="H20">
        <v>-1</v>
      </c>
      <c r="I20">
        <v>1</v>
      </c>
      <c r="J20">
        <v>0</v>
      </c>
      <c r="K20">
        <v>0</v>
      </c>
      <c r="L20">
        <v>0</v>
      </c>
      <c r="M20" t="s">
        <v>86</v>
      </c>
      <c r="N20">
        <v>0</v>
      </c>
      <c r="O20">
        <f t="shared" ref="O20:O30" si="5">N20*100</f>
        <v>0</v>
      </c>
      <c r="P20">
        <v>28.093</v>
      </c>
      <c r="Q20">
        <v>31.53</v>
      </c>
      <c r="R20">
        <v>28.093</v>
      </c>
      <c r="S20">
        <v>31.53</v>
      </c>
      <c r="T20">
        <f t="shared" si="1"/>
        <v>1</v>
      </c>
      <c r="U20">
        <f t="shared" si="2"/>
        <v>1</v>
      </c>
      <c r="V20">
        <f t="shared" si="3"/>
        <v>0</v>
      </c>
      <c r="W20">
        <f t="shared" si="4"/>
        <v>0</v>
      </c>
    </row>
    <row r="21" spans="1:56">
      <c r="A21">
        <v>13</v>
      </c>
      <c r="B21">
        <v>15</v>
      </c>
      <c r="C21">
        <v>75</v>
      </c>
      <c r="D21">
        <v>1</v>
      </c>
      <c r="E21" t="s">
        <v>24</v>
      </c>
      <c r="F21" t="s">
        <v>22</v>
      </c>
      <c r="G21">
        <v>0</v>
      </c>
      <c r="H21">
        <v>-1</v>
      </c>
      <c r="I21">
        <v>1</v>
      </c>
      <c r="J21">
        <v>0</v>
      </c>
      <c r="K21">
        <v>5.0000000000000001E-4</v>
      </c>
      <c r="L21">
        <v>20</v>
      </c>
      <c r="M21" t="s">
        <v>87</v>
      </c>
      <c r="N21">
        <v>1.364E-3</v>
      </c>
      <c r="O21">
        <f>N21*100</f>
        <v>0.13639999999999999</v>
      </c>
      <c r="P21">
        <v>20.992000000000001</v>
      </c>
      <c r="Q21">
        <v>6.69</v>
      </c>
      <c r="R21">
        <v>28.093</v>
      </c>
      <c r="S21">
        <v>31.53</v>
      </c>
      <c r="T21">
        <f t="shared" si="1"/>
        <v>0.74723240664934332</v>
      </c>
      <c r="U21">
        <f t="shared" si="2"/>
        <v>0.21217887725975262</v>
      </c>
      <c r="V21">
        <f t="shared" si="3"/>
        <v>0.25276759335065668</v>
      </c>
      <c r="W21">
        <f t="shared" si="4"/>
        <v>0.7878211227402474</v>
      </c>
      <c r="X21">
        <v>355069</v>
      </c>
      <c r="Y21">
        <v>284984</v>
      </c>
      <c r="Z21">
        <v>237102</v>
      </c>
      <c r="AA21">
        <v>184886</v>
      </c>
      <c r="AB21">
        <v>107852</v>
      </c>
      <c r="AC21">
        <v>53149</v>
      </c>
      <c r="AD21">
        <v>4615</v>
      </c>
      <c r="AE21">
        <v>0</v>
      </c>
      <c r="AF21">
        <v>0</v>
      </c>
      <c r="AG21" s="5">
        <f>SUM(AB21+AC21+AD21+AE21+AF21)</f>
        <v>165616</v>
      </c>
      <c r="AH21" s="5">
        <f t="shared" ref="AH21:AH79" si="6">SUM(AC21+AD21+AE21+AF21)</f>
        <v>57764</v>
      </c>
      <c r="AJ21">
        <v>0</v>
      </c>
      <c r="AK21">
        <f t="shared" ref="AK21:AK24" si="7">X21+Y21</f>
        <v>640053</v>
      </c>
      <c r="AL21">
        <f t="shared" ref="AL21:AL24" si="8">Z21+AA21+AB21</f>
        <v>529840</v>
      </c>
      <c r="AM21">
        <f t="shared" ref="AM21:AM24" si="9">AC21+AD21</f>
        <v>57764</v>
      </c>
      <c r="AN21">
        <f t="shared" ref="AN21:AN24" si="10">AF21+AE21</f>
        <v>0</v>
      </c>
      <c r="AO21">
        <f t="shared" ref="AO21:AO24" si="11">AJ21</f>
        <v>0</v>
      </c>
      <c r="AP21">
        <f t="shared" ref="AP21:AP38" si="12">SUM(X21:AJ21)</f>
        <v>1451037</v>
      </c>
      <c r="AQ21">
        <f t="shared" ref="AQ21:AQ38" si="13">AB21+AC21+AD21+AE21+AF21+AJ21</f>
        <v>165616</v>
      </c>
      <c r="AR21">
        <f t="shared" ref="AR21:AR38" si="14">AC21+AD21+AE21+AF21+AJ21</f>
        <v>57764</v>
      </c>
      <c r="AS21">
        <f t="shared" ref="AS21:AS38" si="15">0.000025*X21+0.000075*Y21+0.00015*Z21+0.00035*AA21+0.00075*AB21+0.002*AC21+0.0065*AD21+0.02*AE21+0.065*AF21+0.1*AJ21</f>
        <v>347.71042499999999</v>
      </c>
      <c r="AT21">
        <f t="shared" ref="AT21:AT38" si="16">X21/$AP21*100</f>
        <v>24.470016960284266</v>
      </c>
      <c r="AU21">
        <f t="shared" ref="AU21:AU38" si="17">Y21/$AP21*100</f>
        <v>19.640022962887922</v>
      </c>
      <c r="AV21">
        <f t="shared" ref="AV21:AV38" si="18">Z21/$AP21*100</f>
        <v>16.340176025835316</v>
      </c>
      <c r="AW21">
        <f t="shared" ref="AW21:AW38" si="19">AA21/$AP21*100</f>
        <v>12.741646146859109</v>
      </c>
      <c r="AX21">
        <f t="shared" ref="AX21:AX38" si="20">AB21/$AP21*100</f>
        <v>7.4327532654232797</v>
      </c>
      <c r="AY21">
        <f t="shared" ref="AY21:AY38" si="21">AC21/$AP21*100</f>
        <v>3.6628287218037863</v>
      </c>
      <c r="AZ21">
        <f t="shared" ref="AZ21:AZ38" si="22">AD21/$AP21*100</f>
        <v>0.31804840262515705</v>
      </c>
      <c r="BA21">
        <f t="shared" ref="BA21:BA38" si="23">AE21/$AP21*100</f>
        <v>0</v>
      </c>
      <c r="BB21">
        <f t="shared" ref="BB21:BB38" si="24">AF21/$AP21*100</f>
        <v>0</v>
      </c>
      <c r="BC21">
        <f t="shared" ref="BC21:BC38" si="25">AJ21/$AP21*100</f>
        <v>0</v>
      </c>
      <c r="BD21">
        <f t="shared" ref="BD21:BD38" si="26">AP21/$AP21*100</f>
        <v>100</v>
      </c>
    </row>
    <row r="22" spans="1:56">
      <c r="A22">
        <v>13</v>
      </c>
      <c r="B22">
        <v>15</v>
      </c>
      <c r="C22">
        <v>75</v>
      </c>
      <c r="D22">
        <v>1</v>
      </c>
      <c r="E22" t="s">
        <v>24</v>
      </c>
      <c r="F22" t="s">
        <v>22</v>
      </c>
      <c r="G22">
        <v>0</v>
      </c>
      <c r="H22">
        <v>-1</v>
      </c>
      <c r="I22">
        <v>1</v>
      </c>
      <c r="J22">
        <v>0</v>
      </c>
      <c r="K22">
        <v>1E-3</v>
      </c>
      <c r="L22">
        <v>20</v>
      </c>
      <c r="M22" t="s">
        <v>88</v>
      </c>
      <c r="N22">
        <v>3.0509999999999999E-3</v>
      </c>
      <c r="O22">
        <f t="shared" si="5"/>
        <v>0.30509999999999998</v>
      </c>
      <c r="P22">
        <v>18.151</v>
      </c>
      <c r="Q22">
        <v>3.1</v>
      </c>
      <c r="R22">
        <v>28.093</v>
      </c>
      <c r="S22">
        <v>31.53</v>
      </c>
      <c r="T22">
        <f t="shared" si="1"/>
        <v>0.64610401167550635</v>
      </c>
      <c r="U22">
        <f t="shared" si="2"/>
        <v>9.8319061211544559E-2</v>
      </c>
      <c r="V22">
        <f t="shared" si="3"/>
        <v>0.35389598832449365</v>
      </c>
      <c r="W22">
        <f t="shared" si="4"/>
        <v>0.90168093878845545</v>
      </c>
      <c r="X22">
        <v>363340</v>
      </c>
      <c r="Y22">
        <v>303804</v>
      </c>
      <c r="Z22">
        <v>263111</v>
      </c>
      <c r="AA22">
        <v>220320</v>
      </c>
      <c r="AB22">
        <v>163316</v>
      </c>
      <c r="AC22">
        <v>117764</v>
      </c>
      <c r="AD22">
        <v>45969</v>
      </c>
      <c r="AE22">
        <v>696</v>
      </c>
      <c r="AF22">
        <v>0</v>
      </c>
      <c r="AG22" s="5">
        <f t="shared" ref="AG22:AG84" si="27">SUM(AB22+AC22+AD22+AE22+AF22)</f>
        <v>327745</v>
      </c>
      <c r="AH22" s="5">
        <f t="shared" si="6"/>
        <v>164429</v>
      </c>
      <c r="AJ22">
        <v>0</v>
      </c>
      <c r="AK22">
        <f t="shared" si="7"/>
        <v>667144</v>
      </c>
      <c r="AL22">
        <f t="shared" si="8"/>
        <v>646747</v>
      </c>
      <c r="AM22">
        <f t="shared" si="9"/>
        <v>163733</v>
      </c>
      <c r="AN22">
        <f t="shared" si="10"/>
        <v>696</v>
      </c>
      <c r="AO22">
        <f t="shared" si="11"/>
        <v>0</v>
      </c>
      <c r="AP22">
        <f t="shared" si="12"/>
        <v>1970494</v>
      </c>
      <c r="AQ22">
        <f t="shared" si="13"/>
        <v>327745</v>
      </c>
      <c r="AR22">
        <f t="shared" si="14"/>
        <v>164429</v>
      </c>
      <c r="AS22">
        <f t="shared" si="15"/>
        <v>819.18094999999994</v>
      </c>
      <c r="AT22">
        <f t="shared" si="16"/>
        <v>18.439031024707511</v>
      </c>
      <c r="AU22">
        <f t="shared" si="17"/>
        <v>15.417656689134807</v>
      </c>
      <c r="AV22">
        <f t="shared" si="18"/>
        <v>13.352540022958708</v>
      </c>
      <c r="AW22">
        <f t="shared" si="19"/>
        <v>11.180952593613581</v>
      </c>
      <c r="AX22">
        <f t="shared" si="20"/>
        <v>8.2880739550589855</v>
      </c>
      <c r="AY22">
        <f t="shared" si="21"/>
        <v>5.9763693774251534</v>
      </c>
      <c r="AZ22">
        <f t="shared" si="22"/>
        <v>2.332866783659326</v>
      </c>
      <c r="BA22">
        <f t="shared" si="23"/>
        <v>3.532109207132831E-2</v>
      </c>
      <c r="BB22">
        <f t="shared" si="24"/>
        <v>0</v>
      </c>
      <c r="BC22">
        <f t="shared" si="25"/>
        <v>0</v>
      </c>
      <c r="BD22">
        <f t="shared" si="26"/>
        <v>100</v>
      </c>
    </row>
    <row r="23" spans="1:56">
      <c r="A23">
        <v>13</v>
      </c>
      <c r="B23">
        <v>15</v>
      </c>
      <c r="C23">
        <v>75</v>
      </c>
      <c r="D23">
        <v>1</v>
      </c>
      <c r="E23" t="s">
        <v>24</v>
      </c>
      <c r="F23" t="s">
        <v>22</v>
      </c>
      <c r="G23">
        <v>0</v>
      </c>
      <c r="H23">
        <v>-1</v>
      </c>
      <c r="I23">
        <v>1</v>
      </c>
      <c r="J23">
        <v>0</v>
      </c>
      <c r="K23">
        <v>2E-3</v>
      </c>
      <c r="L23">
        <v>20</v>
      </c>
      <c r="M23" t="s">
        <v>89</v>
      </c>
      <c r="N23">
        <v>6.2899999999999996E-3</v>
      </c>
      <c r="O23">
        <f>N23*100</f>
        <v>0.629</v>
      </c>
      <c r="P23">
        <v>15.005000000000001</v>
      </c>
      <c r="Q23">
        <v>1.32</v>
      </c>
      <c r="R23">
        <v>28.093</v>
      </c>
      <c r="S23">
        <v>31.53</v>
      </c>
      <c r="T23">
        <f t="shared" si="1"/>
        <v>0.53411881963478447</v>
      </c>
      <c r="U23">
        <f t="shared" si="2"/>
        <v>4.1864890580399619E-2</v>
      </c>
      <c r="V23">
        <f t="shared" si="3"/>
        <v>0.46588118036521553</v>
      </c>
      <c r="W23">
        <f t="shared" si="4"/>
        <v>0.95813510941960034</v>
      </c>
      <c r="X23">
        <v>378213</v>
      </c>
      <c r="Y23">
        <v>328063</v>
      </c>
      <c r="Z23">
        <v>293935</v>
      </c>
      <c r="AA23">
        <v>257386</v>
      </c>
      <c r="AB23">
        <v>209828</v>
      </c>
      <c r="AC23">
        <v>174021</v>
      </c>
      <c r="AD23">
        <v>106489</v>
      </c>
      <c r="AE23">
        <v>14005</v>
      </c>
      <c r="AF23">
        <v>1</v>
      </c>
      <c r="AG23" s="5">
        <f t="shared" si="27"/>
        <v>504344</v>
      </c>
      <c r="AH23" s="5">
        <f t="shared" si="6"/>
        <v>294516</v>
      </c>
      <c r="AJ23">
        <v>0</v>
      </c>
      <c r="AK23">
        <f t="shared" si="7"/>
        <v>706276</v>
      </c>
      <c r="AL23">
        <f t="shared" si="8"/>
        <v>761149</v>
      </c>
      <c r="AM23">
        <f t="shared" si="9"/>
        <v>280510</v>
      </c>
      <c r="AN23">
        <f t="shared" si="10"/>
        <v>14006</v>
      </c>
      <c r="AO23">
        <f t="shared" si="11"/>
        <v>0</v>
      </c>
      <c r="AP23">
        <f t="shared" si="12"/>
        <v>2560801</v>
      </c>
      <c r="AQ23">
        <f t="shared" si="13"/>
        <v>504344</v>
      </c>
      <c r="AR23">
        <f t="shared" si="14"/>
        <v>294516</v>
      </c>
      <c r="AS23">
        <f t="shared" si="15"/>
        <v>1645.9919</v>
      </c>
      <c r="AT23">
        <f t="shared" si="16"/>
        <v>14.76932412944231</v>
      </c>
      <c r="AU23">
        <f t="shared" si="17"/>
        <v>12.810952510562124</v>
      </c>
      <c r="AV23">
        <f t="shared" si="18"/>
        <v>11.47824450240374</v>
      </c>
      <c r="AW23">
        <f t="shared" si="19"/>
        <v>10.050995762653951</v>
      </c>
      <c r="AX23">
        <f t="shared" si="20"/>
        <v>8.1938424735073117</v>
      </c>
      <c r="AY23">
        <f t="shared" si="21"/>
        <v>6.7955690426550124</v>
      </c>
      <c r="AZ23">
        <f t="shared" si="22"/>
        <v>4.1584254301681387</v>
      </c>
      <c r="BA23">
        <f t="shared" si="23"/>
        <v>0.54689919286973099</v>
      </c>
      <c r="BB23">
        <f t="shared" si="24"/>
        <v>3.9050281533004714E-5</v>
      </c>
      <c r="BC23">
        <f t="shared" si="25"/>
        <v>0</v>
      </c>
      <c r="BD23">
        <f t="shared" si="26"/>
        <v>100</v>
      </c>
    </row>
    <row r="24" spans="1:56">
      <c r="A24">
        <v>13</v>
      </c>
      <c r="B24">
        <v>15</v>
      </c>
      <c r="C24">
        <v>75</v>
      </c>
      <c r="D24">
        <v>1</v>
      </c>
      <c r="E24" t="s">
        <v>24</v>
      </c>
      <c r="F24" t="s">
        <v>22</v>
      </c>
      <c r="G24">
        <v>0</v>
      </c>
      <c r="H24">
        <v>-1</v>
      </c>
      <c r="I24">
        <v>1</v>
      </c>
      <c r="J24">
        <v>0</v>
      </c>
      <c r="K24">
        <v>3.0000000000000001E-3</v>
      </c>
      <c r="L24">
        <v>20</v>
      </c>
      <c r="M24" t="s">
        <v>90</v>
      </c>
      <c r="N24">
        <v>9.2429999999999995E-3</v>
      </c>
      <c r="O24">
        <f t="shared" si="5"/>
        <v>0.9242999999999999</v>
      </c>
      <c r="P24">
        <v>12.986000000000001</v>
      </c>
      <c r="Q24">
        <v>0.81</v>
      </c>
      <c r="R24">
        <v>28.093</v>
      </c>
      <c r="S24">
        <v>31.53</v>
      </c>
      <c r="T24">
        <f t="shared" si="1"/>
        <v>0.46225038265760154</v>
      </c>
      <c r="U24">
        <f t="shared" si="2"/>
        <v>2.5689819219790678E-2</v>
      </c>
      <c r="V24">
        <f t="shared" si="3"/>
        <v>0.53774961734239846</v>
      </c>
      <c r="W24">
        <f t="shared" si="4"/>
        <v>0.97431018078020937</v>
      </c>
      <c r="X24">
        <v>391801</v>
      </c>
      <c r="Y24">
        <v>349074</v>
      </c>
      <c r="Z24">
        <v>319357</v>
      </c>
      <c r="AA24">
        <v>286988</v>
      </c>
      <c r="AB24">
        <v>243659</v>
      </c>
      <c r="AC24">
        <v>211368</v>
      </c>
      <c r="AD24">
        <v>148970</v>
      </c>
      <c r="AE24">
        <v>37248</v>
      </c>
      <c r="AF24">
        <v>32</v>
      </c>
      <c r="AG24" s="5">
        <f t="shared" si="27"/>
        <v>641277</v>
      </c>
      <c r="AH24" s="5">
        <f t="shared" si="6"/>
        <v>397618</v>
      </c>
      <c r="AJ24">
        <v>0</v>
      </c>
      <c r="AK24">
        <f t="shared" si="7"/>
        <v>740875</v>
      </c>
      <c r="AL24">
        <f t="shared" si="8"/>
        <v>850004</v>
      </c>
      <c r="AM24">
        <f t="shared" si="9"/>
        <v>360338</v>
      </c>
      <c r="AN24">
        <f t="shared" si="10"/>
        <v>37280</v>
      </c>
      <c r="AO24">
        <f t="shared" si="11"/>
        <v>0</v>
      </c>
      <c r="AP24">
        <f t="shared" si="12"/>
        <v>3027392</v>
      </c>
      <c r="AQ24">
        <f t="shared" si="13"/>
        <v>641277</v>
      </c>
      <c r="AR24">
        <f t="shared" si="14"/>
        <v>397618</v>
      </c>
      <c r="AS24">
        <f t="shared" si="15"/>
        <v>2505.1501749999998</v>
      </c>
      <c r="AT24">
        <f t="shared" si="16"/>
        <v>12.941865473648607</v>
      </c>
      <c r="AU24">
        <f t="shared" si="17"/>
        <v>11.530518677462318</v>
      </c>
      <c r="AV24">
        <f t="shared" si="18"/>
        <v>10.548914709426462</v>
      </c>
      <c r="AW24">
        <f t="shared" si="19"/>
        <v>9.4797105891803906</v>
      </c>
      <c r="AX24">
        <f t="shared" si="20"/>
        <v>8.0484786905693078</v>
      </c>
      <c r="AY24">
        <f t="shared" si="21"/>
        <v>6.9818510453882414</v>
      </c>
      <c r="AZ24">
        <f t="shared" si="22"/>
        <v>4.9207370568462885</v>
      </c>
      <c r="BA24">
        <f t="shared" si="23"/>
        <v>1.2303659387353867</v>
      </c>
      <c r="BB24">
        <f t="shared" si="24"/>
        <v>1.0570154112846965E-3</v>
      </c>
      <c r="BC24">
        <f t="shared" si="25"/>
        <v>0</v>
      </c>
      <c r="BD24">
        <f t="shared" si="26"/>
        <v>100</v>
      </c>
    </row>
    <row r="25" spans="1:56">
      <c r="AG25" s="5">
        <f t="shared" si="27"/>
        <v>0</v>
      </c>
      <c r="AH25" s="5">
        <f t="shared" si="6"/>
        <v>0</v>
      </c>
      <c r="AP25">
        <f t="shared" si="12"/>
        <v>0</v>
      </c>
      <c r="AQ25">
        <f t="shared" si="13"/>
        <v>0</v>
      </c>
      <c r="AR25">
        <f t="shared" si="14"/>
        <v>0</v>
      </c>
      <c r="AS25">
        <f t="shared" si="15"/>
        <v>0</v>
      </c>
      <c r="AT25" t="e">
        <f t="shared" si="16"/>
        <v>#DIV/0!</v>
      </c>
      <c r="AU25" t="e">
        <f t="shared" si="17"/>
        <v>#DIV/0!</v>
      </c>
      <c r="AV25" t="e">
        <f t="shared" si="18"/>
        <v>#DIV/0!</v>
      </c>
      <c r="AW25" t="e">
        <f t="shared" si="19"/>
        <v>#DIV/0!</v>
      </c>
      <c r="AX25" t="e">
        <f t="shared" si="20"/>
        <v>#DIV/0!</v>
      </c>
      <c r="AY25" t="e">
        <f t="shared" si="21"/>
        <v>#DIV/0!</v>
      </c>
      <c r="AZ25" t="e">
        <f t="shared" si="22"/>
        <v>#DIV/0!</v>
      </c>
      <c r="BA25" t="e">
        <f t="shared" si="23"/>
        <v>#DIV/0!</v>
      </c>
      <c r="BB25" t="e">
        <f t="shared" si="24"/>
        <v>#DIV/0!</v>
      </c>
      <c r="BC25" t="e">
        <f t="shared" si="25"/>
        <v>#DIV/0!</v>
      </c>
      <c r="BD25" t="e">
        <f t="shared" si="26"/>
        <v>#DIV/0!</v>
      </c>
    </row>
    <row r="26" spans="1:56">
      <c r="A26">
        <v>13</v>
      </c>
      <c r="B26">
        <v>15</v>
      </c>
      <c r="C26">
        <v>75</v>
      </c>
      <c r="D26">
        <v>0</v>
      </c>
      <c r="E26" t="s">
        <v>25</v>
      </c>
      <c r="F26" t="s">
        <v>22</v>
      </c>
      <c r="G26">
        <v>0</v>
      </c>
      <c r="H26">
        <v>-1</v>
      </c>
      <c r="I26">
        <v>1</v>
      </c>
      <c r="J26">
        <v>0</v>
      </c>
      <c r="K26">
        <v>0</v>
      </c>
      <c r="L26">
        <v>0</v>
      </c>
      <c r="N26">
        <v>0</v>
      </c>
      <c r="O26">
        <f t="shared" si="5"/>
        <v>0</v>
      </c>
      <c r="P26">
        <v>20.010999999999999</v>
      </c>
      <c r="Q26">
        <v>30.53</v>
      </c>
      <c r="R26">
        <v>20.010999999999999</v>
      </c>
      <c r="S26">
        <v>30.53</v>
      </c>
      <c r="T26">
        <f t="shared" si="1"/>
        <v>1</v>
      </c>
      <c r="U26">
        <f t="shared" si="2"/>
        <v>1</v>
      </c>
      <c r="V26">
        <f t="shared" si="3"/>
        <v>0</v>
      </c>
      <c r="W26">
        <f t="shared" si="4"/>
        <v>0</v>
      </c>
      <c r="AG26" s="5">
        <f t="shared" si="27"/>
        <v>0</v>
      </c>
      <c r="AH26" s="5">
        <f t="shared" si="6"/>
        <v>0</v>
      </c>
      <c r="AP26">
        <f t="shared" si="12"/>
        <v>0</v>
      </c>
      <c r="AQ26">
        <f t="shared" si="13"/>
        <v>0</v>
      </c>
      <c r="AR26">
        <f t="shared" si="14"/>
        <v>0</v>
      </c>
      <c r="AS26">
        <f t="shared" si="15"/>
        <v>0</v>
      </c>
      <c r="AT26" t="e">
        <f t="shared" si="16"/>
        <v>#DIV/0!</v>
      </c>
      <c r="AU26" t="e">
        <f t="shared" si="17"/>
        <v>#DIV/0!</v>
      </c>
      <c r="AV26" t="e">
        <f t="shared" si="18"/>
        <v>#DIV/0!</v>
      </c>
      <c r="AW26" t="e">
        <f t="shared" si="19"/>
        <v>#DIV/0!</v>
      </c>
      <c r="AX26" t="e">
        <f t="shared" si="20"/>
        <v>#DIV/0!</v>
      </c>
      <c r="AY26" t="e">
        <f t="shared" si="21"/>
        <v>#DIV/0!</v>
      </c>
      <c r="AZ26" t="e">
        <f t="shared" si="22"/>
        <v>#DIV/0!</v>
      </c>
      <c r="BA26" t="e">
        <f t="shared" si="23"/>
        <v>#DIV/0!</v>
      </c>
      <c r="BB26" t="e">
        <f t="shared" si="24"/>
        <v>#DIV/0!</v>
      </c>
      <c r="BC26" t="e">
        <f t="shared" si="25"/>
        <v>#DIV/0!</v>
      </c>
      <c r="BD26" t="e">
        <f t="shared" si="26"/>
        <v>#DIV/0!</v>
      </c>
    </row>
    <row r="27" spans="1:56">
      <c r="A27">
        <v>13</v>
      </c>
      <c r="B27">
        <v>15</v>
      </c>
      <c r="C27">
        <v>75</v>
      </c>
      <c r="D27">
        <v>0</v>
      </c>
      <c r="E27" t="s">
        <v>25</v>
      </c>
      <c r="F27" t="s">
        <v>22</v>
      </c>
      <c r="G27">
        <v>0</v>
      </c>
      <c r="H27">
        <v>-1</v>
      </c>
      <c r="I27">
        <v>1</v>
      </c>
      <c r="J27">
        <v>0</v>
      </c>
      <c r="K27">
        <v>2.0000000000000001E-4</v>
      </c>
      <c r="L27">
        <v>20</v>
      </c>
      <c r="AG27" s="5">
        <f t="shared" si="27"/>
        <v>0</v>
      </c>
      <c r="AH27" s="5">
        <f t="shared" si="6"/>
        <v>0</v>
      </c>
      <c r="AP27">
        <f t="shared" si="12"/>
        <v>0</v>
      </c>
      <c r="AQ27">
        <f t="shared" si="13"/>
        <v>0</v>
      </c>
      <c r="AR27">
        <f t="shared" si="14"/>
        <v>0</v>
      </c>
      <c r="AS27">
        <f t="shared" si="15"/>
        <v>0</v>
      </c>
      <c r="AT27" t="e">
        <f t="shared" si="16"/>
        <v>#DIV/0!</v>
      </c>
      <c r="AU27" t="e">
        <f t="shared" si="17"/>
        <v>#DIV/0!</v>
      </c>
      <c r="AV27" t="e">
        <f t="shared" si="18"/>
        <v>#DIV/0!</v>
      </c>
      <c r="AW27" t="e">
        <f t="shared" si="19"/>
        <v>#DIV/0!</v>
      </c>
      <c r="AX27" t="e">
        <f t="shared" si="20"/>
        <v>#DIV/0!</v>
      </c>
      <c r="AY27" t="e">
        <f t="shared" si="21"/>
        <v>#DIV/0!</v>
      </c>
      <c r="AZ27" t="e">
        <f t="shared" si="22"/>
        <v>#DIV/0!</v>
      </c>
      <c r="BA27" t="e">
        <f t="shared" si="23"/>
        <v>#DIV/0!</v>
      </c>
      <c r="BB27" t="e">
        <f t="shared" si="24"/>
        <v>#DIV/0!</v>
      </c>
      <c r="BC27" t="e">
        <f t="shared" si="25"/>
        <v>#DIV/0!</v>
      </c>
      <c r="BD27" t="e">
        <f t="shared" si="26"/>
        <v>#DIV/0!</v>
      </c>
    </row>
    <row r="28" spans="1:56">
      <c r="A28">
        <v>13</v>
      </c>
      <c r="B28">
        <v>15</v>
      </c>
      <c r="C28">
        <v>75</v>
      </c>
      <c r="D28">
        <v>0</v>
      </c>
      <c r="E28" t="s">
        <v>25</v>
      </c>
      <c r="F28" t="s">
        <v>22</v>
      </c>
      <c r="G28">
        <v>0</v>
      </c>
      <c r="H28">
        <v>-1</v>
      </c>
      <c r="I28">
        <v>1</v>
      </c>
      <c r="J28">
        <v>0</v>
      </c>
      <c r="K28">
        <v>5.0000000000000001E-4</v>
      </c>
      <c r="L28">
        <v>20</v>
      </c>
      <c r="N28">
        <v>1.364E-3</v>
      </c>
      <c r="O28">
        <f t="shared" si="5"/>
        <v>0.13639999999999999</v>
      </c>
      <c r="P28">
        <v>10.622999999999999</v>
      </c>
      <c r="Q28">
        <v>4.42</v>
      </c>
      <c r="R28">
        <v>20.010999999999999</v>
      </c>
      <c r="S28">
        <v>30.53</v>
      </c>
      <c r="T28">
        <f t="shared" si="1"/>
        <v>0.53085802808455351</v>
      </c>
      <c r="U28">
        <f t="shared" si="2"/>
        <v>0.14477563052735015</v>
      </c>
      <c r="V28">
        <f t="shared" si="3"/>
        <v>0.46914197191544649</v>
      </c>
      <c r="W28">
        <f t="shared" si="4"/>
        <v>0.85522436947264979</v>
      </c>
      <c r="AG28" s="5">
        <f t="shared" si="27"/>
        <v>0</v>
      </c>
      <c r="AH28" s="5">
        <f t="shared" si="6"/>
        <v>0</v>
      </c>
      <c r="AP28">
        <f t="shared" si="12"/>
        <v>0</v>
      </c>
      <c r="AQ28">
        <f t="shared" si="13"/>
        <v>0</v>
      </c>
      <c r="AR28">
        <f t="shared" si="14"/>
        <v>0</v>
      </c>
      <c r="AS28">
        <f t="shared" si="15"/>
        <v>0</v>
      </c>
      <c r="AT28" t="e">
        <f t="shared" si="16"/>
        <v>#DIV/0!</v>
      </c>
      <c r="AU28" t="e">
        <f t="shared" si="17"/>
        <v>#DIV/0!</v>
      </c>
      <c r="AV28" t="e">
        <f t="shared" si="18"/>
        <v>#DIV/0!</v>
      </c>
      <c r="AW28" t="e">
        <f t="shared" si="19"/>
        <v>#DIV/0!</v>
      </c>
      <c r="AX28" t="e">
        <f t="shared" si="20"/>
        <v>#DIV/0!</v>
      </c>
      <c r="AY28" t="e">
        <f t="shared" si="21"/>
        <v>#DIV/0!</v>
      </c>
      <c r="AZ28" t="e">
        <f t="shared" si="22"/>
        <v>#DIV/0!</v>
      </c>
      <c r="BA28" t="e">
        <f t="shared" si="23"/>
        <v>#DIV/0!</v>
      </c>
      <c r="BB28" t="e">
        <f t="shared" si="24"/>
        <v>#DIV/0!</v>
      </c>
      <c r="BC28" t="e">
        <f t="shared" si="25"/>
        <v>#DIV/0!</v>
      </c>
      <c r="BD28" t="e">
        <f t="shared" si="26"/>
        <v>#DIV/0!</v>
      </c>
    </row>
    <row r="29" spans="1:56">
      <c r="A29">
        <v>13</v>
      </c>
      <c r="B29">
        <v>15</v>
      </c>
      <c r="C29">
        <v>75</v>
      </c>
      <c r="D29">
        <v>0</v>
      </c>
      <c r="E29" t="s">
        <v>25</v>
      </c>
      <c r="F29" t="s">
        <v>22</v>
      </c>
      <c r="G29">
        <v>0</v>
      </c>
      <c r="H29">
        <v>-1</v>
      </c>
      <c r="I29">
        <v>1</v>
      </c>
      <c r="J29">
        <v>0</v>
      </c>
      <c r="K29">
        <v>1E-3</v>
      </c>
      <c r="L29">
        <v>20</v>
      </c>
      <c r="N29">
        <v>3.0509999999999999E-3</v>
      </c>
      <c r="O29">
        <f t="shared" si="5"/>
        <v>0.30509999999999998</v>
      </c>
      <c r="P29">
        <v>7.9097</v>
      </c>
      <c r="Q29">
        <v>1.71</v>
      </c>
      <c r="R29">
        <v>20.010999999999999</v>
      </c>
      <c r="S29">
        <v>30.53</v>
      </c>
      <c r="T29">
        <f t="shared" si="1"/>
        <v>0.39526760281844986</v>
      </c>
      <c r="U29">
        <f t="shared" si="2"/>
        <v>5.6010481493612839E-2</v>
      </c>
      <c r="V29">
        <f t="shared" si="3"/>
        <v>0.60473239718155014</v>
      </c>
      <c r="W29">
        <f t="shared" si="4"/>
        <v>0.94398951850638713</v>
      </c>
      <c r="AG29" s="5">
        <f t="shared" si="27"/>
        <v>0</v>
      </c>
      <c r="AH29" s="5">
        <f t="shared" si="6"/>
        <v>0</v>
      </c>
      <c r="AP29">
        <f t="shared" si="12"/>
        <v>0</v>
      </c>
      <c r="AQ29">
        <f t="shared" si="13"/>
        <v>0</v>
      </c>
      <c r="AR29">
        <f t="shared" si="14"/>
        <v>0</v>
      </c>
      <c r="AS29">
        <f t="shared" si="15"/>
        <v>0</v>
      </c>
      <c r="AT29" t="e">
        <f t="shared" si="16"/>
        <v>#DIV/0!</v>
      </c>
      <c r="AU29" t="e">
        <f t="shared" si="17"/>
        <v>#DIV/0!</v>
      </c>
      <c r="AV29" t="e">
        <f t="shared" si="18"/>
        <v>#DIV/0!</v>
      </c>
      <c r="AW29" t="e">
        <f t="shared" si="19"/>
        <v>#DIV/0!</v>
      </c>
      <c r="AX29" t="e">
        <f t="shared" si="20"/>
        <v>#DIV/0!</v>
      </c>
      <c r="AY29" t="e">
        <f t="shared" si="21"/>
        <v>#DIV/0!</v>
      </c>
      <c r="AZ29" t="e">
        <f t="shared" si="22"/>
        <v>#DIV/0!</v>
      </c>
      <c r="BA29" t="e">
        <f t="shared" si="23"/>
        <v>#DIV/0!</v>
      </c>
      <c r="BB29" t="e">
        <f t="shared" si="24"/>
        <v>#DIV/0!</v>
      </c>
      <c r="BC29" t="e">
        <f t="shared" si="25"/>
        <v>#DIV/0!</v>
      </c>
      <c r="BD29" t="e">
        <f t="shared" si="26"/>
        <v>#DIV/0!</v>
      </c>
    </row>
    <row r="30" spans="1:56">
      <c r="A30">
        <v>13</v>
      </c>
      <c r="B30">
        <v>15</v>
      </c>
      <c r="C30">
        <v>75</v>
      </c>
      <c r="D30">
        <v>0</v>
      </c>
      <c r="E30" t="s">
        <v>25</v>
      </c>
      <c r="F30" t="s">
        <v>22</v>
      </c>
      <c r="G30">
        <v>0</v>
      </c>
      <c r="H30">
        <v>-1</v>
      </c>
      <c r="I30">
        <v>1</v>
      </c>
      <c r="J30">
        <v>0</v>
      </c>
      <c r="K30">
        <v>2E-3</v>
      </c>
      <c r="L30">
        <v>20</v>
      </c>
      <c r="N30">
        <v>6.2899999999999996E-3</v>
      </c>
      <c r="O30">
        <f t="shared" si="5"/>
        <v>0.629</v>
      </c>
      <c r="P30">
        <v>5.8639999999999999</v>
      </c>
      <c r="Q30">
        <v>0.68</v>
      </c>
      <c r="R30">
        <v>20.010999999999999</v>
      </c>
      <c r="S30">
        <v>30.53</v>
      </c>
      <c r="T30">
        <f t="shared" si="1"/>
        <v>0.29303882864424569</v>
      </c>
      <c r="U30">
        <f t="shared" si="2"/>
        <v>2.2273173927284638E-2</v>
      </c>
      <c r="V30">
        <f t="shared" si="3"/>
        <v>0.70696117135575431</v>
      </c>
      <c r="W30">
        <f t="shared" si="4"/>
        <v>0.97772682607271533</v>
      </c>
      <c r="AG30" s="5">
        <f t="shared" si="27"/>
        <v>0</v>
      </c>
      <c r="AH30" s="5">
        <f t="shared" si="6"/>
        <v>0</v>
      </c>
      <c r="AP30">
        <f t="shared" si="12"/>
        <v>0</v>
      </c>
      <c r="AQ30">
        <f t="shared" si="13"/>
        <v>0</v>
      </c>
      <c r="AR30">
        <f t="shared" si="14"/>
        <v>0</v>
      </c>
      <c r="AS30">
        <f t="shared" si="15"/>
        <v>0</v>
      </c>
      <c r="AT30" t="e">
        <f t="shared" si="16"/>
        <v>#DIV/0!</v>
      </c>
      <c r="AU30" t="e">
        <f t="shared" si="17"/>
        <v>#DIV/0!</v>
      </c>
      <c r="AV30" t="e">
        <f t="shared" si="18"/>
        <v>#DIV/0!</v>
      </c>
      <c r="AW30" t="e">
        <f t="shared" si="19"/>
        <v>#DIV/0!</v>
      </c>
      <c r="AX30" t="e">
        <f t="shared" si="20"/>
        <v>#DIV/0!</v>
      </c>
      <c r="AY30" t="e">
        <f t="shared" si="21"/>
        <v>#DIV/0!</v>
      </c>
      <c r="AZ30" t="e">
        <f t="shared" si="22"/>
        <v>#DIV/0!</v>
      </c>
      <c r="BA30" t="e">
        <f t="shared" si="23"/>
        <v>#DIV/0!</v>
      </c>
      <c r="BB30" t="e">
        <f t="shared" si="24"/>
        <v>#DIV/0!</v>
      </c>
      <c r="BC30" t="e">
        <f t="shared" si="25"/>
        <v>#DIV/0!</v>
      </c>
      <c r="BD30" t="e">
        <f t="shared" si="26"/>
        <v>#DIV/0!</v>
      </c>
    </row>
    <row r="31" spans="1:56">
      <c r="AG31" s="5">
        <f t="shared" si="27"/>
        <v>0</v>
      </c>
      <c r="AH31" s="5">
        <f t="shared" si="6"/>
        <v>0</v>
      </c>
      <c r="AP31">
        <f t="shared" si="12"/>
        <v>0</v>
      </c>
      <c r="AQ31">
        <f t="shared" si="13"/>
        <v>0</v>
      </c>
      <c r="AR31">
        <f t="shared" si="14"/>
        <v>0</v>
      </c>
      <c r="AS31">
        <f t="shared" si="15"/>
        <v>0</v>
      </c>
      <c r="AT31" t="e">
        <f t="shared" si="16"/>
        <v>#DIV/0!</v>
      </c>
      <c r="AU31" t="e">
        <f t="shared" si="17"/>
        <v>#DIV/0!</v>
      </c>
      <c r="AV31" t="e">
        <f t="shared" si="18"/>
        <v>#DIV/0!</v>
      </c>
      <c r="AW31" t="e">
        <f t="shared" si="19"/>
        <v>#DIV/0!</v>
      </c>
      <c r="AX31" t="e">
        <f t="shared" si="20"/>
        <v>#DIV/0!</v>
      </c>
      <c r="AY31" t="e">
        <f t="shared" si="21"/>
        <v>#DIV/0!</v>
      </c>
      <c r="AZ31" t="e">
        <f t="shared" si="22"/>
        <v>#DIV/0!</v>
      </c>
      <c r="BA31" t="e">
        <f t="shared" si="23"/>
        <v>#DIV/0!</v>
      </c>
      <c r="BB31" t="e">
        <f t="shared" si="24"/>
        <v>#DIV/0!</v>
      </c>
      <c r="BC31" t="e">
        <f t="shared" si="25"/>
        <v>#DIV/0!</v>
      </c>
      <c r="BD31" t="e">
        <f t="shared" si="26"/>
        <v>#DIV/0!</v>
      </c>
    </row>
    <row r="32" spans="1:56">
      <c r="A32">
        <v>13</v>
      </c>
      <c r="B32">
        <v>30</v>
      </c>
      <c r="C32">
        <v>75</v>
      </c>
      <c r="D32">
        <v>0</v>
      </c>
      <c r="E32" t="s">
        <v>25</v>
      </c>
      <c r="F32" t="s">
        <v>22</v>
      </c>
      <c r="G32">
        <v>0</v>
      </c>
      <c r="H32">
        <v>-1</v>
      </c>
      <c r="I32">
        <v>1</v>
      </c>
      <c r="J32">
        <v>0</v>
      </c>
      <c r="K32">
        <v>0</v>
      </c>
      <c r="L32">
        <v>0</v>
      </c>
      <c r="N32">
        <v>0</v>
      </c>
      <c r="O32">
        <f>N32*100</f>
        <v>0</v>
      </c>
      <c r="P32">
        <v>19.896999999999998</v>
      </c>
      <c r="Q32">
        <v>32.57</v>
      </c>
      <c r="R32">
        <v>19.896999999999998</v>
      </c>
      <c r="S32">
        <v>32.57</v>
      </c>
      <c r="T32">
        <f>P32/R32</f>
        <v>1</v>
      </c>
      <c r="U32">
        <f>Q32/S32</f>
        <v>1</v>
      </c>
      <c r="V32">
        <f>1-T32</f>
        <v>0</v>
      </c>
      <c r="W32">
        <f>1-U32</f>
        <v>0</v>
      </c>
      <c r="AG32" s="5">
        <f t="shared" si="27"/>
        <v>0</v>
      </c>
      <c r="AH32" s="5">
        <f t="shared" si="6"/>
        <v>0</v>
      </c>
      <c r="AP32">
        <f t="shared" si="12"/>
        <v>0</v>
      </c>
      <c r="AQ32">
        <f t="shared" si="13"/>
        <v>0</v>
      </c>
      <c r="AR32">
        <f t="shared" si="14"/>
        <v>0</v>
      </c>
      <c r="AS32">
        <f t="shared" si="15"/>
        <v>0</v>
      </c>
      <c r="AT32" t="e">
        <f t="shared" si="16"/>
        <v>#DIV/0!</v>
      </c>
      <c r="AU32" t="e">
        <f t="shared" si="17"/>
        <v>#DIV/0!</v>
      </c>
      <c r="AV32" t="e">
        <f t="shared" si="18"/>
        <v>#DIV/0!</v>
      </c>
      <c r="AW32" t="e">
        <f t="shared" si="19"/>
        <v>#DIV/0!</v>
      </c>
      <c r="AX32" t="e">
        <f t="shared" si="20"/>
        <v>#DIV/0!</v>
      </c>
      <c r="AY32" t="e">
        <f t="shared" si="21"/>
        <v>#DIV/0!</v>
      </c>
      <c r="AZ32" t="e">
        <f t="shared" si="22"/>
        <v>#DIV/0!</v>
      </c>
      <c r="BA32" t="e">
        <f t="shared" si="23"/>
        <v>#DIV/0!</v>
      </c>
      <c r="BB32" t="e">
        <f t="shared" si="24"/>
        <v>#DIV/0!</v>
      </c>
      <c r="BC32" t="e">
        <f t="shared" si="25"/>
        <v>#DIV/0!</v>
      </c>
      <c r="BD32" t="e">
        <f t="shared" si="26"/>
        <v>#DIV/0!</v>
      </c>
    </row>
    <row r="33" spans="1:56">
      <c r="A33">
        <v>13</v>
      </c>
      <c r="B33">
        <v>30</v>
      </c>
      <c r="C33">
        <v>75</v>
      </c>
      <c r="D33">
        <v>0</v>
      </c>
      <c r="E33" t="s">
        <v>25</v>
      </c>
      <c r="F33" t="s">
        <v>22</v>
      </c>
      <c r="G33">
        <v>0</v>
      </c>
      <c r="H33">
        <v>-1</v>
      </c>
      <c r="I33">
        <v>1</v>
      </c>
      <c r="J33">
        <v>0</v>
      </c>
      <c r="K33">
        <v>2.0000000000000001E-4</v>
      </c>
      <c r="L33">
        <v>20</v>
      </c>
      <c r="AG33" s="5">
        <f t="shared" si="27"/>
        <v>0</v>
      </c>
      <c r="AH33" s="5">
        <f t="shared" si="6"/>
        <v>0</v>
      </c>
      <c r="AP33">
        <f t="shared" si="12"/>
        <v>0</v>
      </c>
      <c r="AQ33">
        <f t="shared" si="13"/>
        <v>0</v>
      </c>
      <c r="AR33">
        <f t="shared" si="14"/>
        <v>0</v>
      </c>
      <c r="AS33">
        <f t="shared" si="15"/>
        <v>0</v>
      </c>
      <c r="AT33" t="e">
        <f t="shared" si="16"/>
        <v>#DIV/0!</v>
      </c>
      <c r="AU33" t="e">
        <f t="shared" si="17"/>
        <v>#DIV/0!</v>
      </c>
      <c r="AV33" t="e">
        <f t="shared" si="18"/>
        <v>#DIV/0!</v>
      </c>
      <c r="AW33" t="e">
        <f t="shared" si="19"/>
        <v>#DIV/0!</v>
      </c>
      <c r="AX33" t="e">
        <f t="shared" si="20"/>
        <v>#DIV/0!</v>
      </c>
      <c r="AY33" t="e">
        <f t="shared" si="21"/>
        <v>#DIV/0!</v>
      </c>
      <c r="AZ33" t="e">
        <f t="shared" si="22"/>
        <v>#DIV/0!</v>
      </c>
      <c r="BA33" t="e">
        <f t="shared" si="23"/>
        <v>#DIV/0!</v>
      </c>
      <c r="BB33" t="e">
        <f t="shared" si="24"/>
        <v>#DIV/0!</v>
      </c>
      <c r="BC33" t="e">
        <f t="shared" si="25"/>
        <v>#DIV/0!</v>
      </c>
      <c r="BD33" t="e">
        <f t="shared" si="26"/>
        <v>#DIV/0!</v>
      </c>
    </row>
    <row r="34" spans="1:56">
      <c r="A34">
        <v>13</v>
      </c>
      <c r="B34">
        <v>30</v>
      </c>
      <c r="C34">
        <v>75</v>
      </c>
      <c r="D34">
        <v>0</v>
      </c>
      <c r="E34" t="s">
        <v>25</v>
      </c>
      <c r="F34" t="s">
        <v>22</v>
      </c>
      <c r="G34">
        <v>0</v>
      </c>
      <c r="H34">
        <v>-1</v>
      </c>
      <c r="I34">
        <v>1</v>
      </c>
      <c r="J34">
        <v>0</v>
      </c>
      <c r="K34">
        <v>5.0000000000000001E-4</v>
      </c>
      <c r="L34">
        <v>20</v>
      </c>
      <c r="N34">
        <v>1.936E-3</v>
      </c>
      <c r="O34">
        <f>N34*100</f>
        <v>0.19359999999999999</v>
      </c>
      <c r="P34">
        <v>9.8202999999999996</v>
      </c>
      <c r="Q34">
        <v>3.67</v>
      </c>
      <c r="R34">
        <v>19.896999999999998</v>
      </c>
      <c r="S34">
        <v>32.57</v>
      </c>
      <c r="T34">
        <f t="shared" ref="T34:U36" si="28">P34/R34</f>
        <v>0.49355681761069509</v>
      </c>
      <c r="U34">
        <f t="shared" si="28"/>
        <v>0.11268038071845256</v>
      </c>
      <c r="V34">
        <f t="shared" ref="V34:W36" si="29">1-T34</f>
        <v>0.50644318238930497</v>
      </c>
      <c r="W34">
        <f t="shared" si="29"/>
        <v>0.88731961928154746</v>
      </c>
      <c r="AG34" s="5">
        <f t="shared" si="27"/>
        <v>0</v>
      </c>
      <c r="AH34" s="5">
        <f t="shared" si="6"/>
        <v>0</v>
      </c>
      <c r="AP34">
        <f t="shared" si="12"/>
        <v>0</v>
      </c>
      <c r="AQ34">
        <f t="shared" si="13"/>
        <v>0</v>
      </c>
      <c r="AR34">
        <f t="shared" si="14"/>
        <v>0</v>
      </c>
      <c r="AS34">
        <f t="shared" si="15"/>
        <v>0</v>
      </c>
      <c r="AT34" t="e">
        <f t="shared" si="16"/>
        <v>#DIV/0!</v>
      </c>
      <c r="AU34" t="e">
        <f t="shared" si="17"/>
        <v>#DIV/0!</v>
      </c>
      <c r="AV34" t="e">
        <f t="shared" si="18"/>
        <v>#DIV/0!</v>
      </c>
      <c r="AW34" t="e">
        <f t="shared" si="19"/>
        <v>#DIV/0!</v>
      </c>
      <c r="AX34" t="e">
        <f t="shared" si="20"/>
        <v>#DIV/0!</v>
      </c>
      <c r="AY34" t="e">
        <f t="shared" si="21"/>
        <v>#DIV/0!</v>
      </c>
      <c r="AZ34" t="e">
        <f t="shared" si="22"/>
        <v>#DIV/0!</v>
      </c>
      <c r="BA34" t="e">
        <f t="shared" si="23"/>
        <v>#DIV/0!</v>
      </c>
      <c r="BB34" t="e">
        <f t="shared" si="24"/>
        <v>#DIV/0!</v>
      </c>
      <c r="BC34" t="e">
        <f t="shared" si="25"/>
        <v>#DIV/0!</v>
      </c>
      <c r="BD34" t="e">
        <f t="shared" si="26"/>
        <v>#DIV/0!</v>
      </c>
    </row>
    <row r="35" spans="1:56">
      <c r="A35">
        <v>13</v>
      </c>
      <c r="B35">
        <v>30</v>
      </c>
      <c r="C35">
        <v>75</v>
      </c>
      <c r="D35">
        <v>0</v>
      </c>
      <c r="E35" t="s">
        <v>25</v>
      </c>
      <c r="F35" t="s">
        <v>22</v>
      </c>
      <c r="G35">
        <v>0</v>
      </c>
      <c r="H35">
        <v>-1</v>
      </c>
      <c r="I35">
        <v>1</v>
      </c>
      <c r="J35">
        <v>0</v>
      </c>
      <c r="K35">
        <v>1E-3</v>
      </c>
      <c r="L35">
        <v>20</v>
      </c>
      <c r="N35">
        <v>4.2230000000000002E-3</v>
      </c>
      <c r="O35">
        <f>N35*100</f>
        <v>0.42230000000000001</v>
      </c>
      <c r="P35">
        <v>7.4466000000000001</v>
      </c>
      <c r="Q35">
        <v>1.44</v>
      </c>
      <c r="R35">
        <v>19.896999999999998</v>
      </c>
      <c r="S35">
        <v>32.57</v>
      </c>
      <c r="T35">
        <f t="shared" si="28"/>
        <v>0.37425742574257431</v>
      </c>
      <c r="U35">
        <f t="shared" si="28"/>
        <v>4.4212465459011356E-2</v>
      </c>
      <c r="V35">
        <f t="shared" si="29"/>
        <v>0.62574257425742563</v>
      </c>
      <c r="W35">
        <f t="shared" si="29"/>
        <v>0.95578753454098864</v>
      </c>
      <c r="AG35" s="5">
        <f t="shared" si="27"/>
        <v>0</v>
      </c>
      <c r="AH35" s="5">
        <f t="shared" si="6"/>
        <v>0</v>
      </c>
      <c r="AP35">
        <f t="shared" si="12"/>
        <v>0</v>
      </c>
      <c r="AQ35">
        <f t="shared" si="13"/>
        <v>0</v>
      </c>
      <c r="AR35">
        <f t="shared" si="14"/>
        <v>0</v>
      </c>
      <c r="AS35">
        <f t="shared" si="15"/>
        <v>0</v>
      </c>
      <c r="AT35" t="e">
        <f t="shared" si="16"/>
        <v>#DIV/0!</v>
      </c>
      <c r="AU35" t="e">
        <f t="shared" si="17"/>
        <v>#DIV/0!</v>
      </c>
      <c r="AV35" t="e">
        <f t="shared" si="18"/>
        <v>#DIV/0!</v>
      </c>
      <c r="AW35" t="e">
        <f t="shared" si="19"/>
        <v>#DIV/0!</v>
      </c>
      <c r="AX35" t="e">
        <f t="shared" si="20"/>
        <v>#DIV/0!</v>
      </c>
      <c r="AY35" t="e">
        <f t="shared" si="21"/>
        <v>#DIV/0!</v>
      </c>
      <c r="AZ35" t="e">
        <f t="shared" si="22"/>
        <v>#DIV/0!</v>
      </c>
      <c r="BA35" t="e">
        <f t="shared" si="23"/>
        <v>#DIV/0!</v>
      </c>
      <c r="BB35" t="e">
        <f t="shared" si="24"/>
        <v>#DIV/0!</v>
      </c>
      <c r="BC35" t="e">
        <f t="shared" si="25"/>
        <v>#DIV/0!</v>
      </c>
      <c r="BD35" t="e">
        <f t="shared" si="26"/>
        <v>#DIV/0!</v>
      </c>
    </row>
    <row r="36" spans="1:56">
      <c r="A36">
        <v>13</v>
      </c>
      <c r="B36">
        <v>30</v>
      </c>
      <c r="C36">
        <v>75</v>
      </c>
      <c r="D36">
        <v>0</v>
      </c>
      <c r="E36" t="s">
        <v>25</v>
      </c>
      <c r="F36" t="s">
        <v>22</v>
      </c>
      <c r="G36">
        <v>0</v>
      </c>
      <c r="H36">
        <v>-1</v>
      </c>
      <c r="I36">
        <v>1</v>
      </c>
      <c r="J36">
        <v>0</v>
      </c>
      <c r="K36">
        <v>2E-3</v>
      </c>
      <c r="L36">
        <v>20</v>
      </c>
      <c r="N36">
        <v>8.8319999999999996E-3</v>
      </c>
      <c r="O36">
        <f>N36*100</f>
        <v>0.88319999999999999</v>
      </c>
      <c r="P36">
        <v>5.8731999999999998</v>
      </c>
      <c r="Q36">
        <v>0.63</v>
      </c>
      <c r="R36">
        <v>19.896999999999998</v>
      </c>
      <c r="S36">
        <v>32.57</v>
      </c>
      <c r="T36">
        <f t="shared" si="28"/>
        <v>0.29518017791626877</v>
      </c>
      <c r="U36">
        <f t="shared" si="28"/>
        <v>1.9342953638317471E-2</v>
      </c>
      <c r="V36">
        <f t="shared" si="29"/>
        <v>0.70481982208373117</v>
      </c>
      <c r="W36">
        <f t="shared" si="29"/>
        <v>0.98065704636168249</v>
      </c>
      <c r="AG36" s="5">
        <f t="shared" si="27"/>
        <v>0</v>
      </c>
      <c r="AH36" s="5">
        <f t="shared" si="6"/>
        <v>0</v>
      </c>
      <c r="AP36">
        <f t="shared" si="12"/>
        <v>0</v>
      </c>
      <c r="AQ36">
        <f t="shared" si="13"/>
        <v>0</v>
      </c>
      <c r="AR36">
        <f t="shared" si="14"/>
        <v>0</v>
      </c>
      <c r="AS36">
        <f t="shared" si="15"/>
        <v>0</v>
      </c>
      <c r="AT36" t="e">
        <f t="shared" si="16"/>
        <v>#DIV/0!</v>
      </c>
      <c r="AU36" t="e">
        <f t="shared" si="17"/>
        <v>#DIV/0!</v>
      </c>
      <c r="AV36" t="e">
        <f t="shared" si="18"/>
        <v>#DIV/0!</v>
      </c>
      <c r="AW36" t="e">
        <f t="shared" si="19"/>
        <v>#DIV/0!</v>
      </c>
      <c r="AX36" t="e">
        <f t="shared" si="20"/>
        <v>#DIV/0!</v>
      </c>
      <c r="AY36" t="e">
        <f t="shared" si="21"/>
        <v>#DIV/0!</v>
      </c>
      <c r="AZ36" t="e">
        <f t="shared" si="22"/>
        <v>#DIV/0!</v>
      </c>
      <c r="BA36" t="e">
        <f t="shared" si="23"/>
        <v>#DIV/0!</v>
      </c>
      <c r="BB36" t="e">
        <f t="shared" si="24"/>
        <v>#DIV/0!</v>
      </c>
      <c r="BC36" t="e">
        <f t="shared" si="25"/>
        <v>#DIV/0!</v>
      </c>
      <c r="BD36" t="e">
        <f t="shared" si="26"/>
        <v>#DIV/0!</v>
      </c>
    </row>
    <row r="37" spans="1:56">
      <c r="AG37" s="5">
        <f t="shared" si="27"/>
        <v>0</v>
      </c>
      <c r="AH37" s="5">
        <f t="shared" si="6"/>
        <v>0</v>
      </c>
      <c r="AP37">
        <f t="shared" si="12"/>
        <v>0</v>
      </c>
      <c r="AQ37">
        <f t="shared" si="13"/>
        <v>0</v>
      </c>
      <c r="AR37">
        <f t="shared" si="14"/>
        <v>0</v>
      </c>
      <c r="AS37">
        <f t="shared" si="15"/>
        <v>0</v>
      </c>
      <c r="AT37" t="e">
        <f t="shared" si="16"/>
        <v>#DIV/0!</v>
      </c>
      <c r="AU37" t="e">
        <f t="shared" si="17"/>
        <v>#DIV/0!</v>
      </c>
      <c r="AV37" t="e">
        <f t="shared" si="18"/>
        <v>#DIV/0!</v>
      </c>
      <c r="AW37" t="e">
        <f t="shared" si="19"/>
        <v>#DIV/0!</v>
      </c>
      <c r="AX37" t="e">
        <f t="shared" si="20"/>
        <v>#DIV/0!</v>
      </c>
      <c r="AY37" t="e">
        <f t="shared" si="21"/>
        <v>#DIV/0!</v>
      </c>
      <c r="AZ37" t="e">
        <f t="shared" si="22"/>
        <v>#DIV/0!</v>
      </c>
      <c r="BA37" t="e">
        <f t="shared" si="23"/>
        <v>#DIV/0!</v>
      </c>
      <c r="BB37" t="e">
        <f t="shared" si="24"/>
        <v>#DIV/0!</v>
      </c>
      <c r="BC37" t="e">
        <f t="shared" si="25"/>
        <v>#DIV/0!</v>
      </c>
      <c r="BD37" t="e">
        <f t="shared" si="26"/>
        <v>#DIV/0!</v>
      </c>
    </row>
    <row r="38" spans="1:56">
      <c r="A38">
        <v>13</v>
      </c>
      <c r="B38">
        <v>30</v>
      </c>
      <c r="C38">
        <v>75</v>
      </c>
      <c r="D38">
        <v>1</v>
      </c>
      <c r="E38" t="s">
        <v>24</v>
      </c>
      <c r="F38" t="s">
        <v>22</v>
      </c>
      <c r="G38">
        <v>0</v>
      </c>
      <c r="H38">
        <v>-1</v>
      </c>
      <c r="I38">
        <v>1</v>
      </c>
      <c r="J38">
        <v>0</v>
      </c>
      <c r="K38">
        <v>0</v>
      </c>
      <c r="L38">
        <v>0</v>
      </c>
      <c r="M38" t="s">
        <v>55</v>
      </c>
      <c r="N38">
        <v>0</v>
      </c>
      <c r="O38">
        <f>N38*100</f>
        <v>0</v>
      </c>
      <c r="P38">
        <v>29.986999999999998</v>
      </c>
      <c r="Q38">
        <v>33.799999999999997</v>
      </c>
      <c r="R38">
        <v>29.986999999999998</v>
      </c>
      <c r="S38">
        <v>33.799999999999997</v>
      </c>
      <c r="T38">
        <f t="shared" ref="T38:T43" si="30">P38/R38</f>
        <v>1</v>
      </c>
      <c r="U38">
        <f t="shared" si="2"/>
        <v>1</v>
      </c>
      <c r="V38">
        <f t="shared" ref="V38:V43" si="31">1-T38</f>
        <v>0</v>
      </c>
      <c r="W38">
        <f t="shared" si="4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5">
        <f t="shared" si="27"/>
        <v>0</v>
      </c>
      <c r="AH38" s="5">
        <f t="shared" si="6"/>
        <v>0</v>
      </c>
      <c r="AJ38">
        <v>0</v>
      </c>
      <c r="AK38">
        <f>X38+Y38</f>
        <v>0</v>
      </c>
      <c r="AL38">
        <f>Z38+AA38+AB38</f>
        <v>0</v>
      </c>
      <c r="AM38">
        <f>AC38+AD38</f>
        <v>0</v>
      </c>
      <c r="AN38">
        <f>AF38+AE38</f>
        <v>0</v>
      </c>
      <c r="AO38">
        <f>AJ38</f>
        <v>0</v>
      </c>
      <c r="AP38">
        <f t="shared" si="12"/>
        <v>0</v>
      </c>
      <c r="AQ38">
        <f t="shared" si="13"/>
        <v>0</v>
      </c>
      <c r="AR38">
        <f t="shared" si="14"/>
        <v>0</v>
      </c>
      <c r="AS38">
        <f t="shared" si="15"/>
        <v>0</v>
      </c>
      <c r="AT38" t="e">
        <f t="shared" si="16"/>
        <v>#DIV/0!</v>
      </c>
      <c r="AU38" t="e">
        <f t="shared" si="17"/>
        <v>#DIV/0!</v>
      </c>
      <c r="AV38" t="e">
        <f t="shared" si="18"/>
        <v>#DIV/0!</v>
      </c>
      <c r="AW38" t="e">
        <f t="shared" si="19"/>
        <v>#DIV/0!</v>
      </c>
      <c r="AX38" t="e">
        <f t="shared" si="20"/>
        <v>#DIV/0!</v>
      </c>
      <c r="AY38" t="e">
        <f t="shared" si="21"/>
        <v>#DIV/0!</v>
      </c>
      <c r="AZ38" t="e">
        <f t="shared" si="22"/>
        <v>#DIV/0!</v>
      </c>
      <c r="BA38" t="e">
        <f t="shared" si="23"/>
        <v>#DIV/0!</v>
      </c>
      <c r="BB38" t="e">
        <f t="shared" si="24"/>
        <v>#DIV/0!</v>
      </c>
      <c r="BC38" t="e">
        <f t="shared" si="25"/>
        <v>#DIV/0!</v>
      </c>
      <c r="BD38" t="e">
        <f t="shared" si="26"/>
        <v>#DIV/0!</v>
      </c>
    </row>
    <row r="39" spans="1:56">
      <c r="A39">
        <v>13</v>
      </c>
      <c r="B39">
        <v>30</v>
      </c>
      <c r="C39">
        <v>75</v>
      </c>
      <c r="D39">
        <v>1</v>
      </c>
      <c r="E39" t="s">
        <v>24</v>
      </c>
      <c r="F39" t="s">
        <v>22</v>
      </c>
      <c r="G39">
        <v>0</v>
      </c>
      <c r="H39">
        <v>-1</v>
      </c>
      <c r="I39">
        <v>1</v>
      </c>
      <c r="J39">
        <v>0</v>
      </c>
      <c r="K39">
        <v>2.0000000000000001E-4</v>
      </c>
      <c r="L39">
        <v>20</v>
      </c>
      <c r="M39" t="s">
        <v>56</v>
      </c>
      <c r="N39">
        <v>6.9899999999999997E-4</v>
      </c>
      <c r="O39">
        <f>N39*100</f>
        <v>6.989999999999999E-2</v>
      </c>
      <c r="P39">
        <v>27.600999999999999</v>
      </c>
      <c r="Q39">
        <v>14.11</v>
      </c>
      <c r="R39">
        <v>29.986999999999998</v>
      </c>
      <c r="S39">
        <v>33.799999999999997</v>
      </c>
      <c r="T39">
        <f t="shared" si="30"/>
        <v>0.92043218728115517</v>
      </c>
      <c r="U39">
        <f t="shared" ref="U39" si="32">Q39/S39</f>
        <v>0.41745562130177516</v>
      </c>
      <c r="V39">
        <f t="shared" si="31"/>
        <v>7.9567812718844833E-2</v>
      </c>
      <c r="W39">
        <f t="shared" ref="W39" si="33">1-U39</f>
        <v>0.58254437869822484</v>
      </c>
      <c r="X39">
        <v>284980</v>
      </c>
      <c r="Y39">
        <v>227916</v>
      </c>
      <c r="Z39">
        <v>178177</v>
      </c>
      <c r="AA39">
        <v>107661</v>
      </c>
      <c r="AB39">
        <v>24365</v>
      </c>
      <c r="AC39">
        <v>2117</v>
      </c>
      <c r="AD39">
        <v>1</v>
      </c>
      <c r="AE39">
        <v>0</v>
      </c>
      <c r="AF39">
        <v>0</v>
      </c>
      <c r="AG39" s="5">
        <f t="shared" si="27"/>
        <v>26483</v>
      </c>
      <c r="AH39" s="5">
        <f t="shared" si="6"/>
        <v>2118</v>
      </c>
      <c r="AJ39">
        <v>0</v>
      </c>
      <c r="AK39">
        <f t="shared" ref="AK39:AK73" si="34">X39+Y39</f>
        <v>512896</v>
      </c>
      <c r="AL39">
        <f t="shared" ref="AL39:AL73" si="35">Z39+AA39+AB39</f>
        <v>310203</v>
      </c>
      <c r="AM39">
        <f t="shared" ref="AM39:AM73" si="36">AC39+AD39</f>
        <v>2118</v>
      </c>
      <c r="AN39">
        <f t="shared" ref="AN39:AN73" si="37">AF39+AE39</f>
        <v>0</v>
      </c>
      <c r="AO39">
        <f t="shared" ref="AO39:AO73" si="38">AJ39</f>
        <v>0</v>
      </c>
      <c r="AP39">
        <f t="shared" ref="AP39:AP67" si="39">SUM(X39:AJ39)</f>
        <v>853818</v>
      </c>
      <c r="AQ39">
        <f t="shared" ref="AQ39:AQ67" si="40">AB39+AC39+AD39+AE39+AF39+AJ39</f>
        <v>26483</v>
      </c>
      <c r="AR39">
        <f t="shared" ref="AR39:AR67" si="41">AC39+AD39+AE39+AF39+AJ39</f>
        <v>2118</v>
      </c>
      <c r="AS39">
        <f t="shared" ref="AS39:AS73" si="42">0.000025*X39+0.000075*Y39+0.00015*Z39+0.00035*AA39+0.00075*AB39+0.002*AC39+0.0065*AD39+0.02*AE39+0.065*AF39+0.1*AJ39</f>
        <v>111.14035000000001</v>
      </c>
      <c r="AT39">
        <f t="shared" ref="AT39:AT43" si="43">X39/$AP39*100</f>
        <v>33.37713657945838</v>
      </c>
      <c r="AU39">
        <f t="shared" ref="AU39:AU43" si="44">Y39/$AP39*100</f>
        <v>26.693745036998518</v>
      </c>
      <c r="AV39">
        <f t="shared" ref="AV39:AV43" si="45">Z39/$AP39*100</f>
        <v>20.868264665303379</v>
      </c>
      <c r="AW39">
        <f t="shared" ref="AW39:AW43" si="46">AA39/$AP39*100</f>
        <v>12.609361714088951</v>
      </c>
      <c r="AX39">
        <f t="shared" ref="AX39:AX43" si="47">AB39/$AP39*100</f>
        <v>2.8536526519703265</v>
      </c>
      <c r="AY39">
        <f t="shared" ref="AY39:AY43" si="48">AC39/$AP39*100</f>
        <v>0.24794511242442768</v>
      </c>
      <c r="AZ39">
        <f t="shared" ref="AZ39:AZ43" si="49">AD39/$AP39*100</f>
        <v>1.171209789439904E-4</v>
      </c>
      <c r="BA39">
        <f t="shared" ref="BA39:BA43" si="50">AE39/$AP39*100</f>
        <v>0</v>
      </c>
      <c r="BB39">
        <f t="shared" ref="BB39:BB43" si="51">AF39/$AP39*100</f>
        <v>0</v>
      </c>
      <c r="BC39">
        <f t="shared" ref="BC39:BC43" si="52">AJ39/$AP39*100</f>
        <v>0</v>
      </c>
      <c r="BD39">
        <f t="shared" ref="BD39:BD43" si="53">AP39/$AP39*100</f>
        <v>100</v>
      </c>
    </row>
    <row r="40" spans="1:56">
      <c r="A40">
        <v>13</v>
      </c>
      <c r="B40">
        <v>30</v>
      </c>
      <c r="C40">
        <v>75</v>
      </c>
      <c r="D40">
        <v>1</v>
      </c>
      <c r="E40" t="s">
        <v>24</v>
      </c>
      <c r="F40" t="s">
        <v>22</v>
      </c>
      <c r="G40">
        <v>0</v>
      </c>
      <c r="H40">
        <v>-1</v>
      </c>
      <c r="I40">
        <v>1</v>
      </c>
      <c r="J40">
        <v>0</v>
      </c>
      <c r="K40">
        <v>5.0000000000000001E-4</v>
      </c>
      <c r="L40">
        <v>20</v>
      </c>
      <c r="M40" t="s">
        <v>57</v>
      </c>
      <c r="N40">
        <v>1.936E-3</v>
      </c>
      <c r="O40">
        <f>N40*100</f>
        <v>0.19359999999999999</v>
      </c>
      <c r="P40">
        <v>25.338999999999999</v>
      </c>
      <c r="Q40">
        <v>6.79</v>
      </c>
      <c r="R40">
        <v>29.986999999999998</v>
      </c>
      <c r="S40">
        <v>33.799999999999997</v>
      </c>
      <c r="T40">
        <f t="shared" si="30"/>
        <v>0.84499949978323941</v>
      </c>
      <c r="U40">
        <f t="shared" si="2"/>
        <v>0.20088757396449705</v>
      </c>
      <c r="V40">
        <f t="shared" si="31"/>
        <v>0.15500050021676059</v>
      </c>
      <c r="W40">
        <f t="shared" si="4"/>
        <v>0.79911242603550292</v>
      </c>
      <c r="X40">
        <v>307822</v>
      </c>
      <c r="Y40">
        <v>271427</v>
      </c>
      <c r="Z40">
        <v>242334</v>
      </c>
      <c r="AA40">
        <v>202569</v>
      </c>
      <c r="AB40">
        <v>125768</v>
      </c>
      <c r="AC40">
        <v>59702</v>
      </c>
      <c r="AD40">
        <v>2947</v>
      </c>
      <c r="AE40">
        <v>0</v>
      </c>
      <c r="AF40">
        <v>0</v>
      </c>
      <c r="AG40" s="5">
        <f t="shared" si="27"/>
        <v>188417</v>
      </c>
      <c r="AH40" s="5">
        <f t="shared" si="6"/>
        <v>62649</v>
      </c>
      <c r="AJ40">
        <v>0</v>
      </c>
      <c r="AK40">
        <f t="shared" si="34"/>
        <v>579249</v>
      </c>
      <c r="AL40">
        <f t="shared" si="35"/>
        <v>570671</v>
      </c>
      <c r="AM40">
        <f t="shared" si="36"/>
        <v>62649</v>
      </c>
      <c r="AN40">
        <f t="shared" si="37"/>
        <v>0</v>
      </c>
      <c r="AO40">
        <f t="shared" si="38"/>
        <v>0</v>
      </c>
      <c r="AP40">
        <f t="shared" si="39"/>
        <v>1463635</v>
      </c>
      <c r="AQ40">
        <f t="shared" si="40"/>
        <v>188417</v>
      </c>
      <c r="AR40">
        <f t="shared" si="41"/>
        <v>62649</v>
      </c>
      <c r="AS40">
        <f t="shared" si="42"/>
        <v>368.18732500000004</v>
      </c>
      <c r="AT40">
        <f t="shared" si="43"/>
        <v>21.031336364599099</v>
      </c>
      <c r="AU40">
        <f t="shared" si="44"/>
        <v>18.54471914104268</v>
      </c>
      <c r="AV40">
        <f t="shared" si="45"/>
        <v>16.556996792233036</v>
      </c>
      <c r="AW40">
        <f t="shared" si="46"/>
        <v>13.840130906954261</v>
      </c>
      <c r="AX40">
        <f t="shared" si="47"/>
        <v>8.5928527262603041</v>
      </c>
      <c r="AY40">
        <f t="shared" si="48"/>
        <v>4.0790224338718328</v>
      </c>
      <c r="AZ40">
        <f t="shared" si="49"/>
        <v>0.2013480136782736</v>
      </c>
      <c r="BA40">
        <f t="shared" si="50"/>
        <v>0</v>
      </c>
      <c r="BB40">
        <f t="shared" si="51"/>
        <v>0</v>
      </c>
      <c r="BC40">
        <f t="shared" si="52"/>
        <v>0</v>
      </c>
      <c r="BD40">
        <f t="shared" si="53"/>
        <v>100</v>
      </c>
    </row>
    <row r="41" spans="1:56" s="4" customFormat="1">
      <c r="A41" s="4">
        <v>13</v>
      </c>
      <c r="B41" s="4">
        <v>30</v>
      </c>
      <c r="C41" s="4">
        <v>75</v>
      </c>
      <c r="D41" s="4">
        <v>1</v>
      </c>
      <c r="E41" s="4" t="s">
        <v>24</v>
      </c>
      <c r="F41" s="4" t="s">
        <v>22</v>
      </c>
      <c r="G41" s="4">
        <v>0</v>
      </c>
      <c r="H41" s="4">
        <v>-1</v>
      </c>
      <c r="I41" s="4">
        <v>1</v>
      </c>
      <c r="J41" s="4">
        <v>0</v>
      </c>
      <c r="K41" s="4">
        <v>1E-3</v>
      </c>
      <c r="L41" s="4">
        <v>20</v>
      </c>
      <c r="M41" s="4" t="s">
        <v>58</v>
      </c>
      <c r="N41" s="4">
        <v>4.2230000000000002E-3</v>
      </c>
      <c r="O41" s="4">
        <f>N41*100</f>
        <v>0.42230000000000001</v>
      </c>
      <c r="P41" s="4">
        <v>22.667000000000002</v>
      </c>
      <c r="Q41" s="4">
        <v>3.42</v>
      </c>
      <c r="R41" s="4">
        <v>29.986999999999998</v>
      </c>
      <c r="S41" s="4">
        <v>33.799999999999997</v>
      </c>
      <c r="T41" s="4">
        <f t="shared" si="30"/>
        <v>0.75589422082902602</v>
      </c>
      <c r="U41" s="4">
        <f t="shared" si="2"/>
        <v>0.10118343195266273</v>
      </c>
      <c r="V41" s="4">
        <f t="shared" si="31"/>
        <v>0.24410577917097398</v>
      </c>
      <c r="W41" s="4">
        <f t="shared" si="4"/>
        <v>0.89881656804733723</v>
      </c>
      <c r="X41" s="4">
        <v>316744</v>
      </c>
      <c r="Y41" s="4">
        <v>286704</v>
      </c>
      <c r="Z41" s="4">
        <v>263943</v>
      </c>
      <c r="AA41" s="4">
        <v>234672</v>
      </c>
      <c r="AB41" s="4">
        <v>183238</v>
      </c>
      <c r="AC41" s="4">
        <v>131553</v>
      </c>
      <c r="AD41" s="4">
        <v>42432</v>
      </c>
      <c r="AE41" s="4">
        <v>275</v>
      </c>
      <c r="AF41" s="4">
        <v>0</v>
      </c>
      <c r="AG41" s="5">
        <f t="shared" si="27"/>
        <v>357498</v>
      </c>
      <c r="AH41" s="5">
        <f t="shared" si="6"/>
        <v>174260</v>
      </c>
      <c r="AI41" s="5"/>
      <c r="AJ41" s="4">
        <v>0</v>
      </c>
      <c r="AK41" s="4">
        <f t="shared" si="34"/>
        <v>603448</v>
      </c>
      <c r="AL41" s="4">
        <f t="shared" si="35"/>
        <v>681853</v>
      </c>
      <c r="AM41" s="4">
        <f t="shared" si="36"/>
        <v>173985</v>
      </c>
      <c r="AN41" s="4">
        <f t="shared" si="37"/>
        <v>275</v>
      </c>
      <c r="AO41" s="4">
        <f t="shared" si="38"/>
        <v>0</v>
      </c>
      <c r="AP41" s="4">
        <f t="shared" si="39"/>
        <v>1991319</v>
      </c>
      <c r="AQ41" s="4">
        <f t="shared" si="40"/>
        <v>357498</v>
      </c>
      <c r="AR41" s="4">
        <f t="shared" si="41"/>
        <v>174260</v>
      </c>
      <c r="AS41" s="4">
        <f t="shared" si="42"/>
        <v>832.99054999999998</v>
      </c>
      <c r="AT41" s="4">
        <f t="shared" si="43"/>
        <v>15.906241039230782</v>
      </c>
      <c r="AU41" s="4">
        <f t="shared" si="44"/>
        <v>14.397693187279387</v>
      </c>
      <c r="AV41" s="4">
        <f t="shared" si="45"/>
        <v>13.254681946990916</v>
      </c>
      <c r="AW41" s="4">
        <f t="shared" si="46"/>
        <v>11.784751714818169</v>
      </c>
      <c r="AX41" s="4">
        <f t="shared" si="47"/>
        <v>9.2018405890768893</v>
      </c>
      <c r="AY41" s="4">
        <f t="shared" si="48"/>
        <v>6.6063247525886108</v>
      </c>
      <c r="AZ41" s="4">
        <f t="shared" si="49"/>
        <v>2.1308489498668974</v>
      </c>
      <c r="BA41" s="4">
        <f t="shared" si="50"/>
        <v>1.3809942053483144E-2</v>
      </c>
      <c r="BB41" s="4">
        <f t="shared" si="51"/>
        <v>0</v>
      </c>
      <c r="BC41" s="4">
        <f t="shared" si="52"/>
        <v>0</v>
      </c>
      <c r="BD41" s="4">
        <f t="shared" si="53"/>
        <v>100</v>
      </c>
    </row>
    <row r="42" spans="1:56">
      <c r="A42">
        <v>13</v>
      </c>
      <c r="B42">
        <v>30</v>
      </c>
      <c r="C42">
        <v>75</v>
      </c>
      <c r="D42">
        <v>1</v>
      </c>
      <c r="E42" t="s">
        <v>24</v>
      </c>
      <c r="F42" t="s">
        <v>22</v>
      </c>
      <c r="G42">
        <v>0</v>
      </c>
      <c r="H42">
        <v>-1</v>
      </c>
      <c r="I42">
        <v>1</v>
      </c>
      <c r="J42">
        <v>0</v>
      </c>
      <c r="K42">
        <v>2E-3</v>
      </c>
      <c r="L42">
        <v>20</v>
      </c>
      <c r="M42" t="s">
        <v>59</v>
      </c>
      <c r="N42">
        <v>8.8319999999999996E-3</v>
      </c>
      <c r="O42">
        <f>N42*100</f>
        <v>0.88319999999999999</v>
      </c>
      <c r="P42">
        <v>18.725000000000001</v>
      </c>
      <c r="Q42">
        <v>1.7</v>
      </c>
      <c r="R42">
        <v>29.986999999999998</v>
      </c>
      <c r="S42">
        <v>33.799999999999997</v>
      </c>
      <c r="T42">
        <f t="shared" si="30"/>
        <v>0.62443725614432932</v>
      </c>
      <c r="U42">
        <f t="shared" si="2"/>
        <v>5.0295857988165681E-2</v>
      </c>
      <c r="V42">
        <f t="shared" si="31"/>
        <v>0.37556274385567068</v>
      </c>
      <c r="W42">
        <f t="shared" si="4"/>
        <v>0.94970414201183428</v>
      </c>
      <c r="X42">
        <v>326975</v>
      </c>
      <c r="Y42">
        <v>302823</v>
      </c>
      <c r="Z42">
        <v>284847</v>
      </c>
      <c r="AA42">
        <v>262370</v>
      </c>
      <c r="AB42">
        <v>224562</v>
      </c>
      <c r="AC42">
        <v>189032</v>
      </c>
      <c r="AD42">
        <v>110332</v>
      </c>
      <c r="AE42">
        <v>8393</v>
      </c>
      <c r="AF42">
        <v>0</v>
      </c>
      <c r="AG42" s="5">
        <f t="shared" si="27"/>
        <v>532319</v>
      </c>
      <c r="AH42" s="5">
        <f t="shared" si="6"/>
        <v>307757</v>
      </c>
      <c r="AJ42">
        <v>0</v>
      </c>
      <c r="AK42">
        <f t="shared" si="34"/>
        <v>629798</v>
      </c>
      <c r="AL42">
        <f t="shared" si="35"/>
        <v>771779</v>
      </c>
      <c r="AM42">
        <f t="shared" si="36"/>
        <v>299364</v>
      </c>
      <c r="AN42">
        <f t="shared" si="37"/>
        <v>8393</v>
      </c>
      <c r="AO42">
        <f t="shared" si="38"/>
        <v>0</v>
      </c>
      <c r="AP42">
        <f t="shared" si="39"/>
        <v>2549410</v>
      </c>
      <c r="AQ42">
        <f t="shared" si="40"/>
        <v>532319</v>
      </c>
      <c r="AR42">
        <f t="shared" si="41"/>
        <v>307757</v>
      </c>
      <c r="AS42">
        <f t="shared" si="42"/>
        <v>1596.9461500000002</v>
      </c>
      <c r="AT42">
        <f t="shared" si="43"/>
        <v>12.825516492051104</v>
      </c>
      <c r="AU42">
        <f t="shared" si="44"/>
        <v>11.878160044873127</v>
      </c>
      <c r="AV42">
        <f t="shared" si="45"/>
        <v>11.173055726619101</v>
      </c>
      <c r="AW42">
        <f t="shared" si="46"/>
        <v>10.291400755468914</v>
      </c>
      <c r="AX42">
        <f t="shared" si="47"/>
        <v>8.8083909610458893</v>
      </c>
      <c r="AY42">
        <f t="shared" si="48"/>
        <v>7.414735174020656</v>
      </c>
      <c r="AZ42">
        <f t="shared" si="49"/>
        <v>4.3277464197598663</v>
      </c>
      <c r="BA42">
        <f t="shared" si="50"/>
        <v>0.32921342585147151</v>
      </c>
      <c r="BB42">
        <f t="shared" si="51"/>
        <v>0</v>
      </c>
      <c r="BC42">
        <f t="shared" si="52"/>
        <v>0</v>
      </c>
      <c r="BD42">
        <f t="shared" si="53"/>
        <v>100</v>
      </c>
    </row>
    <row r="43" spans="1:56">
      <c r="A43">
        <v>13</v>
      </c>
      <c r="B43">
        <v>30</v>
      </c>
      <c r="C43">
        <v>75</v>
      </c>
      <c r="D43">
        <v>1</v>
      </c>
      <c r="E43" t="s">
        <v>24</v>
      </c>
      <c r="F43" t="s">
        <v>22</v>
      </c>
      <c r="G43">
        <v>0</v>
      </c>
      <c r="H43">
        <v>-1</v>
      </c>
      <c r="I43">
        <v>1</v>
      </c>
      <c r="J43">
        <v>0</v>
      </c>
      <c r="K43">
        <v>3.0000000000000001E-3</v>
      </c>
      <c r="L43">
        <v>20</v>
      </c>
      <c r="M43" t="s">
        <v>60</v>
      </c>
      <c r="N43">
        <v>1.3224E-2</v>
      </c>
      <c r="O43">
        <f t="shared" ref="O43" si="54">N43*100</f>
        <v>1.3224</v>
      </c>
      <c r="P43">
        <v>15.993</v>
      </c>
      <c r="Q43">
        <v>1.1100000000000001</v>
      </c>
      <c r="R43">
        <v>29.986999999999998</v>
      </c>
      <c r="S43">
        <v>33.799999999999997</v>
      </c>
      <c r="T43">
        <f t="shared" si="30"/>
        <v>0.53333111014773071</v>
      </c>
      <c r="U43">
        <f t="shared" si="2"/>
        <v>3.2840236686390537E-2</v>
      </c>
      <c r="V43">
        <f t="shared" si="31"/>
        <v>0.46666888985226929</v>
      </c>
      <c r="W43">
        <f t="shared" si="4"/>
        <v>0.96715976331360942</v>
      </c>
      <c r="X43">
        <v>336495</v>
      </c>
      <c r="Y43">
        <v>315694</v>
      </c>
      <c r="Z43">
        <v>300675</v>
      </c>
      <c r="AA43">
        <v>282000</v>
      </c>
      <c r="AB43">
        <v>250578</v>
      </c>
      <c r="AC43">
        <v>221366</v>
      </c>
      <c r="AD43">
        <v>155090</v>
      </c>
      <c r="AE43">
        <v>29719</v>
      </c>
      <c r="AF43">
        <v>6</v>
      </c>
      <c r="AG43" s="5">
        <f t="shared" si="27"/>
        <v>656759</v>
      </c>
      <c r="AH43" s="5">
        <f t="shared" si="6"/>
        <v>406181</v>
      </c>
      <c r="AJ43">
        <v>0</v>
      </c>
      <c r="AK43">
        <f t="shared" si="34"/>
        <v>652189</v>
      </c>
      <c r="AL43">
        <f t="shared" si="35"/>
        <v>833253</v>
      </c>
      <c r="AM43">
        <f t="shared" si="36"/>
        <v>376456</v>
      </c>
      <c r="AN43">
        <f t="shared" si="37"/>
        <v>29725</v>
      </c>
      <c r="AO43">
        <f t="shared" si="38"/>
        <v>0</v>
      </c>
      <c r="AP43">
        <f t="shared" si="39"/>
        <v>2954563</v>
      </c>
      <c r="AQ43">
        <f t="shared" si="40"/>
        <v>656759</v>
      </c>
      <c r="AR43">
        <f t="shared" si="41"/>
        <v>406181</v>
      </c>
      <c r="AS43">
        <f t="shared" si="42"/>
        <v>2409.4111749999997</v>
      </c>
      <c r="AT43">
        <f t="shared" si="43"/>
        <v>11.388993905359269</v>
      </c>
      <c r="AU43">
        <f t="shared" si="44"/>
        <v>10.684964240058513</v>
      </c>
      <c r="AV43">
        <f t="shared" si="45"/>
        <v>10.176631874155332</v>
      </c>
      <c r="AW43">
        <f t="shared" si="46"/>
        <v>9.5445587046206164</v>
      </c>
      <c r="AX43">
        <f t="shared" si="47"/>
        <v>8.4810511740653354</v>
      </c>
      <c r="AY43">
        <f t="shared" si="48"/>
        <v>7.492343199315771</v>
      </c>
      <c r="AZ43">
        <f t="shared" si="49"/>
        <v>5.2491688280128059</v>
      </c>
      <c r="BA43">
        <f t="shared" si="50"/>
        <v>1.0058678728461705</v>
      </c>
      <c r="BB43">
        <f t="shared" si="51"/>
        <v>2.0307571711958758E-4</v>
      </c>
      <c r="BC43">
        <f t="shared" si="52"/>
        <v>0</v>
      </c>
      <c r="BD43">
        <f t="shared" si="53"/>
        <v>100</v>
      </c>
    </row>
    <row r="44" spans="1:56">
      <c r="AG44" s="5">
        <f t="shared" si="27"/>
        <v>0</v>
      </c>
      <c r="AH44" s="5">
        <f t="shared" si="6"/>
        <v>0</v>
      </c>
      <c r="AK44">
        <f t="shared" si="34"/>
        <v>0</v>
      </c>
      <c r="AL44">
        <f t="shared" si="35"/>
        <v>0</v>
      </c>
      <c r="AM44">
        <f t="shared" si="36"/>
        <v>0</v>
      </c>
      <c r="AN44">
        <f t="shared" si="37"/>
        <v>0</v>
      </c>
      <c r="AO44">
        <f t="shared" si="38"/>
        <v>0</v>
      </c>
    </row>
    <row r="45" spans="1:56">
      <c r="A45">
        <v>13</v>
      </c>
      <c r="B45">
        <v>30</v>
      </c>
      <c r="C45">
        <v>25</v>
      </c>
      <c r="D45">
        <v>1</v>
      </c>
      <c r="E45" t="s">
        <v>24</v>
      </c>
      <c r="F45" t="s">
        <v>22</v>
      </c>
      <c r="G45">
        <v>0</v>
      </c>
      <c r="H45">
        <v>-1</v>
      </c>
      <c r="I45">
        <v>1</v>
      </c>
      <c r="J45">
        <v>0</v>
      </c>
      <c r="K45">
        <v>0</v>
      </c>
      <c r="L45">
        <v>0</v>
      </c>
      <c r="M45" t="s">
        <v>61</v>
      </c>
      <c r="N45">
        <v>0</v>
      </c>
      <c r="O45">
        <f>N45*100</f>
        <v>0</v>
      </c>
      <c r="P45">
        <v>29.986999999999998</v>
      </c>
      <c r="Q45">
        <v>33.799999999999997</v>
      </c>
      <c r="R45">
        <v>29.986999999999998</v>
      </c>
      <c r="S45">
        <v>33.799999999999997</v>
      </c>
      <c r="T45">
        <f>P45/R45</f>
        <v>1</v>
      </c>
      <c r="U45">
        <f t="shared" ref="U45" si="55">Q45/S45</f>
        <v>1</v>
      </c>
      <c r="V45">
        <f>1-T45</f>
        <v>0</v>
      </c>
      <c r="W45">
        <f t="shared" ref="W45" si="56">1-U45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s="5">
        <f t="shared" si="27"/>
        <v>0</v>
      </c>
      <c r="AH45" s="5">
        <f t="shared" si="6"/>
        <v>0</v>
      </c>
      <c r="AJ45">
        <v>0</v>
      </c>
      <c r="AK45">
        <f t="shared" si="34"/>
        <v>0</v>
      </c>
      <c r="AL45">
        <f t="shared" si="35"/>
        <v>0</v>
      </c>
      <c r="AM45">
        <f t="shared" si="36"/>
        <v>0</v>
      </c>
      <c r="AN45">
        <f t="shared" si="37"/>
        <v>0</v>
      </c>
      <c r="AO45">
        <f t="shared" si="38"/>
        <v>0</v>
      </c>
      <c r="AP45">
        <f t="shared" si="39"/>
        <v>0</v>
      </c>
      <c r="AQ45">
        <f t="shared" si="40"/>
        <v>0</v>
      </c>
      <c r="AR45">
        <f t="shared" si="41"/>
        <v>0</v>
      </c>
      <c r="AS45">
        <f t="shared" si="42"/>
        <v>0</v>
      </c>
      <c r="AT45">
        <f t="shared" ref="AT45" si="57">SUM(Y45:AP45)</f>
        <v>0</v>
      </c>
      <c r="AU45">
        <f t="shared" ref="AU45" si="58">SUM(Z45:AT45)</f>
        <v>0</v>
      </c>
      <c r="AV45">
        <f t="shared" ref="AV45" si="59">SUM(AA45:AU45)</f>
        <v>0</v>
      </c>
      <c r="AW45">
        <f t="shared" ref="AW45" si="60">SUM(AB45:AV45)</f>
        <v>0</v>
      </c>
      <c r="AX45">
        <f t="shared" ref="AX45" si="61">SUM(AC45:AW45)</f>
        <v>0</v>
      </c>
      <c r="AY45">
        <f t="shared" ref="AY45" si="62">SUM(AD45:AX45)</f>
        <v>0</v>
      </c>
      <c r="AZ45">
        <f t="shared" ref="AZ45" si="63">SUM(AE45:AY45)</f>
        <v>0</v>
      </c>
      <c r="BA45">
        <f t="shared" ref="BA45" si="64">SUM(AF45:AZ45)</f>
        <v>0</v>
      </c>
      <c r="BB45">
        <f t="shared" ref="BB45" si="65">SUM(AJ45:BA45)</f>
        <v>0</v>
      </c>
      <c r="BC45">
        <f t="shared" ref="BC45" si="66">SUM(AP45:BB45)</f>
        <v>0</v>
      </c>
      <c r="BD45">
        <f t="shared" ref="BD45" si="67">SUM(AT45:BC45)</f>
        <v>0</v>
      </c>
    </row>
    <row r="46" spans="1:56">
      <c r="A46">
        <v>13</v>
      </c>
      <c r="B46">
        <v>30</v>
      </c>
      <c r="C46">
        <v>25</v>
      </c>
      <c r="D46">
        <v>1</v>
      </c>
      <c r="E46" t="s">
        <v>24</v>
      </c>
      <c r="F46" t="s">
        <v>22</v>
      </c>
      <c r="G46">
        <v>0</v>
      </c>
      <c r="H46">
        <v>-1</v>
      </c>
      <c r="I46">
        <v>1</v>
      </c>
      <c r="J46">
        <v>0</v>
      </c>
      <c r="K46">
        <v>1E-3</v>
      </c>
      <c r="L46">
        <v>20</v>
      </c>
      <c r="M46" t="s">
        <v>62</v>
      </c>
      <c r="N46">
        <v>1.6509999999999999E-3</v>
      </c>
      <c r="O46">
        <f>N46*100</f>
        <v>0.1651</v>
      </c>
      <c r="P46">
        <v>24.170999999999999</v>
      </c>
      <c r="Q46">
        <v>5.09</v>
      </c>
      <c r="R46">
        <v>29.986999999999998</v>
      </c>
      <c r="S46">
        <v>33.799999999999997</v>
      </c>
      <c r="T46">
        <f>P46/R46</f>
        <v>0.80604928802481079</v>
      </c>
      <c r="U46">
        <f>Q46/S46</f>
        <v>0.15059171597633136</v>
      </c>
      <c r="V46">
        <f>1-T46</f>
        <v>0.19395071197518921</v>
      </c>
      <c r="W46">
        <f t="shared" ref="W46" si="68">1-U46</f>
        <v>0.84940828402366864</v>
      </c>
      <c r="X46">
        <v>301026</v>
      </c>
      <c r="Y46">
        <v>236945</v>
      </c>
      <c r="Z46">
        <v>209002</v>
      </c>
      <c r="AA46">
        <v>179801</v>
      </c>
      <c r="AB46">
        <v>136208</v>
      </c>
      <c r="AC46">
        <v>97741</v>
      </c>
      <c r="AD46">
        <v>33167</v>
      </c>
      <c r="AE46">
        <v>196</v>
      </c>
      <c r="AF46">
        <v>0</v>
      </c>
      <c r="AG46" s="5">
        <f t="shared" si="27"/>
        <v>267312</v>
      </c>
      <c r="AH46" s="5">
        <f t="shared" si="6"/>
        <v>131104</v>
      </c>
      <c r="AJ46">
        <v>0</v>
      </c>
      <c r="AK46">
        <f t="shared" si="34"/>
        <v>537971</v>
      </c>
      <c r="AL46">
        <f t="shared" si="35"/>
        <v>525011</v>
      </c>
      <c r="AM46">
        <f t="shared" si="36"/>
        <v>130908</v>
      </c>
      <c r="AN46">
        <f t="shared" si="37"/>
        <v>196</v>
      </c>
      <c r="AO46">
        <f t="shared" si="38"/>
        <v>0</v>
      </c>
      <c r="AP46">
        <f t="shared" si="39"/>
        <v>1592502</v>
      </c>
      <c r="AQ46">
        <f t="shared" si="40"/>
        <v>267312</v>
      </c>
      <c r="AR46">
        <f t="shared" si="41"/>
        <v>131104</v>
      </c>
      <c r="AS46">
        <f t="shared" si="42"/>
        <v>636.72067500000003</v>
      </c>
      <c r="AT46">
        <f t="shared" ref="AT46:BB49" si="69">X46/$AP46*100</f>
        <v>18.902707814495681</v>
      </c>
      <c r="AU46">
        <f t="shared" si="69"/>
        <v>14.878788221302077</v>
      </c>
      <c r="AV46">
        <f t="shared" si="69"/>
        <v>13.124127944580287</v>
      </c>
      <c r="AW46">
        <f t="shared" si="69"/>
        <v>11.290472476643671</v>
      </c>
      <c r="AX46">
        <f t="shared" si="69"/>
        <v>8.5530818799599615</v>
      </c>
      <c r="AY46">
        <f t="shared" si="69"/>
        <v>6.1375747094823119</v>
      </c>
      <c r="AZ46">
        <f t="shared" si="69"/>
        <v>2.0826975413531663</v>
      </c>
      <c r="BA46">
        <f t="shared" si="69"/>
        <v>1.2307676850641316E-2</v>
      </c>
      <c r="BB46">
        <f t="shared" si="69"/>
        <v>0</v>
      </c>
      <c r="BC46">
        <f>AJ46/$AP46*100</f>
        <v>0</v>
      </c>
      <c r="BD46">
        <f>AP46/$AP46*100</f>
        <v>100</v>
      </c>
    </row>
    <row r="47" spans="1:56">
      <c r="A47">
        <v>13</v>
      </c>
      <c r="B47">
        <v>30</v>
      </c>
      <c r="C47">
        <v>25</v>
      </c>
      <c r="D47">
        <v>1</v>
      </c>
      <c r="E47" t="s">
        <v>28</v>
      </c>
      <c r="F47" t="s">
        <v>29</v>
      </c>
      <c r="G47">
        <v>0</v>
      </c>
      <c r="H47">
        <v>-1</v>
      </c>
      <c r="I47">
        <v>1</v>
      </c>
      <c r="J47">
        <v>0</v>
      </c>
      <c r="K47">
        <v>2E-3</v>
      </c>
      <c r="L47">
        <v>20</v>
      </c>
      <c r="M47" t="s">
        <v>63</v>
      </c>
      <c r="N47">
        <v>3.6059999999999998E-3</v>
      </c>
      <c r="O47">
        <f>N47*100</f>
        <v>0.36059999999999998</v>
      </c>
      <c r="P47">
        <v>20.895</v>
      </c>
      <c r="Q47">
        <v>2.41</v>
      </c>
      <c r="R47">
        <v>29.986999999999998</v>
      </c>
      <c r="S47">
        <v>33.799999999999997</v>
      </c>
      <c r="T47">
        <f>P47/R47</f>
        <v>0.69680194751058799</v>
      </c>
      <c r="U47">
        <f>Q47/S47</f>
        <v>7.1301775147929E-2</v>
      </c>
      <c r="V47">
        <f>1-T47</f>
        <v>0.30319805248941201</v>
      </c>
      <c r="W47">
        <f>1-U47</f>
        <v>0.92869822485207099</v>
      </c>
      <c r="X47">
        <v>327828</v>
      </c>
      <c r="Y47">
        <v>280821</v>
      </c>
      <c r="Z47">
        <v>256125</v>
      </c>
      <c r="AA47">
        <v>229235</v>
      </c>
      <c r="AB47">
        <v>189533</v>
      </c>
      <c r="AC47">
        <v>154639</v>
      </c>
      <c r="AD47">
        <v>85126</v>
      </c>
      <c r="AE47">
        <v>6584</v>
      </c>
      <c r="AF47">
        <v>0</v>
      </c>
      <c r="AG47" s="5">
        <f t="shared" si="27"/>
        <v>435882</v>
      </c>
      <c r="AH47" s="5">
        <f t="shared" si="6"/>
        <v>246349</v>
      </c>
      <c r="AJ47">
        <v>0</v>
      </c>
      <c r="AK47">
        <f t="shared" si="34"/>
        <v>608649</v>
      </c>
      <c r="AL47">
        <f t="shared" si="35"/>
        <v>674893</v>
      </c>
      <c r="AM47">
        <f t="shared" si="36"/>
        <v>239765</v>
      </c>
      <c r="AN47">
        <f t="shared" si="37"/>
        <v>6584</v>
      </c>
      <c r="AO47">
        <f t="shared" si="38"/>
        <v>0</v>
      </c>
      <c r="AP47">
        <f t="shared" si="39"/>
        <v>2212122</v>
      </c>
      <c r="AQ47">
        <f t="shared" si="40"/>
        <v>435882</v>
      </c>
      <c r="AR47">
        <f t="shared" si="41"/>
        <v>246349</v>
      </c>
      <c r="AS47">
        <f t="shared" si="42"/>
        <v>1284.3350250000001</v>
      </c>
      <c r="AT47">
        <f t="shared" si="69"/>
        <v>14.819616639588595</v>
      </c>
      <c r="AU47">
        <f t="shared" si="69"/>
        <v>12.69464342382563</v>
      </c>
      <c r="AV47">
        <f t="shared" si="69"/>
        <v>11.578249300897509</v>
      </c>
      <c r="AW47">
        <f t="shared" si="69"/>
        <v>10.362674391376245</v>
      </c>
      <c r="AX47">
        <f t="shared" si="69"/>
        <v>8.5679270853958318</v>
      </c>
      <c r="AY47">
        <f t="shared" si="69"/>
        <v>6.9905276472093307</v>
      </c>
      <c r="AZ47">
        <f t="shared" si="69"/>
        <v>3.8481602732579847</v>
      </c>
      <c r="BA47">
        <f t="shared" si="69"/>
        <v>0.29763277070613647</v>
      </c>
      <c r="BB47">
        <f t="shared" si="69"/>
        <v>0</v>
      </c>
      <c r="BC47">
        <f>AJ47/$AP47*100</f>
        <v>0</v>
      </c>
      <c r="BD47">
        <f>AP47/$AP47*100</f>
        <v>100</v>
      </c>
    </row>
    <row r="48" spans="1:56">
      <c r="A48">
        <v>13</v>
      </c>
      <c r="B48">
        <v>30</v>
      </c>
      <c r="C48">
        <v>25</v>
      </c>
      <c r="D48">
        <v>1</v>
      </c>
      <c r="E48" t="s">
        <v>24</v>
      </c>
      <c r="F48" t="s">
        <v>22</v>
      </c>
      <c r="G48">
        <v>0</v>
      </c>
      <c r="H48">
        <v>-1</v>
      </c>
      <c r="I48">
        <v>1</v>
      </c>
      <c r="J48">
        <v>0</v>
      </c>
      <c r="K48">
        <v>4.0000000000000001E-3</v>
      </c>
      <c r="L48">
        <v>20</v>
      </c>
      <c r="M48" t="s">
        <v>64</v>
      </c>
      <c r="N48">
        <v>7.0239999999999999E-3</v>
      </c>
      <c r="O48">
        <f>N48*100</f>
        <v>0.70240000000000002</v>
      </c>
      <c r="P48">
        <v>16.341999999999999</v>
      </c>
      <c r="Q48">
        <v>1.1100000000000001</v>
      </c>
      <c r="R48">
        <v>29.986999999999998</v>
      </c>
      <c r="S48">
        <v>33.799999999999997</v>
      </c>
      <c r="T48">
        <f>P48/R48</f>
        <v>0.5449694867776036</v>
      </c>
      <c r="U48">
        <f t="shared" ref="U48:U51" si="70">Q48/S48</f>
        <v>3.2840236686390537E-2</v>
      </c>
      <c r="V48">
        <f>1-T48</f>
        <v>0.4550305132223964</v>
      </c>
      <c r="W48">
        <f t="shared" ref="W48:W51" si="71">1-U48</f>
        <v>0.96715976331360942</v>
      </c>
      <c r="X48">
        <v>356348</v>
      </c>
      <c r="Y48">
        <v>323646</v>
      </c>
      <c r="Z48">
        <v>303924</v>
      </c>
      <c r="AA48">
        <v>281351</v>
      </c>
      <c r="AB48">
        <v>247177</v>
      </c>
      <c r="AC48">
        <v>217485</v>
      </c>
      <c r="AD48">
        <v>154202</v>
      </c>
      <c r="AE48">
        <v>31766</v>
      </c>
      <c r="AF48">
        <v>97</v>
      </c>
      <c r="AG48" s="5">
        <f t="shared" si="27"/>
        <v>650727</v>
      </c>
      <c r="AH48" s="5">
        <f t="shared" si="6"/>
        <v>403550</v>
      </c>
      <c r="AJ48">
        <v>0</v>
      </c>
      <c r="AK48">
        <f t="shared" si="34"/>
        <v>679994</v>
      </c>
      <c r="AL48">
        <f t="shared" si="35"/>
        <v>832452</v>
      </c>
      <c r="AM48">
        <f t="shared" si="36"/>
        <v>371687</v>
      </c>
      <c r="AN48">
        <f t="shared" si="37"/>
        <v>31863</v>
      </c>
      <c r="AO48">
        <f t="shared" si="38"/>
        <v>0</v>
      </c>
      <c r="AP48">
        <f t="shared" si="39"/>
        <v>2970273</v>
      </c>
      <c r="AQ48">
        <f t="shared" si="40"/>
        <v>650727</v>
      </c>
      <c r="AR48">
        <f t="shared" si="41"/>
        <v>403550</v>
      </c>
      <c r="AS48">
        <f t="shared" si="42"/>
        <v>2441.5343499999999</v>
      </c>
      <c r="AT48">
        <f t="shared" si="69"/>
        <v>11.997146390247631</v>
      </c>
      <c r="AU48">
        <f t="shared" si="69"/>
        <v>10.896170150016514</v>
      </c>
      <c r="AV48">
        <f t="shared" si="69"/>
        <v>10.232190778423398</v>
      </c>
      <c r="AW48">
        <f t="shared" si="69"/>
        <v>9.4722269636494687</v>
      </c>
      <c r="AX48">
        <f t="shared" si="69"/>
        <v>8.3216929891629494</v>
      </c>
      <c r="AY48">
        <f t="shared" si="69"/>
        <v>7.322054235418765</v>
      </c>
      <c r="AZ48">
        <f t="shared" si="69"/>
        <v>5.1915093326438342</v>
      </c>
      <c r="BA48">
        <f t="shared" si="69"/>
        <v>1.0694639852969745</v>
      </c>
      <c r="BB48">
        <f t="shared" si="69"/>
        <v>3.2656930861237336E-3</v>
      </c>
      <c r="BC48">
        <f>AJ48/$AP48*100</f>
        <v>0</v>
      </c>
      <c r="BD48">
        <f>AP48/$AP48*100</f>
        <v>100</v>
      </c>
    </row>
    <row r="49" spans="1:56">
      <c r="A49">
        <v>13</v>
      </c>
      <c r="B49">
        <v>30</v>
      </c>
      <c r="C49">
        <v>25</v>
      </c>
      <c r="D49">
        <v>1</v>
      </c>
      <c r="E49" t="s">
        <v>24</v>
      </c>
      <c r="F49" t="s">
        <v>22</v>
      </c>
      <c r="G49">
        <v>0</v>
      </c>
      <c r="H49">
        <v>-1</v>
      </c>
      <c r="I49">
        <v>1</v>
      </c>
      <c r="J49">
        <v>0</v>
      </c>
      <c r="K49">
        <v>6.0000000000000001E-3</v>
      </c>
      <c r="L49">
        <v>20</v>
      </c>
      <c r="M49" t="s">
        <v>65</v>
      </c>
      <c r="N49">
        <v>1.0201E-2</v>
      </c>
      <c r="O49">
        <f>N49*100</f>
        <v>1.0201</v>
      </c>
      <c r="P49">
        <v>13.507999999999999</v>
      </c>
      <c r="Q49">
        <v>0.69</v>
      </c>
      <c r="R49">
        <v>29.986999999999998</v>
      </c>
      <c r="S49">
        <v>33.799999999999997</v>
      </c>
      <c r="T49">
        <f t="shared" ref="T49:T53" si="72">P49/R49</f>
        <v>0.45046186680895056</v>
      </c>
      <c r="U49">
        <f t="shared" si="70"/>
        <v>2.0414201183431954E-2</v>
      </c>
      <c r="V49">
        <f t="shared" ref="V49:V53" si="73">1-T49</f>
        <v>0.54953813319104938</v>
      </c>
      <c r="W49">
        <f t="shared" si="71"/>
        <v>0.97958579881656804</v>
      </c>
      <c r="X49">
        <v>374184</v>
      </c>
      <c r="Y49">
        <v>348878</v>
      </c>
      <c r="Z49">
        <v>332340</v>
      </c>
      <c r="AA49">
        <v>313335</v>
      </c>
      <c r="AB49">
        <v>283207</v>
      </c>
      <c r="AC49">
        <v>257104</v>
      </c>
      <c r="AD49">
        <v>200706</v>
      </c>
      <c r="AE49">
        <v>74665</v>
      </c>
      <c r="AF49">
        <v>952</v>
      </c>
      <c r="AG49" s="5">
        <f t="shared" si="27"/>
        <v>816634</v>
      </c>
      <c r="AH49" s="5">
        <f t="shared" si="6"/>
        <v>533427</v>
      </c>
      <c r="AJ49">
        <v>0</v>
      </c>
      <c r="AK49">
        <f t="shared" si="34"/>
        <v>723062</v>
      </c>
      <c r="AL49">
        <f t="shared" si="35"/>
        <v>928882</v>
      </c>
      <c r="AM49">
        <f t="shared" si="36"/>
        <v>457810</v>
      </c>
      <c r="AN49">
        <f t="shared" si="37"/>
        <v>75617</v>
      </c>
      <c r="AO49">
        <f t="shared" si="38"/>
        <v>0</v>
      </c>
      <c r="AP49">
        <f t="shared" si="39"/>
        <v>3535432</v>
      </c>
      <c r="AQ49">
        <f t="shared" si="40"/>
        <v>816634</v>
      </c>
      <c r="AR49">
        <f t="shared" si="41"/>
        <v>533427</v>
      </c>
      <c r="AS49">
        <f t="shared" si="42"/>
        <v>3781.4209499999997</v>
      </c>
      <c r="AT49">
        <f t="shared" si="69"/>
        <v>10.583826813809457</v>
      </c>
      <c r="AU49">
        <f t="shared" si="69"/>
        <v>9.8680444143742552</v>
      </c>
      <c r="AV49">
        <f t="shared" si="69"/>
        <v>9.4002656535325819</v>
      </c>
      <c r="AW49">
        <f t="shared" si="69"/>
        <v>8.862707584249959</v>
      </c>
      <c r="AX49">
        <f t="shared" si="69"/>
        <v>8.0105344976229222</v>
      </c>
      <c r="AY49">
        <f t="shared" si="69"/>
        <v>7.2722088842325352</v>
      </c>
      <c r="AZ49">
        <f t="shared" si="69"/>
        <v>5.6769865747665351</v>
      </c>
      <c r="BA49">
        <f t="shared" si="69"/>
        <v>2.1119059848980268</v>
      </c>
      <c r="BB49">
        <f t="shared" si="69"/>
        <v>2.6927402365538353E-2</v>
      </c>
      <c r="BC49">
        <f>AJ49/$AP49*100</f>
        <v>0</v>
      </c>
      <c r="BD49">
        <f>AP49/$AP49*100</f>
        <v>100</v>
      </c>
    </row>
    <row r="50" spans="1:56">
      <c r="AG50" s="5">
        <f t="shared" si="27"/>
        <v>0</v>
      </c>
      <c r="AH50" s="5">
        <f t="shared" si="6"/>
        <v>0</v>
      </c>
      <c r="AK50">
        <f t="shared" si="34"/>
        <v>0</v>
      </c>
      <c r="AL50">
        <f t="shared" si="35"/>
        <v>0</v>
      </c>
      <c r="AM50">
        <f t="shared" si="36"/>
        <v>0</v>
      </c>
      <c r="AN50">
        <f t="shared" si="37"/>
        <v>0</v>
      </c>
      <c r="AO50">
        <f t="shared" si="38"/>
        <v>0</v>
      </c>
    </row>
    <row r="51" spans="1:56">
      <c r="A51">
        <v>13</v>
      </c>
      <c r="B51">
        <v>30</v>
      </c>
      <c r="D51">
        <v>1</v>
      </c>
      <c r="E51" t="s">
        <v>24</v>
      </c>
      <c r="F51" t="s">
        <v>27</v>
      </c>
      <c r="G51">
        <v>-1</v>
      </c>
      <c r="H51">
        <v>1</v>
      </c>
      <c r="I51">
        <v>1</v>
      </c>
      <c r="J51">
        <v>0</v>
      </c>
      <c r="K51">
        <v>0</v>
      </c>
      <c r="L51">
        <v>0</v>
      </c>
      <c r="M51" t="s">
        <v>76</v>
      </c>
      <c r="N51">
        <v>0</v>
      </c>
      <c r="O51">
        <f t="shared" ref="O51:O63" si="74">N51*100</f>
        <v>0</v>
      </c>
      <c r="P51">
        <v>29.986999999999998</v>
      </c>
      <c r="Q51">
        <v>33.799999999999997</v>
      </c>
      <c r="R51">
        <v>29.986999999999998</v>
      </c>
      <c r="S51">
        <v>33.799999999999997</v>
      </c>
      <c r="T51">
        <f t="shared" si="72"/>
        <v>1</v>
      </c>
      <c r="U51">
        <f t="shared" si="70"/>
        <v>1</v>
      </c>
      <c r="V51">
        <f t="shared" si="73"/>
        <v>0</v>
      </c>
      <c r="W51">
        <f t="shared" si="7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5">
        <f t="shared" si="27"/>
        <v>0</v>
      </c>
      <c r="AH51" s="5">
        <f t="shared" si="6"/>
        <v>0</v>
      </c>
      <c r="AJ51">
        <v>0</v>
      </c>
      <c r="AK51">
        <f t="shared" si="34"/>
        <v>0</v>
      </c>
      <c r="AL51">
        <f t="shared" si="35"/>
        <v>0</v>
      </c>
      <c r="AM51">
        <f t="shared" si="36"/>
        <v>0</v>
      </c>
      <c r="AN51">
        <f t="shared" si="37"/>
        <v>0</v>
      </c>
      <c r="AO51">
        <f t="shared" si="38"/>
        <v>0</v>
      </c>
      <c r="AP51">
        <f t="shared" si="39"/>
        <v>0</v>
      </c>
      <c r="AQ51">
        <f t="shared" si="40"/>
        <v>0</v>
      </c>
      <c r="AR51">
        <f t="shared" si="41"/>
        <v>0</v>
      </c>
      <c r="AS51">
        <f t="shared" si="42"/>
        <v>0</v>
      </c>
      <c r="AT51">
        <f t="shared" ref="AT51" si="75">SUM(Y51:AP51)</f>
        <v>0</v>
      </c>
      <c r="AU51">
        <f t="shared" ref="AU51" si="76">SUM(Z51:AT51)</f>
        <v>0</v>
      </c>
      <c r="AV51">
        <f t="shared" ref="AV51" si="77">SUM(AA51:AU51)</f>
        <v>0</v>
      </c>
      <c r="AW51">
        <f t="shared" ref="AW51" si="78">SUM(AB51:AV51)</f>
        <v>0</v>
      </c>
      <c r="AX51">
        <f t="shared" ref="AX51" si="79">SUM(AC51:AW51)</f>
        <v>0</v>
      </c>
      <c r="AY51">
        <f t="shared" ref="AY51" si="80">SUM(AD51:AX51)</f>
        <v>0</v>
      </c>
      <c r="AZ51">
        <f t="shared" ref="AZ51" si="81">SUM(AE51:AY51)</f>
        <v>0</v>
      </c>
      <c r="BA51">
        <f t="shared" ref="BA51" si="82">SUM(AF51:AZ51)</f>
        <v>0</v>
      </c>
      <c r="BB51">
        <f t="shared" ref="BB51" si="83">SUM(AJ51:BA51)</f>
        <v>0</v>
      </c>
      <c r="BC51">
        <f t="shared" ref="BC51" si="84">SUM(AP51:BB51)</f>
        <v>0</v>
      </c>
      <c r="BD51">
        <f t="shared" ref="BD51" si="85">SUM(AT51:BC51)</f>
        <v>0</v>
      </c>
    </row>
    <row r="52" spans="1:56">
      <c r="A52">
        <v>13</v>
      </c>
      <c r="B52">
        <v>30</v>
      </c>
      <c r="D52">
        <v>1</v>
      </c>
      <c r="E52" t="s">
        <v>24</v>
      </c>
      <c r="F52" t="s">
        <v>27</v>
      </c>
      <c r="G52">
        <v>-1</v>
      </c>
      <c r="H52">
        <v>1</v>
      </c>
      <c r="I52">
        <v>1</v>
      </c>
      <c r="J52">
        <v>1E-4</v>
      </c>
      <c r="K52">
        <v>0</v>
      </c>
      <c r="L52">
        <v>20</v>
      </c>
      <c r="M52" t="s">
        <v>77</v>
      </c>
      <c r="N52">
        <v>2E-3</v>
      </c>
      <c r="O52">
        <f>N52*100</f>
        <v>0.2</v>
      </c>
      <c r="P52">
        <v>27.681000000000001</v>
      </c>
      <c r="Q52">
        <v>6.24</v>
      </c>
      <c r="R52">
        <v>29.986999999999998</v>
      </c>
      <c r="S52">
        <v>33.799999999999997</v>
      </c>
      <c r="T52">
        <f t="shared" ref="T52" si="86">P52/R52</f>
        <v>0.92310001000433528</v>
      </c>
      <c r="U52">
        <f t="shared" ref="U52" si="87">Q52/S52</f>
        <v>0.18461538461538463</v>
      </c>
      <c r="V52">
        <f t="shared" ref="V52" si="88">1-T52</f>
        <v>7.6899989995664719E-2</v>
      </c>
      <c r="W52">
        <f t="shared" ref="W52" si="89">1-U52</f>
        <v>0.81538461538461537</v>
      </c>
      <c r="X52">
        <v>310245</v>
      </c>
      <c r="Y52">
        <v>236635</v>
      </c>
      <c r="Z52">
        <v>185142</v>
      </c>
      <c r="AA52">
        <v>135884</v>
      </c>
      <c r="AB52">
        <v>53942</v>
      </c>
      <c r="AC52">
        <v>27843</v>
      </c>
      <c r="AE52">
        <v>0</v>
      </c>
      <c r="AF52">
        <v>0</v>
      </c>
      <c r="AG52" s="5">
        <f t="shared" si="27"/>
        <v>81785</v>
      </c>
      <c r="AH52" s="5">
        <f t="shared" si="6"/>
        <v>27843</v>
      </c>
      <c r="AJ52">
        <v>0</v>
      </c>
      <c r="AK52">
        <f t="shared" si="34"/>
        <v>546880</v>
      </c>
      <c r="AL52">
        <f t="shared" si="35"/>
        <v>374968</v>
      </c>
      <c r="AM52">
        <f t="shared" si="36"/>
        <v>27843</v>
      </c>
      <c r="AN52">
        <f t="shared" si="37"/>
        <v>0</v>
      </c>
      <c r="AO52">
        <f t="shared" si="38"/>
        <v>0</v>
      </c>
      <c r="AP52">
        <f t="shared" si="39"/>
        <v>1059319</v>
      </c>
      <c r="AQ52">
        <f t="shared" si="40"/>
        <v>81785</v>
      </c>
      <c r="AR52">
        <f t="shared" si="41"/>
        <v>27843</v>
      </c>
      <c r="AS52">
        <f t="shared" si="42"/>
        <v>196.97694999999999</v>
      </c>
      <c r="AT52">
        <f t="shared" ref="AT52:AT55" si="90">X52/$AP52*100</f>
        <v>29.287211878574819</v>
      </c>
      <c r="AU52">
        <f t="shared" ref="AU52:BB55" si="91">Y52/$AP52*100</f>
        <v>22.338407977200447</v>
      </c>
      <c r="AV52">
        <f t="shared" si="91"/>
        <v>17.477454855430704</v>
      </c>
      <c r="AW52">
        <f t="shared" si="91"/>
        <v>12.82748633792087</v>
      </c>
      <c r="AX52">
        <f t="shared" si="91"/>
        <v>5.0921393838871953</v>
      </c>
      <c r="AY52">
        <f t="shared" si="91"/>
        <v>2.628386727699588</v>
      </c>
      <c r="AZ52">
        <f t="shared" si="91"/>
        <v>0</v>
      </c>
      <c r="BA52">
        <f t="shared" si="91"/>
        <v>0</v>
      </c>
      <c r="BB52">
        <f t="shared" si="91"/>
        <v>0</v>
      </c>
      <c r="BC52">
        <f>AJ52/$AP52*100</f>
        <v>0</v>
      </c>
      <c r="BD52">
        <f>AP52/$AP52*100</f>
        <v>100</v>
      </c>
    </row>
    <row r="53" spans="1:56">
      <c r="A53">
        <v>13</v>
      </c>
      <c r="B53">
        <v>30</v>
      </c>
      <c r="D53">
        <v>1</v>
      </c>
      <c r="E53" t="s">
        <v>24</v>
      </c>
      <c r="F53" t="s">
        <v>21</v>
      </c>
      <c r="G53">
        <v>-1</v>
      </c>
      <c r="H53">
        <v>1</v>
      </c>
      <c r="I53">
        <v>1</v>
      </c>
      <c r="J53">
        <v>2.0000000000000001E-4</v>
      </c>
      <c r="K53">
        <v>0</v>
      </c>
      <c r="L53">
        <v>20</v>
      </c>
      <c r="M53" t="s">
        <v>78</v>
      </c>
      <c r="N53">
        <v>4.0870000000000004E-3</v>
      </c>
      <c r="O53">
        <f t="shared" si="74"/>
        <v>0.40870000000000006</v>
      </c>
      <c r="P53">
        <v>25.667999999999999</v>
      </c>
      <c r="Q53">
        <v>3.56</v>
      </c>
      <c r="R53">
        <v>29.986999999999998</v>
      </c>
      <c r="S53">
        <v>33.799999999999997</v>
      </c>
      <c r="T53">
        <f t="shared" si="72"/>
        <v>0.8559709207323174</v>
      </c>
      <c r="U53">
        <f t="shared" ref="U53:U67" si="92">Q53/S53</f>
        <v>0.10532544378698226</v>
      </c>
      <c r="V53">
        <f t="shared" si="73"/>
        <v>0.1440290792676826</v>
      </c>
      <c r="W53">
        <f t="shared" ref="W53:W67" si="93">1-U53</f>
        <v>0.89467455621301772</v>
      </c>
      <c r="X53">
        <v>356842</v>
      </c>
      <c r="Y53">
        <v>311054</v>
      </c>
      <c r="Z53">
        <v>259839</v>
      </c>
      <c r="AA53">
        <v>196163</v>
      </c>
      <c r="AB53">
        <v>110939</v>
      </c>
      <c r="AC53">
        <v>54542</v>
      </c>
      <c r="AD53">
        <v>12369</v>
      </c>
      <c r="AE53">
        <v>0</v>
      </c>
      <c r="AF53">
        <v>0</v>
      </c>
      <c r="AG53" s="5">
        <f t="shared" si="27"/>
        <v>177850</v>
      </c>
      <c r="AH53" s="5">
        <f t="shared" si="6"/>
        <v>66911</v>
      </c>
      <c r="AJ53">
        <v>0</v>
      </c>
      <c r="AK53">
        <f t="shared" si="34"/>
        <v>667896</v>
      </c>
      <c r="AL53">
        <f t="shared" si="35"/>
        <v>566941</v>
      </c>
      <c r="AM53">
        <f t="shared" si="36"/>
        <v>66911</v>
      </c>
      <c r="AN53">
        <f t="shared" si="37"/>
        <v>0</v>
      </c>
      <c r="AO53">
        <f t="shared" si="38"/>
        <v>0</v>
      </c>
      <c r="AP53">
        <f t="shared" si="39"/>
        <v>1546509</v>
      </c>
      <c r="AQ53">
        <f t="shared" si="40"/>
        <v>177850</v>
      </c>
      <c r="AR53">
        <f t="shared" si="41"/>
        <v>66911</v>
      </c>
      <c r="AS53">
        <f t="shared" si="42"/>
        <v>412.56975</v>
      </c>
      <c r="AT53">
        <f t="shared" si="90"/>
        <v>23.074033193469937</v>
      </c>
      <c r="AU53">
        <f t="shared" si="91"/>
        <v>20.113300342901336</v>
      </c>
      <c r="AV53">
        <f t="shared" si="91"/>
        <v>16.801648099041131</v>
      </c>
      <c r="AW53">
        <f t="shared" si="91"/>
        <v>12.684245613830894</v>
      </c>
      <c r="AX53">
        <f t="shared" si="91"/>
        <v>7.1735114376961269</v>
      </c>
      <c r="AY53">
        <f t="shared" si="91"/>
        <v>3.5267819327271939</v>
      </c>
      <c r="AZ53">
        <f t="shared" si="91"/>
        <v>0.79980135906095595</v>
      </c>
      <c r="BA53">
        <f t="shared" si="91"/>
        <v>0</v>
      </c>
      <c r="BB53">
        <f t="shared" si="91"/>
        <v>0</v>
      </c>
      <c r="BC53">
        <f>AJ53/$AP53*100</f>
        <v>0</v>
      </c>
      <c r="BD53">
        <f>AP53/$AP53*100</f>
        <v>100</v>
      </c>
    </row>
    <row r="54" spans="1:56">
      <c r="A54">
        <v>13</v>
      </c>
      <c r="B54">
        <v>30</v>
      </c>
      <c r="D54">
        <v>1</v>
      </c>
      <c r="E54" t="s">
        <v>24</v>
      </c>
      <c r="F54" t="s">
        <v>21</v>
      </c>
      <c r="G54">
        <v>-1</v>
      </c>
      <c r="H54">
        <v>1</v>
      </c>
      <c r="I54">
        <v>1</v>
      </c>
      <c r="J54">
        <v>2.9999999999999997E-4</v>
      </c>
      <c r="K54">
        <v>0</v>
      </c>
      <c r="L54">
        <v>20</v>
      </c>
      <c r="M54" t="s">
        <v>79</v>
      </c>
      <c r="N54">
        <v>6.1910000000000003E-3</v>
      </c>
      <c r="O54">
        <f t="shared" si="74"/>
        <v>0.61909999999999998</v>
      </c>
      <c r="P54">
        <v>24.07</v>
      </c>
      <c r="Q54">
        <v>2.33</v>
      </c>
      <c r="R54">
        <v>29.986999999999998</v>
      </c>
      <c r="S54">
        <v>33.799999999999997</v>
      </c>
      <c r="T54">
        <f t="shared" ref="T54:T67" si="94">P54/R54</f>
        <v>0.80268116183679605</v>
      </c>
      <c r="U54">
        <f t="shared" si="92"/>
        <v>6.8934911242603564E-2</v>
      </c>
      <c r="V54">
        <f t="shared" ref="V54:V67" si="95">1-T54</f>
        <v>0.19731883816320395</v>
      </c>
      <c r="W54">
        <f t="shared" si="93"/>
        <v>0.93106508875739646</v>
      </c>
      <c r="X54">
        <v>374625</v>
      </c>
      <c r="Y54">
        <v>341970</v>
      </c>
      <c r="Z54">
        <v>304017</v>
      </c>
      <c r="AA54">
        <v>243092</v>
      </c>
      <c r="AB54">
        <v>157748</v>
      </c>
      <c r="AC54">
        <v>77330</v>
      </c>
      <c r="AD54">
        <v>29408</v>
      </c>
      <c r="AE54">
        <v>0</v>
      </c>
      <c r="AF54">
        <v>0</v>
      </c>
      <c r="AG54" s="5">
        <f t="shared" si="27"/>
        <v>264486</v>
      </c>
      <c r="AH54" s="5">
        <f t="shared" si="6"/>
        <v>106738</v>
      </c>
      <c r="AJ54">
        <v>0</v>
      </c>
      <c r="AK54">
        <f t="shared" si="34"/>
        <v>716595</v>
      </c>
      <c r="AL54">
        <f t="shared" si="35"/>
        <v>704857</v>
      </c>
      <c r="AM54">
        <f t="shared" si="36"/>
        <v>106738</v>
      </c>
      <c r="AN54">
        <f t="shared" si="37"/>
        <v>0</v>
      </c>
      <c r="AO54">
        <f t="shared" si="38"/>
        <v>0</v>
      </c>
      <c r="AP54">
        <f t="shared" si="39"/>
        <v>1899414</v>
      </c>
      <c r="AQ54">
        <f t="shared" si="40"/>
        <v>264486</v>
      </c>
      <c r="AR54">
        <f t="shared" si="41"/>
        <v>106738</v>
      </c>
      <c r="AS54">
        <f t="shared" si="42"/>
        <v>629.82112499999994</v>
      </c>
      <c r="AT54">
        <f t="shared" si="90"/>
        <v>19.723188309657612</v>
      </c>
      <c r="AU54">
        <f t="shared" si="91"/>
        <v>18.003973857200169</v>
      </c>
      <c r="AV54">
        <f t="shared" si="91"/>
        <v>16.00583127217131</v>
      </c>
      <c r="AW54">
        <f t="shared" si="91"/>
        <v>12.798263043233336</v>
      </c>
      <c r="AX54">
        <f t="shared" si="91"/>
        <v>8.3050877797046887</v>
      </c>
      <c r="AY54">
        <f t="shared" si="91"/>
        <v>4.0712556609564849</v>
      </c>
      <c r="AZ54">
        <f t="shared" si="91"/>
        <v>1.5482669918195822</v>
      </c>
      <c r="BA54">
        <f t="shared" si="91"/>
        <v>0</v>
      </c>
      <c r="BB54">
        <f t="shared" si="91"/>
        <v>0</v>
      </c>
      <c r="BC54">
        <f>AJ54/$AP54*100</f>
        <v>0</v>
      </c>
      <c r="BD54">
        <f>AP54/$AP54*100</f>
        <v>100</v>
      </c>
    </row>
    <row r="55" spans="1:56" s="3" customFormat="1">
      <c r="A55">
        <v>13</v>
      </c>
      <c r="B55">
        <v>30</v>
      </c>
      <c r="C55"/>
      <c r="D55">
        <v>1</v>
      </c>
      <c r="E55" t="s">
        <v>24</v>
      </c>
      <c r="F55" t="s">
        <v>21</v>
      </c>
      <c r="G55">
        <v>-1</v>
      </c>
      <c r="H55">
        <v>1</v>
      </c>
      <c r="I55">
        <v>1</v>
      </c>
      <c r="J55">
        <v>5.0000000000000001E-4</v>
      </c>
      <c r="K55">
        <v>0</v>
      </c>
      <c r="L55">
        <v>20</v>
      </c>
      <c r="M55" t="s">
        <v>80</v>
      </c>
      <c r="N55">
        <v>1.0454E-2</v>
      </c>
      <c r="O55">
        <f>N55*100</f>
        <v>1.0453999999999999</v>
      </c>
      <c r="P55">
        <v>21.422000000000001</v>
      </c>
      <c r="Q55">
        <v>1.44</v>
      </c>
      <c r="R55">
        <v>29.986999999999998</v>
      </c>
      <c r="S55">
        <v>33.799999999999997</v>
      </c>
      <c r="T55">
        <f t="shared" si="94"/>
        <v>0.71437622969953651</v>
      </c>
      <c r="U55">
        <f t="shared" si="92"/>
        <v>4.2603550295857988E-2</v>
      </c>
      <c r="V55">
        <f t="shared" si="95"/>
        <v>0.28562377030046349</v>
      </c>
      <c r="W55">
        <f t="shared" si="93"/>
        <v>0.95739644970414206</v>
      </c>
      <c r="X55">
        <v>390420</v>
      </c>
      <c r="Y55">
        <v>367816</v>
      </c>
      <c r="Z55">
        <v>343479</v>
      </c>
      <c r="AA55">
        <v>300500</v>
      </c>
      <c r="AB55">
        <v>210408</v>
      </c>
      <c r="AC55">
        <v>141511</v>
      </c>
      <c r="AD55">
        <v>51340</v>
      </c>
      <c r="AE55">
        <v>1909</v>
      </c>
      <c r="AF55">
        <v>0</v>
      </c>
      <c r="AG55" s="5">
        <f t="shared" si="27"/>
        <v>405168</v>
      </c>
      <c r="AH55" s="5">
        <f t="shared" si="6"/>
        <v>194760</v>
      </c>
      <c r="AI55" s="5"/>
      <c r="AJ55">
        <v>0</v>
      </c>
      <c r="AK55">
        <f t="shared" si="34"/>
        <v>758236</v>
      </c>
      <c r="AL55">
        <f t="shared" si="35"/>
        <v>854387</v>
      </c>
      <c r="AM55">
        <f t="shared" si="36"/>
        <v>192851</v>
      </c>
      <c r="AN55">
        <f t="shared" si="37"/>
        <v>1909</v>
      </c>
      <c r="AO55">
        <f t="shared" si="38"/>
        <v>0</v>
      </c>
      <c r="AP55">
        <f t="shared" si="39"/>
        <v>2407311</v>
      </c>
      <c r="AQ55">
        <f t="shared" si="40"/>
        <v>405168</v>
      </c>
      <c r="AR55">
        <f t="shared" si="41"/>
        <v>194760</v>
      </c>
      <c r="AS55">
        <f t="shared" si="42"/>
        <v>1006.7615500000001</v>
      </c>
      <c r="AT55">
        <f t="shared" si="90"/>
        <v>16.218095626198693</v>
      </c>
      <c r="AU55">
        <f t="shared" si="91"/>
        <v>15.279122639326618</v>
      </c>
      <c r="AV55">
        <f t="shared" si="91"/>
        <v>14.268160615724348</v>
      </c>
      <c r="AW55">
        <f t="shared" si="91"/>
        <v>12.482807580740502</v>
      </c>
      <c r="AX55">
        <f t="shared" si="91"/>
        <v>8.7403746337718715</v>
      </c>
      <c r="AY55">
        <f t="shared" si="91"/>
        <v>5.8783846374647899</v>
      </c>
      <c r="AZ55">
        <f t="shared" si="91"/>
        <v>2.1326700206163642</v>
      </c>
      <c r="BA55">
        <f t="shared" si="91"/>
        <v>7.9300098740877262E-2</v>
      </c>
      <c r="BB55">
        <f t="shared" si="91"/>
        <v>0</v>
      </c>
      <c r="BC55">
        <f>AJ55/$AP55*100</f>
        <v>0</v>
      </c>
      <c r="BD55">
        <f>AP55/$AP55*100</f>
        <v>100</v>
      </c>
    </row>
    <row r="56" spans="1:56">
      <c r="AG56" s="5">
        <f t="shared" si="27"/>
        <v>0</v>
      </c>
      <c r="AH56" s="5">
        <f t="shared" si="6"/>
        <v>0</v>
      </c>
      <c r="AK56">
        <f t="shared" si="34"/>
        <v>0</v>
      </c>
      <c r="AL56">
        <f t="shared" si="35"/>
        <v>0</v>
      </c>
      <c r="AM56">
        <f t="shared" si="36"/>
        <v>0</v>
      </c>
      <c r="AN56">
        <f t="shared" si="37"/>
        <v>0</v>
      </c>
      <c r="AO56">
        <f t="shared" si="38"/>
        <v>0</v>
      </c>
    </row>
    <row r="57" spans="1:56" ht="8.4" customHeight="1">
      <c r="A57">
        <v>13</v>
      </c>
      <c r="B57">
        <v>30</v>
      </c>
      <c r="D57">
        <v>1</v>
      </c>
      <c r="E57" t="s">
        <v>24</v>
      </c>
      <c r="F57" t="s">
        <v>27</v>
      </c>
      <c r="G57">
        <v>-0.5</v>
      </c>
      <c r="H57">
        <v>1</v>
      </c>
      <c r="I57">
        <v>1</v>
      </c>
      <c r="J57">
        <v>0</v>
      </c>
      <c r="K57">
        <v>0</v>
      </c>
      <c r="L57">
        <v>0</v>
      </c>
      <c r="M57" t="s">
        <v>81</v>
      </c>
      <c r="N57">
        <v>0</v>
      </c>
      <c r="O57">
        <f t="shared" si="74"/>
        <v>0</v>
      </c>
      <c r="P57">
        <v>29.986999999999998</v>
      </c>
      <c r="Q57">
        <v>33.799999999999997</v>
      </c>
      <c r="R57">
        <v>29.986999999999998</v>
      </c>
      <c r="S57">
        <v>33.799999999999997</v>
      </c>
      <c r="T57">
        <f t="shared" si="94"/>
        <v>1</v>
      </c>
      <c r="U57">
        <f t="shared" si="92"/>
        <v>1</v>
      </c>
      <c r="V57">
        <f t="shared" si="95"/>
        <v>0</v>
      </c>
      <c r="W57">
        <f t="shared" si="93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s="5">
        <f t="shared" si="27"/>
        <v>0</v>
      </c>
      <c r="AH57" s="5">
        <f t="shared" si="6"/>
        <v>0</v>
      </c>
      <c r="AJ57">
        <v>0</v>
      </c>
      <c r="AK57">
        <f t="shared" si="34"/>
        <v>0</v>
      </c>
      <c r="AL57">
        <f t="shared" si="35"/>
        <v>0</v>
      </c>
      <c r="AM57">
        <f t="shared" si="36"/>
        <v>0</v>
      </c>
      <c r="AN57">
        <f t="shared" si="37"/>
        <v>0</v>
      </c>
      <c r="AO57">
        <f t="shared" si="38"/>
        <v>0</v>
      </c>
      <c r="AP57">
        <f t="shared" si="39"/>
        <v>0</v>
      </c>
      <c r="AQ57">
        <f t="shared" si="40"/>
        <v>0</v>
      </c>
      <c r="AR57">
        <f t="shared" si="41"/>
        <v>0</v>
      </c>
      <c r="AS57">
        <f t="shared" si="42"/>
        <v>0</v>
      </c>
      <c r="AT57">
        <f t="shared" ref="AT57" si="96">SUM(Y57:AP57)</f>
        <v>0</v>
      </c>
      <c r="AU57">
        <f t="shared" ref="AU57" si="97">SUM(Z57:AT57)</f>
        <v>0</v>
      </c>
      <c r="AV57">
        <f t="shared" ref="AV57" si="98">SUM(AA57:AU57)</f>
        <v>0</v>
      </c>
      <c r="AW57">
        <f t="shared" ref="AW57" si="99">SUM(AB57:AV57)</f>
        <v>0</v>
      </c>
      <c r="AX57">
        <f t="shared" ref="AX57" si="100">SUM(AC57:AW57)</f>
        <v>0</v>
      </c>
      <c r="AY57">
        <f t="shared" ref="AY57" si="101">SUM(AD57:AX57)</f>
        <v>0</v>
      </c>
      <c r="AZ57">
        <f t="shared" ref="AZ57" si="102">SUM(AE57:AY57)</f>
        <v>0</v>
      </c>
      <c r="BA57">
        <f t="shared" ref="BA57" si="103">SUM(AF57:AZ57)</f>
        <v>0</v>
      </c>
      <c r="BB57">
        <f t="shared" ref="BB57" si="104">SUM(AJ57:BA57)</f>
        <v>0</v>
      </c>
      <c r="BC57">
        <f t="shared" ref="BC57" si="105">SUM(AP57:BB57)</f>
        <v>0</v>
      </c>
      <c r="BD57">
        <f t="shared" ref="BD57" si="106">SUM(AT57:BC57)</f>
        <v>0</v>
      </c>
    </row>
    <row r="58" spans="1:56">
      <c r="A58">
        <v>13</v>
      </c>
      <c r="B58">
        <v>30</v>
      </c>
      <c r="D58">
        <v>1</v>
      </c>
      <c r="E58" t="s">
        <v>26</v>
      </c>
      <c r="F58" t="s">
        <v>27</v>
      </c>
      <c r="G58">
        <v>-0.5</v>
      </c>
      <c r="H58">
        <v>1</v>
      </c>
      <c r="I58">
        <v>1</v>
      </c>
      <c r="J58">
        <v>1E-4</v>
      </c>
      <c r="K58">
        <v>0</v>
      </c>
      <c r="L58">
        <v>20</v>
      </c>
      <c r="M58" t="s">
        <v>82</v>
      </c>
      <c r="N58">
        <v>1.671E-3</v>
      </c>
      <c r="O58">
        <f t="shared" si="74"/>
        <v>0.1671</v>
      </c>
      <c r="P58">
        <v>27.393999999999998</v>
      </c>
      <c r="Q58">
        <v>9.5500000000000007</v>
      </c>
      <c r="R58">
        <v>29.986999999999998</v>
      </c>
      <c r="S58">
        <v>33.799999999999997</v>
      </c>
      <c r="T58">
        <f t="shared" si="94"/>
        <v>0.91352919598492677</v>
      </c>
      <c r="U58">
        <f t="shared" si="92"/>
        <v>0.28254437869822491</v>
      </c>
      <c r="V58">
        <f t="shared" si="95"/>
        <v>8.6470804015073233E-2</v>
      </c>
      <c r="W58">
        <f t="shared" si="93"/>
        <v>0.71745562130177509</v>
      </c>
      <c r="X58">
        <v>326286</v>
      </c>
      <c r="Y58">
        <v>259731</v>
      </c>
      <c r="Z58">
        <v>208885</v>
      </c>
      <c r="AA58">
        <v>154357</v>
      </c>
      <c r="AB58">
        <v>76208</v>
      </c>
      <c r="AC58">
        <v>35908</v>
      </c>
      <c r="AD58">
        <v>653</v>
      </c>
      <c r="AE58">
        <v>0</v>
      </c>
      <c r="AF58">
        <v>0</v>
      </c>
      <c r="AG58" s="5">
        <f t="shared" si="27"/>
        <v>112769</v>
      </c>
      <c r="AH58" s="5">
        <f t="shared" si="6"/>
        <v>36561</v>
      </c>
      <c r="AJ58">
        <v>0</v>
      </c>
      <c r="AK58">
        <f t="shared" si="34"/>
        <v>586017</v>
      </c>
      <c r="AL58">
        <f t="shared" si="35"/>
        <v>439450</v>
      </c>
      <c r="AM58">
        <f t="shared" si="36"/>
        <v>36561</v>
      </c>
      <c r="AN58">
        <f t="shared" si="37"/>
        <v>0</v>
      </c>
      <c r="AO58">
        <f t="shared" si="38"/>
        <v>0</v>
      </c>
      <c r="AP58">
        <f t="shared" si="39"/>
        <v>1211358</v>
      </c>
      <c r="AQ58">
        <f t="shared" si="40"/>
        <v>112769</v>
      </c>
      <c r="AR58">
        <f t="shared" si="41"/>
        <v>36561</v>
      </c>
      <c r="AS58">
        <f t="shared" si="42"/>
        <v>246.211175</v>
      </c>
      <c r="AT58">
        <f t="shared" ref="AT58:AT61" si="107">X58/$AP58*100</f>
        <v>26.935554972188235</v>
      </c>
      <c r="AU58">
        <f t="shared" ref="AU58:BB61" si="108">Y58/$AP58*100</f>
        <v>21.441308019594537</v>
      </c>
      <c r="AV58">
        <f t="shared" si="108"/>
        <v>17.243870102810234</v>
      </c>
      <c r="AW58">
        <f t="shared" si="108"/>
        <v>12.742475799887398</v>
      </c>
      <c r="AX58">
        <f t="shared" si="108"/>
        <v>6.2911212044663918</v>
      </c>
      <c r="AY58">
        <f t="shared" si="108"/>
        <v>2.9642764566709427</v>
      </c>
      <c r="AZ58">
        <f t="shared" si="108"/>
        <v>5.3906442191325774E-2</v>
      </c>
      <c r="BA58">
        <f t="shared" si="108"/>
        <v>0</v>
      </c>
      <c r="BB58">
        <f t="shared" si="108"/>
        <v>0</v>
      </c>
      <c r="BC58">
        <f>AJ58/$AP58*100</f>
        <v>0</v>
      </c>
      <c r="BD58">
        <f>AP58/$AP58*100</f>
        <v>100</v>
      </c>
    </row>
    <row r="59" spans="1:56">
      <c r="A59">
        <v>13</v>
      </c>
      <c r="B59">
        <v>30</v>
      </c>
      <c r="D59">
        <v>1</v>
      </c>
      <c r="E59" t="s">
        <v>26</v>
      </c>
      <c r="F59" t="s">
        <v>27</v>
      </c>
      <c r="G59">
        <v>-0.5</v>
      </c>
      <c r="H59">
        <v>1</v>
      </c>
      <c r="I59">
        <v>1</v>
      </c>
      <c r="J59">
        <v>2.0000000000000001E-4</v>
      </c>
      <c r="K59">
        <v>0</v>
      </c>
      <c r="L59">
        <v>20</v>
      </c>
      <c r="M59" t="s">
        <v>83</v>
      </c>
      <c r="N59">
        <v>3.3800000000000002E-3</v>
      </c>
      <c r="O59">
        <f>N59*100</f>
        <v>0.33800000000000002</v>
      </c>
      <c r="P59">
        <v>25.297000000000001</v>
      </c>
      <c r="Q59">
        <v>5</v>
      </c>
      <c r="R59">
        <v>29.986999999999998</v>
      </c>
      <c r="S59">
        <v>33.799999999999997</v>
      </c>
      <c r="T59">
        <f t="shared" si="94"/>
        <v>0.84359889285356993</v>
      </c>
      <c r="U59">
        <f t="shared" si="92"/>
        <v>0.14792899408284024</v>
      </c>
      <c r="V59">
        <f t="shared" si="95"/>
        <v>0.15640110714643007</v>
      </c>
      <c r="W59">
        <f t="shared" si="93"/>
        <v>0.85207100591715978</v>
      </c>
      <c r="X59">
        <v>358945</v>
      </c>
      <c r="Y59">
        <v>311060</v>
      </c>
      <c r="Z59">
        <v>266408</v>
      </c>
      <c r="AA59">
        <v>212900</v>
      </c>
      <c r="AB59">
        <v>136938</v>
      </c>
      <c r="AC59">
        <v>80737</v>
      </c>
      <c r="AD59">
        <v>19212</v>
      </c>
      <c r="AE59">
        <v>5</v>
      </c>
      <c r="AF59">
        <v>0</v>
      </c>
      <c r="AG59" s="5">
        <f t="shared" si="27"/>
        <v>236892</v>
      </c>
      <c r="AH59" s="5">
        <f t="shared" si="6"/>
        <v>99954</v>
      </c>
      <c r="AJ59">
        <v>0</v>
      </c>
      <c r="AK59">
        <f t="shared" si="34"/>
        <v>670005</v>
      </c>
      <c r="AL59">
        <f t="shared" si="35"/>
        <v>616246</v>
      </c>
      <c r="AM59">
        <f t="shared" si="36"/>
        <v>99949</v>
      </c>
      <c r="AN59">
        <f t="shared" si="37"/>
        <v>5</v>
      </c>
      <c r="AO59">
        <f t="shared" si="38"/>
        <v>0</v>
      </c>
      <c r="AP59">
        <f t="shared" si="39"/>
        <v>1723051</v>
      </c>
      <c r="AQ59">
        <f t="shared" si="40"/>
        <v>236892</v>
      </c>
      <c r="AR59">
        <f t="shared" si="41"/>
        <v>99954</v>
      </c>
      <c r="AS59">
        <f t="shared" si="42"/>
        <v>535.93482500000005</v>
      </c>
      <c r="AT59">
        <f t="shared" si="107"/>
        <v>20.831942873426264</v>
      </c>
      <c r="AU59">
        <f t="shared" si="108"/>
        <v>18.052860884558843</v>
      </c>
      <c r="AV59">
        <f t="shared" si="108"/>
        <v>15.461411182837884</v>
      </c>
      <c r="AW59">
        <f t="shared" si="108"/>
        <v>12.355989462877186</v>
      </c>
      <c r="AX59">
        <f t="shared" si="108"/>
        <v>7.9474142088655526</v>
      </c>
      <c r="AY59">
        <f t="shared" si="108"/>
        <v>4.685699958968133</v>
      </c>
      <c r="AZ59">
        <f t="shared" si="108"/>
        <v>1.1149989176176445</v>
      </c>
      <c r="BA59">
        <f t="shared" si="108"/>
        <v>2.9018293712722374E-4</v>
      </c>
      <c r="BB59">
        <f t="shared" si="108"/>
        <v>0</v>
      </c>
      <c r="BC59">
        <f>AJ59/$AP59*100</f>
        <v>0</v>
      </c>
      <c r="BD59">
        <f>AP59/$AP59*100</f>
        <v>100</v>
      </c>
    </row>
    <row r="60" spans="1:56">
      <c r="A60">
        <v>13</v>
      </c>
      <c r="B60">
        <v>30</v>
      </c>
      <c r="D60">
        <v>1</v>
      </c>
      <c r="E60" t="s">
        <v>26</v>
      </c>
      <c r="F60" t="s">
        <v>27</v>
      </c>
      <c r="G60">
        <v>-0.5</v>
      </c>
      <c r="H60">
        <v>1</v>
      </c>
      <c r="I60">
        <v>1</v>
      </c>
      <c r="J60">
        <v>2.9999999999999997E-4</v>
      </c>
      <c r="K60">
        <v>0</v>
      </c>
      <c r="L60">
        <v>20</v>
      </c>
      <c r="M60" t="s">
        <v>84</v>
      </c>
      <c r="N60">
        <v>5.1180000000000002E-3</v>
      </c>
      <c r="O60">
        <f>N60*100</f>
        <v>0.51180000000000003</v>
      </c>
      <c r="P60">
        <v>23.783999999999999</v>
      </c>
      <c r="Q60">
        <v>3.17</v>
      </c>
      <c r="R60">
        <v>29.986999999999998</v>
      </c>
      <c r="S60">
        <v>33.799999999999997</v>
      </c>
      <c r="T60">
        <f t="shared" si="94"/>
        <v>0.79314369560142728</v>
      </c>
      <c r="U60">
        <f t="shared" si="92"/>
        <v>9.3786982248520723E-2</v>
      </c>
      <c r="V60">
        <f t="shared" si="95"/>
        <v>0.20685630439857272</v>
      </c>
      <c r="W60">
        <f t="shared" si="93"/>
        <v>0.90621301775147933</v>
      </c>
      <c r="X60">
        <v>373019</v>
      </c>
      <c r="Y60">
        <v>335814</v>
      </c>
      <c r="Z60">
        <v>299690</v>
      </c>
      <c r="AA60">
        <v>249242</v>
      </c>
      <c r="AB60">
        <v>177030</v>
      </c>
      <c r="AC60">
        <v>113350</v>
      </c>
      <c r="AD60">
        <v>42207</v>
      </c>
      <c r="AE60">
        <v>240</v>
      </c>
      <c r="AF60">
        <v>0</v>
      </c>
      <c r="AG60" s="5">
        <f t="shared" si="27"/>
        <v>332827</v>
      </c>
      <c r="AH60" s="5">
        <f t="shared" si="6"/>
        <v>155797</v>
      </c>
      <c r="AJ60">
        <v>0</v>
      </c>
      <c r="AK60">
        <f t="shared" si="34"/>
        <v>708833</v>
      </c>
      <c r="AL60">
        <f t="shared" si="35"/>
        <v>725962</v>
      </c>
      <c r="AM60">
        <f t="shared" si="36"/>
        <v>155557</v>
      </c>
      <c r="AN60">
        <f t="shared" si="37"/>
        <v>240</v>
      </c>
      <c r="AO60">
        <f t="shared" si="38"/>
        <v>0</v>
      </c>
      <c r="AP60">
        <f t="shared" si="39"/>
        <v>2079216</v>
      </c>
      <c r="AQ60">
        <f t="shared" si="40"/>
        <v>332827</v>
      </c>
      <c r="AR60">
        <f t="shared" si="41"/>
        <v>155797</v>
      </c>
      <c r="AS60">
        <f t="shared" si="42"/>
        <v>805.317725</v>
      </c>
      <c r="AT60">
        <f t="shared" si="107"/>
        <v>17.940367907903749</v>
      </c>
      <c r="AU60">
        <f t="shared" si="108"/>
        <v>16.15099152757578</v>
      </c>
      <c r="AV60">
        <f t="shared" si="108"/>
        <v>14.413605897607559</v>
      </c>
      <c r="AW60">
        <f t="shared" si="108"/>
        <v>11.987306754084232</v>
      </c>
      <c r="AX60">
        <f t="shared" si="108"/>
        <v>8.5142669159914135</v>
      </c>
      <c r="AY60">
        <f t="shared" si="108"/>
        <v>5.4515740548360538</v>
      </c>
      <c r="AZ60">
        <f t="shared" si="108"/>
        <v>2.0299478264884456</v>
      </c>
      <c r="BA60">
        <f t="shared" si="108"/>
        <v>1.1542812290786528E-2</v>
      </c>
      <c r="BB60">
        <f t="shared" si="108"/>
        <v>0</v>
      </c>
      <c r="BC60">
        <f>AJ60/$AP60*100</f>
        <v>0</v>
      </c>
      <c r="BD60">
        <f>AP60/$AP60*100</f>
        <v>100</v>
      </c>
    </row>
    <row r="61" spans="1:56">
      <c r="A61">
        <v>13</v>
      </c>
      <c r="B61">
        <v>30</v>
      </c>
      <c r="D61">
        <v>1</v>
      </c>
      <c r="E61" t="s">
        <v>26</v>
      </c>
      <c r="F61" t="s">
        <v>27</v>
      </c>
      <c r="G61">
        <v>-0.5</v>
      </c>
      <c r="H61">
        <v>1</v>
      </c>
      <c r="I61">
        <v>1</v>
      </c>
      <c r="J61">
        <v>5.0000000000000001E-4</v>
      </c>
      <c r="K61">
        <v>0</v>
      </c>
      <c r="L61">
        <v>20</v>
      </c>
      <c r="M61" t="s">
        <v>85</v>
      </c>
      <c r="N61">
        <v>8.5769999999999996E-3</v>
      </c>
      <c r="O61">
        <f>N61*100</f>
        <v>0.85769999999999991</v>
      </c>
      <c r="P61">
        <v>21.291</v>
      </c>
      <c r="Q61">
        <v>1.85</v>
      </c>
      <c r="R61">
        <v>29.986999999999998</v>
      </c>
      <c r="S61">
        <v>33.799999999999997</v>
      </c>
      <c r="T61">
        <f t="shared" si="94"/>
        <v>0.71000766999032916</v>
      </c>
      <c r="U61">
        <f t="shared" si="92"/>
        <v>5.4733727810650896E-2</v>
      </c>
      <c r="V61">
        <f t="shared" si="95"/>
        <v>0.28999233000967084</v>
      </c>
      <c r="W61">
        <f t="shared" si="93"/>
        <v>0.94526627218934911</v>
      </c>
      <c r="X61">
        <v>386745</v>
      </c>
      <c r="Y61">
        <v>359506</v>
      </c>
      <c r="Z61">
        <v>334046</v>
      </c>
      <c r="AA61">
        <v>294737</v>
      </c>
      <c r="AB61">
        <v>224361</v>
      </c>
      <c r="AC61">
        <v>168125</v>
      </c>
      <c r="AD61">
        <v>77412</v>
      </c>
      <c r="AE61">
        <v>3458</v>
      </c>
      <c r="AF61">
        <v>0</v>
      </c>
      <c r="AG61" s="5">
        <f t="shared" si="27"/>
        <v>473356</v>
      </c>
      <c r="AH61" s="5">
        <f t="shared" si="6"/>
        <v>248995</v>
      </c>
      <c r="AJ61">
        <v>0</v>
      </c>
      <c r="AK61">
        <f t="shared" si="34"/>
        <v>746251</v>
      </c>
      <c r="AL61">
        <f t="shared" si="35"/>
        <v>853144</v>
      </c>
      <c r="AM61">
        <f t="shared" si="36"/>
        <v>245537</v>
      </c>
      <c r="AN61">
        <f t="shared" si="37"/>
        <v>3458</v>
      </c>
      <c r="AO61">
        <f t="shared" si="38"/>
        <v>0</v>
      </c>
      <c r="AP61">
        <f t="shared" si="39"/>
        <v>2570741</v>
      </c>
      <c r="AQ61">
        <f t="shared" si="40"/>
        <v>473356</v>
      </c>
      <c r="AR61">
        <f t="shared" si="41"/>
        <v>248995</v>
      </c>
      <c r="AS61">
        <f t="shared" si="42"/>
        <v>1266.755175</v>
      </c>
      <c r="AT61">
        <f t="shared" si="107"/>
        <v>15.044105960110334</v>
      </c>
      <c r="AU61">
        <f t="shared" si="108"/>
        <v>13.984528196344945</v>
      </c>
      <c r="AV61">
        <f t="shared" si="108"/>
        <v>12.994152269715231</v>
      </c>
      <c r="AW61">
        <f t="shared" si="108"/>
        <v>11.465060074118707</v>
      </c>
      <c r="AX61">
        <f t="shared" si="108"/>
        <v>8.7274836321511966</v>
      </c>
      <c r="AY61">
        <f t="shared" si="108"/>
        <v>6.5399431525774085</v>
      </c>
      <c r="AZ61">
        <f t="shared" si="108"/>
        <v>3.0112718473000588</v>
      </c>
      <c r="BA61">
        <f t="shared" si="108"/>
        <v>0.13451374525866278</v>
      </c>
      <c r="BB61">
        <f t="shared" si="108"/>
        <v>0</v>
      </c>
      <c r="BC61">
        <f>AJ61/$AP61*100</f>
        <v>0</v>
      </c>
      <c r="BD61">
        <f>AP61/$AP61*100</f>
        <v>100</v>
      </c>
    </row>
    <row r="62" spans="1:56">
      <c r="AG62" s="5">
        <f t="shared" si="27"/>
        <v>0</v>
      </c>
      <c r="AH62" s="5">
        <f t="shared" si="6"/>
        <v>0</v>
      </c>
      <c r="AK62">
        <f t="shared" si="34"/>
        <v>0</v>
      </c>
      <c r="AL62">
        <f t="shared" si="35"/>
        <v>0</v>
      </c>
      <c r="AM62">
        <f t="shared" si="36"/>
        <v>0</v>
      </c>
      <c r="AN62">
        <f t="shared" si="37"/>
        <v>0</v>
      </c>
      <c r="AO62">
        <f t="shared" si="38"/>
        <v>0</v>
      </c>
    </row>
    <row r="63" spans="1:56" s="1" customFormat="1">
      <c r="A63">
        <v>13</v>
      </c>
      <c r="B63">
        <v>30</v>
      </c>
      <c r="C63"/>
      <c r="D63">
        <v>1</v>
      </c>
      <c r="E63" t="s">
        <v>24</v>
      </c>
      <c r="F63" t="s">
        <v>27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 t="s">
        <v>66</v>
      </c>
      <c r="N63">
        <v>0</v>
      </c>
      <c r="O63">
        <f t="shared" si="74"/>
        <v>0</v>
      </c>
      <c r="P63">
        <v>29.986999999999998</v>
      </c>
      <c r="Q63">
        <v>33.799999999999997</v>
      </c>
      <c r="R63">
        <v>29.986999999999998</v>
      </c>
      <c r="S63">
        <v>33.799999999999997</v>
      </c>
      <c r="T63">
        <f t="shared" si="94"/>
        <v>1</v>
      </c>
      <c r="U63">
        <f t="shared" si="92"/>
        <v>1</v>
      </c>
      <c r="V63">
        <f t="shared" si="95"/>
        <v>0</v>
      </c>
      <c r="W63">
        <f t="shared" si="93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s="5">
        <f t="shared" si="27"/>
        <v>0</v>
      </c>
      <c r="AH63" s="5">
        <f t="shared" si="6"/>
        <v>0</v>
      </c>
      <c r="AI63" s="5"/>
      <c r="AJ63">
        <v>0</v>
      </c>
      <c r="AK63">
        <f t="shared" si="34"/>
        <v>0</v>
      </c>
      <c r="AL63">
        <f t="shared" si="35"/>
        <v>0</v>
      </c>
      <c r="AM63">
        <f t="shared" si="36"/>
        <v>0</v>
      </c>
      <c r="AN63">
        <f t="shared" si="37"/>
        <v>0</v>
      </c>
      <c r="AO63">
        <f t="shared" si="38"/>
        <v>0</v>
      </c>
      <c r="AP63">
        <f t="shared" si="39"/>
        <v>0</v>
      </c>
      <c r="AQ63">
        <f t="shared" si="40"/>
        <v>0</v>
      </c>
      <c r="AR63">
        <f t="shared" si="41"/>
        <v>0</v>
      </c>
      <c r="AS63">
        <f t="shared" si="42"/>
        <v>0</v>
      </c>
      <c r="AT63">
        <f t="shared" ref="AT63" si="109">SUM(Y63:AP63)</f>
        <v>0</v>
      </c>
      <c r="AU63">
        <f t="shared" ref="AU63" si="110">SUM(Z63:AT63)</f>
        <v>0</v>
      </c>
      <c r="AV63">
        <f t="shared" ref="AV63" si="111">SUM(AA63:AU63)</f>
        <v>0</v>
      </c>
      <c r="AW63">
        <f t="shared" ref="AW63" si="112">SUM(AB63:AV63)</f>
        <v>0</v>
      </c>
      <c r="AX63">
        <f t="shared" ref="AX63" si="113">SUM(AC63:AW63)</f>
        <v>0</v>
      </c>
      <c r="AY63">
        <f t="shared" ref="AY63" si="114">SUM(AD63:AX63)</f>
        <v>0</v>
      </c>
      <c r="AZ63">
        <f t="shared" ref="AZ63" si="115">SUM(AE63:AY63)</f>
        <v>0</v>
      </c>
      <c r="BA63">
        <f t="shared" ref="BA63" si="116">SUM(AF63:AZ63)</f>
        <v>0</v>
      </c>
      <c r="BB63">
        <f t="shared" ref="BB63" si="117">SUM(AJ63:BA63)</f>
        <v>0</v>
      </c>
      <c r="BC63">
        <f t="shared" ref="BC63" si="118">SUM(AP63:BB63)</f>
        <v>0</v>
      </c>
      <c r="BD63">
        <f t="shared" ref="BD63" si="119">SUM(AT63:BC63)</f>
        <v>0</v>
      </c>
    </row>
    <row r="64" spans="1:56" s="1" customFormat="1">
      <c r="A64">
        <v>13</v>
      </c>
      <c r="B64">
        <v>30</v>
      </c>
      <c r="C64"/>
      <c r="D64">
        <v>1</v>
      </c>
      <c r="E64" t="s">
        <v>26</v>
      </c>
      <c r="F64" t="s">
        <v>27</v>
      </c>
      <c r="G64">
        <v>0</v>
      </c>
      <c r="H64">
        <v>1</v>
      </c>
      <c r="I64">
        <v>1</v>
      </c>
      <c r="J64">
        <v>1E-4</v>
      </c>
      <c r="K64">
        <v>0</v>
      </c>
      <c r="L64">
        <v>20</v>
      </c>
      <c r="M64" t="s">
        <v>67</v>
      </c>
      <c r="N64">
        <v>1.379E-3</v>
      </c>
      <c r="O64">
        <f>N64*100</f>
        <v>0.13789999999999999</v>
      </c>
      <c r="P64">
        <v>27.891999999999999</v>
      </c>
      <c r="Q64">
        <v>12.36</v>
      </c>
      <c r="R64">
        <v>29.986999999999998</v>
      </c>
      <c r="S64">
        <v>33.799999999999997</v>
      </c>
      <c r="T64">
        <f t="shared" si="94"/>
        <v>0.93013639243672264</v>
      </c>
      <c r="U64">
        <f t="shared" si="92"/>
        <v>0.36568047337278109</v>
      </c>
      <c r="V64">
        <f t="shared" si="95"/>
        <v>6.9863607563277363E-2</v>
      </c>
      <c r="W64">
        <f t="shared" si="93"/>
        <v>0.63431952662721891</v>
      </c>
      <c r="X64">
        <v>309757</v>
      </c>
      <c r="Y64">
        <v>228134</v>
      </c>
      <c r="Z64">
        <v>175982</v>
      </c>
      <c r="AA64">
        <v>126256</v>
      </c>
      <c r="AB64">
        <v>63284</v>
      </c>
      <c r="AC64">
        <v>29223</v>
      </c>
      <c r="AD64">
        <v>2784</v>
      </c>
      <c r="AE64">
        <v>0</v>
      </c>
      <c r="AF64">
        <v>0</v>
      </c>
      <c r="AG64" s="5">
        <f t="shared" si="27"/>
        <v>95291</v>
      </c>
      <c r="AH64" s="5">
        <f t="shared" si="6"/>
        <v>32007</v>
      </c>
      <c r="AI64" s="5"/>
      <c r="AJ64">
        <v>0</v>
      </c>
      <c r="AK64">
        <f t="shared" si="34"/>
        <v>537891</v>
      </c>
      <c r="AL64">
        <f t="shared" si="35"/>
        <v>365522</v>
      </c>
      <c r="AM64">
        <f t="shared" si="36"/>
        <v>32007</v>
      </c>
      <c r="AN64">
        <f t="shared" si="37"/>
        <v>0</v>
      </c>
      <c r="AO64">
        <f t="shared" si="38"/>
        <v>0</v>
      </c>
      <c r="AP64">
        <f t="shared" si="39"/>
        <v>1062718</v>
      </c>
      <c r="AQ64">
        <f t="shared" si="40"/>
        <v>95291</v>
      </c>
      <c r="AR64">
        <f t="shared" si="41"/>
        <v>32007</v>
      </c>
      <c r="AS64">
        <f t="shared" si="42"/>
        <v>219.445875</v>
      </c>
      <c r="AT64">
        <f t="shared" ref="AT64:AT67" si="120">X64/$AP64*100</f>
        <v>29.147619594285594</v>
      </c>
      <c r="AU64">
        <f t="shared" ref="AU64:BB67" si="121">Y64/$AP64*100</f>
        <v>21.467030764511374</v>
      </c>
      <c r="AV64">
        <f t="shared" si="121"/>
        <v>16.559614121526124</v>
      </c>
      <c r="AW64">
        <f t="shared" si="121"/>
        <v>11.880480052092841</v>
      </c>
      <c r="AX64">
        <f t="shared" si="121"/>
        <v>5.9549193671322023</v>
      </c>
      <c r="AY64">
        <f t="shared" si="121"/>
        <v>2.7498357983961879</v>
      </c>
      <c r="AZ64">
        <f t="shared" si="121"/>
        <v>0.26196977937703136</v>
      </c>
      <c r="BA64">
        <f t="shared" si="121"/>
        <v>0</v>
      </c>
      <c r="BB64">
        <f t="shared" si="121"/>
        <v>0</v>
      </c>
      <c r="BC64">
        <f>AJ64/$AP64*100</f>
        <v>0</v>
      </c>
      <c r="BD64">
        <f>AP64/$AP64*100</f>
        <v>100</v>
      </c>
    </row>
    <row r="65" spans="1:56" s="1" customFormat="1">
      <c r="A65">
        <v>13</v>
      </c>
      <c r="B65">
        <v>30</v>
      </c>
      <c r="C65"/>
      <c r="D65">
        <v>1</v>
      </c>
      <c r="E65" t="s">
        <v>26</v>
      </c>
      <c r="F65" t="s">
        <v>27</v>
      </c>
      <c r="G65">
        <v>0</v>
      </c>
      <c r="H65">
        <v>1</v>
      </c>
      <c r="I65">
        <v>1</v>
      </c>
      <c r="J65">
        <v>2.0000000000000001E-4</v>
      </c>
      <c r="K65">
        <v>0</v>
      </c>
      <c r="L65">
        <v>20</v>
      </c>
      <c r="M65" t="s">
        <v>68</v>
      </c>
      <c r="N65">
        <v>2.8730000000000001E-3</v>
      </c>
      <c r="O65">
        <f>N65*100</f>
        <v>0.2873</v>
      </c>
      <c r="P65">
        <v>26.097000000000001</v>
      </c>
      <c r="Q65">
        <v>6.7</v>
      </c>
      <c r="R65">
        <v>29.986999999999998</v>
      </c>
      <c r="S65">
        <v>33.799999999999997</v>
      </c>
      <c r="T65">
        <f t="shared" si="94"/>
        <v>0.87027712008537039</v>
      </c>
      <c r="U65">
        <f t="shared" si="92"/>
        <v>0.19822485207100593</v>
      </c>
      <c r="V65">
        <f t="shared" si="95"/>
        <v>0.12972287991462961</v>
      </c>
      <c r="W65">
        <f t="shared" si="93"/>
        <v>0.80177514792899407</v>
      </c>
      <c r="X65">
        <v>342558</v>
      </c>
      <c r="Y65">
        <v>284859</v>
      </c>
      <c r="Z65">
        <v>239189</v>
      </c>
      <c r="AA65">
        <v>189274</v>
      </c>
      <c r="AB65">
        <v>120779</v>
      </c>
      <c r="AC65">
        <v>72422</v>
      </c>
      <c r="AD65">
        <v>17778</v>
      </c>
      <c r="AE65">
        <v>151</v>
      </c>
      <c r="AF65">
        <v>0</v>
      </c>
      <c r="AG65" s="5">
        <f t="shared" si="27"/>
        <v>211130</v>
      </c>
      <c r="AH65" s="5">
        <f t="shared" si="6"/>
        <v>90351</v>
      </c>
      <c r="AI65" s="5"/>
      <c r="AJ65">
        <v>0</v>
      </c>
      <c r="AK65">
        <f t="shared" si="34"/>
        <v>627417</v>
      </c>
      <c r="AL65">
        <f t="shared" si="35"/>
        <v>549242</v>
      </c>
      <c r="AM65">
        <f t="shared" si="36"/>
        <v>90200</v>
      </c>
      <c r="AN65">
        <f t="shared" si="37"/>
        <v>151</v>
      </c>
      <c r="AO65">
        <f t="shared" si="38"/>
        <v>0</v>
      </c>
      <c r="AP65">
        <f t="shared" si="39"/>
        <v>1568491</v>
      </c>
      <c r="AQ65">
        <f t="shared" si="40"/>
        <v>211130</v>
      </c>
      <c r="AR65">
        <f t="shared" si="41"/>
        <v>90351</v>
      </c>
      <c r="AS65">
        <f t="shared" si="42"/>
        <v>486.05787499999997</v>
      </c>
      <c r="AT65">
        <f t="shared" si="120"/>
        <v>21.839972304590844</v>
      </c>
      <c r="AU65">
        <f t="shared" si="121"/>
        <v>18.161341059655427</v>
      </c>
      <c r="AV65">
        <f t="shared" si="121"/>
        <v>15.249625276778763</v>
      </c>
      <c r="AW65">
        <f t="shared" si="121"/>
        <v>12.067267201405683</v>
      </c>
      <c r="AX65">
        <f t="shared" si="121"/>
        <v>7.7003310825500435</v>
      </c>
      <c r="AY65">
        <f t="shared" si="121"/>
        <v>4.6173041477445516</v>
      </c>
      <c r="AZ65">
        <f t="shared" si="121"/>
        <v>1.1334460956422447</v>
      </c>
      <c r="BA65">
        <f t="shared" si="121"/>
        <v>9.6270874362683629E-3</v>
      </c>
      <c r="BB65">
        <f t="shared" si="121"/>
        <v>0</v>
      </c>
      <c r="BC65">
        <f>AJ65/$AP65*100</f>
        <v>0</v>
      </c>
      <c r="BD65">
        <f>AP65/$AP65*100</f>
        <v>100</v>
      </c>
    </row>
    <row r="66" spans="1:56" s="4" customFormat="1">
      <c r="A66" s="4">
        <v>13</v>
      </c>
      <c r="B66" s="4">
        <v>30</v>
      </c>
      <c r="D66" s="4">
        <v>1</v>
      </c>
      <c r="E66" s="4" t="s">
        <v>26</v>
      </c>
      <c r="F66" s="4" t="s">
        <v>27</v>
      </c>
      <c r="G66" s="4">
        <v>0</v>
      </c>
      <c r="H66" s="4">
        <v>1</v>
      </c>
      <c r="I66" s="4">
        <v>1</v>
      </c>
      <c r="J66" s="4">
        <v>4.0000000000000002E-4</v>
      </c>
      <c r="K66" s="4">
        <v>0</v>
      </c>
      <c r="L66" s="4">
        <v>20</v>
      </c>
      <c r="M66" s="4" t="s">
        <v>69</v>
      </c>
      <c r="N66" s="4">
        <v>5.7949999999999998E-3</v>
      </c>
      <c r="O66" s="4">
        <f>N66*100</f>
        <v>0.57950000000000002</v>
      </c>
      <c r="P66" s="4">
        <v>23.495999999999999</v>
      </c>
      <c r="Q66" s="4">
        <v>3.18</v>
      </c>
      <c r="R66" s="4">
        <v>29.986999999999998</v>
      </c>
      <c r="S66" s="4">
        <v>33.799999999999997</v>
      </c>
      <c r="T66" s="4">
        <f t="shared" si="94"/>
        <v>0.78353953379797914</v>
      </c>
      <c r="U66" s="4">
        <f t="shared" si="92"/>
        <v>9.4082840236686407E-2</v>
      </c>
      <c r="V66" s="4">
        <f t="shared" si="95"/>
        <v>0.21646046620202086</v>
      </c>
      <c r="W66" s="4">
        <f t="shared" si="93"/>
        <v>0.90591715976331355</v>
      </c>
      <c r="X66" s="4">
        <v>367538</v>
      </c>
      <c r="Y66" s="4">
        <v>328471</v>
      </c>
      <c r="Z66" s="4">
        <v>294472</v>
      </c>
      <c r="AA66" s="4">
        <v>251035</v>
      </c>
      <c r="AB66" s="4">
        <v>186058</v>
      </c>
      <c r="AC66" s="4">
        <v>133854</v>
      </c>
      <c r="AD66" s="4">
        <v>57421</v>
      </c>
      <c r="AE66" s="4">
        <v>1736</v>
      </c>
      <c r="AF66" s="4">
        <v>0</v>
      </c>
      <c r="AG66" s="5">
        <f t="shared" si="27"/>
        <v>379069</v>
      </c>
      <c r="AH66" s="5">
        <f t="shared" si="6"/>
        <v>193011</v>
      </c>
      <c r="AI66" s="5"/>
      <c r="AJ66" s="4">
        <v>0</v>
      </c>
      <c r="AK66" s="4">
        <f t="shared" si="34"/>
        <v>696009</v>
      </c>
      <c r="AL66" s="4">
        <f t="shared" si="35"/>
        <v>731565</v>
      </c>
      <c r="AM66" s="4">
        <f t="shared" si="36"/>
        <v>191275</v>
      </c>
      <c r="AN66" s="4">
        <f t="shared" si="37"/>
        <v>1736</v>
      </c>
      <c r="AO66" s="4">
        <f t="shared" si="38"/>
        <v>0</v>
      </c>
      <c r="AP66" s="4">
        <f t="shared" si="39"/>
        <v>2192665</v>
      </c>
      <c r="AQ66" s="4">
        <f t="shared" si="40"/>
        <v>379069</v>
      </c>
      <c r="AR66" s="4">
        <f t="shared" si="41"/>
        <v>193011</v>
      </c>
      <c r="AS66" s="4">
        <f t="shared" si="42"/>
        <v>981.06482500000004</v>
      </c>
      <c r="AT66" s="4">
        <f t="shared" si="120"/>
        <v>16.762159290178847</v>
      </c>
      <c r="AU66" s="4">
        <f t="shared" si="121"/>
        <v>14.980446169387482</v>
      </c>
      <c r="AV66" s="4">
        <f t="shared" si="121"/>
        <v>13.429867307591447</v>
      </c>
      <c r="AW66" s="4">
        <f t="shared" si="121"/>
        <v>11.448853336008922</v>
      </c>
      <c r="AX66" s="4">
        <f t="shared" si="121"/>
        <v>8.485473157094221</v>
      </c>
      <c r="AY66" s="4">
        <f t="shared" si="121"/>
        <v>6.1046261056750577</v>
      </c>
      <c r="AZ66" s="4">
        <f t="shared" si="121"/>
        <v>2.6187766941142403</v>
      </c>
      <c r="BA66" s="4">
        <f t="shared" si="121"/>
        <v>7.9173061092323721E-2</v>
      </c>
      <c r="BB66" s="4">
        <f t="shared" si="121"/>
        <v>0</v>
      </c>
      <c r="BC66" s="4">
        <f>AJ66/$AP66*100</f>
        <v>0</v>
      </c>
      <c r="BD66" s="4">
        <f>AP66/$AP66*100</f>
        <v>100</v>
      </c>
    </row>
    <row r="67" spans="1:56" s="1" customFormat="1">
      <c r="A67">
        <v>13</v>
      </c>
      <c r="B67">
        <v>30</v>
      </c>
      <c r="C67"/>
      <c r="D67">
        <v>1</v>
      </c>
      <c r="E67" t="s">
        <v>26</v>
      </c>
      <c r="F67" t="s">
        <v>27</v>
      </c>
      <c r="G67">
        <v>0</v>
      </c>
      <c r="H67">
        <v>1</v>
      </c>
      <c r="I67">
        <v>1</v>
      </c>
      <c r="J67">
        <v>5.9999999999999995E-4</v>
      </c>
      <c r="K67">
        <v>0</v>
      </c>
      <c r="L67">
        <v>20</v>
      </c>
      <c r="M67" t="s">
        <v>70</v>
      </c>
      <c r="N67">
        <v>8.7889999999999999E-3</v>
      </c>
      <c r="O67">
        <f>N67*100</f>
        <v>0.87890000000000001</v>
      </c>
      <c r="P67">
        <v>21.375</v>
      </c>
      <c r="Q67">
        <v>2</v>
      </c>
      <c r="R67">
        <v>29.986999999999998</v>
      </c>
      <c r="S67">
        <v>33.799999999999997</v>
      </c>
      <c r="T67">
        <f t="shared" si="94"/>
        <v>0.71280888384966823</v>
      </c>
      <c r="U67">
        <f t="shared" si="92"/>
        <v>5.9171597633136098E-2</v>
      </c>
      <c r="V67">
        <f t="shared" si="95"/>
        <v>0.28719111615033177</v>
      </c>
      <c r="W67">
        <f t="shared" si="93"/>
        <v>0.94082840236686394</v>
      </c>
      <c r="X67">
        <v>379343</v>
      </c>
      <c r="Y67">
        <v>348916</v>
      </c>
      <c r="Z67">
        <v>321745</v>
      </c>
      <c r="AA67">
        <v>284373</v>
      </c>
      <c r="AB67">
        <v>223385</v>
      </c>
      <c r="AC67">
        <v>174026</v>
      </c>
      <c r="AD67">
        <v>88205</v>
      </c>
      <c r="AE67">
        <v>8098</v>
      </c>
      <c r="AF67">
        <v>0</v>
      </c>
      <c r="AG67" s="5">
        <f t="shared" si="27"/>
        <v>493714</v>
      </c>
      <c r="AH67" s="5">
        <f t="shared" si="6"/>
        <v>270329</v>
      </c>
      <c r="AI67" s="5"/>
      <c r="AJ67">
        <v>0</v>
      </c>
      <c r="AK67">
        <f t="shared" si="34"/>
        <v>728259</v>
      </c>
      <c r="AL67">
        <f t="shared" si="35"/>
        <v>829503</v>
      </c>
      <c r="AM67">
        <f t="shared" si="36"/>
        <v>262231</v>
      </c>
      <c r="AN67">
        <f t="shared" si="37"/>
        <v>8098</v>
      </c>
      <c r="AO67">
        <f t="shared" si="38"/>
        <v>0</v>
      </c>
      <c r="AP67">
        <f t="shared" si="39"/>
        <v>2592134</v>
      </c>
      <c r="AQ67">
        <f t="shared" si="40"/>
        <v>493714</v>
      </c>
      <c r="AR67">
        <f t="shared" si="41"/>
        <v>270329</v>
      </c>
      <c r="AS67">
        <f t="shared" si="42"/>
        <v>1434.3278250000001</v>
      </c>
      <c r="AT67">
        <f t="shared" si="120"/>
        <v>14.63439004310734</v>
      </c>
      <c r="AU67">
        <f t="shared" si="121"/>
        <v>13.460569553888805</v>
      </c>
      <c r="AV67">
        <f t="shared" si="121"/>
        <v>12.412359854853182</v>
      </c>
      <c r="AW67">
        <f t="shared" si="121"/>
        <v>10.97061340193061</v>
      </c>
      <c r="AX67">
        <f t="shared" si="121"/>
        <v>8.6178029376567729</v>
      </c>
      <c r="AY67">
        <f t="shared" si="121"/>
        <v>6.7136189718587076</v>
      </c>
      <c r="AZ67">
        <f t="shared" si="121"/>
        <v>3.4027947629250646</v>
      </c>
      <c r="BA67">
        <f t="shared" si="121"/>
        <v>0.31240668885173373</v>
      </c>
      <c r="BB67">
        <f t="shared" si="121"/>
        <v>0</v>
      </c>
      <c r="BC67">
        <f>AJ67/$AP67*100</f>
        <v>0</v>
      </c>
      <c r="BD67">
        <f>AP67/$AP67*100</f>
        <v>100</v>
      </c>
    </row>
    <row r="68" spans="1:56">
      <c r="AG68" s="5">
        <f t="shared" si="27"/>
        <v>0</v>
      </c>
      <c r="AH68" s="5">
        <f t="shared" si="6"/>
        <v>0</v>
      </c>
      <c r="AK68">
        <f t="shared" si="34"/>
        <v>0</v>
      </c>
      <c r="AL68">
        <f t="shared" si="35"/>
        <v>0</v>
      </c>
      <c r="AM68">
        <f t="shared" si="36"/>
        <v>0</v>
      </c>
      <c r="AN68">
        <f t="shared" si="37"/>
        <v>0</v>
      </c>
      <c r="AO68">
        <f t="shared" si="38"/>
        <v>0</v>
      </c>
    </row>
    <row r="69" spans="1:56" s="1" customFormat="1">
      <c r="A69">
        <v>13</v>
      </c>
      <c r="B69">
        <v>30</v>
      </c>
      <c r="C69"/>
      <c r="D69">
        <v>1</v>
      </c>
      <c r="E69" t="s">
        <v>24</v>
      </c>
      <c r="F69" t="s">
        <v>27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 t="s">
        <v>71</v>
      </c>
      <c r="N69">
        <v>0</v>
      </c>
      <c r="O69">
        <f t="shared" ref="O69:O73" si="122">N69*100</f>
        <v>0</v>
      </c>
      <c r="P69">
        <v>29.986999999999998</v>
      </c>
      <c r="Q69">
        <v>33.799999999999997</v>
      </c>
      <c r="R69">
        <v>29.986999999999998</v>
      </c>
      <c r="S69">
        <v>33.799999999999997</v>
      </c>
      <c r="T69">
        <f t="shared" ref="T69:T73" si="123">P69/R69</f>
        <v>1</v>
      </c>
      <c r="U69">
        <f t="shared" ref="U69:U73" si="124">Q69/S69</f>
        <v>1</v>
      </c>
      <c r="V69">
        <f t="shared" ref="V69:V73" si="125">1-T69</f>
        <v>0</v>
      </c>
      <c r="W69">
        <f t="shared" ref="W69:W73" si="126">1-U69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s="5">
        <f t="shared" si="27"/>
        <v>0</v>
      </c>
      <c r="AH69" s="5">
        <f t="shared" si="6"/>
        <v>0</v>
      </c>
      <c r="AI69" s="5"/>
      <c r="AJ69">
        <v>0</v>
      </c>
      <c r="AK69">
        <f t="shared" si="34"/>
        <v>0</v>
      </c>
      <c r="AL69">
        <f t="shared" si="35"/>
        <v>0</v>
      </c>
      <c r="AM69">
        <f t="shared" si="36"/>
        <v>0</v>
      </c>
      <c r="AN69">
        <f t="shared" si="37"/>
        <v>0</v>
      </c>
      <c r="AO69">
        <f t="shared" si="38"/>
        <v>0</v>
      </c>
      <c r="AP69">
        <f t="shared" ref="AP69" si="127">SUM(X69:AJ69)</f>
        <v>0</v>
      </c>
      <c r="AQ69">
        <f t="shared" ref="AQ69:AQ73" si="128">AB69+AC69+AD69+AE69+AF69+AJ69</f>
        <v>0</v>
      </c>
      <c r="AR69">
        <f t="shared" ref="AR69:AR73" si="129">AC69+AD69+AE69+AF69+AJ69</f>
        <v>0</v>
      </c>
      <c r="AS69">
        <f t="shared" si="42"/>
        <v>0</v>
      </c>
      <c r="AT69">
        <f t="shared" ref="AT69" si="130">SUM(Y69:AP69)</f>
        <v>0</v>
      </c>
      <c r="AU69">
        <f t="shared" ref="AU69" si="131">SUM(Z69:AT69)</f>
        <v>0</v>
      </c>
      <c r="AV69">
        <f t="shared" ref="AV69" si="132">SUM(AA69:AU69)</f>
        <v>0</v>
      </c>
      <c r="AW69">
        <f t="shared" ref="AW69" si="133">SUM(AB69:AV69)</f>
        <v>0</v>
      </c>
      <c r="AX69">
        <f t="shared" ref="AX69" si="134">SUM(AC69:AW69)</f>
        <v>0</v>
      </c>
      <c r="AY69">
        <f t="shared" ref="AY69" si="135">SUM(AD69:AX69)</f>
        <v>0</v>
      </c>
      <c r="AZ69">
        <f t="shared" ref="AZ69" si="136">SUM(AE69:AY69)</f>
        <v>0</v>
      </c>
      <c r="BA69">
        <f t="shared" ref="BA69" si="137">SUM(AF69:AZ69)</f>
        <v>0</v>
      </c>
      <c r="BB69">
        <f t="shared" ref="BB69" si="138">SUM(AJ69:BA69)</f>
        <v>0</v>
      </c>
      <c r="BC69">
        <f t="shared" ref="BC69" si="139">SUM(AP69:BB69)</f>
        <v>0</v>
      </c>
      <c r="BD69">
        <f t="shared" ref="BD69" si="140">SUM(AT69:BC69)</f>
        <v>0</v>
      </c>
    </row>
    <row r="70" spans="1:56">
      <c r="A70">
        <v>13</v>
      </c>
      <c r="B70">
        <v>30</v>
      </c>
      <c r="D70">
        <v>1</v>
      </c>
      <c r="E70" t="s">
        <v>26</v>
      </c>
      <c r="F70" t="s">
        <v>27</v>
      </c>
      <c r="G70">
        <v>0</v>
      </c>
      <c r="H70">
        <v>1</v>
      </c>
      <c r="I70">
        <v>0</v>
      </c>
      <c r="J70">
        <v>1E-4</v>
      </c>
      <c r="K70" s="2">
        <v>0</v>
      </c>
      <c r="L70" s="2">
        <v>20</v>
      </c>
      <c r="M70" t="s">
        <v>72</v>
      </c>
      <c r="N70">
        <v>1.175E-3</v>
      </c>
      <c r="O70">
        <f t="shared" si="122"/>
        <v>0.11750000000000001</v>
      </c>
      <c r="P70">
        <v>28.263999999999999</v>
      </c>
      <c r="Q70">
        <v>18.11</v>
      </c>
      <c r="R70">
        <v>29.986999999999998</v>
      </c>
      <c r="S70">
        <v>33.799999999999997</v>
      </c>
      <c r="T70" s="2">
        <f t="shared" si="123"/>
        <v>0.94254176809950985</v>
      </c>
      <c r="U70" s="2">
        <f t="shared" si="124"/>
        <v>0.5357988165680474</v>
      </c>
      <c r="V70" s="2">
        <f t="shared" si="125"/>
        <v>5.7458231900490153E-2</v>
      </c>
      <c r="W70" s="2">
        <f t="shared" si="126"/>
        <v>0.4642011834319526</v>
      </c>
      <c r="X70">
        <v>229378</v>
      </c>
      <c r="Y70">
        <v>135524</v>
      </c>
      <c r="Z70">
        <v>106158</v>
      </c>
      <c r="AA70">
        <v>80679</v>
      </c>
      <c r="AB70">
        <v>47314</v>
      </c>
      <c r="AC70">
        <v>26404</v>
      </c>
      <c r="AD70">
        <v>7564</v>
      </c>
      <c r="AE70">
        <v>1</v>
      </c>
      <c r="AF70">
        <v>0</v>
      </c>
      <c r="AG70" s="5">
        <f t="shared" si="27"/>
        <v>81283</v>
      </c>
      <c r="AH70" s="5">
        <f t="shared" si="6"/>
        <v>33969</v>
      </c>
      <c r="AJ70">
        <v>0</v>
      </c>
      <c r="AK70">
        <f t="shared" si="34"/>
        <v>364902</v>
      </c>
      <c r="AL70">
        <f t="shared" si="35"/>
        <v>234151</v>
      </c>
      <c r="AM70">
        <f t="shared" si="36"/>
        <v>33968</v>
      </c>
      <c r="AN70">
        <f t="shared" si="37"/>
        <v>1</v>
      </c>
      <c r="AO70">
        <f t="shared" si="38"/>
        <v>0</v>
      </c>
      <c r="AP70">
        <f t="shared" ref="AP70:AP73" si="141">SUM(X70:AJ70)</f>
        <v>748274</v>
      </c>
      <c r="AQ70">
        <f t="shared" si="128"/>
        <v>81283</v>
      </c>
      <c r="AR70">
        <f t="shared" si="129"/>
        <v>33969</v>
      </c>
      <c r="AS70">
        <f t="shared" si="42"/>
        <v>197.53960000000001</v>
      </c>
      <c r="AT70">
        <f t="shared" ref="AT70:AT73" si="142">X70/$AP70*100</f>
        <v>30.654279047514681</v>
      </c>
      <c r="AU70">
        <f t="shared" ref="AU70:AU73" si="143">Y70/$AP70*100</f>
        <v>18.111547374357524</v>
      </c>
      <c r="AV70">
        <f t="shared" ref="AV70:AV73" si="144">Z70/$AP70*100</f>
        <v>14.187049129062348</v>
      </c>
      <c r="AW70">
        <f t="shared" ref="AW70:AW73" si="145">AA70/$AP70*100</f>
        <v>10.782013005930983</v>
      </c>
      <c r="AX70">
        <f t="shared" ref="AX70:AX73" si="146">AB70/$AP70*100</f>
        <v>6.3230848592895113</v>
      </c>
      <c r="AY70">
        <f t="shared" ref="AY70:AY73" si="147">AC70/$AP70*100</f>
        <v>3.5286539422724834</v>
      </c>
      <c r="AZ70">
        <f t="shared" ref="AZ70:AZ73" si="148">AD70/$AP70*100</f>
        <v>1.0108596583604401</v>
      </c>
      <c r="BA70">
        <f t="shared" ref="BA70:BA73" si="149">AE70/$AP70*100</f>
        <v>1.3364088555796406E-4</v>
      </c>
      <c r="BB70">
        <f t="shared" ref="BB70:BB73" si="150">AF70/$AP70*100</f>
        <v>0</v>
      </c>
      <c r="BC70">
        <f t="shared" ref="BC70:BC73" si="151">AJ70/$AP70*100</f>
        <v>0</v>
      </c>
      <c r="BD70">
        <f t="shared" ref="BD70:BD73" si="152">AP70/$AP70*100</f>
        <v>100</v>
      </c>
    </row>
    <row r="71" spans="1:56">
      <c r="A71">
        <v>13</v>
      </c>
      <c r="B71">
        <v>30</v>
      </c>
      <c r="D71">
        <v>1</v>
      </c>
      <c r="E71" t="s">
        <v>26</v>
      </c>
      <c r="F71" t="s">
        <v>27</v>
      </c>
      <c r="G71">
        <v>0</v>
      </c>
      <c r="H71">
        <v>1</v>
      </c>
      <c r="I71">
        <v>0</v>
      </c>
      <c r="J71">
        <v>2.9999999999999997E-4</v>
      </c>
      <c r="K71">
        <v>0</v>
      </c>
      <c r="L71">
        <v>20</v>
      </c>
      <c r="M71" t="s">
        <v>73</v>
      </c>
      <c r="N71">
        <v>3.3050000000000002E-3</v>
      </c>
      <c r="O71">
        <f t="shared" si="122"/>
        <v>0.33050000000000002</v>
      </c>
      <c r="P71">
        <v>25.463000000000001</v>
      </c>
      <c r="Q71">
        <v>7.92</v>
      </c>
      <c r="R71">
        <v>29.986999999999998</v>
      </c>
      <c r="S71">
        <v>33.799999999999997</v>
      </c>
      <c r="T71">
        <f t="shared" si="123"/>
        <v>0.84913462500416859</v>
      </c>
      <c r="U71">
        <f t="shared" si="124"/>
        <v>0.23431952662721894</v>
      </c>
      <c r="V71">
        <f t="shared" si="125"/>
        <v>0.15086537499583141</v>
      </c>
      <c r="W71">
        <f t="shared" si="126"/>
        <v>0.76568047337278111</v>
      </c>
      <c r="X71">
        <v>284196</v>
      </c>
      <c r="Y71">
        <v>212752</v>
      </c>
      <c r="Z71">
        <v>184846</v>
      </c>
      <c r="AA71">
        <v>156662</v>
      </c>
      <c r="AB71">
        <v>117586</v>
      </c>
      <c r="AC71">
        <v>85309</v>
      </c>
      <c r="AD71">
        <v>39468</v>
      </c>
      <c r="AE71">
        <v>2515</v>
      </c>
      <c r="AF71">
        <v>0</v>
      </c>
      <c r="AG71" s="5">
        <f t="shared" si="27"/>
        <v>244878</v>
      </c>
      <c r="AH71" s="5">
        <f t="shared" si="6"/>
        <v>127292</v>
      </c>
      <c r="AJ71">
        <v>0</v>
      </c>
      <c r="AK71">
        <f t="shared" si="34"/>
        <v>496948</v>
      </c>
      <c r="AL71">
        <f t="shared" si="35"/>
        <v>459094</v>
      </c>
      <c r="AM71">
        <f t="shared" si="36"/>
        <v>124777</v>
      </c>
      <c r="AN71">
        <f t="shared" si="37"/>
        <v>2515</v>
      </c>
      <c r="AO71">
        <f t="shared" si="38"/>
        <v>0</v>
      </c>
      <c r="AP71">
        <f t="shared" si="141"/>
        <v>1455504</v>
      </c>
      <c r="AQ71">
        <f t="shared" si="128"/>
        <v>244878</v>
      </c>
      <c r="AR71">
        <f t="shared" si="129"/>
        <v>127292</v>
      </c>
      <c r="AS71">
        <f t="shared" si="42"/>
        <v>671.26939999999991</v>
      </c>
      <c r="AT71">
        <f t="shared" si="142"/>
        <v>19.525607624575407</v>
      </c>
      <c r="AU71">
        <f t="shared" si="143"/>
        <v>14.617067352614626</v>
      </c>
      <c r="AV71">
        <f t="shared" si="144"/>
        <v>12.699793336191451</v>
      </c>
      <c r="AW71">
        <f t="shared" si="145"/>
        <v>10.763419406611044</v>
      </c>
      <c r="AX71">
        <f t="shared" si="146"/>
        <v>8.078713627719333</v>
      </c>
      <c r="AY71">
        <f t="shared" si="147"/>
        <v>5.8611312644966969</v>
      </c>
      <c r="AZ71">
        <f t="shared" si="148"/>
        <v>2.7116380305378756</v>
      </c>
      <c r="BA71">
        <f t="shared" si="149"/>
        <v>0.17279237982169751</v>
      </c>
      <c r="BB71">
        <f t="shared" si="150"/>
        <v>0</v>
      </c>
      <c r="BC71">
        <f t="shared" si="151"/>
        <v>0</v>
      </c>
      <c r="BD71">
        <f t="shared" si="152"/>
        <v>100</v>
      </c>
    </row>
    <row r="72" spans="1:56">
      <c r="A72">
        <v>13</v>
      </c>
      <c r="B72">
        <v>30</v>
      </c>
      <c r="D72">
        <v>1</v>
      </c>
      <c r="E72" t="s">
        <v>26</v>
      </c>
      <c r="F72" t="s">
        <v>27</v>
      </c>
      <c r="G72">
        <v>0</v>
      </c>
      <c r="H72">
        <v>1</v>
      </c>
      <c r="I72">
        <v>0</v>
      </c>
      <c r="J72">
        <v>5.0000000000000001E-4</v>
      </c>
      <c r="K72" s="2">
        <v>0</v>
      </c>
      <c r="L72" s="2">
        <v>20</v>
      </c>
      <c r="M72" t="s">
        <v>74</v>
      </c>
      <c r="N72">
        <v>5.3350000000000003E-3</v>
      </c>
      <c r="O72">
        <f t="shared" si="122"/>
        <v>0.53350000000000009</v>
      </c>
      <c r="P72">
        <v>23.248000000000001</v>
      </c>
      <c r="Q72">
        <v>4.3099999999999996</v>
      </c>
      <c r="R72">
        <v>29.986999999999998</v>
      </c>
      <c r="S72">
        <v>33.799999999999997</v>
      </c>
      <c r="T72" s="2">
        <f t="shared" si="123"/>
        <v>0.77526928335612111</v>
      </c>
      <c r="U72" s="2">
        <f t="shared" si="124"/>
        <v>0.12751479289940829</v>
      </c>
      <c r="V72" s="2">
        <f t="shared" si="125"/>
        <v>0.22473071664387889</v>
      </c>
      <c r="W72" s="2">
        <f t="shared" si="126"/>
        <v>0.87248520710059174</v>
      </c>
      <c r="X72">
        <v>308679</v>
      </c>
      <c r="Y72">
        <v>252006</v>
      </c>
      <c r="Z72">
        <v>226975</v>
      </c>
      <c r="AA72">
        <v>200629</v>
      </c>
      <c r="AB72">
        <v>161539</v>
      </c>
      <c r="AC72">
        <v>128898</v>
      </c>
      <c r="AD72">
        <v>71128</v>
      </c>
      <c r="AE72">
        <v>8188</v>
      </c>
      <c r="AF72">
        <v>0</v>
      </c>
      <c r="AG72" s="5">
        <f t="shared" si="27"/>
        <v>369753</v>
      </c>
      <c r="AH72" s="5">
        <f t="shared" si="6"/>
        <v>208214</v>
      </c>
      <c r="AJ72">
        <v>0</v>
      </c>
      <c r="AK72">
        <f t="shared" si="34"/>
        <v>560685</v>
      </c>
      <c r="AL72">
        <f t="shared" si="35"/>
        <v>589143</v>
      </c>
      <c r="AM72">
        <f t="shared" si="36"/>
        <v>200026</v>
      </c>
      <c r="AN72">
        <f t="shared" si="37"/>
        <v>8188</v>
      </c>
      <c r="AO72">
        <f t="shared" si="38"/>
        <v>0</v>
      </c>
      <c r="AP72">
        <f t="shared" si="141"/>
        <v>1936009</v>
      </c>
      <c r="AQ72">
        <f t="shared" si="128"/>
        <v>369753</v>
      </c>
      <c r="AR72">
        <f t="shared" si="129"/>
        <v>208214</v>
      </c>
      <c r="AS72">
        <f t="shared" si="42"/>
        <v>1135.9260749999999</v>
      </c>
      <c r="AT72">
        <f t="shared" si="142"/>
        <v>15.944089102891567</v>
      </c>
      <c r="AU72">
        <f t="shared" si="143"/>
        <v>13.016778331092468</v>
      </c>
      <c r="AV72">
        <f t="shared" si="144"/>
        <v>11.723860787837246</v>
      </c>
      <c r="AW72">
        <f t="shared" si="145"/>
        <v>10.36302000662187</v>
      </c>
      <c r="AX72">
        <f t="shared" si="146"/>
        <v>8.3439178226960724</v>
      </c>
      <c r="AY72">
        <f t="shared" si="147"/>
        <v>6.6579235943634556</v>
      </c>
      <c r="AZ72">
        <f t="shared" si="148"/>
        <v>3.6739498628363814</v>
      </c>
      <c r="BA72">
        <f t="shared" si="149"/>
        <v>0.42293191818839682</v>
      </c>
      <c r="BB72">
        <f t="shared" si="150"/>
        <v>0</v>
      </c>
      <c r="BC72">
        <f t="shared" si="151"/>
        <v>0</v>
      </c>
      <c r="BD72">
        <f t="shared" si="152"/>
        <v>100</v>
      </c>
    </row>
    <row r="73" spans="1:56">
      <c r="A73">
        <v>13</v>
      </c>
      <c r="B73">
        <v>30</v>
      </c>
      <c r="D73">
        <v>1</v>
      </c>
      <c r="E73" t="s">
        <v>26</v>
      </c>
      <c r="F73" t="s">
        <v>27</v>
      </c>
      <c r="G73">
        <v>0</v>
      </c>
      <c r="H73">
        <v>1</v>
      </c>
      <c r="I73">
        <v>0</v>
      </c>
      <c r="J73">
        <v>6.9999999999999999E-4</v>
      </c>
      <c r="K73" s="2">
        <v>0</v>
      </c>
      <c r="L73" s="2">
        <v>20</v>
      </c>
      <c r="M73" t="s">
        <v>75</v>
      </c>
      <c r="N73">
        <v>7.4539999999999997E-3</v>
      </c>
      <c r="O73">
        <f t="shared" si="122"/>
        <v>0.74539999999999995</v>
      </c>
      <c r="P73">
        <v>21.593</v>
      </c>
      <c r="Q73">
        <v>2.68</v>
      </c>
      <c r="R73">
        <v>29.986999999999998</v>
      </c>
      <c r="S73">
        <v>33.799999999999997</v>
      </c>
      <c r="T73" s="2">
        <f t="shared" si="123"/>
        <v>0.72007870077033387</v>
      </c>
      <c r="U73" s="2">
        <f t="shared" si="124"/>
        <v>7.9289940828402378E-2</v>
      </c>
      <c r="V73" s="2">
        <f t="shared" si="125"/>
        <v>0.27992129922966613</v>
      </c>
      <c r="W73" s="2">
        <f t="shared" si="126"/>
        <v>0.92071005917159765</v>
      </c>
      <c r="X73">
        <v>326437</v>
      </c>
      <c r="Y73">
        <v>278084</v>
      </c>
      <c r="Z73">
        <v>254877</v>
      </c>
      <c r="AA73">
        <v>230003</v>
      </c>
      <c r="AB73">
        <v>192270</v>
      </c>
      <c r="AC73">
        <v>159896</v>
      </c>
      <c r="AD73">
        <v>98037</v>
      </c>
      <c r="AE73">
        <v>17279</v>
      </c>
      <c r="AF73">
        <v>0</v>
      </c>
      <c r="AG73" s="5">
        <f t="shared" si="27"/>
        <v>467482</v>
      </c>
      <c r="AH73" s="5">
        <f t="shared" si="6"/>
        <v>275212</v>
      </c>
      <c r="AJ73">
        <v>0</v>
      </c>
      <c r="AK73">
        <f t="shared" si="34"/>
        <v>604521</v>
      </c>
      <c r="AL73">
        <f t="shared" si="35"/>
        <v>677150</v>
      </c>
      <c r="AM73">
        <f t="shared" si="36"/>
        <v>257933</v>
      </c>
      <c r="AN73">
        <f t="shared" si="37"/>
        <v>17279</v>
      </c>
      <c r="AO73">
        <f t="shared" si="38"/>
        <v>0</v>
      </c>
      <c r="AP73">
        <f t="shared" si="141"/>
        <v>2299577</v>
      </c>
      <c r="AQ73">
        <f t="shared" si="128"/>
        <v>467482</v>
      </c>
      <c r="AR73">
        <f t="shared" si="129"/>
        <v>275212</v>
      </c>
      <c r="AS73">
        <f t="shared" si="42"/>
        <v>1594.5648249999999</v>
      </c>
      <c r="AT73">
        <f t="shared" si="142"/>
        <v>14.195523785461415</v>
      </c>
      <c r="AU73">
        <f t="shared" si="143"/>
        <v>12.092832725322962</v>
      </c>
      <c r="AV73">
        <f t="shared" si="144"/>
        <v>11.083647122927392</v>
      </c>
      <c r="AW73">
        <f t="shared" si="145"/>
        <v>10.001969927512755</v>
      </c>
      <c r="AX73">
        <f t="shared" si="146"/>
        <v>8.3611029332785982</v>
      </c>
      <c r="AY73">
        <f t="shared" si="147"/>
        <v>6.9532787986660152</v>
      </c>
      <c r="AZ73">
        <f t="shared" si="148"/>
        <v>4.2632623304198987</v>
      </c>
      <c r="BA73">
        <f t="shared" si="149"/>
        <v>0.75139906165351289</v>
      </c>
      <c r="BB73">
        <f t="shared" si="150"/>
        <v>0</v>
      </c>
      <c r="BC73">
        <f t="shared" si="151"/>
        <v>0</v>
      </c>
      <c r="BD73">
        <f t="shared" si="152"/>
        <v>100</v>
      </c>
    </row>
    <row r="74" spans="1:56">
      <c r="AG74" s="5">
        <f t="shared" si="27"/>
        <v>0</v>
      </c>
      <c r="AH74" s="5">
        <f t="shared" si="6"/>
        <v>0</v>
      </c>
    </row>
    <row r="75" spans="1:56">
      <c r="A75">
        <v>13</v>
      </c>
      <c r="B75">
        <v>15</v>
      </c>
      <c r="D75">
        <v>1</v>
      </c>
      <c r="E75" t="s">
        <v>24</v>
      </c>
      <c r="F75" t="s">
        <v>21</v>
      </c>
      <c r="G75">
        <v>0</v>
      </c>
      <c r="H75">
        <v>1</v>
      </c>
      <c r="I75">
        <v>1</v>
      </c>
      <c r="J75">
        <v>0</v>
      </c>
      <c r="K75">
        <v>0</v>
      </c>
      <c r="L75">
        <v>20</v>
      </c>
      <c r="M75" t="s">
        <v>91</v>
      </c>
      <c r="N75">
        <v>0</v>
      </c>
      <c r="O75">
        <f>N75*100</f>
        <v>0</v>
      </c>
      <c r="P75">
        <f t="shared" ref="P75:AR75" si="153">O75*100</f>
        <v>0</v>
      </c>
      <c r="Q75">
        <f t="shared" si="153"/>
        <v>0</v>
      </c>
      <c r="R75">
        <f t="shared" si="153"/>
        <v>0</v>
      </c>
      <c r="S75">
        <f t="shared" si="153"/>
        <v>0</v>
      </c>
      <c r="T75">
        <f t="shared" si="153"/>
        <v>0</v>
      </c>
      <c r="U75">
        <f t="shared" si="153"/>
        <v>0</v>
      </c>
      <c r="V75">
        <f t="shared" si="153"/>
        <v>0</v>
      </c>
      <c r="W75">
        <f t="shared" si="153"/>
        <v>0</v>
      </c>
      <c r="X75">
        <f t="shared" si="153"/>
        <v>0</v>
      </c>
      <c r="Y75">
        <f t="shared" si="153"/>
        <v>0</v>
      </c>
      <c r="Z75">
        <f t="shared" si="153"/>
        <v>0</v>
      </c>
      <c r="AA75">
        <f t="shared" si="153"/>
        <v>0</v>
      </c>
      <c r="AB75">
        <f t="shared" si="153"/>
        <v>0</v>
      </c>
      <c r="AC75">
        <f t="shared" si="153"/>
        <v>0</v>
      </c>
      <c r="AD75">
        <f t="shared" si="153"/>
        <v>0</v>
      </c>
      <c r="AE75">
        <f t="shared" si="153"/>
        <v>0</v>
      </c>
      <c r="AF75">
        <v>0</v>
      </c>
      <c r="AG75" s="5">
        <f t="shared" si="27"/>
        <v>0</v>
      </c>
      <c r="AH75" s="5">
        <f t="shared" si="6"/>
        <v>0</v>
      </c>
      <c r="AJ75">
        <v>0</v>
      </c>
      <c r="AK75">
        <f t="shared" ref="AK75:AK79" si="154">X75+Y75</f>
        <v>0</v>
      </c>
      <c r="AL75">
        <f t="shared" ref="AL75:AL79" si="155">Z75+AA75+AB75</f>
        <v>0</v>
      </c>
      <c r="AM75">
        <f t="shared" ref="AM75:AM79" si="156">AC75+AD75</f>
        <v>0</v>
      </c>
      <c r="AN75">
        <f t="shared" ref="AN75:AN79" si="157">AF75+AE75</f>
        <v>0</v>
      </c>
      <c r="AO75">
        <f t="shared" ref="AO75:AO79" si="158">AJ75</f>
        <v>0</v>
      </c>
      <c r="AP75">
        <f t="shared" ref="AP75:AP79" si="159">SUM(X75:AJ75)</f>
        <v>0</v>
      </c>
      <c r="AQ75">
        <f t="shared" si="153"/>
        <v>0</v>
      </c>
      <c r="AR75">
        <f t="shared" si="153"/>
        <v>0</v>
      </c>
    </row>
    <row r="76" spans="1:56" s="3" customFormat="1">
      <c r="A76" s="2">
        <v>13</v>
      </c>
      <c r="B76" s="2">
        <v>15</v>
      </c>
      <c r="C76" s="2"/>
      <c r="D76" s="2">
        <v>1</v>
      </c>
      <c r="E76" s="2" t="s">
        <v>24</v>
      </c>
      <c r="F76" s="2" t="s">
        <v>21</v>
      </c>
      <c r="G76" s="2">
        <v>0</v>
      </c>
      <c r="H76" s="2">
        <v>1</v>
      </c>
      <c r="I76" s="2">
        <v>1</v>
      </c>
      <c r="J76" s="2">
        <v>1E-4</v>
      </c>
      <c r="K76" s="2">
        <v>0</v>
      </c>
      <c r="L76" s="2">
        <v>20</v>
      </c>
      <c r="M76" t="s">
        <v>92</v>
      </c>
      <c r="N76" s="2">
        <v>1.645E-3</v>
      </c>
      <c r="O76" s="2">
        <f t="shared" ref="O76:O79" si="160">N76*100</f>
        <v>0.16450000000000001</v>
      </c>
      <c r="P76" s="2">
        <v>25.713999999999999</v>
      </c>
      <c r="Q76" s="2">
        <v>12.28</v>
      </c>
      <c r="R76" s="2">
        <v>28.093</v>
      </c>
      <c r="S76" s="2">
        <v>31.53</v>
      </c>
      <c r="T76" s="2">
        <f t="shared" ref="T76:T79" si="161">P76/R76</f>
        <v>0.91531698287829699</v>
      </c>
      <c r="U76" s="2">
        <f t="shared" ref="U76:U79" si="162">Q76/S76</f>
        <v>0.38947034570250549</v>
      </c>
      <c r="V76" s="2">
        <f t="shared" ref="V76:V79" si="163">1-T76</f>
        <v>8.4683017121703008E-2</v>
      </c>
      <c r="W76" s="2">
        <f t="shared" ref="W76:W79" si="164">1-U76</f>
        <v>0.61052965429749451</v>
      </c>
      <c r="X76" s="3">
        <v>319802</v>
      </c>
      <c r="Y76" s="2">
        <v>216230</v>
      </c>
      <c r="Z76" s="2">
        <v>148940</v>
      </c>
      <c r="AA76" s="2">
        <v>98064</v>
      </c>
      <c r="AB76" s="2">
        <v>49572</v>
      </c>
      <c r="AC76" s="2">
        <v>25155</v>
      </c>
      <c r="AD76" s="2">
        <v>4183</v>
      </c>
      <c r="AE76" s="2">
        <v>6</v>
      </c>
      <c r="AF76">
        <v>0</v>
      </c>
      <c r="AG76" s="5">
        <f t="shared" si="27"/>
        <v>78916</v>
      </c>
      <c r="AH76" s="5">
        <f t="shared" si="6"/>
        <v>29344</v>
      </c>
      <c r="AI76" s="5"/>
      <c r="AJ76">
        <v>0</v>
      </c>
      <c r="AK76">
        <f t="shared" si="154"/>
        <v>536032</v>
      </c>
      <c r="AL76">
        <f t="shared" si="155"/>
        <v>296576</v>
      </c>
      <c r="AM76">
        <f t="shared" si="156"/>
        <v>29338</v>
      </c>
      <c r="AN76">
        <f t="shared" si="157"/>
        <v>6</v>
      </c>
      <c r="AO76">
        <f t="shared" si="158"/>
        <v>0</v>
      </c>
      <c r="AP76">
        <f t="shared" si="159"/>
        <v>970212</v>
      </c>
      <c r="AQ76" s="2"/>
      <c r="AR76" s="2"/>
      <c r="AS76" s="2"/>
    </row>
    <row r="77" spans="1:56">
      <c r="A77">
        <v>13</v>
      </c>
      <c r="B77">
        <v>15</v>
      </c>
      <c r="D77">
        <v>1</v>
      </c>
      <c r="E77" t="s">
        <v>24</v>
      </c>
      <c r="F77" t="s">
        <v>21</v>
      </c>
      <c r="G77">
        <v>0</v>
      </c>
      <c r="H77">
        <v>1</v>
      </c>
      <c r="I77">
        <v>1</v>
      </c>
      <c r="J77">
        <v>2.0000000000000001E-4</v>
      </c>
      <c r="K77">
        <v>0</v>
      </c>
      <c r="L77">
        <v>20</v>
      </c>
      <c r="M77" t="s">
        <v>93</v>
      </c>
      <c r="N77">
        <v>3.4129999999999998E-3</v>
      </c>
      <c r="O77">
        <f t="shared" si="160"/>
        <v>0.34129999999999999</v>
      </c>
      <c r="P77">
        <v>22.77</v>
      </c>
      <c r="Q77">
        <v>6.39</v>
      </c>
      <c r="R77">
        <v>28.093</v>
      </c>
      <c r="S77">
        <v>31.53</v>
      </c>
      <c r="T77">
        <f t="shared" si="161"/>
        <v>0.81052219414088922</v>
      </c>
      <c r="U77">
        <f t="shared" si="162"/>
        <v>0.20266412940057088</v>
      </c>
      <c r="V77">
        <f t="shared" si="163"/>
        <v>0.18947780585911078</v>
      </c>
      <c r="W77">
        <f t="shared" si="164"/>
        <v>0.79733587059942912</v>
      </c>
      <c r="X77">
        <v>361914</v>
      </c>
      <c r="Y77">
        <v>284773</v>
      </c>
      <c r="Z77">
        <v>220010</v>
      </c>
      <c r="AA77">
        <v>155418</v>
      </c>
      <c r="AB77">
        <v>92208</v>
      </c>
      <c r="AC77">
        <v>58382</v>
      </c>
      <c r="AD77">
        <v>18906</v>
      </c>
      <c r="AE77">
        <v>639</v>
      </c>
      <c r="AF77">
        <v>0</v>
      </c>
      <c r="AG77" s="5">
        <f t="shared" si="27"/>
        <v>170135</v>
      </c>
      <c r="AH77" s="5">
        <f t="shared" si="6"/>
        <v>77927</v>
      </c>
      <c r="AJ77">
        <v>0</v>
      </c>
      <c r="AK77">
        <f t="shared" si="154"/>
        <v>646687</v>
      </c>
      <c r="AL77">
        <f t="shared" si="155"/>
        <v>467636</v>
      </c>
      <c r="AM77">
        <f t="shared" si="156"/>
        <v>77288</v>
      </c>
      <c r="AN77">
        <f t="shared" si="157"/>
        <v>639</v>
      </c>
      <c r="AO77">
        <f t="shared" si="158"/>
        <v>0</v>
      </c>
      <c r="AP77">
        <f t="shared" si="159"/>
        <v>1440312</v>
      </c>
    </row>
    <row r="78" spans="1:56">
      <c r="A78" s="2">
        <v>13</v>
      </c>
      <c r="B78" s="2">
        <v>15</v>
      </c>
      <c r="C78" s="2"/>
      <c r="D78" s="2">
        <v>1</v>
      </c>
      <c r="E78" s="2" t="s">
        <v>24</v>
      </c>
      <c r="F78" s="2" t="s">
        <v>21</v>
      </c>
      <c r="G78" s="2">
        <v>0</v>
      </c>
      <c r="H78" s="2">
        <v>1</v>
      </c>
      <c r="I78" s="2">
        <v>1</v>
      </c>
      <c r="J78" s="2">
        <v>4.0000000000000002E-4</v>
      </c>
      <c r="K78" s="2">
        <v>0</v>
      </c>
      <c r="L78" s="2">
        <v>20</v>
      </c>
      <c r="M78" t="s">
        <v>94</v>
      </c>
      <c r="N78" s="2">
        <v>6.6309999999999997E-3</v>
      </c>
      <c r="O78" s="2">
        <f t="shared" si="160"/>
        <v>0.66310000000000002</v>
      </c>
      <c r="P78" s="2">
        <v>19.602</v>
      </c>
      <c r="Q78" s="2">
        <v>2.84</v>
      </c>
      <c r="R78" s="2">
        <v>28.093</v>
      </c>
      <c r="S78" s="2">
        <v>31.53</v>
      </c>
      <c r="T78" s="2">
        <f t="shared" si="161"/>
        <v>0.69775388886911327</v>
      </c>
      <c r="U78" s="2">
        <f t="shared" si="162"/>
        <v>9.007294640025372E-2</v>
      </c>
      <c r="V78" s="2">
        <f t="shared" si="163"/>
        <v>0.30224611113088673</v>
      </c>
      <c r="W78" s="2">
        <f t="shared" si="164"/>
        <v>0.90992705359974624</v>
      </c>
      <c r="X78">
        <v>396456</v>
      </c>
      <c r="Y78" s="2">
        <v>344516</v>
      </c>
      <c r="Z78" s="2">
        <v>294996</v>
      </c>
      <c r="AA78" s="2">
        <v>231816</v>
      </c>
      <c r="AB78" s="2">
        <v>151693</v>
      </c>
      <c r="AC78" s="2">
        <v>105939</v>
      </c>
      <c r="AD78" s="2">
        <v>51221</v>
      </c>
      <c r="AE78" s="2">
        <v>3983</v>
      </c>
      <c r="AF78">
        <v>0</v>
      </c>
      <c r="AG78" s="5">
        <f t="shared" si="27"/>
        <v>312836</v>
      </c>
      <c r="AH78" s="5">
        <f t="shared" si="6"/>
        <v>161143</v>
      </c>
      <c r="AJ78">
        <v>0</v>
      </c>
      <c r="AK78">
        <f t="shared" si="154"/>
        <v>740972</v>
      </c>
      <c r="AL78">
        <f t="shared" si="155"/>
        <v>678505</v>
      </c>
      <c r="AM78">
        <f t="shared" si="156"/>
        <v>157160</v>
      </c>
      <c r="AN78">
        <f t="shared" si="157"/>
        <v>3983</v>
      </c>
      <c r="AO78">
        <f t="shared" si="158"/>
        <v>0</v>
      </c>
      <c r="AP78">
        <f t="shared" si="159"/>
        <v>2054599</v>
      </c>
      <c r="AQ78" s="2"/>
      <c r="AR78" s="2"/>
      <c r="AS78" s="2"/>
    </row>
    <row r="79" spans="1:56">
      <c r="A79" s="2">
        <v>13</v>
      </c>
      <c r="B79" s="2">
        <v>15</v>
      </c>
      <c r="C79" s="2"/>
      <c r="D79" s="2">
        <v>1</v>
      </c>
      <c r="E79" s="2" t="s">
        <v>24</v>
      </c>
      <c r="F79" s="2" t="s">
        <v>21</v>
      </c>
      <c r="G79" s="2">
        <v>0</v>
      </c>
      <c r="H79" s="2">
        <v>1</v>
      </c>
      <c r="I79" s="2">
        <v>1</v>
      </c>
      <c r="J79" s="2">
        <v>5.9999999999999995E-4</v>
      </c>
      <c r="K79" s="2">
        <v>0</v>
      </c>
      <c r="L79" s="2">
        <v>20</v>
      </c>
      <c r="M79" t="s">
        <v>95</v>
      </c>
      <c r="N79" s="2">
        <v>9.587E-3</v>
      </c>
      <c r="O79" s="2">
        <f t="shared" si="160"/>
        <v>0.9587</v>
      </c>
      <c r="P79" s="2">
        <v>17.815999999999999</v>
      </c>
      <c r="Q79" s="2">
        <v>1.9</v>
      </c>
      <c r="R79" s="2">
        <v>28.093</v>
      </c>
      <c r="S79" s="2">
        <v>31.53</v>
      </c>
      <c r="T79" s="2">
        <f t="shared" si="161"/>
        <v>0.63417933292991135</v>
      </c>
      <c r="U79" s="2">
        <f t="shared" si="162"/>
        <v>6.0260069774817626E-2</v>
      </c>
      <c r="V79" s="2">
        <f t="shared" si="163"/>
        <v>0.36582066707008865</v>
      </c>
      <c r="W79" s="2">
        <f t="shared" si="164"/>
        <v>0.93973993022518232</v>
      </c>
      <c r="X79">
        <v>413514</v>
      </c>
      <c r="Y79" s="2">
        <v>373767</v>
      </c>
      <c r="Z79" s="2">
        <v>334812</v>
      </c>
      <c r="AA79" s="2">
        <v>280545</v>
      </c>
      <c r="AB79" s="2">
        <v>197055</v>
      </c>
      <c r="AC79" s="2">
        <v>142749</v>
      </c>
      <c r="AD79" s="2">
        <v>76554</v>
      </c>
      <c r="AE79" s="2">
        <v>12047</v>
      </c>
      <c r="AF79" s="2">
        <v>0</v>
      </c>
      <c r="AG79" s="5">
        <f t="shared" si="27"/>
        <v>428405</v>
      </c>
      <c r="AH79" s="5">
        <f t="shared" si="6"/>
        <v>231350</v>
      </c>
      <c r="AJ79">
        <v>0</v>
      </c>
      <c r="AK79">
        <f t="shared" si="154"/>
        <v>787281</v>
      </c>
      <c r="AL79">
        <f t="shared" si="155"/>
        <v>812412</v>
      </c>
      <c r="AM79">
        <f t="shared" si="156"/>
        <v>219303</v>
      </c>
      <c r="AN79">
        <f t="shared" si="157"/>
        <v>12047</v>
      </c>
      <c r="AO79">
        <f t="shared" si="158"/>
        <v>0</v>
      </c>
      <c r="AP79">
        <f t="shared" si="159"/>
        <v>2490798</v>
      </c>
      <c r="AQ79" s="2"/>
      <c r="AR79" s="2"/>
      <c r="AS79" s="2"/>
    </row>
    <row r="80" spans="1:56">
      <c r="AG80" s="5">
        <f t="shared" si="27"/>
        <v>0</v>
      </c>
    </row>
    <row r="81" spans="33:33">
      <c r="AG81" s="5">
        <f t="shared" si="27"/>
        <v>0</v>
      </c>
    </row>
    <row r="82" spans="33:33">
      <c r="AG82" s="5">
        <f t="shared" si="27"/>
        <v>0</v>
      </c>
    </row>
    <row r="83" spans="33:33">
      <c r="AG83" s="5">
        <f t="shared" si="27"/>
        <v>0</v>
      </c>
    </row>
    <row r="84" spans="33:33">
      <c r="AG84" s="5">
        <f t="shared" si="27"/>
        <v>0</v>
      </c>
    </row>
    <row r="85" spans="33:33">
      <c r="AG85" s="5">
        <f t="shared" ref="AG85:AG136" si="165">SUM(AB85+AC85+AD85+AE85+AF85)</f>
        <v>0</v>
      </c>
    </row>
    <row r="86" spans="33:33">
      <c r="AG86" s="5">
        <f t="shared" si="165"/>
        <v>0</v>
      </c>
    </row>
    <row r="87" spans="33:33">
      <c r="AG87" s="5">
        <f t="shared" si="165"/>
        <v>0</v>
      </c>
    </row>
    <row r="88" spans="33:33">
      <c r="AG88" s="5">
        <f t="shared" si="165"/>
        <v>0</v>
      </c>
    </row>
    <row r="89" spans="33:33">
      <c r="AG89" s="5">
        <f t="shared" si="165"/>
        <v>0</v>
      </c>
    </row>
    <row r="90" spans="33:33">
      <c r="AG90" s="5">
        <f t="shared" si="165"/>
        <v>0</v>
      </c>
    </row>
    <row r="91" spans="33:33">
      <c r="AG91" s="5">
        <f t="shared" si="165"/>
        <v>0</v>
      </c>
    </row>
    <row r="92" spans="33:33">
      <c r="AG92" s="5">
        <f t="shared" si="165"/>
        <v>0</v>
      </c>
    </row>
    <row r="93" spans="33:33">
      <c r="AG93" s="5">
        <f t="shared" si="165"/>
        <v>0</v>
      </c>
    </row>
    <row r="94" spans="33:33">
      <c r="AG94" s="5">
        <f t="shared" si="165"/>
        <v>0</v>
      </c>
    </row>
    <row r="95" spans="33:33">
      <c r="AG95" s="5">
        <f t="shared" si="165"/>
        <v>0</v>
      </c>
    </row>
    <row r="96" spans="33:33">
      <c r="AG96" s="5">
        <f t="shared" si="165"/>
        <v>0</v>
      </c>
    </row>
    <row r="97" spans="33:33">
      <c r="AG97" s="5">
        <f t="shared" si="165"/>
        <v>0</v>
      </c>
    </row>
    <row r="98" spans="33:33">
      <c r="AG98" s="5">
        <f t="shared" si="165"/>
        <v>0</v>
      </c>
    </row>
    <row r="99" spans="33:33">
      <c r="AG99" s="5">
        <f t="shared" si="165"/>
        <v>0</v>
      </c>
    </row>
    <row r="100" spans="33:33">
      <c r="AG100" s="5">
        <f t="shared" si="165"/>
        <v>0</v>
      </c>
    </row>
    <row r="101" spans="33:33">
      <c r="AG101" s="5">
        <f t="shared" si="165"/>
        <v>0</v>
      </c>
    </row>
    <row r="102" spans="33:33">
      <c r="AG102" s="5">
        <f t="shared" si="165"/>
        <v>0</v>
      </c>
    </row>
    <row r="103" spans="33:33">
      <c r="AG103" s="5">
        <f t="shared" si="165"/>
        <v>0</v>
      </c>
    </row>
    <row r="104" spans="33:33">
      <c r="AG104" s="5">
        <f t="shared" si="165"/>
        <v>0</v>
      </c>
    </row>
    <row r="105" spans="33:33">
      <c r="AG105" s="5">
        <f t="shared" si="165"/>
        <v>0</v>
      </c>
    </row>
    <row r="106" spans="33:33">
      <c r="AG106" s="5">
        <f t="shared" si="165"/>
        <v>0</v>
      </c>
    </row>
    <row r="107" spans="33:33">
      <c r="AG107" s="5">
        <f t="shared" si="165"/>
        <v>0</v>
      </c>
    </row>
    <row r="108" spans="33:33">
      <c r="AG108" s="5">
        <f t="shared" si="165"/>
        <v>0</v>
      </c>
    </row>
    <row r="109" spans="33:33">
      <c r="AG109" s="5">
        <f t="shared" si="165"/>
        <v>0</v>
      </c>
    </row>
    <row r="110" spans="33:33">
      <c r="AG110" s="5">
        <f t="shared" si="165"/>
        <v>0</v>
      </c>
    </row>
    <row r="111" spans="33:33">
      <c r="AG111" s="5">
        <f t="shared" si="165"/>
        <v>0</v>
      </c>
    </row>
    <row r="112" spans="33:33">
      <c r="AG112" s="5">
        <f t="shared" si="165"/>
        <v>0</v>
      </c>
    </row>
    <row r="113" spans="33:33">
      <c r="AG113" s="5">
        <f t="shared" si="165"/>
        <v>0</v>
      </c>
    </row>
    <row r="114" spans="33:33">
      <c r="AG114" s="5">
        <f t="shared" si="165"/>
        <v>0</v>
      </c>
    </row>
    <row r="115" spans="33:33">
      <c r="AG115" s="5">
        <f t="shared" si="165"/>
        <v>0</v>
      </c>
    </row>
    <row r="116" spans="33:33">
      <c r="AG116" s="5">
        <f t="shared" si="165"/>
        <v>0</v>
      </c>
    </row>
    <row r="117" spans="33:33">
      <c r="AG117" s="5">
        <f t="shared" si="165"/>
        <v>0</v>
      </c>
    </row>
    <row r="118" spans="33:33">
      <c r="AG118" s="5">
        <f t="shared" si="165"/>
        <v>0</v>
      </c>
    </row>
    <row r="119" spans="33:33">
      <c r="AG119" s="5">
        <f t="shared" si="165"/>
        <v>0</v>
      </c>
    </row>
    <row r="120" spans="33:33">
      <c r="AG120" s="5">
        <f t="shared" si="165"/>
        <v>0</v>
      </c>
    </row>
    <row r="121" spans="33:33">
      <c r="AG121" s="5">
        <f t="shared" si="165"/>
        <v>0</v>
      </c>
    </row>
    <row r="122" spans="33:33">
      <c r="AG122" s="5">
        <f t="shared" si="165"/>
        <v>0</v>
      </c>
    </row>
    <row r="123" spans="33:33">
      <c r="AG123" s="5">
        <f t="shared" si="165"/>
        <v>0</v>
      </c>
    </row>
    <row r="124" spans="33:33">
      <c r="AG124" s="5">
        <f t="shared" si="165"/>
        <v>0</v>
      </c>
    </row>
    <row r="125" spans="33:33">
      <c r="AG125" s="5">
        <f t="shared" si="165"/>
        <v>0</v>
      </c>
    </row>
    <row r="126" spans="33:33">
      <c r="AG126" s="5">
        <f t="shared" si="165"/>
        <v>0</v>
      </c>
    </row>
    <row r="127" spans="33:33">
      <c r="AG127" s="5">
        <f t="shared" si="165"/>
        <v>0</v>
      </c>
    </row>
    <row r="128" spans="33:33">
      <c r="AG128" s="5">
        <f t="shared" si="165"/>
        <v>0</v>
      </c>
    </row>
    <row r="129" spans="33:33">
      <c r="AG129" s="5">
        <f t="shared" si="165"/>
        <v>0</v>
      </c>
    </row>
    <row r="130" spans="33:33">
      <c r="AG130" s="5">
        <f t="shared" si="165"/>
        <v>0</v>
      </c>
    </row>
    <row r="131" spans="33:33">
      <c r="AG131" s="5">
        <f t="shared" si="165"/>
        <v>0</v>
      </c>
    </row>
    <row r="132" spans="33:33">
      <c r="AG132" s="5">
        <f t="shared" si="165"/>
        <v>0</v>
      </c>
    </row>
    <row r="133" spans="33:33">
      <c r="AG133" s="5">
        <f t="shared" si="165"/>
        <v>0</v>
      </c>
    </row>
    <row r="134" spans="33:33">
      <c r="AG134" s="5">
        <f t="shared" si="165"/>
        <v>0</v>
      </c>
    </row>
    <row r="135" spans="33:33">
      <c r="AG135" s="5">
        <f t="shared" si="165"/>
        <v>0</v>
      </c>
    </row>
    <row r="136" spans="33:33">
      <c r="AG136" s="5">
        <f t="shared" si="165"/>
        <v>0</v>
      </c>
    </row>
  </sheetData>
  <phoneticPr fontId="1"/>
  <conditionalFormatting sqref="AT46:BC50 AT52:BC56 AT58:BC62 AT64:BC67 AT21:BC4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{3FCAFC34-AA40-468E-BD8E-AD43D13B8563}</x14:id>
        </ext>
      </extLst>
    </cfRule>
  </conditionalFormatting>
  <conditionalFormatting sqref="X38:AF67 AK39:AO79 AK21:AO37 AJ39:AJ67 AJ38:AO3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{C368E7CE-B94F-490B-9E21-F586585483B4}</x14:id>
        </ext>
      </extLst>
    </cfRule>
  </conditionalFormatting>
  <conditionalFormatting sqref="AP70:AP7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{CBEA14A4-B2C7-443E-8B02-DAC374881324}</x14:id>
        </ext>
      </extLst>
    </cfRule>
  </conditionalFormatting>
  <conditionalFormatting sqref="AQ70:AQ7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{FEE47C22-F213-4C30-B1CF-467F19C94E83}</x14:id>
        </ext>
      </extLst>
    </cfRule>
  </conditionalFormatting>
  <conditionalFormatting sqref="AR70:AR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{C138E719-F4D3-4282-B5CB-8F9328C5DF62}</x14:id>
        </ext>
      </extLst>
    </cfRule>
  </conditionalFormatting>
  <conditionalFormatting sqref="AT70:BC7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{0BAF4B36-30C3-40A9-9BE4-6E387BFF3C5D}</x14:id>
        </ext>
      </extLst>
    </cfRule>
  </conditionalFormatting>
  <conditionalFormatting sqref="X70:AF73 AJ70:AJ7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{555B20F4-0D42-472D-AA2E-D8FBFCEE1E11}</x14:id>
        </ext>
      </extLst>
    </cfRule>
  </conditionalFormatting>
  <conditionalFormatting sqref="AP69:AR6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{0BE1C73A-C94D-4733-BD11-E88742E9F5E0}</x14:id>
        </ext>
      </extLst>
    </cfRule>
  </conditionalFormatting>
  <conditionalFormatting sqref="AF76:AF7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{CB832403-0076-479B-8FC7-23AFBA64087E}</x14:id>
        </ext>
      </extLst>
    </cfRule>
  </conditionalFormatting>
  <conditionalFormatting sqref="AP21:AR67 AS21:AS7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{3105697F-52FA-4E11-9893-B1F43341BA57}</x14:id>
        </ext>
      </extLst>
    </cfRule>
  </conditionalFormatting>
  <conditionalFormatting sqref="AS21:AS7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{FF860059-4AC6-4589-BF03-AA89A202B2F6}</x14:id>
        </ext>
      </extLst>
    </cfRule>
  </conditionalFormatting>
  <conditionalFormatting sqref="AK21:AO79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{926D3FA4-88F5-4B1E-82D4-258563799471}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CAFC34-AA40-468E-BD8E-AD43D13B8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AT46:BC50 AT52:BC56 AT58:BC62 AT64:BC67 AT21:BC44</xm:sqref>
        </x14:conditionalFormatting>
        <x14:conditionalFormatting xmlns:xm="http://schemas.microsoft.com/office/excel/2006/main">
          <x14:cfRule type="dataBar" id="{C368E7CE-B94F-490B-9E21-F58658548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X38:AF67 AK39:AO79 AK21:AO37 AJ39:AJ67 AJ38:AO38</xm:sqref>
        </x14:conditionalFormatting>
        <x14:conditionalFormatting xmlns:xm="http://schemas.microsoft.com/office/excel/2006/main">
          <x14:cfRule type="dataBar" id="{CBEA14A4-B2C7-443E-8B02-DAC374881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AP70:AP79</xm:sqref>
        </x14:conditionalFormatting>
        <x14:conditionalFormatting xmlns:xm="http://schemas.microsoft.com/office/excel/2006/main">
          <x14:cfRule type="dataBar" id="{FEE47C22-F213-4C30-B1CF-467F19C94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AQ70:AQ73</xm:sqref>
        </x14:conditionalFormatting>
        <x14:conditionalFormatting xmlns:xm="http://schemas.microsoft.com/office/excel/2006/main">
          <x14:cfRule type="dataBar" id="{C138E719-F4D3-4282-B5CB-8F9328C5D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AR70:AR73</xm:sqref>
        </x14:conditionalFormatting>
        <x14:conditionalFormatting xmlns:xm="http://schemas.microsoft.com/office/excel/2006/main">
          <x14:cfRule type="dataBar" id="{0BAF4B36-30C3-40A9-9BE4-6E387BFF3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AT70:BC73</xm:sqref>
        </x14:conditionalFormatting>
        <x14:conditionalFormatting xmlns:xm="http://schemas.microsoft.com/office/excel/2006/main">
          <x14:cfRule type="dataBar" id="{555B20F4-0D42-472D-AA2E-D8FBFCEE1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X70:AF73 AJ70:AJ79</xm:sqref>
        </x14:conditionalFormatting>
        <x14:conditionalFormatting xmlns:xm="http://schemas.microsoft.com/office/excel/2006/main">
          <x14:cfRule type="dataBar" id="{0BE1C73A-C94D-4733-BD11-E88742E9F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AP69:AR69</xm:sqref>
        </x14:conditionalFormatting>
        <x14:conditionalFormatting xmlns:xm="http://schemas.microsoft.com/office/excel/2006/main">
          <x14:cfRule type="dataBar" id="{CB832403-0076-479B-8FC7-23AFBA640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AF76:AF78</xm:sqref>
        </x14:conditionalFormatting>
        <x14:conditionalFormatting xmlns:xm="http://schemas.microsoft.com/office/excel/2006/main">
          <x14:cfRule type="dataBar" id="{3105697F-52FA-4E11-9893-B1F43341B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AP21:AR67 AS21:AS73</xm:sqref>
        </x14:conditionalFormatting>
        <x14:conditionalFormatting xmlns:xm="http://schemas.microsoft.com/office/excel/2006/main">
          <x14:cfRule type="dataBar" id="{FF860059-4AC6-4589-BF03-AA89A202B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AS21:AS73</xm:sqref>
        </x14:conditionalFormatting>
        <x14:conditionalFormatting xmlns:xm="http://schemas.microsoft.com/office/excel/2006/main">
          <x14:cfRule type="dataBar" id="{926D3FA4-88F5-4B1E-82D4-258563799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AK21:AO79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Datas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Nagailab</cp:lastModifiedBy>
  <dcterms:created xsi:type="dcterms:W3CDTF">2018-12-12T09:25:18Z</dcterms:created>
  <dcterms:modified xsi:type="dcterms:W3CDTF">2019-01-09T10:53:01Z</dcterms:modified>
</cp:coreProperties>
</file>