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xample\Thesis\FraMCoS-X\Presentation\"/>
    </mc:Choice>
  </mc:AlternateContent>
  <xr:revisionPtr revIDLastSave="0" documentId="13_ncr:1_{2DE3AE33-8D3E-42A9-9187-4C9AB11227A5}" xr6:coauthVersionLast="40" xr6:coauthVersionMax="40" xr10:uidLastSave="{00000000-0000-0000-0000-000000000000}"/>
  <bookViews>
    <workbookView xWindow="-108" yWindow="-108" windowWidth="21432" windowHeight="11520" xr2:uid="{00000000-000D-0000-FFFF-FFFF00000000}"/>
  </bookViews>
  <sheets>
    <sheet name="Simulation Dat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" i="1" l="1"/>
  <c r="U48" i="1"/>
  <c r="W48" i="1" s="1"/>
  <c r="O48" i="1"/>
  <c r="U52" i="1"/>
  <c r="T48" i="1"/>
  <c r="BB53" i="1"/>
  <c r="AS53" i="1"/>
  <c r="BA53" i="1" s="1"/>
  <c r="AR53" i="1"/>
  <c r="AQ53" i="1"/>
  <c r="AP53" i="1"/>
  <c r="BE53" i="1" s="1"/>
  <c r="AO53" i="1"/>
  <c r="AN53" i="1"/>
  <c r="AM53" i="1"/>
  <c r="AY53" i="1" s="1"/>
  <c r="AL53" i="1"/>
  <c r="AK53" i="1"/>
  <c r="AX53" i="1" s="1"/>
  <c r="BB57" i="1"/>
  <c r="AS57" i="1"/>
  <c r="BA57" i="1" s="1"/>
  <c r="AR57" i="1"/>
  <c r="AQ57" i="1"/>
  <c r="BD57" i="1" s="1"/>
  <c r="AP57" i="1"/>
  <c r="AO57" i="1"/>
  <c r="AN57" i="1"/>
  <c r="AM57" i="1"/>
  <c r="AL57" i="1"/>
  <c r="AK57" i="1"/>
  <c r="AX57" i="1" s="1"/>
  <c r="BB56" i="1"/>
  <c r="AS56" i="1"/>
  <c r="AR56" i="1"/>
  <c r="AQ56" i="1"/>
  <c r="AP56" i="1"/>
  <c r="AU56" i="1" s="1"/>
  <c r="AO56" i="1"/>
  <c r="AT56" i="1" s="1"/>
  <c r="AN56" i="1"/>
  <c r="AM56" i="1"/>
  <c r="AY56" i="1" s="1"/>
  <c r="AL56" i="1"/>
  <c r="AK56" i="1"/>
  <c r="BB55" i="1"/>
  <c r="AS55" i="1"/>
  <c r="AR55" i="1"/>
  <c r="AQ55" i="1"/>
  <c r="AP55" i="1"/>
  <c r="AZ55" i="1" s="1"/>
  <c r="AO55" i="1"/>
  <c r="BD55" i="1" s="1"/>
  <c r="AN55" i="1"/>
  <c r="AM55" i="1"/>
  <c r="AY55" i="1" s="1"/>
  <c r="AL55" i="1"/>
  <c r="AK55" i="1"/>
  <c r="AX55" i="1" s="1"/>
  <c r="BB54" i="1"/>
  <c r="AS54" i="1"/>
  <c r="AR54" i="1"/>
  <c r="AQ54" i="1"/>
  <c r="AP54" i="1"/>
  <c r="AO54" i="1"/>
  <c r="AN54" i="1"/>
  <c r="AM54" i="1"/>
  <c r="AY54" i="1" s="1"/>
  <c r="AL54" i="1"/>
  <c r="AK54" i="1"/>
  <c r="AX54" i="1" s="1"/>
  <c r="BD56" i="1" l="1"/>
  <c r="BE56" i="1"/>
  <c r="BA56" i="1"/>
  <c r="BE55" i="1"/>
  <c r="AT55" i="1"/>
  <c r="BA55" i="1"/>
  <c r="BC56" i="1"/>
  <c r="BH56" i="1" s="1"/>
  <c r="AU54" i="1"/>
  <c r="AU57" i="1"/>
  <c r="BF53" i="1"/>
  <c r="BD53" i="1"/>
  <c r="AT53" i="1"/>
  <c r="AU53" i="1"/>
  <c r="AZ53" i="1"/>
  <c r="BF57" i="1"/>
  <c r="AT57" i="1"/>
  <c r="BC57" i="1" s="1"/>
  <c r="BE57" i="1"/>
  <c r="AY57" i="1"/>
  <c r="AZ57" i="1"/>
  <c r="BJ56" i="1"/>
  <c r="BN56" i="1"/>
  <c r="BK56" i="1"/>
  <c r="BF56" i="1"/>
  <c r="BI56" i="1"/>
  <c r="BO56" i="1"/>
  <c r="BG56" i="1"/>
  <c r="BL56" i="1"/>
  <c r="AX56" i="1"/>
  <c r="AZ56" i="1"/>
  <c r="BF55" i="1"/>
  <c r="AU55" i="1"/>
  <c r="BC55" i="1" s="1"/>
  <c r="BA54" i="1"/>
  <c r="BD54" i="1"/>
  <c r="AZ54" i="1"/>
  <c r="BF54" i="1"/>
  <c r="BE54" i="1"/>
  <c r="AT54" i="1"/>
  <c r="BC54" i="1" s="1"/>
  <c r="BH54" i="1" s="1"/>
  <c r="O57" i="1"/>
  <c r="O56" i="1"/>
  <c r="O55" i="1"/>
  <c r="O54" i="1"/>
  <c r="O53" i="1"/>
  <c r="O52" i="1"/>
  <c r="BM56" i="1" l="1"/>
  <c r="BP56" i="1"/>
  <c r="BQ56" i="1"/>
  <c r="BC53" i="1"/>
  <c r="BQ57" i="1"/>
  <c r="BP57" i="1"/>
  <c r="BI57" i="1"/>
  <c r="BJ57" i="1"/>
  <c r="BK57" i="1"/>
  <c r="BM57" i="1"/>
  <c r="BN57" i="1"/>
  <c r="BH57" i="1"/>
  <c r="BL57" i="1"/>
  <c r="BG57" i="1"/>
  <c r="BO57" i="1"/>
  <c r="BQ55" i="1"/>
  <c r="BP55" i="1"/>
  <c r="BH55" i="1"/>
  <c r="BN55" i="1"/>
  <c r="BM55" i="1"/>
  <c r="BK55" i="1"/>
  <c r="BO55" i="1"/>
  <c r="BL55" i="1"/>
  <c r="BJ55" i="1"/>
  <c r="BG55" i="1"/>
  <c r="BI55" i="1"/>
  <c r="BL54" i="1"/>
  <c r="BG54" i="1"/>
  <c r="BN54" i="1"/>
  <c r="BM54" i="1"/>
  <c r="BK54" i="1"/>
  <c r="BJ54" i="1"/>
  <c r="BI54" i="1"/>
  <c r="BQ54" i="1"/>
  <c r="BP54" i="1"/>
  <c r="BO54" i="1"/>
  <c r="V46" i="1"/>
  <c r="V47" i="1"/>
  <c r="U46" i="1"/>
  <c r="W46" i="1" s="1"/>
  <c r="U47" i="1"/>
  <c r="W47" i="1" s="1"/>
  <c r="U49" i="1"/>
  <c r="W49" i="1" s="1"/>
  <c r="U50" i="1"/>
  <c r="W50" i="1" s="1"/>
  <c r="W52" i="1"/>
  <c r="U53" i="1"/>
  <c r="W53" i="1" s="1"/>
  <c r="U54" i="1"/>
  <c r="W54" i="1" s="1"/>
  <c r="U55" i="1"/>
  <c r="W55" i="1" s="1"/>
  <c r="U56" i="1"/>
  <c r="W56" i="1" s="1"/>
  <c r="U57" i="1"/>
  <c r="W57" i="1" s="1"/>
  <c r="T46" i="1"/>
  <c r="T47" i="1"/>
  <c r="T49" i="1"/>
  <c r="V49" i="1" s="1"/>
  <c r="T50" i="1"/>
  <c r="V50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BQ53" i="1" l="1"/>
  <c r="BP53" i="1"/>
  <c r="BH53" i="1"/>
  <c r="BJ53" i="1"/>
  <c r="BL53" i="1"/>
  <c r="BM53" i="1"/>
  <c r="BN53" i="1"/>
  <c r="BG53" i="1"/>
  <c r="BK53" i="1"/>
  <c r="BI53" i="1"/>
  <c r="BO53" i="1"/>
  <c r="U85" i="1"/>
  <c r="W85" i="1" s="1"/>
  <c r="T85" i="1"/>
  <c r="V85" i="1" s="1"/>
  <c r="T86" i="1"/>
  <c r="AK21" i="1" l="1"/>
  <c r="AL21" i="1"/>
  <c r="AM21" i="1"/>
  <c r="AN21" i="1"/>
  <c r="AO21" i="1"/>
  <c r="AP21" i="1"/>
  <c r="AQ21" i="1"/>
  <c r="AR21" i="1"/>
  <c r="AS21" i="1"/>
  <c r="AK22" i="1"/>
  <c r="AL22" i="1"/>
  <c r="AM22" i="1"/>
  <c r="AN22" i="1"/>
  <c r="AO22" i="1"/>
  <c r="AP22" i="1"/>
  <c r="AQ22" i="1"/>
  <c r="AR22" i="1"/>
  <c r="AS22" i="1"/>
  <c r="AK23" i="1"/>
  <c r="AL23" i="1"/>
  <c r="AM23" i="1"/>
  <c r="AN23" i="1"/>
  <c r="AO23" i="1"/>
  <c r="AP23" i="1"/>
  <c r="AQ23" i="1"/>
  <c r="AR23" i="1"/>
  <c r="AS23" i="1"/>
  <c r="AK24" i="1"/>
  <c r="AL24" i="1"/>
  <c r="AM24" i="1"/>
  <c r="AN24" i="1"/>
  <c r="AO24" i="1"/>
  <c r="AP24" i="1"/>
  <c r="AQ24" i="1"/>
  <c r="AR24" i="1"/>
  <c r="AS24" i="1"/>
  <c r="AK25" i="1"/>
  <c r="AL25" i="1"/>
  <c r="AM25" i="1"/>
  <c r="AN25" i="1"/>
  <c r="AO25" i="1"/>
  <c r="AP25" i="1"/>
  <c r="AQ25" i="1"/>
  <c r="AR25" i="1"/>
  <c r="AS25" i="1"/>
  <c r="AK26" i="1"/>
  <c r="AL26" i="1"/>
  <c r="AM26" i="1"/>
  <c r="AN26" i="1"/>
  <c r="AO26" i="1"/>
  <c r="AP26" i="1"/>
  <c r="AQ26" i="1"/>
  <c r="AR26" i="1"/>
  <c r="AS26" i="1"/>
  <c r="AK27" i="1"/>
  <c r="AL27" i="1"/>
  <c r="AM27" i="1"/>
  <c r="AN27" i="1"/>
  <c r="AO27" i="1"/>
  <c r="AP27" i="1"/>
  <c r="AQ27" i="1"/>
  <c r="AR27" i="1"/>
  <c r="AS27" i="1"/>
  <c r="AK28" i="1"/>
  <c r="AL28" i="1"/>
  <c r="AM28" i="1"/>
  <c r="AN28" i="1"/>
  <c r="AO28" i="1"/>
  <c r="AP28" i="1"/>
  <c r="AQ28" i="1"/>
  <c r="AR28" i="1"/>
  <c r="AS28" i="1"/>
  <c r="AK29" i="1"/>
  <c r="AL29" i="1"/>
  <c r="AM29" i="1"/>
  <c r="AN29" i="1"/>
  <c r="AO29" i="1"/>
  <c r="AP29" i="1"/>
  <c r="AQ29" i="1"/>
  <c r="AR29" i="1"/>
  <c r="AS29" i="1"/>
  <c r="AK30" i="1"/>
  <c r="AL30" i="1"/>
  <c r="AM30" i="1"/>
  <c r="AN30" i="1"/>
  <c r="AO30" i="1"/>
  <c r="AP30" i="1"/>
  <c r="AQ30" i="1"/>
  <c r="AR30" i="1"/>
  <c r="AS30" i="1"/>
  <c r="AK31" i="1"/>
  <c r="AL31" i="1"/>
  <c r="AM31" i="1"/>
  <c r="AN31" i="1"/>
  <c r="AO31" i="1"/>
  <c r="AP31" i="1"/>
  <c r="AQ31" i="1"/>
  <c r="AR31" i="1"/>
  <c r="AS31" i="1"/>
  <c r="AK32" i="1"/>
  <c r="AL32" i="1"/>
  <c r="AM32" i="1"/>
  <c r="AN32" i="1"/>
  <c r="AO32" i="1"/>
  <c r="AP32" i="1"/>
  <c r="AQ32" i="1"/>
  <c r="AR32" i="1"/>
  <c r="AS32" i="1"/>
  <c r="AK33" i="1"/>
  <c r="AL33" i="1"/>
  <c r="AM33" i="1"/>
  <c r="AN33" i="1"/>
  <c r="AO33" i="1"/>
  <c r="AP33" i="1"/>
  <c r="AQ33" i="1"/>
  <c r="AR33" i="1"/>
  <c r="AS33" i="1"/>
  <c r="AK34" i="1"/>
  <c r="AL34" i="1"/>
  <c r="AM34" i="1"/>
  <c r="AN34" i="1"/>
  <c r="AO34" i="1"/>
  <c r="AP34" i="1"/>
  <c r="AQ34" i="1"/>
  <c r="AR34" i="1"/>
  <c r="AS34" i="1"/>
  <c r="AK35" i="1"/>
  <c r="AL35" i="1"/>
  <c r="AM35" i="1"/>
  <c r="AN35" i="1"/>
  <c r="AO35" i="1"/>
  <c r="AP35" i="1"/>
  <c r="AQ35" i="1"/>
  <c r="AR35" i="1"/>
  <c r="AS35" i="1"/>
  <c r="AK36" i="1"/>
  <c r="AL36" i="1"/>
  <c r="AM36" i="1"/>
  <c r="AN36" i="1"/>
  <c r="AO36" i="1"/>
  <c r="AP36" i="1"/>
  <c r="AQ36" i="1"/>
  <c r="AR36" i="1"/>
  <c r="AS36" i="1"/>
  <c r="AK37" i="1"/>
  <c r="AL37" i="1"/>
  <c r="AM37" i="1"/>
  <c r="AN37" i="1"/>
  <c r="AO37" i="1"/>
  <c r="AP37" i="1"/>
  <c r="AQ37" i="1"/>
  <c r="AR37" i="1"/>
  <c r="AS37" i="1"/>
  <c r="AK38" i="1"/>
  <c r="AL38" i="1"/>
  <c r="AM38" i="1"/>
  <c r="AN38" i="1"/>
  <c r="AO38" i="1"/>
  <c r="AP38" i="1"/>
  <c r="AQ38" i="1"/>
  <c r="AR38" i="1"/>
  <c r="AS38" i="1"/>
  <c r="AK39" i="1"/>
  <c r="AL39" i="1"/>
  <c r="AM39" i="1"/>
  <c r="AN39" i="1"/>
  <c r="AO39" i="1"/>
  <c r="AP39" i="1"/>
  <c r="AQ39" i="1"/>
  <c r="AR39" i="1"/>
  <c r="AS39" i="1"/>
  <c r="AK40" i="1"/>
  <c r="AL40" i="1"/>
  <c r="AM40" i="1"/>
  <c r="AN40" i="1"/>
  <c r="AO40" i="1"/>
  <c r="AP40" i="1"/>
  <c r="AQ40" i="1"/>
  <c r="AR40" i="1"/>
  <c r="AS40" i="1"/>
  <c r="AK41" i="1"/>
  <c r="AL41" i="1"/>
  <c r="AM41" i="1"/>
  <c r="AN41" i="1"/>
  <c r="AO41" i="1"/>
  <c r="AP41" i="1"/>
  <c r="AQ41" i="1"/>
  <c r="AR41" i="1"/>
  <c r="AS41" i="1"/>
  <c r="AK42" i="1"/>
  <c r="AL42" i="1"/>
  <c r="AM42" i="1"/>
  <c r="AN42" i="1"/>
  <c r="AO42" i="1"/>
  <c r="AP42" i="1"/>
  <c r="AQ42" i="1"/>
  <c r="AR42" i="1"/>
  <c r="AS42" i="1"/>
  <c r="AK43" i="1"/>
  <c r="AL43" i="1"/>
  <c r="AM43" i="1"/>
  <c r="AN43" i="1"/>
  <c r="AO43" i="1"/>
  <c r="AP43" i="1"/>
  <c r="AQ43" i="1"/>
  <c r="AR43" i="1"/>
  <c r="AS43" i="1"/>
  <c r="AK44" i="1"/>
  <c r="AL44" i="1"/>
  <c r="AM44" i="1"/>
  <c r="AN44" i="1"/>
  <c r="AO44" i="1"/>
  <c r="AP44" i="1"/>
  <c r="AQ44" i="1"/>
  <c r="AR44" i="1"/>
  <c r="AS44" i="1"/>
  <c r="AK45" i="1"/>
  <c r="AL45" i="1"/>
  <c r="AM45" i="1"/>
  <c r="AN45" i="1"/>
  <c r="AO45" i="1"/>
  <c r="AP45" i="1"/>
  <c r="AQ45" i="1"/>
  <c r="AR45" i="1"/>
  <c r="AS45" i="1"/>
  <c r="AK46" i="1"/>
  <c r="AL46" i="1"/>
  <c r="AM46" i="1"/>
  <c r="AN46" i="1"/>
  <c r="AO46" i="1"/>
  <c r="AP46" i="1"/>
  <c r="AQ46" i="1"/>
  <c r="AR46" i="1"/>
  <c r="AS46" i="1"/>
  <c r="AK47" i="1"/>
  <c r="AL47" i="1"/>
  <c r="AM47" i="1"/>
  <c r="AN47" i="1"/>
  <c r="AO47" i="1"/>
  <c r="AP47" i="1"/>
  <c r="AQ47" i="1"/>
  <c r="AR47" i="1"/>
  <c r="AS47" i="1"/>
  <c r="AK49" i="1"/>
  <c r="AL49" i="1"/>
  <c r="AM49" i="1"/>
  <c r="AN49" i="1"/>
  <c r="AO49" i="1"/>
  <c r="AP49" i="1"/>
  <c r="AQ49" i="1"/>
  <c r="AR49" i="1"/>
  <c r="AS49" i="1"/>
  <c r="AK50" i="1"/>
  <c r="AL50" i="1"/>
  <c r="AM50" i="1"/>
  <c r="AN50" i="1"/>
  <c r="AO50" i="1"/>
  <c r="AP50" i="1"/>
  <c r="AQ50" i="1"/>
  <c r="AR50" i="1"/>
  <c r="AS50" i="1"/>
  <c r="AK59" i="1"/>
  <c r="AL59" i="1"/>
  <c r="AM59" i="1"/>
  <c r="AN59" i="1"/>
  <c r="AO59" i="1"/>
  <c r="AP59" i="1"/>
  <c r="AQ59" i="1"/>
  <c r="AR59" i="1"/>
  <c r="AS59" i="1"/>
  <c r="AK61" i="1"/>
  <c r="AL61" i="1"/>
  <c r="AM61" i="1"/>
  <c r="AN61" i="1"/>
  <c r="AO61" i="1"/>
  <c r="AP61" i="1"/>
  <c r="AQ61" i="1"/>
  <c r="AR61" i="1"/>
  <c r="AS61" i="1"/>
  <c r="AK62" i="1"/>
  <c r="AL62" i="1"/>
  <c r="AM62" i="1"/>
  <c r="AN62" i="1"/>
  <c r="AO62" i="1"/>
  <c r="AP62" i="1"/>
  <c r="AQ62" i="1"/>
  <c r="AR62" i="1"/>
  <c r="AS62" i="1"/>
  <c r="AK63" i="1"/>
  <c r="AL63" i="1"/>
  <c r="AM63" i="1"/>
  <c r="AN63" i="1"/>
  <c r="AO63" i="1"/>
  <c r="AP63" i="1"/>
  <c r="AQ63" i="1"/>
  <c r="AR63" i="1"/>
  <c r="AS63" i="1"/>
  <c r="AK64" i="1"/>
  <c r="AL64" i="1"/>
  <c r="AM64" i="1"/>
  <c r="AN64" i="1"/>
  <c r="AO64" i="1"/>
  <c r="AP64" i="1"/>
  <c r="AQ64" i="1"/>
  <c r="AR64" i="1"/>
  <c r="AS64" i="1"/>
  <c r="AK65" i="1"/>
  <c r="AL65" i="1"/>
  <c r="AM65" i="1"/>
  <c r="AN65" i="1"/>
  <c r="AO65" i="1"/>
  <c r="AP65" i="1"/>
  <c r="AQ65" i="1"/>
  <c r="AR65" i="1"/>
  <c r="AS65" i="1"/>
  <c r="AK66" i="1"/>
  <c r="AL66" i="1"/>
  <c r="AM66" i="1"/>
  <c r="AN66" i="1"/>
  <c r="AO66" i="1"/>
  <c r="AP66" i="1"/>
  <c r="AQ66" i="1"/>
  <c r="AR66" i="1"/>
  <c r="AS66" i="1"/>
  <c r="AK67" i="1"/>
  <c r="AL67" i="1"/>
  <c r="AM67" i="1"/>
  <c r="AN67" i="1"/>
  <c r="AO67" i="1"/>
  <c r="AP67" i="1"/>
  <c r="AQ67" i="1"/>
  <c r="AR67" i="1"/>
  <c r="AS67" i="1"/>
  <c r="AK68" i="1"/>
  <c r="AL68" i="1"/>
  <c r="AM68" i="1"/>
  <c r="AN68" i="1"/>
  <c r="AO68" i="1"/>
  <c r="AP68" i="1"/>
  <c r="AQ68" i="1"/>
  <c r="AR68" i="1"/>
  <c r="AS68" i="1"/>
  <c r="AK69" i="1"/>
  <c r="AL69" i="1"/>
  <c r="AM69" i="1"/>
  <c r="AN69" i="1"/>
  <c r="AO69" i="1"/>
  <c r="AP69" i="1"/>
  <c r="AQ69" i="1"/>
  <c r="AR69" i="1"/>
  <c r="AS69" i="1"/>
  <c r="AK70" i="1"/>
  <c r="AL70" i="1"/>
  <c r="AM70" i="1"/>
  <c r="AN70" i="1"/>
  <c r="AO70" i="1"/>
  <c r="AP70" i="1"/>
  <c r="AQ70" i="1"/>
  <c r="AR70" i="1"/>
  <c r="AS70" i="1"/>
  <c r="AK72" i="1"/>
  <c r="AL72" i="1"/>
  <c r="AM72" i="1"/>
  <c r="AN72" i="1"/>
  <c r="AO72" i="1"/>
  <c r="AP72" i="1"/>
  <c r="AQ72" i="1"/>
  <c r="AR72" i="1"/>
  <c r="AS72" i="1"/>
  <c r="AK73" i="1"/>
  <c r="AL73" i="1"/>
  <c r="AM73" i="1"/>
  <c r="AN73" i="1"/>
  <c r="AO73" i="1"/>
  <c r="AP73" i="1"/>
  <c r="AQ73" i="1"/>
  <c r="AR73" i="1"/>
  <c r="AS73" i="1"/>
  <c r="AK74" i="1"/>
  <c r="AL74" i="1"/>
  <c r="AM74" i="1"/>
  <c r="AN74" i="1"/>
  <c r="AO74" i="1"/>
  <c r="AP74" i="1"/>
  <c r="AQ74" i="1"/>
  <c r="AR74" i="1"/>
  <c r="AS74" i="1"/>
  <c r="AK75" i="1"/>
  <c r="AL75" i="1"/>
  <c r="AM75" i="1"/>
  <c r="AN75" i="1"/>
  <c r="AO75" i="1"/>
  <c r="AP75" i="1"/>
  <c r="AQ75" i="1"/>
  <c r="AR75" i="1"/>
  <c r="AS75" i="1"/>
  <c r="AK76" i="1"/>
  <c r="AL76" i="1"/>
  <c r="AM76" i="1"/>
  <c r="AN76" i="1"/>
  <c r="AO76" i="1"/>
  <c r="AP76" i="1"/>
  <c r="AQ76" i="1"/>
  <c r="AR76" i="1"/>
  <c r="AS76" i="1"/>
  <c r="AK77" i="1"/>
  <c r="AL77" i="1"/>
  <c r="AM77" i="1"/>
  <c r="AN77" i="1"/>
  <c r="AO77" i="1"/>
  <c r="AP77" i="1"/>
  <c r="AQ77" i="1"/>
  <c r="AR77" i="1"/>
  <c r="AS77" i="1"/>
  <c r="AK78" i="1"/>
  <c r="AL78" i="1"/>
  <c r="AM78" i="1"/>
  <c r="AN78" i="1"/>
  <c r="AO78" i="1"/>
  <c r="AP78" i="1"/>
  <c r="AQ78" i="1"/>
  <c r="AR78" i="1"/>
  <c r="AS78" i="1"/>
  <c r="AK79" i="1"/>
  <c r="AL79" i="1"/>
  <c r="AM79" i="1"/>
  <c r="AN79" i="1"/>
  <c r="AO79" i="1"/>
  <c r="AP79" i="1"/>
  <c r="AQ79" i="1"/>
  <c r="AR79" i="1"/>
  <c r="AS79" i="1"/>
  <c r="AK80" i="1"/>
  <c r="AL80" i="1"/>
  <c r="AM80" i="1"/>
  <c r="AN80" i="1"/>
  <c r="AO80" i="1"/>
  <c r="AP80" i="1"/>
  <c r="AQ80" i="1"/>
  <c r="AR80" i="1"/>
  <c r="AS80" i="1"/>
  <c r="AK81" i="1"/>
  <c r="AL81" i="1"/>
  <c r="AM81" i="1"/>
  <c r="AN81" i="1"/>
  <c r="AO81" i="1"/>
  <c r="AP81" i="1"/>
  <c r="AQ81" i="1"/>
  <c r="AR81" i="1"/>
  <c r="AS81" i="1"/>
  <c r="AK82" i="1"/>
  <c r="AL82" i="1"/>
  <c r="AM82" i="1"/>
  <c r="AN82" i="1"/>
  <c r="AO82" i="1"/>
  <c r="AP82" i="1"/>
  <c r="AQ82" i="1"/>
  <c r="AR82" i="1"/>
  <c r="AS82" i="1"/>
  <c r="AK83" i="1"/>
  <c r="AL83" i="1"/>
  <c r="AM83" i="1"/>
  <c r="AN83" i="1"/>
  <c r="AO83" i="1"/>
  <c r="AP83" i="1"/>
  <c r="AQ83" i="1"/>
  <c r="AR83" i="1"/>
  <c r="AS83" i="1"/>
  <c r="AK84" i="1"/>
  <c r="AL84" i="1"/>
  <c r="AM84" i="1"/>
  <c r="AN84" i="1"/>
  <c r="AO84" i="1"/>
  <c r="AP84" i="1"/>
  <c r="AQ84" i="1"/>
  <c r="AR84" i="1"/>
  <c r="AS84" i="1"/>
  <c r="AK85" i="1"/>
  <c r="AL85" i="1"/>
  <c r="AM85" i="1"/>
  <c r="AN85" i="1"/>
  <c r="AO85" i="1"/>
  <c r="AP85" i="1"/>
  <c r="AQ85" i="1"/>
  <c r="AR85" i="1"/>
  <c r="AS85" i="1"/>
  <c r="AK86" i="1"/>
  <c r="AL86" i="1"/>
  <c r="AM86" i="1"/>
  <c r="AN86" i="1"/>
  <c r="AO86" i="1"/>
  <c r="AP86" i="1"/>
  <c r="AQ86" i="1"/>
  <c r="AR86" i="1"/>
  <c r="AS86" i="1"/>
  <c r="AK87" i="1"/>
  <c r="AL87" i="1"/>
  <c r="AM87" i="1"/>
  <c r="AN87" i="1"/>
  <c r="AO87" i="1"/>
  <c r="AP87" i="1"/>
  <c r="AQ87" i="1"/>
  <c r="AR87" i="1"/>
  <c r="AS87" i="1"/>
  <c r="AK88" i="1"/>
  <c r="AL88" i="1"/>
  <c r="AM88" i="1"/>
  <c r="AN88" i="1"/>
  <c r="AO88" i="1"/>
  <c r="AP88" i="1"/>
  <c r="AQ88" i="1"/>
  <c r="AR88" i="1"/>
  <c r="AS88" i="1"/>
  <c r="AK89" i="1"/>
  <c r="AL89" i="1"/>
  <c r="AM89" i="1"/>
  <c r="AN89" i="1"/>
  <c r="AO89" i="1"/>
  <c r="AP89" i="1"/>
  <c r="AQ89" i="1"/>
  <c r="AR89" i="1"/>
  <c r="AS89" i="1"/>
  <c r="AL20" i="1"/>
  <c r="AM20" i="1"/>
  <c r="AN20" i="1"/>
  <c r="AO20" i="1"/>
  <c r="AP20" i="1"/>
  <c r="AQ20" i="1"/>
  <c r="AR20" i="1"/>
  <c r="AS20" i="1"/>
  <c r="AK20" i="1"/>
  <c r="AT39" i="1" l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9" i="1"/>
  <c r="AU50" i="1"/>
  <c r="AU59" i="1"/>
  <c r="AU61" i="1"/>
  <c r="AU62" i="1"/>
  <c r="AU63" i="1"/>
  <c r="AU64" i="1"/>
  <c r="AU65" i="1"/>
  <c r="AU66" i="1"/>
  <c r="AU67" i="1"/>
  <c r="AU68" i="1"/>
  <c r="AU69" i="1"/>
  <c r="AU70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6" i="1"/>
  <c r="AU87" i="1"/>
  <c r="AU88" i="1"/>
  <c r="AU89" i="1"/>
  <c r="AU21" i="1"/>
  <c r="AU22" i="1"/>
  <c r="AU23" i="1"/>
  <c r="AU24" i="1"/>
  <c r="AT21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40" i="1"/>
  <c r="AT41" i="1"/>
  <c r="AT42" i="1"/>
  <c r="AT43" i="1"/>
  <c r="AT44" i="1"/>
  <c r="AT45" i="1"/>
  <c r="AT46" i="1"/>
  <c r="AT47" i="1"/>
  <c r="AT49" i="1"/>
  <c r="AT50" i="1"/>
  <c r="AT59" i="1"/>
  <c r="AT61" i="1"/>
  <c r="AT62" i="1"/>
  <c r="AT63" i="1"/>
  <c r="AT64" i="1"/>
  <c r="AT65" i="1"/>
  <c r="AT66" i="1"/>
  <c r="AT67" i="1"/>
  <c r="AT68" i="1"/>
  <c r="AT69" i="1"/>
  <c r="AT70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6" i="1"/>
  <c r="AT87" i="1"/>
  <c r="AT88" i="1"/>
  <c r="AT89" i="1"/>
  <c r="AT22" i="1"/>
  <c r="AT23" i="1"/>
  <c r="AT24" i="1"/>
  <c r="BC41" i="1" l="1"/>
  <c r="O74" i="1"/>
  <c r="O23" i="1"/>
  <c r="O46" i="1"/>
  <c r="BC21" i="1"/>
  <c r="BG21" i="1" s="1"/>
  <c r="BD21" i="1"/>
  <c r="BE21" i="1"/>
  <c r="BF21" i="1"/>
  <c r="BC22" i="1"/>
  <c r="BG22" i="1" s="1"/>
  <c r="BD22" i="1"/>
  <c r="BE22" i="1"/>
  <c r="BF22" i="1"/>
  <c r="BC23" i="1"/>
  <c r="BG23" i="1" s="1"/>
  <c r="BD23" i="1"/>
  <c r="BE23" i="1"/>
  <c r="BF23" i="1"/>
  <c r="BC24" i="1"/>
  <c r="BP24" i="1" s="1"/>
  <c r="BD24" i="1"/>
  <c r="BE24" i="1"/>
  <c r="BF24" i="1"/>
  <c r="BC25" i="1"/>
  <c r="BQ25" i="1" s="1"/>
  <c r="BD25" i="1"/>
  <c r="BE25" i="1"/>
  <c r="BF25" i="1"/>
  <c r="BC26" i="1"/>
  <c r="BG26" i="1" s="1"/>
  <c r="BD26" i="1"/>
  <c r="BE26" i="1"/>
  <c r="BF26" i="1"/>
  <c r="BC27" i="1"/>
  <c r="BG27" i="1" s="1"/>
  <c r="BD27" i="1"/>
  <c r="BE27" i="1"/>
  <c r="BF27" i="1"/>
  <c r="BC28" i="1"/>
  <c r="BO28" i="1" s="1"/>
  <c r="BD28" i="1"/>
  <c r="BE28" i="1"/>
  <c r="BF28" i="1"/>
  <c r="BC29" i="1"/>
  <c r="BG29" i="1" s="1"/>
  <c r="BD29" i="1"/>
  <c r="BE29" i="1"/>
  <c r="BF29" i="1"/>
  <c r="BC30" i="1"/>
  <c r="BG30" i="1" s="1"/>
  <c r="BD30" i="1"/>
  <c r="BE30" i="1"/>
  <c r="BF30" i="1"/>
  <c r="BC31" i="1"/>
  <c r="BG31" i="1" s="1"/>
  <c r="BD31" i="1"/>
  <c r="BE31" i="1"/>
  <c r="BF31" i="1"/>
  <c r="BC32" i="1"/>
  <c r="BH32" i="1" s="1"/>
  <c r="BD32" i="1"/>
  <c r="BE32" i="1"/>
  <c r="BF32" i="1"/>
  <c r="BC33" i="1"/>
  <c r="BI33" i="1" s="1"/>
  <c r="BD33" i="1"/>
  <c r="BE33" i="1"/>
  <c r="BF33" i="1"/>
  <c r="BC34" i="1"/>
  <c r="BJ34" i="1" s="1"/>
  <c r="BD34" i="1"/>
  <c r="BE34" i="1"/>
  <c r="BF34" i="1"/>
  <c r="BH34" i="1"/>
  <c r="BI34" i="1"/>
  <c r="BC35" i="1"/>
  <c r="BQ35" i="1" s="1"/>
  <c r="BD35" i="1"/>
  <c r="BE35" i="1"/>
  <c r="BF35" i="1"/>
  <c r="BC36" i="1"/>
  <c r="BG36" i="1" s="1"/>
  <c r="BD36" i="1"/>
  <c r="BE36" i="1"/>
  <c r="BF36" i="1"/>
  <c r="BC37" i="1"/>
  <c r="BG37" i="1" s="1"/>
  <c r="BD37" i="1"/>
  <c r="BE37" i="1"/>
  <c r="BF37" i="1"/>
  <c r="BC38" i="1"/>
  <c r="BN38" i="1" s="1"/>
  <c r="BD38" i="1"/>
  <c r="BE38" i="1"/>
  <c r="BF38" i="1"/>
  <c r="O22" i="1"/>
  <c r="O21" i="1"/>
  <c r="O40" i="1"/>
  <c r="BK23" i="1" l="1"/>
  <c r="BG34" i="1"/>
  <c r="BO30" i="1"/>
  <c r="BK25" i="1"/>
  <c r="BH33" i="1"/>
  <c r="BQ26" i="1"/>
  <c r="BG33" i="1"/>
  <c r="BP26" i="1"/>
  <c r="BO26" i="1"/>
  <c r="BN26" i="1"/>
  <c r="BM26" i="1"/>
  <c r="BL26" i="1"/>
  <c r="BM28" i="1"/>
  <c r="BG38" i="1"/>
  <c r="BO21" i="1"/>
  <c r="BQ21" i="1"/>
  <c r="BQ22" i="1"/>
  <c r="BP21" i="1"/>
  <c r="BP22" i="1"/>
  <c r="BO22" i="1"/>
  <c r="BN21" i="1"/>
  <c r="BL21" i="1"/>
  <c r="BN22" i="1"/>
  <c r="BM21" i="1"/>
  <c r="BM22" i="1"/>
  <c r="BQ23" i="1"/>
  <c r="BL22" i="1"/>
  <c r="BK21" i="1"/>
  <c r="BP23" i="1"/>
  <c r="BK22" i="1"/>
  <c r="BJ21" i="1"/>
  <c r="BO23" i="1"/>
  <c r="BJ22" i="1"/>
  <c r="BI21" i="1"/>
  <c r="BN23" i="1"/>
  <c r="BI22" i="1"/>
  <c r="BH21" i="1"/>
  <c r="BM23" i="1"/>
  <c r="BH22" i="1"/>
  <c r="BL23" i="1"/>
  <c r="BP35" i="1"/>
  <c r="BO35" i="1"/>
  <c r="BQ37" i="1"/>
  <c r="BM36" i="1"/>
  <c r="BM24" i="1"/>
  <c r="BM37" i="1"/>
  <c r="BL36" i="1"/>
  <c r="BJ35" i="1"/>
  <c r="BO27" i="1"/>
  <c r="BL24" i="1"/>
  <c r="BI23" i="1"/>
  <c r="BK24" i="1"/>
  <c r="BH23" i="1"/>
  <c r="BJ24" i="1"/>
  <c r="BG35" i="1"/>
  <c r="BI37" i="1"/>
  <c r="BH36" i="1"/>
  <c r="BN29" i="1"/>
  <c r="BN25" i="1"/>
  <c r="BQ36" i="1"/>
  <c r="BP36" i="1"/>
  <c r="BN35" i="1"/>
  <c r="BQ24" i="1"/>
  <c r="BP37" i="1"/>
  <c r="BO36" i="1"/>
  <c r="BM35" i="1"/>
  <c r="BO24" i="1"/>
  <c r="BO37" i="1"/>
  <c r="BN36" i="1"/>
  <c r="BL35" i="1"/>
  <c r="BQ27" i="1"/>
  <c r="BN24" i="1"/>
  <c r="BN37" i="1"/>
  <c r="BK35" i="1"/>
  <c r="BP27" i="1"/>
  <c r="BJ23" i="1"/>
  <c r="BL37" i="1"/>
  <c r="BK36" i="1"/>
  <c r="BI35" i="1"/>
  <c r="BN27" i="1"/>
  <c r="BK37" i="1"/>
  <c r="BJ36" i="1"/>
  <c r="BH35" i="1"/>
  <c r="BM27" i="1"/>
  <c r="BP25" i="1"/>
  <c r="BJ37" i="1"/>
  <c r="BI36" i="1"/>
  <c r="BQ29" i="1"/>
  <c r="BL27" i="1"/>
  <c r="BO25" i="1"/>
  <c r="BI24" i="1"/>
  <c r="BK38" i="1"/>
  <c r="BI38" i="1"/>
  <c r="BH37" i="1"/>
  <c r="BG32" i="1"/>
  <c r="BM25" i="1"/>
  <c r="BH38" i="1"/>
  <c r="BL25" i="1"/>
  <c r="BM38" i="1"/>
  <c r="BL38" i="1"/>
  <c r="BJ38" i="1"/>
  <c r="BP38" i="1"/>
  <c r="BO38" i="1"/>
  <c r="BP30" i="1"/>
  <c r="BQ32" i="1"/>
  <c r="BP31" i="1"/>
  <c r="BK26" i="1"/>
  <c r="BJ25" i="1"/>
  <c r="BQ33" i="1"/>
  <c r="BP32" i="1"/>
  <c r="BO31" i="1"/>
  <c r="BN30" i="1"/>
  <c r="BM29" i="1"/>
  <c r="BL28" i="1"/>
  <c r="BK27" i="1"/>
  <c r="BJ26" i="1"/>
  <c r="BI25" i="1"/>
  <c r="BH24" i="1"/>
  <c r="BQ34" i="1"/>
  <c r="BP33" i="1"/>
  <c r="BO32" i="1"/>
  <c r="BN31" i="1"/>
  <c r="BM30" i="1"/>
  <c r="BL29" i="1"/>
  <c r="BK28" i="1"/>
  <c r="BJ27" i="1"/>
  <c r="BI26" i="1"/>
  <c r="BH25" i="1"/>
  <c r="BG24" i="1"/>
  <c r="BP34" i="1"/>
  <c r="BO33" i="1"/>
  <c r="BN32" i="1"/>
  <c r="BM31" i="1"/>
  <c r="BL30" i="1"/>
  <c r="BK29" i="1"/>
  <c r="BJ28" i="1"/>
  <c r="BI27" i="1"/>
  <c r="BH26" i="1"/>
  <c r="BG25" i="1"/>
  <c r="BO29" i="1"/>
  <c r="BO34" i="1"/>
  <c r="BN33" i="1"/>
  <c r="BM32" i="1"/>
  <c r="BL31" i="1"/>
  <c r="BK30" i="1"/>
  <c r="BJ29" i="1"/>
  <c r="BI28" i="1"/>
  <c r="BH27" i="1"/>
  <c r="BP28" i="1"/>
  <c r="BP29" i="1"/>
  <c r="BN28" i="1"/>
  <c r="BN34" i="1"/>
  <c r="BM33" i="1"/>
  <c r="BL32" i="1"/>
  <c r="BK31" i="1"/>
  <c r="BJ30" i="1"/>
  <c r="BI29" i="1"/>
  <c r="BH28" i="1"/>
  <c r="BQ30" i="1"/>
  <c r="BQ38" i="1"/>
  <c r="BM34" i="1"/>
  <c r="BL33" i="1"/>
  <c r="BK32" i="1"/>
  <c r="BJ31" i="1"/>
  <c r="BI30" i="1"/>
  <c r="BH29" i="1"/>
  <c r="BG28" i="1"/>
  <c r="BQ31" i="1"/>
  <c r="BL34" i="1"/>
  <c r="BK33" i="1"/>
  <c r="BJ32" i="1"/>
  <c r="BI31" i="1"/>
  <c r="BH30" i="1"/>
  <c r="BK34" i="1"/>
  <c r="BJ33" i="1"/>
  <c r="BI32" i="1"/>
  <c r="BH31" i="1"/>
  <c r="BQ28" i="1"/>
  <c r="AX21" i="1"/>
  <c r="AY21" i="1"/>
  <c r="AZ21" i="1"/>
  <c r="BA21" i="1"/>
  <c r="BB21" i="1"/>
  <c r="AX22" i="1"/>
  <c r="AY22" i="1"/>
  <c r="AZ22" i="1"/>
  <c r="BA22" i="1"/>
  <c r="BB22" i="1"/>
  <c r="AX23" i="1"/>
  <c r="AY23" i="1"/>
  <c r="AZ23" i="1"/>
  <c r="BA23" i="1"/>
  <c r="BB23" i="1"/>
  <c r="AX24" i="1"/>
  <c r="AY24" i="1"/>
  <c r="AZ24" i="1"/>
  <c r="BA24" i="1"/>
  <c r="BB24" i="1"/>
  <c r="BB85" i="1"/>
  <c r="AX86" i="1"/>
  <c r="AY86" i="1"/>
  <c r="AZ86" i="1"/>
  <c r="BA86" i="1"/>
  <c r="BB86" i="1"/>
  <c r="BC86" i="1"/>
  <c r="AX87" i="1"/>
  <c r="AY87" i="1"/>
  <c r="AZ87" i="1"/>
  <c r="BA87" i="1"/>
  <c r="BB87" i="1"/>
  <c r="BC87" i="1"/>
  <c r="AX88" i="1"/>
  <c r="AY88" i="1"/>
  <c r="AZ88" i="1"/>
  <c r="BA88" i="1"/>
  <c r="BB88" i="1"/>
  <c r="BC88" i="1"/>
  <c r="AX89" i="1"/>
  <c r="AY89" i="1"/>
  <c r="AZ89" i="1"/>
  <c r="BA89" i="1"/>
  <c r="BB89" i="1"/>
  <c r="BC89" i="1"/>
  <c r="BA39" i="1"/>
  <c r="BA40" i="1"/>
  <c r="BA41" i="1"/>
  <c r="BA42" i="1"/>
  <c r="BA43" i="1"/>
  <c r="BA44" i="1"/>
  <c r="BA45" i="1"/>
  <c r="BA46" i="1"/>
  <c r="BA47" i="1"/>
  <c r="BA49" i="1"/>
  <c r="BA50" i="1"/>
  <c r="BA59" i="1"/>
  <c r="BA61" i="1"/>
  <c r="BA62" i="1"/>
  <c r="BA63" i="1"/>
  <c r="BA64" i="1"/>
  <c r="BA65" i="1"/>
  <c r="BA66" i="1"/>
  <c r="BA67" i="1"/>
  <c r="BA68" i="1"/>
  <c r="BA69" i="1"/>
  <c r="BA70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38" i="1"/>
  <c r="BA38" i="1"/>
  <c r="BB38" i="1"/>
  <c r="AY38" i="1"/>
  <c r="AX38" i="1"/>
  <c r="AX39" i="1"/>
  <c r="AY39" i="1"/>
  <c r="AZ39" i="1"/>
  <c r="BB39" i="1"/>
  <c r="AX40" i="1"/>
  <c r="AY40" i="1"/>
  <c r="AZ40" i="1"/>
  <c r="BB40" i="1"/>
  <c r="AX41" i="1"/>
  <c r="AY41" i="1"/>
  <c r="AZ41" i="1"/>
  <c r="BB41" i="1"/>
  <c r="AX42" i="1"/>
  <c r="AY42" i="1"/>
  <c r="AZ42" i="1"/>
  <c r="BB42" i="1"/>
  <c r="AX43" i="1"/>
  <c r="AY43" i="1"/>
  <c r="AZ43" i="1"/>
  <c r="BB43" i="1"/>
  <c r="AX44" i="1"/>
  <c r="AY44" i="1"/>
  <c r="AZ44" i="1"/>
  <c r="BB44" i="1"/>
  <c r="AX45" i="1"/>
  <c r="AY45" i="1"/>
  <c r="AZ45" i="1"/>
  <c r="BB45" i="1"/>
  <c r="AX46" i="1"/>
  <c r="AY46" i="1"/>
  <c r="AZ46" i="1"/>
  <c r="BB46" i="1"/>
  <c r="AX47" i="1"/>
  <c r="AY47" i="1"/>
  <c r="AZ47" i="1"/>
  <c r="BB47" i="1"/>
  <c r="AX49" i="1"/>
  <c r="AY49" i="1"/>
  <c r="AZ49" i="1"/>
  <c r="BB49" i="1"/>
  <c r="AX50" i="1"/>
  <c r="AY50" i="1"/>
  <c r="AZ50" i="1"/>
  <c r="BB50" i="1"/>
  <c r="AX59" i="1"/>
  <c r="AY59" i="1"/>
  <c r="AZ59" i="1"/>
  <c r="BB59" i="1"/>
  <c r="AX61" i="1"/>
  <c r="AY61" i="1"/>
  <c r="AZ61" i="1"/>
  <c r="BB61" i="1"/>
  <c r="AX62" i="1"/>
  <c r="AY62" i="1"/>
  <c r="AZ62" i="1"/>
  <c r="BB62" i="1"/>
  <c r="AX63" i="1"/>
  <c r="AY63" i="1"/>
  <c r="AZ63" i="1"/>
  <c r="BB63" i="1"/>
  <c r="AX64" i="1"/>
  <c r="AY64" i="1"/>
  <c r="AZ64" i="1"/>
  <c r="BB64" i="1"/>
  <c r="AX65" i="1"/>
  <c r="AY65" i="1"/>
  <c r="AZ65" i="1"/>
  <c r="BB65" i="1"/>
  <c r="AX66" i="1"/>
  <c r="AY66" i="1"/>
  <c r="AZ66" i="1"/>
  <c r="BB66" i="1"/>
  <c r="AX67" i="1"/>
  <c r="AY67" i="1"/>
  <c r="AZ67" i="1"/>
  <c r="BB67" i="1"/>
  <c r="AX68" i="1"/>
  <c r="AY68" i="1"/>
  <c r="AZ68" i="1"/>
  <c r="BB68" i="1"/>
  <c r="AX69" i="1"/>
  <c r="AY69" i="1"/>
  <c r="AZ69" i="1"/>
  <c r="BB69" i="1"/>
  <c r="AX70" i="1"/>
  <c r="AY70" i="1"/>
  <c r="AZ70" i="1"/>
  <c r="BB70" i="1"/>
  <c r="AX72" i="1"/>
  <c r="AY72" i="1"/>
  <c r="AZ72" i="1"/>
  <c r="BB72" i="1"/>
  <c r="AX73" i="1"/>
  <c r="AY73" i="1"/>
  <c r="AZ73" i="1"/>
  <c r="BB73" i="1"/>
  <c r="AX74" i="1"/>
  <c r="AY74" i="1"/>
  <c r="AZ74" i="1"/>
  <c r="BB74" i="1"/>
  <c r="AX75" i="1"/>
  <c r="AY75" i="1"/>
  <c r="AZ75" i="1"/>
  <c r="BB75" i="1"/>
  <c r="AX76" i="1"/>
  <c r="AY76" i="1"/>
  <c r="AZ76" i="1"/>
  <c r="BB76" i="1"/>
  <c r="AX77" i="1"/>
  <c r="AY77" i="1"/>
  <c r="AZ77" i="1"/>
  <c r="BB77" i="1"/>
  <c r="AX78" i="1"/>
  <c r="AY78" i="1"/>
  <c r="AZ78" i="1"/>
  <c r="BB78" i="1"/>
  <c r="AX79" i="1"/>
  <c r="AY79" i="1"/>
  <c r="AZ79" i="1"/>
  <c r="BB79" i="1"/>
  <c r="AX80" i="1"/>
  <c r="AY80" i="1"/>
  <c r="AZ80" i="1"/>
  <c r="BB80" i="1"/>
  <c r="AX81" i="1"/>
  <c r="AY81" i="1"/>
  <c r="AZ81" i="1"/>
  <c r="BB81" i="1"/>
  <c r="AX82" i="1"/>
  <c r="AY82" i="1"/>
  <c r="AZ82" i="1"/>
  <c r="BB82" i="1"/>
  <c r="AX83" i="1"/>
  <c r="AY83" i="1"/>
  <c r="AZ83" i="1"/>
  <c r="BB83" i="1"/>
  <c r="O75" i="1" l="1"/>
  <c r="O24" i="1"/>
  <c r="T24" i="1"/>
  <c r="V24" i="1" s="1"/>
  <c r="U24" i="1"/>
  <c r="W24" i="1" s="1"/>
  <c r="O70" i="1"/>
  <c r="O69" i="1"/>
  <c r="O61" i="1"/>
  <c r="O76" i="1"/>
  <c r="O77" i="1"/>
  <c r="O64" i="1"/>
  <c r="O68" i="1"/>
  <c r="O41" i="1"/>
  <c r="O42" i="1"/>
  <c r="O49" i="1"/>
  <c r="O47" i="1"/>
  <c r="BF39" i="1" l="1"/>
  <c r="BF40" i="1"/>
  <c r="BF41" i="1"/>
  <c r="BF42" i="1"/>
  <c r="BF43" i="1"/>
  <c r="BF45" i="1"/>
  <c r="BF46" i="1"/>
  <c r="BF47" i="1"/>
  <c r="BF49" i="1"/>
  <c r="BF50" i="1"/>
  <c r="BF59" i="1"/>
  <c r="BF61" i="1"/>
  <c r="BF62" i="1"/>
  <c r="BF63" i="1"/>
  <c r="BF64" i="1"/>
  <c r="BF66" i="1"/>
  <c r="BF67" i="1"/>
  <c r="BF68" i="1"/>
  <c r="BF69" i="1"/>
  <c r="BF70" i="1"/>
  <c r="BF73" i="1"/>
  <c r="BF74" i="1"/>
  <c r="BF75" i="1"/>
  <c r="BF76" i="1"/>
  <c r="BF77" i="1"/>
  <c r="BF79" i="1"/>
  <c r="BF80" i="1"/>
  <c r="BF81" i="1"/>
  <c r="BF82" i="1"/>
  <c r="BF83" i="1"/>
  <c r="BE83" i="1"/>
  <c r="BE82" i="1"/>
  <c r="BE81" i="1"/>
  <c r="BE80" i="1"/>
  <c r="BD83" i="1"/>
  <c r="BD82" i="1"/>
  <c r="BD81" i="1"/>
  <c r="BD80" i="1"/>
  <c r="BC83" i="1"/>
  <c r="BQ83" i="1" s="1"/>
  <c r="BC82" i="1"/>
  <c r="BQ82" i="1" s="1"/>
  <c r="BC81" i="1"/>
  <c r="BQ81" i="1" s="1"/>
  <c r="BC80" i="1"/>
  <c r="BN80" i="1" s="1"/>
  <c r="T83" i="1"/>
  <c r="V83" i="1" s="1"/>
  <c r="U83" i="1"/>
  <c r="W83" i="1" s="1"/>
  <c r="U82" i="1"/>
  <c r="W82" i="1" s="1"/>
  <c r="T82" i="1"/>
  <c r="V82" i="1" s="1"/>
  <c r="U81" i="1"/>
  <c r="W81" i="1" s="1"/>
  <c r="T81" i="1"/>
  <c r="V81" i="1" s="1"/>
  <c r="U80" i="1"/>
  <c r="W80" i="1" s="1"/>
  <c r="T80" i="1"/>
  <c r="V80" i="1" s="1"/>
  <c r="O83" i="1"/>
  <c r="O82" i="1"/>
  <c r="O81" i="1"/>
  <c r="O80" i="1"/>
  <c r="BH80" i="1" l="1"/>
  <c r="BJ80" i="1"/>
  <c r="BL80" i="1"/>
  <c r="BO81" i="1"/>
  <c r="BH81" i="1"/>
  <c r="BG81" i="1"/>
  <c r="BO80" i="1"/>
  <c r="BP80" i="1"/>
  <c r="BQ80" i="1"/>
  <c r="BG80" i="1"/>
  <c r="BI80" i="1"/>
  <c r="BK80" i="1"/>
  <c r="BM80" i="1"/>
  <c r="BI81" i="1"/>
  <c r="BJ81" i="1"/>
  <c r="BK81" i="1"/>
  <c r="BL81" i="1"/>
  <c r="BM81" i="1"/>
  <c r="BN81" i="1"/>
  <c r="BP81" i="1"/>
  <c r="BG82" i="1"/>
  <c r="BH82" i="1"/>
  <c r="BI82" i="1"/>
  <c r="BJ82" i="1"/>
  <c r="BK82" i="1"/>
  <c r="BL82" i="1"/>
  <c r="BM82" i="1"/>
  <c r="BN82" i="1"/>
  <c r="BO82" i="1"/>
  <c r="BP82" i="1"/>
  <c r="BG83" i="1"/>
  <c r="BH83" i="1"/>
  <c r="BI83" i="1"/>
  <c r="BJ83" i="1"/>
  <c r="BK83" i="1"/>
  <c r="BL83" i="1"/>
  <c r="BM83" i="1"/>
  <c r="BN83" i="1"/>
  <c r="BO83" i="1"/>
  <c r="BP83" i="1"/>
  <c r="BE79" i="1"/>
  <c r="BD79" i="1"/>
  <c r="BC79" i="1"/>
  <c r="U79" i="1"/>
  <c r="W79" i="1" s="1"/>
  <c r="T79" i="1"/>
  <c r="V79" i="1" s="1"/>
  <c r="O79" i="1"/>
  <c r="BG79" i="1" l="1"/>
  <c r="BH79" i="1" s="1"/>
  <c r="BI79" i="1" s="1"/>
  <c r="BE39" i="1"/>
  <c r="BE40" i="1"/>
  <c r="BE41" i="1"/>
  <c r="BE42" i="1"/>
  <c r="BE43" i="1"/>
  <c r="BE45" i="1"/>
  <c r="BE46" i="1"/>
  <c r="BE47" i="1"/>
  <c r="BE49" i="1"/>
  <c r="BE50" i="1"/>
  <c r="BE59" i="1"/>
  <c r="BE61" i="1"/>
  <c r="BE62" i="1"/>
  <c r="BE63" i="1"/>
  <c r="BE64" i="1"/>
  <c r="BE66" i="1"/>
  <c r="BE67" i="1"/>
  <c r="BE68" i="1"/>
  <c r="BE69" i="1"/>
  <c r="BE70" i="1"/>
  <c r="BE73" i="1"/>
  <c r="BE74" i="1"/>
  <c r="BE75" i="1"/>
  <c r="BE76" i="1"/>
  <c r="BE77" i="1"/>
  <c r="BD45" i="1"/>
  <c r="BD46" i="1"/>
  <c r="BD47" i="1"/>
  <c r="BD49" i="1"/>
  <c r="BD50" i="1"/>
  <c r="BD59" i="1"/>
  <c r="BD61" i="1"/>
  <c r="BD62" i="1"/>
  <c r="BD63" i="1"/>
  <c r="BD64" i="1"/>
  <c r="BD66" i="1"/>
  <c r="BD67" i="1"/>
  <c r="BD68" i="1"/>
  <c r="BD69" i="1"/>
  <c r="BD70" i="1"/>
  <c r="BD73" i="1"/>
  <c r="BD74" i="1"/>
  <c r="BD75" i="1"/>
  <c r="BD76" i="1"/>
  <c r="BD77" i="1"/>
  <c r="BD39" i="1"/>
  <c r="BD40" i="1"/>
  <c r="BD41" i="1"/>
  <c r="BD42" i="1"/>
  <c r="BD43" i="1"/>
  <c r="BC39" i="1"/>
  <c r="BG39" i="1" s="1"/>
  <c r="BC40" i="1"/>
  <c r="BL40" i="1" s="1"/>
  <c r="BG41" i="1"/>
  <c r="BC42" i="1"/>
  <c r="BQ42" i="1" s="1"/>
  <c r="BC43" i="1"/>
  <c r="BH43" i="1" s="1"/>
  <c r="BC45" i="1"/>
  <c r="BG45" i="1" s="1"/>
  <c r="BC46" i="1"/>
  <c r="BO46" i="1" s="1"/>
  <c r="BC47" i="1"/>
  <c r="BI47" i="1" s="1"/>
  <c r="BC49" i="1"/>
  <c r="BN49" i="1" s="1"/>
  <c r="BC50" i="1"/>
  <c r="BM50" i="1" s="1"/>
  <c r="BC59" i="1"/>
  <c r="BG59" i="1" s="1"/>
  <c r="BC61" i="1"/>
  <c r="BQ61" i="1" s="1"/>
  <c r="BC62" i="1"/>
  <c r="BQ62" i="1" s="1"/>
  <c r="BC63" i="1"/>
  <c r="BN63" i="1" s="1"/>
  <c r="BC64" i="1"/>
  <c r="BP64" i="1" s="1"/>
  <c r="BC66" i="1"/>
  <c r="BG66" i="1" s="1"/>
  <c r="BC67" i="1"/>
  <c r="BP67" i="1" s="1"/>
  <c r="BC68" i="1"/>
  <c r="BQ68" i="1" s="1"/>
  <c r="BC69" i="1"/>
  <c r="BP69" i="1" s="1"/>
  <c r="BC70" i="1"/>
  <c r="BM70" i="1" s="1"/>
  <c r="BC73" i="1"/>
  <c r="BC74" i="1"/>
  <c r="BJ74" i="1" s="1"/>
  <c r="BC75" i="1"/>
  <c r="BM75" i="1" s="1"/>
  <c r="BC76" i="1"/>
  <c r="BP76" i="1" s="1"/>
  <c r="BC77" i="1"/>
  <c r="BP77" i="1" s="1"/>
  <c r="T39" i="1"/>
  <c r="V39" i="1" s="1"/>
  <c r="U39" i="1"/>
  <c r="W39" i="1" s="1"/>
  <c r="O39" i="1"/>
  <c r="BJ79" i="1" l="1"/>
  <c r="BH66" i="1"/>
  <c r="BI66" i="1" s="1"/>
  <c r="BJ66" i="1" s="1"/>
  <c r="BK47" i="1"/>
  <c r="BL47" i="1"/>
  <c r="BQ64" i="1"/>
  <c r="BJ47" i="1"/>
  <c r="BO64" i="1"/>
  <c r="BH64" i="1"/>
  <c r="BG64" i="1"/>
  <c r="BH67" i="1"/>
  <c r="BL67" i="1"/>
  <c r="BQ67" i="1"/>
  <c r="BO47" i="1"/>
  <c r="BM47" i="1"/>
  <c r="BJ64" i="1"/>
  <c r="BL64" i="1"/>
  <c r="BN64" i="1"/>
  <c r="BG67" i="1"/>
  <c r="BK67" i="1"/>
  <c r="BN67" i="1"/>
  <c r="BG68" i="1"/>
  <c r="BH68" i="1"/>
  <c r="BN47" i="1"/>
  <c r="BI64" i="1"/>
  <c r="BK64" i="1"/>
  <c r="BM64" i="1"/>
  <c r="BI67" i="1"/>
  <c r="BJ67" i="1"/>
  <c r="BM67" i="1"/>
  <c r="BO67" i="1"/>
  <c r="BL69" i="1"/>
  <c r="BI68" i="1"/>
  <c r="BJ68" i="1"/>
  <c r="BL68" i="1"/>
  <c r="BN68" i="1"/>
  <c r="BO68" i="1"/>
  <c r="BK68" i="1"/>
  <c r="BM68" i="1"/>
  <c r="BP68" i="1"/>
  <c r="BG69" i="1"/>
  <c r="BH69" i="1"/>
  <c r="BI69" i="1"/>
  <c r="BJ69" i="1"/>
  <c r="BK69" i="1"/>
  <c r="BN69" i="1"/>
  <c r="BO69" i="1"/>
  <c r="BQ46" i="1"/>
  <c r="BM69" i="1"/>
  <c r="BG75" i="1"/>
  <c r="BH75" i="1"/>
  <c r="BI75" i="1"/>
  <c r="BJ75" i="1"/>
  <c r="BN75" i="1"/>
  <c r="BO75" i="1"/>
  <c r="BP75" i="1"/>
  <c r="BQ75" i="1"/>
  <c r="BH49" i="1"/>
  <c r="BQ43" i="1"/>
  <c r="BO49" i="1"/>
  <c r="BJ43" i="1"/>
  <c r="BQ50" i="1"/>
  <c r="BO50" i="1"/>
  <c r="BP50" i="1"/>
  <c r="BM42" i="1"/>
  <c r="BG61" i="1"/>
  <c r="BK42" i="1"/>
  <c r="BH61" i="1"/>
  <c r="BI61" i="1"/>
  <c r="BI49" i="1"/>
  <c r="BP43" i="1"/>
  <c r="BO43" i="1"/>
  <c r="BO42" i="1"/>
  <c r="BL42" i="1"/>
  <c r="BN50" i="1"/>
  <c r="BI42" i="1"/>
  <c r="BL61" i="1"/>
  <c r="BK75" i="1"/>
  <c r="BP41" i="1"/>
  <c r="BN61" i="1"/>
  <c r="BL75" i="1"/>
  <c r="BP49" i="1"/>
  <c r="BL43" i="1"/>
  <c r="BI50" i="1"/>
  <c r="BK50" i="1"/>
  <c r="BL50" i="1"/>
  <c r="BN42" i="1"/>
  <c r="BJ42" i="1"/>
  <c r="BJ61" i="1"/>
  <c r="BH42" i="1"/>
  <c r="BK61" i="1"/>
  <c r="BG42" i="1"/>
  <c r="BQ41" i="1"/>
  <c r="BM61" i="1"/>
  <c r="BO41" i="1"/>
  <c r="BO61" i="1"/>
  <c r="BM41" i="1"/>
  <c r="BL41" i="1"/>
  <c r="BG62" i="1"/>
  <c r="BK41" i="1"/>
  <c r="BJ41" i="1"/>
  <c r="BI62" i="1"/>
  <c r="BG76" i="1"/>
  <c r="BI41" i="1"/>
  <c r="BJ62" i="1"/>
  <c r="BH76" i="1"/>
  <c r="BG49" i="1"/>
  <c r="BK49" i="1"/>
  <c r="BJ50" i="1"/>
  <c r="BN41" i="1"/>
  <c r="BH41" i="1"/>
  <c r="BK62" i="1"/>
  <c r="BI76" i="1"/>
  <c r="BL62" i="1"/>
  <c r="BJ76" i="1"/>
  <c r="BP47" i="1"/>
  <c r="BQ47" i="1"/>
  <c r="BH62" i="1"/>
  <c r="BQ40" i="1"/>
  <c r="BM62" i="1"/>
  <c r="BK76" i="1"/>
  <c r="BJ49" i="1"/>
  <c r="BQ49" i="1"/>
  <c r="BK43" i="1"/>
  <c r="BP40" i="1"/>
  <c r="BN62" i="1"/>
  <c r="BL76" i="1"/>
  <c r="BO40" i="1"/>
  <c r="BO63" i="1"/>
  <c r="BM76" i="1"/>
  <c r="BP63" i="1"/>
  <c r="BN76" i="1"/>
  <c r="BQ63" i="1"/>
  <c r="BQ76" i="1"/>
  <c r="BG77" i="1"/>
  <c r="BK40" i="1"/>
  <c r="BI77" i="1"/>
  <c r="BJ77" i="1"/>
  <c r="BP42" i="1"/>
  <c r="BM40" i="1"/>
  <c r="BI40" i="1"/>
  <c r="BK77" i="1"/>
  <c r="BL49" i="1"/>
  <c r="BM49" i="1"/>
  <c r="BH50" i="1"/>
  <c r="BI43" i="1"/>
  <c r="BG43" i="1"/>
  <c r="BP61" i="1"/>
  <c r="BH40" i="1"/>
  <c r="BM77" i="1"/>
  <c r="BN40" i="1"/>
  <c r="BG40" i="1"/>
  <c r="BO77" i="1"/>
  <c r="BH46" i="1"/>
  <c r="BQ77" i="1"/>
  <c r="BI46" i="1"/>
  <c r="BJ40" i="1"/>
  <c r="BH45" i="1"/>
  <c r="BN43" i="1"/>
  <c r="BM43" i="1"/>
  <c r="BG50" i="1"/>
  <c r="BP46" i="1"/>
  <c r="BG47" i="1"/>
  <c r="BH47" i="1"/>
  <c r="BG46" i="1"/>
  <c r="BO76" i="1"/>
  <c r="BH77" i="1"/>
  <c r="BL77" i="1"/>
  <c r="BN77" i="1"/>
  <c r="BM74" i="1"/>
  <c r="BO74" i="1"/>
  <c r="BN74" i="1"/>
  <c r="BK74" i="1"/>
  <c r="BL74" i="1"/>
  <c r="BQ74" i="1"/>
  <c r="BP74" i="1"/>
  <c r="BH59" i="1"/>
  <c r="BI59" i="1" s="1"/>
  <c r="BN39" i="1"/>
  <c r="BM39" i="1"/>
  <c r="BO62" i="1"/>
  <c r="BP62" i="1"/>
  <c r="BG63" i="1"/>
  <c r="BN70" i="1"/>
  <c r="BK39" i="1"/>
  <c r="BI39" i="1"/>
  <c r="BH39" i="1"/>
  <c r="BH63" i="1"/>
  <c r="BO70" i="1"/>
  <c r="BI63" i="1"/>
  <c r="BP70" i="1"/>
  <c r="BQ69" i="1"/>
  <c r="BL39" i="1"/>
  <c r="BH70" i="1"/>
  <c r="BJ70" i="1"/>
  <c r="BL70" i="1"/>
  <c r="BQ70" i="1"/>
  <c r="BG73" i="1"/>
  <c r="BQ39" i="1"/>
  <c r="BG70" i="1"/>
  <c r="BJ39" i="1"/>
  <c r="BL46" i="1"/>
  <c r="BP39" i="1"/>
  <c r="BO39" i="1"/>
  <c r="BI70" i="1"/>
  <c r="BK70" i="1"/>
  <c r="BJ46" i="1"/>
  <c r="BK46" i="1"/>
  <c r="BJ63" i="1"/>
  <c r="BK63" i="1"/>
  <c r="BG74" i="1"/>
  <c r="BM46" i="1"/>
  <c r="BL63" i="1"/>
  <c r="BH74" i="1"/>
  <c r="BN46" i="1"/>
  <c r="BM63" i="1"/>
  <c r="BI74" i="1"/>
  <c r="BK79" i="1" l="1"/>
  <c r="BL79" i="1" s="1"/>
  <c r="BM79" i="1" s="1"/>
  <c r="BI45" i="1"/>
  <c r="BH73" i="1"/>
  <c r="BI73" i="1" s="1"/>
  <c r="BJ59" i="1"/>
  <c r="BK66" i="1"/>
  <c r="T61" i="1"/>
  <c r="V61" i="1" s="1"/>
  <c r="U61" i="1"/>
  <c r="W61" i="1" s="1"/>
  <c r="BN79" i="1" l="1"/>
  <c r="BO79" i="1" s="1"/>
  <c r="BP79" i="1" s="1"/>
  <c r="BJ45" i="1"/>
  <c r="BJ73" i="1"/>
  <c r="BK59" i="1"/>
  <c r="BL59" i="1" s="1"/>
  <c r="BM59" i="1" s="1"/>
  <c r="BL66" i="1"/>
  <c r="BM66" i="1" s="1"/>
  <c r="O89" i="1"/>
  <c r="BQ79" i="1" l="1"/>
  <c r="BN59" i="1"/>
  <c r="BO59" i="1" s="1"/>
  <c r="BK45" i="1"/>
  <c r="BK73" i="1"/>
  <c r="BL73" i="1" s="1"/>
  <c r="BN66" i="1"/>
  <c r="BO66" i="1" s="1"/>
  <c r="BP66" i="1" s="1"/>
  <c r="O63" i="1"/>
  <c r="U89" i="1"/>
  <c r="W89" i="1" s="1"/>
  <c r="T89" i="1"/>
  <c r="V89" i="1" s="1"/>
  <c r="U88" i="1"/>
  <c r="W88" i="1" s="1"/>
  <c r="T88" i="1"/>
  <c r="V88" i="1" s="1"/>
  <c r="O88" i="1"/>
  <c r="U87" i="1"/>
  <c r="W87" i="1" s="1"/>
  <c r="T87" i="1"/>
  <c r="V87" i="1" s="1"/>
  <c r="O87" i="1"/>
  <c r="U86" i="1"/>
  <c r="W86" i="1" s="1"/>
  <c r="V86" i="1"/>
  <c r="O86" i="1"/>
  <c r="O85" i="1"/>
  <c r="T73" i="1"/>
  <c r="V73" i="1" s="1"/>
  <c r="U73" i="1"/>
  <c r="W73" i="1" s="1"/>
  <c r="T59" i="1"/>
  <c r="V59" i="1" s="1"/>
  <c r="U59" i="1"/>
  <c r="W59" i="1" s="1"/>
  <c r="T62" i="1"/>
  <c r="V62" i="1" s="1"/>
  <c r="U62" i="1"/>
  <c r="W62" i="1" s="1"/>
  <c r="T63" i="1"/>
  <c r="V63" i="1" s="1"/>
  <c r="U63" i="1"/>
  <c r="W63" i="1" s="1"/>
  <c r="T64" i="1"/>
  <c r="V64" i="1" s="1"/>
  <c r="U64" i="1"/>
  <c r="W64" i="1" s="1"/>
  <c r="T66" i="1"/>
  <c r="V66" i="1" s="1"/>
  <c r="U66" i="1"/>
  <c r="W66" i="1" s="1"/>
  <c r="T67" i="1"/>
  <c r="V67" i="1" s="1"/>
  <c r="U67" i="1"/>
  <c r="W67" i="1" s="1"/>
  <c r="T68" i="1"/>
  <c r="V68" i="1" s="1"/>
  <c r="U68" i="1"/>
  <c r="W68" i="1" s="1"/>
  <c r="T69" i="1"/>
  <c r="V69" i="1" s="1"/>
  <c r="U69" i="1"/>
  <c r="W69" i="1" s="1"/>
  <c r="T70" i="1"/>
  <c r="V70" i="1" s="1"/>
  <c r="U70" i="1"/>
  <c r="W70" i="1" s="1"/>
  <c r="T74" i="1"/>
  <c r="V74" i="1" s="1"/>
  <c r="U74" i="1"/>
  <c r="W74" i="1" s="1"/>
  <c r="T75" i="1"/>
  <c r="V75" i="1" s="1"/>
  <c r="U75" i="1"/>
  <c r="W75" i="1" s="1"/>
  <c r="T76" i="1"/>
  <c r="V76" i="1" s="1"/>
  <c r="U76" i="1"/>
  <c r="W76" i="1" s="1"/>
  <c r="T77" i="1"/>
  <c r="V77" i="1" s="1"/>
  <c r="U77" i="1"/>
  <c r="W77" i="1" s="1"/>
  <c r="O59" i="1"/>
  <c r="O62" i="1"/>
  <c r="O66" i="1"/>
  <c r="O67" i="1"/>
  <c r="O73" i="1"/>
  <c r="O50" i="1"/>
  <c r="U45" i="1"/>
  <c r="W45" i="1" s="1"/>
  <c r="T45" i="1"/>
  <c r="V45" i="1" s="1"/>
  <c r="O45" i="1"/>
  <c r="AX85" i="1" l="1"/>
  <c r="BP59" i="1"/>
  <c r="BQ59" i="1" s="1"/>
  <c r="BL45" i="1"/>
  <c r="BM45" i="1" s="1"/>
  <c r="BN45" i="1" s="1"/>
  <c r="BQ66" i="1"/>
  <c r="BM73" i="1"/>
  <c r="BN73" i="1" s="1"/>
  <c r="BO45" i="1" l="1"/>
  <c r="BP45" i="1" s="1"/>
  <c r="BQ45" i="1" s="1"/>
  <c r="BO73" i="1"/>
  <c r="BP73" i="1" s="1"/>
  <c r="BQ73" i="1" s="1"/>
  <c r="U20" i="1"/>
  <c r="W20" i="1" s="1"/>
  <c r="U21" i="1"/>
  <c r="W21" i="1" s="1"/>
  <c r="U22" i="1"/>
  <c r="W22" i="1" s="1"/>
  <c r="U23" i="1"/>
  <c r="W23" i="1" s="1"/>
  <c r="U26" i="1"/>
  <c r="W26" i="1" s="1"/>
  <c r="U28" i="1"/>
  <c r="W28" i="1" s="1"/>
  <c r="U29" i="1"/>
  <c r="W29" i="1" s="1"/>
  <c r="U30" i="1"/>
  <c r="W30" i="1" s="1"/>
  <c r="U38" i="1"/>
  <c r="W38" i="1" s="1"/>
  <c r="U40" i="1"/>
  <c r="W40" i="1" s="1"/>
  <c r="U41" i="1"/>
  <c r="W41" i="1" s="1"/>
  <c r="U42" i="1"/>
  <c r="W42" i="1" s="1"/>
  <c r="U43" i="1"/>
  <c r="W43" i="1" s="1"/>
  <c r="U32" i="1"/>
  <c r="W32" i="1" s="1"/>
  <c r="U34" i="1"/>
  <c r="W34" i="1" s="1"/>
  <c r="U35" i="1"/>
  <c r="W35" i="1" s="1"/>
  <c r="U36" i="1"/>
  <c r="W36" i="1" s="1"/>
  <c r="AY85" i="1" l="1"/>
  <c r="T36" i="1"/>
  <c r="V36" i="1" s="1"/>
  <c r="AU85" i="1" l="1"/>
  <c r="AT85" i="1"/>
  <c r="AZ85" i="1"/>
  <c r="BA85" i="1"/>
  <c r="O43" i="1"/>
  <c r="O32" i="1"/>
  <c r="O34" i="1"/>
  <c r="O35" i="1"/>
  <c r="O36" i="1"/>
  <c r="T32" i="1"/>
  <c r="V32" i="1" s="1"/>
  <c r="T34" i="1"/>
  <c r="V34" i="1" s="1"/>
  <c r="T35" i="1"/>
  <c r="V35" i="1" s="1"/>
  <c r="BC85" i="1" l="1"/>
  <c r="BD85" i="1" s="1"/>
  <c r="BE85" i="1" s="1"/>
  <c r="T20" i="1"/>
  <c r="V20" i="1" s="1"/>
  <c r="T21" i="1"/>
  <c r="V21" i="1" s="1"/>
  <c r="T22" i="1"/>
  <c r="V22" i="1" s="1"/>
  <c r="T23" i="1"/>
  <c r="V23" i="1" s="1"/>
  <c r="T26" i="1"/>
  <c r="V26" i="1" s="1"/>
  <c r="T28" i="1"/>
  <c r="V28" i="1" s="1"/>
  <c r="T29" i="1"/>
  <c r="V29" i="1" s="1"/>
  <c r="T30" i="1"/>
  <c r="V30" i="1" s="1"/>
  <c r="O20" i="1"/>
  <c r="O26" i="1"/>
  <c r="O28" i="1"/>
  <c r="O29" i="1"/>
  <c r="O30" i="1"/>
  <c r="T40" i="1"/>
  <c r="T41" i="1"/>
  <c r="T42" i="1"/>
  <c r="T43" i="1"/>
  <c r="V42" i="1" l="1"/>
  <c r="V43" i="1"/>
  <c r="O7" i="1"/>
  <c r="O8" i="1"/>
  <c r="O9" i="1"/>
  <c r="O10" i="1"/>
  <c r="O11" i="1"/>
  <c r="O12" i="1"/>
  <c r="O13" i="1"/>
  <c r="O14" i="1"/>
  <c r="O15" i="1"/>
  <c r="O16" i="1"/>
  <c r="O17" i="1"/>
  <c r="O38" i="1"/>
  <c r="T38" i="1" l="1"/>
  <c r="V38" i="1" s="1"/>
  <c r="V40" i="1"/>
  <c r="V41" i="1"/>
  <c r="O5" i="1" l="1"/>
  <c r="U15" i="1"/>
  <c r="W15" i="1" s="1"/>
  <c r="U16" i="1"/>
  <c r="W16" i="1" s="1"/>
  <c r="U17" i="1"/>
  <c r="W17" i="1" s="1"/>
  <c r="T16" i="1"/>
  <c r="V16" i="1" s="1"/>
  <c r="T17" i="1"/>
  <c r="V17" i="1" s="1"/>
  <c r="T15" i="1" l="1"/>
  <c r="V15" i="1" s="1"/>
  <c r="O3" i="1"/>
  <c r="O4" i="1"/>
  <c r="O6" i="1"/>
  <c r="O2" i="1"/>
  <c r="U9" i="1" l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2" i="1"/>
  <c r="W2" i="1" s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2" i="1"/>
  <c r="V2" i="1" s="1"/>
</calcChain>
</file>

<file path=xl/sharedStrings.xml><?xml version="1.0" encoding="utf-8"?>
<sst xmlns="http://schemas.openxmlformats.org/spreadsheetml/2006/main" count="247" uniqueCount="103">
  <si>
    <t>X</t>
    <phoneticPr fontId="1"/>
  </si>
  <si>
    <t>Y</t>
    <phoneticPr fontId="1"/>
  </si>
  <si>
    <t>C</t>
    <phoneticPr fontId="1"/>
  </si>
  <si>
    <t>D</t>
    <phoneticPr fontId="1"/>
  </si>
  <si>
    <t>A</t>
    <phoneticPr fontId="1"/>
  </si>
  <si>
    <t>Step Exp</t>
    <phoneticPr fontId="1"/>
  </si>
  <si>
    <t>CS</t>
    <phoneticPr fontId="1"/>
  </si>
  <si>
    <t>EM</t>
    <phoneticPr fontId="1"/>
  </si>
  <si>
    <t>Agg</t>
    <phoneticPr fontId="1"/>
  </si>
  <si>
    <t>Per</t>
    <phoneticPr fontId="1"/>
  </si>
  <si>
    <t>BD</t>
    <phoneticPr fontId="1"/>
  </si>
  <si>
    <t>Ver</t>
    <phoneticPr fontId="1"/>
  </si>
  <si>
    <t>Org. CS</t>
    <phoneticPr fontId="1"/>
  </si>
  <si>
    <t>Org.EM</t>
    <phoneticPr fontId="1"/>
  </si>
  <si>
    <t>Residual CS</t>
    <phoneticPr fontId="1"/>
  </si>
  <si>
    <t>Residual EM</t>
    <phoneticPr fontId="1"/>
  </si>
  <si>
    <t>Lost CS</t>
    <phoneticPr fontId="1"/>
  </si>
  <si>
    <t>Lost EM</t>
    <phoneticPr fontId="1"/>
  </si>
  <si>
    <t>EXP %</t>
    <phoneticPr fontId="1"/>
  </si>
  <si>
    <t>Type</t>
  </si>
  <si>
    <t>DEF</t>
  </si>
  <si>
    <t>ASR</t>
  </si>
  <si>
    <t>BD-MARK</t>
  </si>
  <si>
    <t>FIX</t>
  </si>
  <si>
    <t>FREE</t>
  </si>
  <si>
    <t>FIX</t>
    <phoneticPr fontId="1"/>
  </si>
  <si>
    <t>DEF</t>
    <phoneticPr fontId="1"/>
  </si>
  <si>
    <t>FIX</t>
    <phoneticPr fontId="1"/>
  </si>
  <si>
    <t>ASR</t>
    <phoneticPr fontId="1"/>
  </si>
  <si>
    <t>0-0.00005</t>
    <phoneticPr fontId="1"/>
  </si>
  <si>
    <t>0.00005-0.0001</t>
    <phoneticPr fontId="1"/>
  </si>
  <si>
    <t>0.0001-0.0002</t>
    <phoneticPr fontId="1"/>
  </si>
  <si>
    <t>0.0002-0.0005</t>
    <phoneticPr fontId="1"/>
  </si>
  <si>
    <t>0.0005-0.001</t>
    <phoneticPr fontId="1"/>
  </si>
  <si>
    <t>0.001-0.003</t>
    <phoneticPr fontId="1"/>
  </si>
  <si>
    <t>0.01-0.03</t>
    <phoneticPr fontId="1"/>
  </si>
  <si>
    <t>0.003-0.01</t>
    <phoneticPr fontId="1"/>
  </si>
  <si>
    <t>SUM OF CRACK</t>
    <phoneticPr fontId="1"/>
  </si>
  <si>
    <t>0.1+</t>
    <phoneticPr fontId="1"/>
  </si>
  <si>
    <t>0-0.00005[%]</t>
    <phoneticPr fontId="1"/>
  </si>
  <si>
    <t>0.00005-0.0001[%]</t>
    <phoneticPr fontId="1"/>
  </si>
  <si>
    <t>0.0001-0.0002[%]</t>
    <phoneticPr fontId="1"/>
  </si>
  <si>
    <t>0.0002-0.0005[%]</t>
    <phoneticPr fontId="1"/>
  </si>
  <si>
    <t>0.0005-0.001[%]</t>
    <phoneticPr fontId="1"/>
  </si>
  <si>
    <t>0.001-0.003[%]</t>
    <phoneticPr fontId="1"/>
  </si>
  <si>
    <t>0.003-0.01[%]</t>
    <phoneticPr fontId="1"/>
  </si>
  <si>
    <t>0.01-0.03[%]</t>
    <phoneticPr fontId="1"/>
  </si>
  <si>
    <t>0.03-0.1[%]</t>
    <phoneticPr fontId="1"/>
  </si>
  <si>
    <t>0.1+[%]</t>
    <phoneticPr fontId="1"/>
  </si>
  <si>
    <t>SUM OF CRACK[%]</t>
    <phoneticPr fontId="1"/>
  </si>
  <si>
    <t>0.0005+</t>
    <phoneticPr fontId="1"/>
  </si>
  <si>
    <t>0.001+</t>
    <phoneticPr fontId="1"/>
  </si>
  <si>
    <t>Cal Crack</t>
    <phoneticPr fontId="1"/>
  </si>
  <si>
    <t>ASR_A30P75_0</t>
  </si>
  <si>
    <t>ASR_A30P75_1</t>
  </si>
  <si>
    <t>ASR_A30P75_2</t>
  </si>
  <si>
    <t>ASR_A30P75_3</t>
  </si>
  <si>
    <t>ASR_A30P75_4</t>
  </si>
  <si>
    <t>ASR_A30P75_5</t>
  </si>
  <si>
    <t>ASR_A30P25_0</t>
  </si>
  <si>
    <t>ASR_A30P25_1</t>
  </si>
  <si>
    <t>ASR_A30P25_2</t>
  </si>
  <si>
    <t>ASR_A30P25_3</t>
  </si>
  <si>
    <t>ASR_A30P25_4</t>
  </si>
  <si>
    <t>DEF_A30X0_0</t>
  </si>
  <si>
    <t>DEF_A30X0_1</t>
  </si>
  <si>
    <t>DEF_A30X0_2</t>
  </si>
  <si>
    <t>DEF_A30X0_3</t>
  </si>
  <si>
    <t>DEF_A30X0_4</t>
  </si>
  <si>
    <t>DEF_A30X0D_0</t>
  </si>
  <si>
    <t>DEF_A30X0D_1</t>
  </si>
  <si>
    <t>DEF_A30X0D_2</t>
  </si>
  <si>
    <t>DEF_A30X0D_3</t>
  </si>
  <si>
    <t>DEF_A30X0D_4</t>
  </si>
  <si>
    <t>DEF_A30X-1_0</t>
  </si>
  <si>
    <t>DEF_A30X-1_1</t>
  </si>
  <si>
    <t>DEF_A30X-1_2</t>
  </si>
  <si>
    <t>DEF_A30X-1_3</t>
  </si>
  <si>
    <t>DEF_A30X-1_4</t>
  </si>
  <si>
    <t>DEF_A30X-5_0</t>
  </si>
  <si>
    <t>DEF_A30X-5_1</t>
  </si>
  <si>
    <t>DEF_A30X-5_2</t>
  </si>
  <si>
    <t>DEF_A30X-5_3</t>
  </si>
  <si>
    <t>DEF_A30X-5_4</t>
  </si>
  <si>
    <t>ASR_A15P75_0</t>
  </si>
  <si>
    <t>ASR_A15P75_2</t>
  </si>
  <si>
    <t>ASR_A15P75_3</t>
  </si>
  <si>
    <t>ASR_A15P75_4</t>
  </si>
  <si>
    <t>ASR_A15P75_5</t>
  </si>
  <si>
    <t>DEF_A15X0_0</t>
  </si>
  <si>
    <t>DEF_A15X0_1</t>
  </si>
  <si>
    <t>DEF_A15X0_2</t>
  </si>
  <si>
    <t>DEF_A15X0_3</t>
  </si>
  <si>
    <t>DEF_A15X0_4</t>
  </si>
  <si>
    <t>0-0.0001</t>
  </si>
  <si>
    <t>0.0001-0.001</t>
  </si>
  <si>
    <t>0.001-0.01</t>
  </si>
  <si>
    <t>0.01-0.1</t>
  </si>
  <si>
    <t>0.1+</t>
  </si>
  <si>
    <t>0.0005+</t>
  </si>
  <si>
    <t>0.001+</t>
  </si>
  <si>
    <t>0.03-0.1</t>
  </si>
  <si>
    <t>Exp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</si>
</sst>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3" borderId="1" applyNumberFormat="0" applyAlignment="0" applyProtection="0"/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5" fillId="2" borderId="0" xfId="2" applyAlignment="1">
      <alignment vertical="center"/>
    </xf>
    <xf numFmtId="0" fontId="6" fillId="3" borderId="1" xfId="3" applyAlignment="1">
      <alignment vertical="center"/>
    </xf>
    <xf numFmtId="0" fontId="7" fillId="0" borderId="0" xfId="0" applyFont="1">
      <alignment vertical="center"/>
    </xf>
  </cellXfs>
  <cellStyles count="4">
    <cellStyle name="Good" xfId="2" builtinId="26"/>
    <cellStyle name="Input" xfId="3" builtinId="20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9"/>
  <sheetViews>
    <sheetView tabSelected="1" topLeftCell="K1" zoomScale="83" zoomScaleNormal="83" workbookViewId="0">
      <selection activeCell="Y56" sqref="Y56"/>
    </sheetView>
  </sheetViews>
  <sheetFormatPr defaultRowHeight="14.4"/>
  <cols>
    <col min="1" max="1" width="5.109375" customWidth="1"/>
    <col min="2" max="2" width="6.77734375" customWidth="1"/>
    <col min="3" max="3" width="5.21875" customWidth="1"/>
    <col min="4" max="4" width="5.6640625" customWidth="1"/>
    <col min="5" max="5" width="3.77734375" customWidth="1"/>
    <col min="6" max="6" width="5.6640625" customWidth="1"/>
    <col min="7" max="7" width="5.109375" customWidth="1"/>
    <col min="8" max="8" width="4.33203125" customWidth="1"/>
    <col min="9" max="9" width="4.77734375" customWidth="1"/>
    <col min="10" max="10" width="10.33203125" customWidth="1"/>
    <col min="11" max="11" width="9" customWidth="1"/>
    <col min="12" max="12" width="8.44140625" bestFit="1" customWidth="1"/>
    <col min="13" max="13" width="14.33203125" hidden="1" customWidth="1"/>
    <col min="14" max="14" width="9.44140625" bestFit="1" customWidth="1"/>
    <col min="15" max="15" width="10.44140625" customWidth="1"/>
    <col min="16" max="16" width="8.77734375" customWidth="1"/>
    <col min="17" max="17" width="6.44140625" customWidth="1"/>
    <col min="18" max="18" width="7.109375" customWidth="1"/>
    <col min="19" max="19" width="8.33203125" customWidth="1"/>
    <col min="20" max="20" width="11.109375" customWidth="1"/>
    <col min="21" max="21" width="12.77734375" customWidth="1"/>
    <col min="22" max="22" width="12.5546875" customWidth="1"/>
    <col min="23" max="32" width="11.77734375" customWidth="1"/>
    <col min="33" max="36" width="11.77734375" hidden="1" customWidth="1"/>
    <col min="37" max="37" width="19.77734375" hidden="1" customWidth="1"/>
    <col min="38" max="38" width="19.44140625" hidden="1" customWidth="1"/>
    <col min="39" max="39" width="20.5546875" hidden="1" customWidth="1"/>
    <col min="40" max="40" width="14.21875" hidden="1" customWidth="1"/>
    <col min="41" max="41" width="13.109375" hidden="1" customWidth="1"/>
    <col min="42" max="42" width="12" hidden="1" customWidth="1"/>
    <col min="43" max="43" width="10.88671875" hidden="1" customWidth="1"/>
    <col min="44" max="44" width="9.6640625" hidden="1" customWidth="1"/>
    <col min="45" max="45" width="8.5546875" hidden="1" customWidth="1"/>
    <col min="46" max="48" width="11" style="5" hidden="1" customWidth="1"/>
    <col min="49" max="49" width="10.88671875" hidden="1" customWidth="1"/>
    <col min="50" max="50" width="8.21875" hidden="1" customWidth="1"/>
    <col min="51" max="51" width="11.77734375" hidden="1" customWidth="1"/>
    <col min="52" max="52" width="9.77734375" hidden="1" customWidth="1"/>
    <col min="53" max="53" width="7.77734375" hidden="1" customWidth="1"/>
    <col min="54" max="54" width="9.21875" hidden="1" customWidth="1"/>
    <col min="55" max="55" width="12.88671875" hidden="1" customWidth="1"/>
    <col min="56" max="56" width="13" hidden="1" customWidth="1"/>
    <col min="57" max="58" width="12.88671875" hidden="1" customWidth="1"/>
    <col min="59" max="59" width="12" hidden="1" customWidth="1"/>
    <col min="60" max="60" width="16.6640625" hidden="1" customWidth="1"/>
    <col min="61" max="62" width="15.6640625" hidden="1" customWidth="1"/>
    <col min="63" max="68" width="0" hidden="1" customWidth="1"/>
    <col min="69" max="69" width="18.109375" hidden="1" customWidth="1"/>
  </cols>
  <sheetData>
    <row r="1" spans="1:69">
      <c r="A1" t="s">
        <v>11</v>
      </c>
      <c r="B1" t="s">
        <v>8</v>
      </c>
      <c r="C1" t="s">
        <v>9</v>
      </c>
      <c r="D1" t="s">
        <v>10</v>
      </c>
      <c r="E1" t="s">
        <v>22</v>
      </c>
      <c r="F1" t="s">
        <v>19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102</v>
      </c>
      <c r="O1" t="s">
        <v>18</v>
      </c>
      <c r="P1" t="s">
        <v>6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>
        <v>0</v>
      </c>
      <c r="Y1">
        <v>5.0000000000000002E-5</v>
      </c>
      <c r="Z1">
        <v>1E-4</v>
      </c>
      <c r="AA1">
        <v>2.0000000000000001E-4</v>
      </c>
      <c r="AB1">
        <v>5.0000000000000001E-4</v>
      </c>
      <c r="AC1">
        <v>1E-3</v>
      </c>
      <c r="AD1">
        <v>3.0000000000000001E-3</v>
      </c>
      <c r="AE1">
        <v>0.01</v>
      </c>
      <c r="AF1">
        <v>0.03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36</v>
      </c>
      <c r="AR1" t="s">
        <v>35</v>
      </c>
      <c r="AS1" t="s">
        <v>101</v>
      </c>
      <c r="AT1" s="5" t="s">
        <v>99</v>
      </c>
      <c r="AU1" s="5" t="s">
        <v>100</v>
      </c>
      <c r="AW1" t="s">
        <v>38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37</v>
      </c>
      <c r="BD1" t="s">
        <v>50</v>
      </c>
      <c r="BE1" t="s">
        <v>51</v>
      </c>
      <c r="BF1" t="s">
        <v>52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</row>
    <row r="2" spans="1:69" hidden="1">
      <c r="A2">
        <v>12</v>
      </c>
      <c r="B2">
        <v>15</v>
      </c>
      <c r="C2">
        <v>75</v>
      </c>
      <c r="D2">
        <v>1</v>
      </c>
      <c r="E2" t="s">
        <v>23</v>
      </c>
      <c r="F2" t="s">
        <v>20</v>
      </c>
      <c r="G2">
        <v>0</v>
      </c>
      <c r="H2">
        <v>1</v>
      </c>
      <c r="I2">
        <v>1</v>
      </c>
      <c r="J2">
        <v>5.0000000000000001E-4</v>
      </c>
      <c r="K2">
        <v>0</v>
      </c>
      <c r="L2">
        <v>20</v>
      </c>
      <c r="N2">
        <v>8.0450000000000001E-3</v>
      </c>
      <c r="O2">
        <f>N2*100</f>
        <v>0.80449999999999999</v>
      </c>
      <c r="P2">
        <v>16.469000000000001</v>
      </c>
      <c r="Q2">
        <v>2.64</v>
      </c>
      <c r="R2">
        <v>28.097999999999999</v>
      </c>
      <c r="S2">
        <v>19.079999999999998</v>
      </c>
      <c r="T2">
        <f>P2/R2</f>
        <v>0.58612712648587095</v>
      </c>
      <c r="U2">
        <f>Q2/S2</f>
        <v>0.13836477987421386</v>
      </c>
      <c r="V2">
        <f>1-T2</f>
        <v>0.41387287351412905</v>
      </c>
      <c r="W2">
        <f>1-U2</f>
        <v>0.86163522012578619</v>
      </c>
    </row>
    <row r="3" spans="1:69" hidden="1">
      <c r="A3">
        <v>12</v>
      </c>
      <c r="B3">
        <v>15</v>
      </c>
      <c r="C3">
        <v>75</v>
      </c>
      <c r="D3">
        <v>1</v>
      </c>
      <c r="E3" t="s">
        <v>23</v>
      </c>
      <c r="F3" t="s">
        <v>20</v>
      </c>
      <c r="G3">
        <v>0</v>
      </c>
      <c r="H3">
        <v>1</v>
      </c>
      <c r="I3">
        <v>1</v>
      </c>
      <c r="J3">
        <v>4.0000000000000002E-4</v>
      </c>
      <c r="K3">
        <v>0</v>
      </c>
      <c r="L3">
        <v>20</v>
      </c>
      <c r="N3">
        <v>6.4149999999999997E-3</v>
      </c>
      <c r="O3">
        <f t="shared" ref="O3:O17" si="0">N3*100</f>
        <v>0.64149999999999996</v>
      </c>
      <c r="P3">
        <v>17.387</v>
      </c>
      <c r="Q3">
        <v>3.03</v>
      </c>
      <c r="R3">
        <v>28.097999999999999</v>
      </c>
      <c r="S3">
        <v>19.079999999999998</v>
      </c>
      <c r="T3">
        <f t="shared" ref="T3:T30" si="1">P3/R3</f>
        <v>0.61879849099580042</v>
      </c>
      <c r="U3">
        <f t="shared" ref="U3:U43" si="2">Q3/S3</f>
        <v>0.15880503144654087</v>
      </c>
      <c r="V3">
        <f t="shared" ref="V3:V30" si="3">1-T3</f>
        <v>0.38120150900419958</v>
      </c>
      <c r="W3">
        <f t="shared" ref="W3:W43" si="4">1-U3</f>
        <v>0.8411949685534591</v>
      </c>
    </row>
    <row r="4" spans="1:69" hidden="1">
      <c r="A4">
        <v>12</v>
      </c>
      <c r="B4">
        <v>15</v>
      </c>
      <c r="C4">
        <v>75</v>
      </c>
      <c r="D4">
        <v>1</v>
      </c>
      <c r="E4" t="s">
        <v>23</v>
      </c>
      <c r="F4" t="s">
        <v>20</v>
      </c>
      <c r="G4">
        <v>0</v>
      </c>
      <c r="H4">
        <v>1</v>
      </c>
      <c r="I4">
        <v>1</v>
      </c>
      <c r="J4">
        <v>2.9999999999999997E-4</v>
      </c>
      <c r="K4">
        <v>0</v>
      </c>
      <c r="L4">
        <v>20</v>
      </c>
      <c r="N4">
        <v>4.7749999999999997E-3</v>
      </c>
      <c r="O4">
        <f t="shared" si="0"/>
        <v>0.47749999999999998</v>
      </c>
      <c r="P4">
        <v>18.574000000000002</v>
      </c>
      <c r="Q4">
        <v>3.92</v>
      </c>
      <c r="R4">
        <v>28.097999999999999</v>
      </c>
      <c r="S4">
        <v>19.079999999999998</v>
      </c>
      <c r="T4">
        <f t="shared" si="1"/>
        <v>0.66104349063990331</v>
      </c>
      <c r="U4">
        <f t="shared" si="2"/>
        <v>0.20545073375262057</v>
      </c>
      <c r="V4">
        <f t="shared" si="3"/>
        <v>0.33895650936009669</v>
      </c>
      <c r="W4">
        <f t="shared" si="4"/>
        <v>0.79454926624737943</v>
      </c>
    </row>
    <row r="5" spans="1:69" hidden="1">
      <c r="A5">
        <v>12</v>
      </c>
      <c r="B5">
        <v>15</v>
      </c>
      <c r="C5">
        <v>75</v>
      </c>
      <c r="D5">
        <v>1</v>
      </c>
      <c r="E5" t="s">
        <v>23</v>
      </c>
      <c r="F5" t="s">
        <v>20</v>
      </c>
      <c r="G5">
        <v>0</v>
      </c>
      <c r="H5">
        <v>1</v>
      </c>
      <c r="I5">
        <v>1</v>
      </c>
      <c r="J5">
        <v>2.0000000000000001E-4</v>
      </c>
      <c r="K5">
        <v>0</v>
      </c>
      <c r="L5">
        <v>20</v>
      </c>
      <c r="N5">
        <v>3.199E-3</v>
      </c>
      <c r="O5">
        <f t="shared" si="0"/>
        <v>0.31990000000000002</v>
      </c>
      <c r="P5">
        <v>20.044</v>
      </c>
      <c r="Q5">
        <v>5.78</v>
      </c>
      <c r="R5">
        <v>28.097999999999999</v>
      </c>
      <c r="S5">
        <v>19.079999999999998</v>
      </c>
      <c r="T5">
        <f t="shared" si="1"/>
        <v>0.71336038152181658</v>
      </c>
      <c r="U5">
        <f t="shared" si="2"/>
        <v>0.30293501048218036</v>
      </c>
      <c r="V5">
        <f t="shared" si="3"/>
        <v>0.28663961847818342</v>
      </c>
      <c r="W5">
        <f t="shared" si="4"/>
        <v>0.69706498951781959</v>
      </c>
    </row>
    <row r="6" spans="1:69" hidden="1">
      <c r="A6">
        <v>12</v>
      </c>
      <c r="B6">
        <v>15</v>
      </c>
      <c r="C6">
        <v>75</v>
      </c>
      <c r="D6">
        <v>1</v>
      </c>
      <c r="E6" t="s">
        <v>23</v>
      </c>
      <c r="F6" t="s">
        <v>20</v>
      </c>
      <c r="G6">
        <v>0</v>
      </c>
      <c r="H6">
        <v>1</v>
      </c>
      <c r="I6">
        <v>1</v>
      </c>
      <c r="J6">
        <v>1E-4</v>
      </c>
      <c r="K6">
        <v>0</v>
      </c>
      <c r="L6">
        <v>20</v>
      </c>
      <c r="N6">
        <v>1.4760000000000001E-3</v>
      </c>
      <c r="O6">
        <f t="shared" si="0"/>
        <v>0.14760000000000001</v>
      </c>
      <c r="P6">
        <v>22.925000000000001</v>
      </c>
      <c r="Q6">
        <v>9.7799999999999994</v>
      </c>
      <c r="R6">
        <v>28.097999999999999</v>
      </c>
      <c r="S6">
        <v>19.079999999999998</v>
      </c>
      <c r="T6">
        <f t="shared" si="1"/>
        <v>0.81589436970602891</v>
      </c>
      <c r="U6">
        <f t="shared" si="2"/>
        <v>0.51257861635220126</v>
      </c>
      <c r="V6">
        <f t="shared" si="3"/>
        <v>0.18410563029397109</v>
      </c>
      <c r="W6">
        <f t="shared" si="4"/>
        <v>0.48742138364779874</v>
      </c>
    </row>
    <row r="7" spans="1:69" hidden="1">
      <c r="A7">
        <v>12</v>
      </c>
      <c r="B7">
        <v>15</v>
      </c>
      <c r="C7">
        <v>75</v>
      </c>
      <c r="D7">
        <v>1</v>
      </c>
      <c r="E7" t="s">
        <v>23</v>
      </c>
      <c r="F7" t="s">
        <v>20</v>
      </c>
      <c r="G7">
        <v>0</v>
      </c>
      <c r="H7">
        <v>1</v>
      </c>
      <c r="I7">
        <v>1</v>
      </c>
      <c r="J7">
        <v>5.0000000000000002E-5</v>
      </c>
      <c r="K7">
        <v>0</v>
      </c>
      <c r="L7">
        <v>20</v>
      </c>
      <c r="N7">
        <v>6.6799999999999997E-4</v>
      </c>
      <c r="O7">
        <f t="shared" si="0"/>
        <v>6.6799999999999998E-2</v>
      </c>
      <c r="P7">
        <v>25.643000000000001</v>
      </c>
      <c r="Q7">
        <v>16.77</v>
      </c>
      <c r="R7">
        <v>28.097999999999999</v>
      </c>
      <c r="S7">
        <v>19.079999999999998</v>
      </c>
      <c r="T7">
        <f t="shared" si="1"/>
        <v>0.91262723325503603</v>
      </c>
      <c r="U7">
        <f t="shared" si="2"/>
        <v>0.87893081761006298</v>
      </c>
      <c r="V7">
        <f t="shared" si="3"/>
        <v>8.737276674496397E-2</v>
      </c>
      <c r="W7">
        <f t="shared" si="4"/>
        <v>0.12106918238993702</v>
      </c>
    </row>
    <row r="8" spans="1:69" hidden="1">
      <c r="A8">
        <v>12</v>
      </c>
      <c r="B8">
        <v>15</v>
      </c>
      <c r="C8">
        <v>75</v>
      </c>
      <c r="D8">
        <v>1</v>
      </c>
      <c r="E8" t="s">
        <v>23</v>
      </c>
      <c r="F8" t="s">
        <v>20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N8">
        <v>0</v>
      </c>
      <c r="O8">
        <f t="shared" si="0"/>
        <v>0</v>
      </c>
      <c r="P8">
        <v>28.097999999999999</v>
      </c>
      <c r="Q8">
        <v>19.079999999999998</v>
      </c>
      <c r="R8">
        <v>28.097999999999999</v>
      </c>
      <c r="S8">
        <v>19.079999999999998</v>
      </c>
      <c r="T8">
        <f t="shared" si="1"/>
        <v>1</v>
      </c>
      <c r="U8">
        <f t="shared" si="2"/>
        <v>1</v>
      </c>
      <c r="V8">
        <f t="shared" si="3"/>
        <v>0</v>
      </c>
      <c r="W8">
        <f t="shared" si="4"/>
        <v>0</v>
      </c>
    </row>
    <row r="9" spans="1:69" hidden="1">
      <c r="A9">
        <v>12</v>
      </c>
      <c r="B9">
        <v>15</v>
      </c>
      <c r="C9">
        <v>75</v>
      </c>
      <c r="D9">
        <v>1</v>
      </c>
      <c r="E9" t="s">
        <v>23</v>
      </c>
      <c r="F9" t="s">
        <v>21</v>
      </c>
      <c r="G9">
        <v>0</v>
      </c>
      <c r="H9">
        <v>-1</v>
      </c>
      <c r="I9">
        <v>1</v>
      </c>
      <c r="J9">
        <v>0</v>
      </c>
      <c r="K9">
        <v>0</v>
      </c>
      <c r="L9">
        <v>0</v>
      </c>
      <c r="N9">
        <v>0</v>
      </c>
      <c r="O9">
        <f t="shared" si="0"/>
        <v>0</v>
      </c>
      <c r="P9">
        <v>28.097999999999999</v>
      </c>
      <c r="Q9">
        <v>19.079999999999998</v>
      </c>
      <c r="R9">
        <v>28.097999999999999</v>
      </c>
      <c r="S9">
        <v>19.079999999999998</v>
      </c>
      <c r="T9">
        <f t="shared" si="1"/>
        <v>1</v>
      </c>
      <c r="U9">
        <f t="shared" si="2"/>
        <v>1</v>
      </c>
      <c r="V9">
        <f t="shared" si="3"/>
        <v>0</v>
      </c>
      <c r="W9">
        <f t="shared" si="4"/>
        <v>0</v>
      </c>
    </row>
    <row r="10" spans="1:69" hidden="1">
      <c r="A10">
        <v>12</v>
      </c>
      <c r="B10">
        <v>15</v>
      </c>
      <c r="C10">
        <v>75</v>
      </c>
      <c r="D10">
        <v>1</v>
      </c>
      <c r="E10" t="s">
        <v>23</v>
      </c>
      <c r="F10" t="s">
        <v>21</v>
      </c>
      <c r="G10">
        <v>0</v>
      </c>
      <c r="H10">
        <v>-1</v>
      </c>
      <c r="I10">
        <v>1</v>
      </c>
      <c r="J10">
        <v>0</v>
      </c>
      <c r="K10">
        <v>5.0000000000000001E-3</v>
      </c>
      <c r="L10">
        <v>20</v>
      </c>
      <c r="N10">
        <v>1.3010000000000001E-3</v>
      </c>
      <c r="O10">
        <f t="shared" si="0"/>
        <v>0.13009999999999999</v>
      </c>
      <c r="P10">
        <v>22.242999999999999</v>
      </c>
      <c r="Q10">
        <v>7.99</v>
      </c>
      <c r="R10">
        <v>28.097999999999999</v>
      </c>
      <c r="S10">
        <v>19.079999999999998</v>
      </c>
      <c r="T10">
        <f t="shared" si="1"/>
        <v>0.79162217951455616</v>
      </c>
      <c r="U10">
        <f t="shared" si="2"/>
        <v>0.41876310272536693</v>
      </c>
      <c r="V10">
        <f t="shared" si="3"/>
        <v>0.20837782048544384</v>
      </c>
      <c r="W10">
        <f t="shared" si="4"/>
        <v>0.58123689727463312</v>
      </c>
    </row>
    <row r="11" spans="1:69" hidden="1">
      <c r="A11">
        <v>12</v>
      </c>
      <c r="B11">
        <v>15</v>
      </c>
      <c r="C11">
        <v>75</v>
      </c>
      <c r="D11">
        <v>1</v>
      </c>
      <c r="E11" t="s">
        <v>23</v>
      </c>
      <c r="F11" t="s">
        <v>21</v>
      </c>
      <c r="G11">
        <v>0</v>
      </c>
      <c r="H11">
        <v>-1</v>
      </c>
      <c r="I11">
        <v>1</v>
      </c>
      <c r="J11">
        <v>0</v>
      </c>
      <c r="K11">
        <v>1E-3</v>
      </c>
      <c r="L11">
        <v>20</v>
      </c>
      <c r="N11">
        <v>3.0100000000000001E-3</v>
      </c>
      <c r="O11">
        <f t="shared" si="0"/>
        <v>0.30099999999999999</v>
      </c>
      <c r="P11">
        <v>19.29</v>
      </c>
      <c r="Q11">
        <v>4.46</v>
      </c>
      <c r="R11">
        <v>28.097999999999999</v>
      </c>
      <c r="S11">
        <v>19.079999999999998</v>
      </c>
      <c r="T11">
        <f t="shared" si="1"/>
        <v>0.6865257313687807</v>
      </c>
      <c r="U11">
        <f t="shared" si="2"/>
        <v>0.2337526205450734</v>
      </c>
      <c r="V11">
        <f t="shared" si="3"/>
        <v>0.3134742686312193</v>
      </c>
      <c r="W11">
        <f t="shared" si="4"/>
        <v>0.7662473794549266</v>
      </c>
    </row>
    <row r="12" spans="1:69" hidden="1">
      <c r="A12">
        <v>12</v>
      </c>
      <c r="B12">
        <v>15</v>
      </c>
      <c r="C12">
        <v>75</v>
      </c>
      <c r="D12">
        <v>1</v>
      </c>
      <c r="E12" t="s">
        <v>23</v>
      </c>
      <c r="F12" t="s">
        <v>21</v>
      </c>
      <c r="G12">
        <v>0</v>
      </c>
      <c r="H12">
        <v>-1</v>
      </c>
      <c r="I12">
        <v>1</v>
      </c>
      <c r="J12">
        <v>0</v>
      </c>
      <c r="K12">
        <v>2E-3</v>
      </c>
      <c r="L12">
        <v>20</v>
      </c>
      <c r="N12">
        <v>4.7450000000000001E-3</v>
      </c>
      <c r="O12">
        <f t="shared" si="0"/>
        <v>0.47450000000000003</v>
      </c>
      <c r="P12">
        <v>17.751000000000001</v>
      </c>
      <c r="Q12">
        <v>2.81</v>
      </c>
      <c r="R12">
        <v>28.097999999999999</v>
      </c>
      <c r="S12">
        <v>19.079999999999998</v>
      </c>
      <c r="T12">
        <f t="shared" si="1"/>
        <v>0.63175314969036944</v>
      </c>
      <c r="U12">
        <f t="shared" si="2"/>
        <v>0.14727463312368974</v>
      </c>
      <c r="V12">
        <f t="shared" si="3"/>
        <v>0.36824685030963056</v>
      </c>
      <c r="W12">
        <f t="shared" si="4"/>
        <v>0.85272536687631029</v>
      </c>
    </row>
    <row r="13" spans="1:69" hidden="1">
      <c r="A13">
        <v>12</v>
      </c>
      <c r="B13">
        <v>15</v>
      </c>
      <c r="C13">
        <v>75</v>
      </c>
      <c r="D13">
        <v>1</v>
      </c>
      <c r="E13" t="s">
        <v>23</v>
      </c>
      <c r="F13" t="s">
        <v>21</v>
      </c>
      <c r="G13">
        <v>0</v>
      </c>
      <c r="H13">
        <v>-1</v>
      </c>
      <c r="I13">
        <v>1</v>
      </c>
      <c r="J13">
        <v>0</v>
      </c>
      <c r="K13">
        <v>3.0000000000000001E-3</v>
      </c>
      <c r="L13">
        <v>20</v>
      </c>
      <c r="N13">
        <v>6.411E-3</v>
      </c>
      <c r="O13">
        <f t="shared" si="0"/>
        <v>0.6411</v>
      </c>
      <c r="P13">
        <v>16.547000000000001</v>
      </c>
      <c r="Q13">
        <v>1.98</v>
      </c>
      <c r="R13">
        <v>28.097999999999999</v>
      </c>
      <c r="S13">
        <v>19.079999999999998</v>
      </c>
      <c r="T13">
        <f t="shared" si="1"/>
        <v>0.58890312477756424</v>
      </c>
      <c r="U13">
        <f t="shared" si="2"/>
        <v>0.10377358490566038</v>
      </c>
      <c r="V13">
        <f t="shared" si="3"/>
        <v>0.41109687522243576</v>
      </c>
      <c r="W13">
        <f t="shared" si="4"/>
        <v>0.89622641509433965</v>
      </c>
    </row>
    <row r="14" spans="1:69" hidden="1">
      <c r="A14">
        <v>12</v>
      </c>
      <c r="B14">
        <v>15</v>
      </c>
      <c r="C14">
        <v>75</v>
      </c>
      <c r="D14">
        <v>1</v>
      </c>
      <c r="E14" t="s">
        <v>23</v>
      </c>
      <c r="F14" t="s">
        <v>21</v>
      </c>
      <c r="G14">
        <v>0</v>
      </c>
      <c r="H14">
        <v>-1</v>
      </c>
      <c r="I14">
        <v>1</v>
      </c>
      <c r="J14">
        <v>0</v>
      </c>
      <c r="K14">
        <v>5.0000000000000001E-3</v>
      </c>
      <c r="L14">
        <v>20</v>
      </c>
      <c r="N14">
        <v>9.4859999999999996E-3</v>
      </c>
      <c r="O14">
        <f t="shared" si="0"/>
        <v>0.9486</v>
      </c>
      <c r="P14">
        <v>14.9</v>
      </c>
      <c r="Q14">
        <v>1.19</v>
      </c>
      <c r="R14">
        <v>28.097999999999999</v>
      </c>
      <c r="S14">
        <v>19.079999999999998</v>
      </c>
      <c r="T14">
        <f t="shared" si="1"/>
        <v>0.53028685315680835</v>
      </c>
      <c r="U14">
        <f t="shared" si="2"/>
        <v>6.2368972746331242E-2</v>
      </c>
      <c r="V14">
        <f t="shared" si="3"/>
        <v>0.46971314684319165</v>
      </c>
      <c r="W14">
        <f t="shared" si="4"/>
        <v>0.93763102725366876</v>
      </c>
    </row>
    <row r="15" spans="1:69" hidden="1">
      <c r="A15">
        <v>12</v>
      </c>
      <c r="B15">
        <v>30</v>
      </c>
      <c r="C15">
        <v>75</v>
      </c>
      <c r="D15">
        <v>1</v>
      </c>
      <c r="E15" t="s">
        <v>23</v>
      </c>
      <c r="F15" t="s">
        <v>21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N15">
        <v>0</v>
      </c>
      <c r="O15">
        <f t="shared" si="0"/>
        <v>0</v>
      </c>
      <c r="P15">
        <v>34.115000000000002</v>
      </c>
      <c r="Q15">
        <v>19.079999999999998</v>
      </c>
      <c r="R15">
        <v>34.115000000000002</v>
      </c>
      <c r="S15">
        <v>19.079999999999998</v>
      </c>
      <c r="T15">
        <f t="shared" si="1"/>
        <v>1</v>
      </c>
      <c r="U15">
        <f t="shared" si="2"/>
        <v>1</v>
      </c>
      <c r="V15">
        <f t="shared" si="3"/>
        <v>0</v>
      </c>
      <c r="W15">
        <f t="shared" si="4"/>
        <v>0</v>
      </c>
    </row>
    <row r="16" spans="1:69" hidden="1">
      <c r="A16">
        <v>12</v>
      </c>
      <c r="B16">
        <v>30</v>
      </c>
      <c r="C16">
        <v>75</v>
      </c>
      <c r="D16">
        <v>1</v>
      </c>
      <c r="E16" t="s">
        <v>23</v>
      </c>
      <c r="F16" t="s">
        <v>21</v>
      </c>
      <c r="G16">
        <v>0</v>
      </c>
      <c r="H16">
        <v>-1</v>
      </c>
      <c r="I16">
        <v>1</v>
      </c>
      <c r="J16">
        <v>0</v>
      </c>
      <c r="K16">
        <v>1E-3</v>
      </c>
      <c r="L16">
        <v>20</v>
      </c>
      <c r="N16">
        <v>4.0889999999999998E-3</v>
      </c>
      <c r="O16">
        <f t="shared" si="0"/>
        <v>0.40889999999999999</v>
      </c>
      <c r="P16">
        <v>27.347999999999999</v>
      </c>
      <c r="Q16">
        <v>3.59</v>
      </c>
      <c r="R16">
        <v>34.115000000000002</v>
      </c>
      <c r="S16">
        <v>19.079999999999998</v>
      </c>
      <c r="T16">
        <f t="shared" si="1"/>
        <v>0.80164150666862077</v>
      </c>
      <c r="U16">
        <f t="shared" si="2"/>
        <v>0.18815513626834382</v>
      </c>
      <c r="V16">
        <f t="shared" si="3"/>
        <v>0.19835849333137923</v>
      </c>
      <c r="W16">
        <f t="shared" si="4"/>
        <v>0.81184486373165621</v>
      </c>
    </row>
    <row r="17" spans="1:69" hidden="1">
      <c r="A17">
        <v>12</v>
      </c>
      <c r="B17">
        <v>30</v>
      </c>
      <c r="C17">
        <v>75</v>
      </c>
      <c r="D17">
        <v>1</v>
      </c>
      <c r="E17" t="s">
        <v>23</v>
      </c>
      <c r="F17" t="s">
        <v>21</v>
      </c>
      <c r="G17">
        <v>0</v>
      </c>
      <c r="H17">
        <v>-1</v>
      </c>
      <c r="I17">
        <v>1</v>
      </c>
      <c r="J17">
        <v>0</v>
      </c>
      <c r="K17">
        <v>2E-3</v>
      </c>
      <c r="L17">
        <v>20</v>
      </c>
      <c r="N17">
        <v>8.6969999999999999E-3</v>
      </c>
      <c r="O17">
        <f t="shared" si="0"/>
        <v>0.86970000000000003</v>
      </c>
      <c r="P17">
        <v>23.018000000000001</v>
      </c>
      <c r="Q17">
        <v>1.99</v>
      </c>
      <c r="R17">
        <v>34.115000000000002</v>
      </c>
      <c r="S17">
        <v>19.079999999999998</v>
      </c>
      <c r="T17">
        <f t="shared" si="1"/>
        <v>0.67471786604133077</v>
      </c>
      <c r="U17">
        <f t="shared" si="2"/>
        <v>0.10429769392033544</v>
      </c>
      <c r="V17">
        <f t="shared" si="3"/>
        <v>0.32528213395866923</v>
      </c>
      <c r="W17">
        <f t="shared" si="4"/>
        <v>0.8957023060796645</v>
      </c>
    </row>
    <row r="18" spans="1:69" hidden="1"/>
    <row r="19" spans="1:69" hidden="1"/>
    <row r="20" spans="1:69" hidden="1">
      <c r="A20">
        <v>13</v>
      </c>
      <c r="B20">
        <v>15</v>
      </c>
      <c r="C20">
        <v>75</v>
      </c>
      <c r="D20">
        <v>1</v>
      </c>
      <c r="E20" t="s">
        <v>23</v>
      </c>
      <c r="F20" t="s">
        <v>21</v>
      </c>
      <c r="G20">
        <v>0</v>
      </c>
      <c r="H20">
        <v>-1</v>
      </c>
      <c r="I20">
        <v>1</v>
      </c>
      <c r="J20">
        <v>0</v>
      </c>
      <c r="K20">
        <v>0</v>
      </c>
      <c r="L20">
        <v>0</v>
      </c>
      <c r="M20" t="s">
        <v>84</v>
      </c>
      <c r="N20">
        <v>0</v>
      </c>
      <c r="O20">
        <f t="shared" ref="O20:O30" si="5">N20*100</f>
        <v>0</v>
      </c>
      <c r="P20">
        <v>28.093</v>
      </c>
      <c r="Q20">
        <v>31.53</v>
      </c>
      <c r="R20">
        <v>28.093</v>
      </c>
      <c r="S20">
        <v>31.53</v>
      </c>
      <c r="T20">
        <f t="shared" si="1"/>
        <v>1</v>
      </c>
      <c r="U20">
        <f t="shared" si="2"/>
        <v>1</v>
      </c>
      <c r="V20">
        <f t="shared" si="3"/>
        <v>0</v>
      </c>
      <c r="W20">
        <f t="shared" si="4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K20">
        <f>X20-Y20</f>
        <v>0</v>
      </c>
      <c r="AL20">
        <f>Y20-Z20</f>
        <v>0</v>
      </c>
      <c r="AM20">
        <f>Z20-AA20</f>
        <v>0</v>
      </c>
      <c r="AN20">
        <f>AA20-AB20</f>
        <v>0</v>
      </c>
      <c r="AO20">
        <f>AB20-AC20</f>
        <v>0</v>
      </c>
      <c r="AP20">
        <f>AC20-AD20</f>
        <v>0</v>
      </c>
      <c r="AQ20">
        <f>AD20-AE20</f>
        <v>0</v>
      </c>
      <c r="AR20">
        <f>AE20-AF20</f>
        <v>0</v>
      </c>
      <c r="AS20">
        <f>AF20-AJ20</f>
        <v>0</v>
      </c>
    </row>
    <row r="21" spans="1:69" hidden="1">
      <c r="A21">
        <v>13</v>
      </c>
      <c r="B21">
        <v>15</v>
      </c>
      <c r="C21">
        <v>75</v>
      </c>
      <c r="D21">
        <v>1</v>
      </c>
      <c r="E21" t="s">
        <v>23</v>
      </c>
      <c r="F21" t="s">
        <v>21</v>
      </c>
      <c r="G21">
        <v>0</v>
      </c>
      <c r="H21">
        <v>-1</v>
      </c>
      <c r="I21">
        <v>1</v>
      </c>
      <c r="J21">
        <v>0</v>
      </c>
      <c r="K21">
        <v>5.0000000000000001E-4</v>
      </c>
      <c r="L21">
        <v>20</v>
      </c>
      <c r="M21" t="s">
        <v>85</v>
      </c>
      <c r="N21">
        <v>1.364E-3</v>
      </c>
      <c r="O21">
        <f>N21*100</f>
        <v>0.13639999999999999</v>
      </c>
      <c r="P21">
        <v>20.992000000000001</v>
      </c>
      <c r="Q21">
        <v>6.69</v>
      </c>
      <c r="R21">
        <v>28.093</v>
      </c>
      <c r="S21">
        <v>31.53</v>
      </c>
      <c r="T21">
        <f t="shared" si="1"/>
        <v>0.74723240664934332</v>
      </c>
      <c r="U21">
        <f t="shared" si="2"/>
        <v>0.21217887725975262</v>
      </c>
      <c r="V21">
        <f t="shared" si="3"/>
        <v>0.25276759335065668</v>
      </c>
      <c r="W21">
        <f t="shared" si="4"/>
        <v>0.7878211227402474</v>
      </c>
      <c r="X21">
        <v>355069</v>
      </c>
      <c r="Y21">
        <v>284984</v>
      </c>
      <c r="Z21">
        <v>237102</v>
      </c>
      <c r="AA21">
        <v>184886</v>
      </c>
      <c r="AB21">
        <v>107852</v>
      </c>
      <c r="AC21">
        <v>53149</v>
      </c>
      <c r="AD21">
        <v>4615</v>
      </c>
      <c r="AE21">
        <v>0</v>
      </c>
      <c r="AF21">
        <v>0</v>
      </c>
      <c r="AK21">
        <f t="shared" ref="AK21:AK89" si="6">X21-Y21</f>
        <v>70085</v>
      </c>
      <c r="AL21">
        <f t="shared" ref="AL21:AL89" si="7">Y21-Z21</f>
        <v>47882</v>
      </c>
      <c r="AM21">
        <f t="shared" ref="AM21:AM89" si="8">Z21-AA21</f>
        <v>52216</v>
      </c>
      <c r="AN21">
        <f t="shared" ref="AN21:AN89" si="9">AA21-AB21</f>
        <v>77034</v>
      </c>
      <c r="AO21">
        <f t="shared" ref="AO21:AO89" si="10">AB21-AC21</f>
        <v>54703</v>
      </c>
      <c r="AP21">
        <f t="shared" ref="AP21:AP89" si="11">AC21-AD21</f>
        <v>48534</v>
      </c>
      <c r="AQ21">
        <f t="shared" ref="AQ21:AQ89" si="12">AD21-AE21</f>
        <v>4615</v>
      </c>
      <c r="AR21">
        <f t="shared" ref="AR21:AR89" si="13">AE21-AF21</f>
        <v>0</v>
      </c>
      <c r="AS21">
        <f t="shared" ref="AS21:AS89" si="14">AF21-AJ21</f>
        <v>0</v>
      </c>
      <c r="AT21" s="5">
        <f>SUM(AO21+AP21+AQ21+AR21+AS21)</f>
        <v>107852</v>
      </c>
      <c r="AU21" s="5">
        <f t="shared" ref="AU21:AU89" si="15">SUM(AP21+AQ21+AR21+AS21)</f>
        <v>53149</v>
      </c>
      <c r="AW21">
        <v>0</v>
      </c>
      <c r="AX21">
        <f t="shared" ref="AX21:AX24" si="16">AK21+AL21</f>
        <v>117967</v>
      </c>
      <c r="AY21">
        <f t="shared" ref="AY21:AY24" si="17">AM21+AN21+AO21</f>
        <v>183953</v>
      </c>
      <c r="AZ21">
        <f t="shared" ref="AZ21:AZ24" si="18">AP21+AQ21</f>
        <v>53149</v>
      </c>
      <c r="BA21">
        <f t="shared" ref="BA21:BA24" si="19">AS21+AR21</f>
        <v>0</v>
      </c>
      <c r="BB21">
        <f t="shared" ref="BB21:BB24" si="20">AW21</f>
        <v>0</v>
      </c>
      <c r="BC21">
        <f t="shared" ref="BC21:BC38" si="21">SUM(AK21:AW21)</f>
        <v>516070</v>
      </c>
      <c r="BD21">
        <f t="shared" ref="BD21:BD38" si="22">AO21+AP21+AQ21+AR21+AS21+AW21</f>
        <v>107852</v>
      </c>
      <c r="BE21">
        <f t="shared" ref="BE21:BE38" si="23">AP21+AQ21+AR21+AS21+AW21</f>
        <v>53149</v>
      </c>
      <c r="BF21">
        <f t="shared" ref="BF21:BF38" si="24">0.000025*AK21+0.000075*AL21+0.00015*AM21+0.00035*AN21+0.00075*AO21+0.002*AP21+0.0065*AQ21+0.02*AR21+0.065*AS21+0.1*AW21</f>
        <v>208.23032499999999</v>
      </c>
      <c r="BG21">
        <f t="shared" ref="BG21:BG38" si="25">AK21/$BC21*100</f>
        <v>13.58052202220629</v>
      </c>
      <c r="BH21">
        <f t="shared" ref="BH21:BH38" si="26">AL21/$BC21*100</f>
        <v>9.2781986939756234</v>
      </c>
      <c r="BI21">
        <f t="shared" ref="BI21:BI38" si="27">AM21/$BC21*100</f>
        <v>10.118007247078884</v>
      </c>
      <c r="BJ21">
        <f t="shared" ref="BJ21:BJ38" si="28">AN21/$BC21*100</f>
        <v>14.927044780746797</v>
      </c>
      <c r="BK21">
        <f t="shared" ref="BK21:BK38" si="29">AO21/$BC21*100</f>
        <v>10.599918615691669</v>
      </c>
      <c r="BL21">
        <f t="shared" ref="BL21:BL38" si="30">AP21/$BC21*100</f>
        <v>9.4045381440502265</v>
      </c>
      <c r="BM21">
        <f t="shared" ref="BM21:BM38" si="31">AQ21/$BC21*100</f>
        <v>0.8942585308194626</v>
      </c>
      <c r="BN21">
        <f t="shared" ref="BN21:BN38" si="32">AR21/$BC21*100</f>
        <v>0</v>
      </c>
      <c r="BO21">
        <f t="shared" ref="BO21:BO38" si="33">AS21/$BC21*100</f>
        <v>0</v>
      </c>
      <c r="BP21">
        <f t="shared" ref="BP21:BP38" si="34">AW21/$BC21*100</f>
        <v>0</v>
      </c>
      <c r="BQ21">
        <f t="shared" ref="BQ21:BQ38" si="35">BC21/$BC21*100</f>
        <v>100</v>
      </c>
    </row>
    <row r="22" spans="1:69" hidden="1">
      <c r="A22">
        <v>13</v>
      </c>
      <c r="B22">
        <v>15</v>
      </c>
      <c r="C22">
        <v>75</v>
      </c>
      <c r="D22">
        <v>1</v>
      </c>
      <c r="E22" t="s">
        <v>23</v>
      </c>
      <c r="F22" t="s">
        <v>21</v>
      </c>
      <c r="G22">
        <v>0</v>
      </c>
      <c r="H22">
        <v>-1</v>
      </c>
      <c r="I22">
        <v>1</v>
      </c>
      <c r="J22">
        <v>0</v>
      </c>
      <c r="K22">
        <v>1E-3</v>
      </c>
      <c r="L22">
        <v>20</v>
      </c>
      <c r="M22" t="s">
        <v>86</v>
      </c>
      <c r="N22">
        <v>3.0509999999999999E-3</v>
      </c>
      <c r="O22">
        <f t="shared" si="5"/>
        <v>0.30509999999999998</v>
      </c>
      <c r="P22">
        <v>18.151</v>
      </c>
      <c r="Q22">
        <v>3.1</v>
      </c>
      <c r="R22">
        <v>28.093</v>
      </c>
      <c r="S22">
        <v>31.53</v>
      </c>
      <c r="T22">
        <f t="shared" si="1"/>
        <v>0.64610401167550635</v>
      </c>
      <c r="U22">
        <f t="shared" si="2"/>
        <v>9.8319061211544559E-2</v>
      </c>
      <c r="V22">
        <f t="shared" si="3"/>
        <v>0.35389598832449365</v>
      </c>
      <c r="W22">
        <f t="shared" si="4"/>
        <v>0.90168093878845545</v>
      </c>
      <c r="X22">
        <v>363340</v>
      </c>
      <c r="Y22">
        <v>303804</v>
      </c>
      <c r="Z22">
        <v>263111</v>
      </c>
      <c r="AA22">
        <v>220320</v>
      </c>
      <c r="AB22">
        <v>163316</v>
      </c>
      <c r="AC22">
        <v>117764</v>
      </c>
      <c r="AD22">
        <v>45969</v>
      </c>
      <c r="AE22">
        <v>696</v>
      </c>
      <c r="AF22">
        <v>0</v>
      </c>
      <c r="AK22">
        <f t="shared" si="6"/>
        <v>59536</v>
      </c>
      <c r="AL22">
        <f t="shared" si="7"/>
        <v>40693</v>
      </c>
      <c r="AM22">
        <f t="shared" si="8"/>
        <v>42791</v>
      </c>
      <c r="AN22">
        <f t="shared" si="9"/>
        <v>57004</v>
      </c>
      <c r="AO22">
        <f t="shared" si="10"/>
        <v>45552</v>
      </c>
      <c r="AP22">
        <f t="shared" si="11"/>
        <v>71795</v>
      </c>
      <c r="AQ22">
        <f t="shared" si="12"/>
        <v>45273</v>
      </c>
      <c r="AR22">
        <f t="shared" si="13"/>
        <v>696</v>
      </c>
      <c r="AS22">
        <f t="shared" si="14"/>
        <v>0</v>
      </c>
      <c r="AT22" s="5">
        <f t="shared" ref="AT22:AT89" si="36">SUM(AO22+AP22+AQ22+AR22+AS22)</f>
        <v>163316</v>
      </c>
      <c r="AU22" s="5">
        <f t="shared" si="15"/>
        <v>117764</v>
      </c>
      <c r="AW22">
        <v>0</v>
      </c>
      <c r="AX22">
        <f t="shared" si="16"/>
        <v>100229</v>
      </c>
      <c r="AY22">
        <f t="shared" si="17"/>
        <v>145347</v>
      </c>
      <c r="AZ22">
        <f t="shared" si="18"/>
        <v>117068</v>
      </c>
      <c r="BA22">
        <f t="shared" si="19"/>
        <v>696</v>
      </c>
      <c r="BB22">
        <f t="shared" si="20"/>
        <v>0</v>
      </c>
      <c r="BC22">
        <f t="shared" si="21"/>
        <v>644420</v>
      </c>
      <c r="BD22">
        <f t="shared" si="22"/>
        <v>163316</v>
      </c>
      <c r="BE22">
        <f t="shared" si="23"/>
        <v>117764</v>
      </c>
      <c r="BF22">
        <f t="shared" si="24"/>
        <v>516.858925</v>
      </c>
      <c r="BG22">
        <f t="shared" si="25"/>
        <v>9.2386952608547226</v>
      </c>
      <c r="BH22">
        <f t="shared" si="26"/>
        <v>6.314670556469383</v>
      </c>
      <c r="BI22">
        <f t="shared" si="27"/>
        <v>6.6402346295893979</v>
      </c>
      <c r="BJ22">
        <f t="shared" si="28"/>
        <v>8.8457838055926263</v>
      </c>
      <c r="BK22">
        <f t="shared" si="29"/>
        <v>7.0686819155209326</v>
      </c>
      <c r="BL22">
        <f t="shared" si="30"/>
        <v>11.141026038918717</v>
      </c>
      <c r="BM22">
        <f t="shared" si="31"/>
        <v>7.0253871698581678</v>
      </c>
      <c r="BN22">
        <f t="shared" si="32"/>
        <v>0.10800409670711647</v>
      </c>
      <c r="BO22">
        <f t="shared" si="33"/>
        <v>0</v>
      </c>
      <c r="BP22">
        <f t="shared" si="34"/>
        <v>0</v>
      </c>
      <c r="BQ22">
        <f t="shared" si="35"/>
        <v>100</v>
      </c>
    </row>
    <row r="23" spans="1:69" hidden="1">
      <c r="A23">
        <v>13</v>
      </c>
      <c r="B23">
        <v>15</v>
      </c>
      <c r="C23">
        <v>75</v>
      </c>
      <c r="D23">
        <v>1</v>
      </c>
      <c r="E23" t="s">
        <v>23</v>
      </c>
      <c r="F23" t="s">
        <v>21</v>
      </c>
      <c r="G23">
        <v>0</v>
      </c>
      <c r="H23">
        <v>-1</v>
      </c>
      <c r="I23">
        <v>1</v>
      </c>
      <c r="J23">
        <v>0</v>
      </c>
      <c r="K23">
        <v>2E-3</v>
      </c>
      <c r="L23">
        <v>20</v>
      </c>
      <c r="M23" t="s">
        <v>87</v>
      </c>
      <c r="N23">
        <v>6.2899999999999996E-3</v>
      </c>
      <c r="O23">
        <f>N23*100</f>
        <v>0.629</v>
      </c>
      <c r="P23">
        <v>15.005000000000001</v>
      </c>
      <c r="Q23">
        <v>1.32</v>
      </c>
      <c r="R23">
        <v>28.093</v>
      </c>
      <c r="S23">
        <v>31.53</v>
      </c>
      <c r="T23">
        <f t="shared" si="1"/>
        <v>0.53411881963478447</v>
      </c>
      <c r="U23">
        <f t="shared" si="2"/>
        <v>4.1864890580399619E-2</v>
      </c>
      <c r="V23">
        <f t="shared" si="3"/>
        <v>0.46588118036521553</v>
      </c>
      <c r="W23">
        <f t="shared" si="4"/>
        <v>0.95813510941960034</v>
      </c>
      <c r="X23">
        <v>378213</v>
      </c>
      <c r="Y23">
        <v>328063</v>
      </c>
      <c r="Z23">
        <v>293935</v>
      </c>
      <c r="AA23">
        <v>257386</v>
      </c>
      <c r="AB23">
        <v>209828</v>
      </c>
      <c r="AC23">
        <v>174021</v>
      </c>
      <c r="AD23">
        <v>106489</v>
      </c>
      <c r="AE23">
        <v>14005</v>
      </c>
      <c r="AF23">
        <v>1</v>
      </c>
      <c r="AK23">
        <f t="shared" si="6"/>
        <v>50150</v>
      </c>
      <c r="AL23">
        <f t="shared" si="7"/>
        <v>34128</v>
      </c>
      <c r="AM23">
        <f t="shared" si="8"/>
        <v>36549</v>
      </c>
      <c r="AN23">
        <f t="shared" si="9"/>
        <v>47558</v>
      </c>
      <c r="AO23">
        <f t="shared" si="10"/>
        <v>35807</v>
      </c>
      <c r="AP23">
        <f t="shared" si="11"/>
        <v>67532</v>
      </c>
      <c r="AQ23">
        <f t="shared" si="12"/>
        <v>92484</v>
      </c>
      <c r="AR23">
        <f t="shared" si="13"/>
        <v>14004</v>
      </c>
      <c r="AS23">
        <f t="shared" si="14"/>
        <v>1</v>
      </c>
      <c r="AT23" s="5">
        <f t="shared" si="36"/>
        <v>209828</v>
      </c>
      <c r="AU23" s="5">
        <f t="shared" si="15"/>
        <v>174021</v>
      </c>
      <c r="AW23">
        <v>0</v>
      </c>
      <c r="AX23">
        <f t="shared" si="16"/>
        <v>84278</v>
      </c>
      <c r="AY23">
        <f t="shared" si="17"/>
        <v>119914</v>
      </c>
      <c r="AZ23">
        <f t="shared" si="18"/>
        <v>160016</v>
      </c>
      <c r="BA23">
        <f t="shared" si="19"/>
        <v>14005</v>
      </c>
      <c r="BB23">
        <f t="shared" si="20"/>
        <v>0</v>
      </c>
      <c r="BC23">
        <f t="shared" si="21"/>
        <v>762062</v>
      </c>
      <c r="BD23">
        <f t="shared" si="22"/>
        <v>209828</v>
      </c>
      <c r="BE23">
        <f t="shared" si="23"/>
        <v>174021</v>
      </c>
      <c r="BF23">
        <f t="shared" si="24"/>
        <v>1069.1512499999999</v>
      </c>
      <c r="BG23">
        <f t="shared" si="25"/>
        <v>6.5808293813364269</v>
      </c>
      <c r="BH23">
        <f t="shared" si="26"/>
        <v>4.4783757751993933</v>
      </c>
      <c r="BI23">
        <f t="shared" si="27"/>
        <v>4.7960664617839495</v>
      </c>
      <c r="BJ23">
        <f t="shared" si="28"/>
        <v>6.2406995756250803</v>
      </c>
      <c r="BK23">
        <f t="shared" si="29"/>
        <v>4.6986990559823214</v>
      </c>
      <c r="BL23">
        <f t="shared" si="30"/>
        <v>8.861746157136821</v>
      </c>
      <c r="BM23">
        <f t="shared" si="31"/>
        <v>12.136020428784009</v>
      </c>
      <c r="BN23">
        <f t="shared" si="32"/>
        <v>1.8376457558571351</v>
      </c>
      <c r="BO23">
        <f t="shared" si="33"/>
        <v>1.3122291887011819E-4</v>
      </c>
      <c r="BP23">
        <f t="shared" si="34"/>
        <v>0</v>
      </c>
      <c r="BQ23">
        <f t="shared" si="35"/>
        <v>100</v>
      </c>
    </row>
    <row r="24" spans="1:69" hidden="1">
      <c r="A24">
        <v>13</v>
      </c>
      <c r="B24">
        <v>15</v>
      </c>
      <c r="C24">
        <v>75</v>
      </c>
      <c r="D24">
        <v>1</v>
      </c>
      <c r="E24" t="s">
        <v>23</v>
      </c>
      <c r="F24" t="s">
        <v>21</v>
      </c>
      <c r="G24">
        <v>0</v>
      </c>
      <c r="H24">
        <v>-1</v>
      </c>
      <c r="I24">
        <v>1</v>
      </c>
      <c r="J24">
        <v>0</v>
      </c>
      <c r="K24">
        <v>3.0000000000000001E-3</v>
      </c>
      <c r="L24">
        <v>20</v>
      </c>
      <c r="M24" t="s">
        <v>88</v>
      </c>
      <c r="N24">
        <v>9.2429999999999995E-3</v>
      </c>
      <c r="O24">
        <f t="shared" si="5"/>
        <v>0.9242999999999999</v>
      </c>
      <c r="P24">
        <v>12.986000000000001</v>
      </c>
      <c r="Q24">
        <v>0.81</v>
      </c>
      <c r="R24">
        <v>28.093</v>
      </c>
      <c r="S24">
        <v>31.53</v>
      </c>
      <c r="T24">
        <f t="shared" si="1"/>
        <v>0.46225038265760154</v>
      </c>
      <c r="U24">
        <f t="shared" si="2"/>
        <v>2.5689819219790678E-2</v>
      </c>
      <c r="V24">
        <f t="shared" si="3"/>
        <v>0.53774961734239846</v>
      </c>
      <c r="W24">
        <f t="shared" si="4"/>
        <v>0.97431018078020937</v>
      </c>
      <c r="X24">
        <v>391801</v>
      </c>
      <c r="Y24">
        <v>349074</v>
      </c>
      <c r="Z24">
        <v>319357</v>
      </c>
      <c r="AA24">
        <v>286988</v>
      </c>
      <c r="AB24">
        <v>243659</v>
      </c>
      <c r="AC24">
        <v>211368</v>
      </c>
      <c r="AD24">
        <v>148970</v>
      </c>
      <c r="AE24">
        <v>37248</v>
      </c>
      <c r="AF24">
        <v>32</v>
      </c>
      <c r="AK24">
        <f t="shared" si="6"/>
        <v>42727</v>
      </c>
      <c r="AL24">
        <f t="shared" si="7"/>
        <v>29717</v>
      </c>
      <c r="AM24">
        <f t="shared" si="8"/>
        <v>32369</v>
      </c>
      <c r="AN24">
        <f t="shared" si="9"/>
        <v>43329</v>
      </c>
      <c r="AO24">
        <f t="shared" si="10"/>
        <v>32291</v>
      </c>
      <c r="AP24">
        <f t="shared" si="11"/>
        <v>62398</v>
      </c>
      <c r="AQ24">
        <f t="shared" si="12"/>
        <v>111722</v>
      </c>
      <c r="AR24">
        <f t="shared" si="13"/>
        <v>37216</v>
      </c>
      <c r="AS24">
        <f t="shared" si="14"/>
        <v>32</v>
      </c>
      <c r="AT24" s="5">
        <f t="shared" si="36"/>
        <v>243659</v>
      </c>
      <c r="AU24" s="5">
        <f t="shared" si="15"/>
        <v>211368</v>
      </c>
      <c r="AW24">
        <v>0</v>
      </c>
      <c r="AX24">
        <f t="shared" si="16"/>
        <v>72444</v>
      </c>
      <c r="AY24">
        <f t="shared" si="17"/>
        <v>107989</v>
      </c>
      <c r="AZ24">
        <f t="shared" si="18"/>
        <v>174120</v>
      </c>
      <c r="BA24">
        <f t="shared" si="19"/>
        <v>37248</v>
      </c>
      <c r="BB24">
        <f t="shared" si="20"/>
        <v>0</v>
      </c>
      <c r="BC24">
        <f t="shared" si="21"/>
        <v>846828</v>
      </c>
      <c r="BD24">
        <f t="shared" si="22"/>
        <v>243659</v>
      </c>
      <c r="BE24">
        <f t="shared" si="23"/>
        <v>211368</v>
      </c>
      <c r="BF24">
        <f t="shared" si="24"/>
        <v>1644.9247</v>
      </c>
      <c r="BG24">
        <f t="shared" si="25"/>
        <v>5.0455346304090085</v>
      </c>
      <c r="BH24">
        <f t="shared" si="26"/>
        <v>3.5092132050428186</v>
      </c>
      <c r="BI24">
        <f t="shared" si="27"/>
        <v>3.8223818768392164</v>
      </c>
      <c r="BJ24">
        <f t="shared" si="28"/>
        <v>5.1166234465558533</v>
      </c>
      <c r="BK24">
        <f t="shared" si="29"/>
        <v>3.8131710335510869</v>
      </c>
      <c r="BL24">
        <f t="shared" si="30"/>
        <v>7.3684384550345525</v>
      </c>
      <c r="BM24">
        <f t="shared" si="31"/>
        <v>13.192997869697271</v>
      </c>
      <c r="BN24">
        <f t="shared" si="32"/>
        <v>4.3947531257823309</v>
      </c>
      <c r="BO24">
        <f t="shared" si="33"/>
        <v>3.7788075028222972E-3</v>
      </c>
      <c r="BP24">
        <f t="shared" si="34"/>
        <v>0</v>
      </c>
      <c r="BQ24">
        <f t="shared" si="35"/>
        <v>100</v>
      </c>
    </row>
    <row r="25" spans="1:69" hidden="1"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0</v>
      </c>
      <c r="AQ25">
        <f t="shared" si="12"/>
        <v>0</v>
      </c>
      <c r="AR25">
        <f t="shared" si="13"/>
        <v>0</v>
      </c>
      <c r="AS25">
        <f t="shared" si="14"/>
        <v>0</v>
      </c>
      <c r="AT25" s="5">
        <f t="shared" si="36"/>
        <v>0</v>
      </c>
      <c r="AU25" s="5">
        <f t="shared" si="15"/>
        <v>0</v>
      </c>
      <c r="BC25">
        <f t="shared" si="21"/>
        <v>0</v>
      </c>
      <c r="BD25">
        <f t="shared" si="22"/>
        <v>0</v>
      </c>
      <c r="BE25">
        <f t="shared" si="23"/>
        <v>0</v>
      </c>
      <c r="BF25">
        <f t="shared" si="24"/>
        <v>0</v>
      </c>
      <c r="BG25" t="e">
        <f t="shared" si="25"/>
        <v>#DIV/0!</v>
      </c>
      <c r="BH25" t="e">
        <f t="shared" si="26"/>
        <v>#DIV/0!</v>
      </c>
      <c r="BI25" t="e">
        <f t="shared" si="27"/>
        <v>#DIV/0!</v>
      </c>
      <c r="BJ25" t="e">
        <f t="shared" si="28"/>
        <v>#DIV/0!</v>
      </c>
      <c r="BK25" t="e">
        <f t="shared" si="29"/>
        <v>#DIV/0!</v>
      </c>
      <c r="BL25" t="e">
        <f t="shared" si="30"/>
        <v>#DIV/0!</v>
      </c>
      <c r="BM25" t="e">
        <f t="shared" si="31"/>
        <v>#DIV/0!</v>
      </c>
      <c r="BN25" t="e">
        <f t="shared" si="32"/>
        <v>#DIV/0!</v>
      </c>
      <c r="BO25" t="e">
        <f t="shared" si="33"/>
        <v>#DIV/0!</v>
      </c>
      <c r="BP25" t="e">
        <f t="shared" si="34"/>
        <v>#DIV/0!</v>
      </c>
      <c r="BQ25" t="e">
        <f t="shared" si="35"/>
        <v>#DIV/0!</v>
      </c>
    </row>
    <row r="26" spans="1:69" hidden="1">
      <c r="A26">
        <v>13</v>
      </c>
      <c r="B26">
        <v>15</v>
      </c>
      <c r="C26">
        <v>75</v>
      </c>
      <c r="D26">
        <v>0</v>
      </c>
      <c r="E26" t="s">
        <v>24</v>
      </c>
      <c r="F26" t="s">
        <v>21</v>
      </c>
      <c r="G26">
        <v>0</v>
      </c>
      <c r="H26">
        <v>-1</v>
      </c>
      <c r="I26">
        <v>1</v>
      </c>
      <c r="J26">
        <v>0</v>
      </c>
      <c r="K26">
        <v>0</v>
      </c>
      <c r="L26">
        <v>0</v>
      </c>
      <c r="N26">
        <v>0</v>
      </c>
      <c r="O26">
        <f t="shared" si="5"/>
        <v>0</v>
      </c>
      <c r="P26">
        <v>20.010999999999999</v>
      </c>
      <c r="Q26">
        <v>30.53</v>
      </c>
      <c r="R26">
        <v>20.010999999999999</v>
      </c>
      <c r="S26">
        <v>30.53</v>
      </c>
      <c r="T26">
        <f t="shared" si="1"/>
        <v>1</v>
      </c>
      <c r="U26">
        <f t="shared" si="2"/>
        <v>1</v>
      </c>
      <c r="V26">
        <f t="shared" si="3"/>
        <v>0</v>
      </c>
      <c r="W26">
        <f t="shared" si="4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0</v>
      </c>
      <c r="AQ26">
        <f t="shared" si="12"/>
        <v>0</v>
      </c>
      <c r="AR26">
        <f t="shared" si="13"/>
        <v>0</v>
      </c>
      <c r="AS26">
        <f t="shared" si="14"/>
        <v>0</v>
      </c>
      <c r="AT26" s="5">
        <f t="shared" si="36"/>
        <v>0</v>
      </c>
      <c r="AU26" s="5">
        <f t="shared" si="15"/>
        <v>0</v>
      </c>
      <c r="BC26">
        <f t="shared" si="21"/>
        <v>0</v>
      </c>
      <c r="BD26">
        <f t="shared" si="22"/>
        <v>0</v>
      </c>
      <c r="BE26">
        <f t="shared" si="23"/>
        <v>0</v>
      </c>
      <c r="BF26">
        <f t="shared" si="24"/>
        <v>0</v>
      </c>
      <c r="BG26" t="e">
        <f t="shared" si="25"/>
        <v>#DIV/0!</v>
      </c>
      <c r="BH26" t="e">
        <f t="shared" si="26"/>
        <v>#DIV/0!</v>
      </c>
      <c r="BI26" t="e">
        <f t="shared" si="27"/>
        <v>#DIV/0!</v>
      </c>
      <c r="BJ26" t="e">
        <f t="shared" si="28"/>
        <v>#DIV/0!</v>
      </c>
      <c r="BK26" t="e">
        <f t="shared" si="29"/>
        <v>#DIV/0!</v>
      </c>
      <c r="BL26" t="e">
        <f t="shared" si="30"/>
        <v>#DIV/0!</v>
      </c>
      <c r="BM26" t="e">
        <f t="shared" si="31"/>
        <v>#DIV/0!</v>
      </c>
      <c r="BN26" t="e">
        <f t="shared" si="32"/>
        <v>#DIV/0!</v>
      </c>
      <c r="BO26" t="e">
        <f t="shared" si="33"/>
        <v>#DIV/0!</v>
      </c>
      <c r="BP26" t="e">
        <f t="shared" si="34"/>
        <v>#DIV/0!</v>
      </c>
      <c r="BQ26" t="e">
        <f t="shared" si="35"/>
        <v>#DIV/0!</v>
      </c>
    </row>
    <row r="27" spans="1:69" hidden="1">
      <c r="A27">
        <v>13</v>
      </c>
      <c r="B27">
        <v>15</v>
      </c>
      <c r="C27">
        <v>75</v>
      </c>
      <c r="D27">
        <v>0</v>
      </c>
      <c r="E27" t="s">
        <v>24</v>
      </c>
      <c r="F27" t="s">
        <v>21</v>
      </c>
      <c r="G27">
        <v>0</v>
      </c>
      <c r="H27">
        <v>-1</v>
      </c>
      <c r="I27">
        <v>1</v>
      </c>
      <c r="J27">
        <v>0</v>
      </c>
      <c r="K27">
        <v>2.0000000000000001E-4</v>
      </c>
      <c r="L27">
        <v>20</v>
      </c>
      <c r="AK27">
        <f t="shared" si="6"/>
        <v>0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0</v>
      </c>
      <c r="AQ27">
        <f t="shared" si="12"/>
        <v>0</v>
      </c>
      <c r="AR27">
        <f t="shared" si="13"/>
        <v>0</v>
      </c>
      <c r="AS27">
        <f t="shared" si="14"/>
        <v>0</v>
      </c>
      <c r="AT27" s="5">
        <f t="shared" si="36"/>
        <v>0</v>
      </c>
      <c r="AU27" s="5">
        <f t="shared" si="15"/>
        <v>0</v>
      </c>
      <c r="BC27">
        <f t="shared" si="21"/>
        <v>0</v>
      </c>
      <c r="BD27">
        <f t="shared" si="22"/>
        <v>0</v>
      </c>
      <c r="BE27">
        <f t="shared" si="23"/>
        <v>0</v>
      </c>
      <c r="BF27">
        <f t="shared" si="24"/>
        <v>0</v>
      </c>
      <c r="BG27" t="e">
        <f t="shared" si="25"/>
        <v>#DIV/0!</v>
      </c>
      <c r="BH27" t="e">
        <f t="shared" si="26"/>
        <v>#DIV/0!</v>
      </c>
      <c r="BI27" t="e">
        <f t="shared" si="27"/>
        <v>#DIV/0!</v>
      </c>
      <c r="BJ27" t="e">
        <f t="shared" si="28"/>
        <v>#DIV/0!</v>
      </c>
      <c r="BK27" t="e">
        <f t="shared" si="29"/>
        <v>#DIV/0!</v>
      </c>
      <c r="BL27" t="e">
        <f t="shared" si="30"/>
        <v>#DIV/0!</v>
      </c>
      <c r="BM27" t="e">
        <f t="shared" si="31"/>
        <v>#DIV/0!</v>
      </c>
      <c r="BN27" t="e">
        <f t="shared" si="32"/>
        <v>#DIV/0!</v>
      </c>
      <c r="BO27" t="e">
        <f t="shared" si="33"/>
        <v>#DIV/0!</v>
      </c>
      <c r="BP27" t="e">
        <f t="shared" si="34"/>
        <v>#DIV/0!</v>
      </c>
      <c r="BQ27" t="e">
        <f t="shared" si="35"/>
        <v>#DIV/0!</v>
      </c>
    </row>
    <row r="28" spans="1:69" hidden="1">
      <c r="A28">
        <v>13</v>
      </c>
      <c r="B28">
        <v>15</v>
      </c>
      <c r="C28">
        <v>75</v>
      </c>
      <c r="D28">
        <v>0</v>
      </c>
      <c r="E28" t="s">
        <v>24</v>
      </c>
      <c r="F28" t="s">
        <v>21</v>
      </c>
      <c r="G28">
        <v>0</v>
      </c>
      <c r="H28">
        <v>-1</v>
      </c>
      <c r="I28">
        <v>1</v>
      </c>
      <c r="J28">
        <v>0</v>
      </c>
      <c r="K28">
        <v>5.0000000000000001E-4</v>
      </c>
      <c r="L28">
        <v>20</v>
      </c>
      <c r="N28">
        <v>1.364E-3</v>
      </c>
      <c r="O28">
        <f t="shared" si="5"/>
        <v>0.13639999999999999</v>
      </c>
      <c r="P28">
        <v>10.622999999999999</v>
      </c>
      <c r="Q28">
        <v>4.42</v>
      </c>
      <c r="R28">
        <v>20.010999999999999</v>
      </c>
      <c r="S28">
        <v>30.53</v>
      </c>
      <c r="T28">
        <f t="shared" si="1"/>
        <v>0.53085802808455351</v>
      </c>
      <c r="U28">
        <f t="shared" si="2"/>
        <v>0.14477563052735015</v>
      </c>
      <c r="V28">
        <f t="shared" si="3"/>
        <v>0.46914197191544649</v>
      </c>
      <c r="W28">
        <f t="shared" si="4"/>
        <v>0.85522436947264979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0</v>
      </c>
      <c r="AP28">
        <f t="shared" si="11"/>
        <v>0</v>
      </c>
      <c r="AQ28">
        <f t="shared" si="12"/>
        <v>0</v>
      </c>
      <c r="AR28">
        <f t="shared" si="13"/>
        <v>0</v>
      </c>
      <c r="AS28">
        <f t="shared" si="14"/>
        <v>0</v>
      </c>
      <c r="AT28" s="5">
        <f t="shared" si="36"/>
        <v>0</v>
      </c>
      <c r="AU28" s="5">
        <f t="shared" si="15"/>
        <v>0</v>
      </c>
      <c r="BC28">
        <f t="shared" si="21"/>
        <v>0</v>
      </c>
      <c r="BD28">
        <f t="shared" si="22"/>
        <v>0</v>
      </c>
      <c r="BE28">
        <f t="shared" si="23"/>
        <v>0</v>
      </c>
      <c r="BF28">
        <f t="shared" si="24"/>
        <v>0</v>
      </c>
      <c r="BG28" t="e">
        <f t="shared" si="25"/>
        <v>#DIV/0!</v>
      </c>
      <c r="BH28" t="e">
        <f t="shared" si="26"/>
        <v>#DIV/0!</v>
      </c>
      <c r="BI28" t="e">
        <f t="shared" si="27"/>
        <v>#DIV/0!</v>
      </c>
      <c r="BJ28" t="e">
        <f t="shared" si="28"/>
        <v>#DIV/0!</v>
      </c>
      <c r="BK28" t="e">
        <f t="shared" si="29"/>
        <v>#DIV/0!</v>
      </c>
      <c r="BL28" t="e">
        <f t="shared" si="30"/>
        <v>#DIV/0!</v>
      </c>
      <c r="BM28" t="e">
        <f t="shared" si="31"/>
        <v>#DIV/0!</v>
      </c>
      <c r="BN28" t="e">
        <f t="shared" si="32"/>
        <v>#DIV/0!</v>
      </c>
      <c r="BO28" t="e">
        <f t="shared" si="33"/>
        <v>#DIV/0!</v>
      </c>
      <c r="BP28" t="e">
        <f t="shared" si="34"/>
        <v>#DIV/0!</v>
      </c>
      <c r="BQ28" t="e">
        <f t="shared" si="35"/>
        <v>#DIV/0!</v>
      </c>
    </row>
    <row r="29" spans="1:69" hidden="1">
      <c r="A29">
        <v>13</v>
      </c>
      <c r="B29">
        <v>15</v>
      </c>
      <c r="C29">
        <v>75</v>
      </c>
      <c r="D29">
        <v>0</v>
      </c>
      <c r="E29" t="s">
        <v>24</v>
      </c>
      <c r="F29" t="s">
        <v>21</v>
      </c>
      <c r="G29">
        <v>0</v>
      </c>
      <c r="H29">
        <v>-1</v>
      </c>
      <c r="I29">
        <v>1</v>
      </c>
      <c r="J29">
        <v>0</v>
      </c>
      <c r="K29">
        <v>1E-3</v>
      </c>
      <c r="L29">
        <v>20</v>
      </c>
      <c r="N29">
        <v>3.0509999999999999E-3</v>
      </c>
      <c r="O29">
        <f t="shared" si="5"/>
        <v>0.30509999999999998</v>
      </c>
      <c r="P29">
        <v>7.9097</v>
      </c>
      <c r="Q29">
        <v>1.71</v>
      </c>
      <c r="R29">
        <v>20.010999999999999</v>
      </c>
      <c r="S29">
        <v>30.53</v>
      </c>
      <c r="T29">
        <f t="shared" si="1"/>
        <v>0.39526760281844986</v>
      </c>
      <c r="U29">
        <f t="shared" si="2"/>
        <v>5.6010481493612839E-2</v>
      </c>
      <c r="V29">
        <f t="shared" si="3"/>
        <v>0.60473239718155014</v>
      </c>
      <c r="W29">
        <f t="shared" si="4"/>
        <v>0.94398951850638713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0</v>
      </c>
      <c r="AP29">
        <f t="shared" si="11"/>
        <v>0</v>
      </c>
      <c r="AQ29">
        <f t="shared" si="12"/>
        <v>0</v>
      </c>
      <c r="AR29">
        <f t="shared" si="13"/>
        <v>0</v>
      </c>
      <c r="AS29">
        <f t="shared" si="14"/>
        <v>0</v>
      </c>
      <c r="AT29" s="5">
        <f t="shared" si="36"/>
        <v>0</v>
      </c>
      <c r="AU29" s="5">
        <f t="shared" si="15"/>
        <v>0</v>
      </c>
      <c r="BC29">
        <f t="shared" si="21"/>
        <v>0</v>
      </c>
      <c r="BD29">
        <f t="shared" si="22"/>
        <v>0</v>
      </c>
      <c r="BE29">
        <f t="shared" si="23"/>
        <v>0</v>
      </c>
      <c r="BF29">
        <f t="shared" si="24"/>
        <v>0</v>
      </c>
      <c r="BG29" t="e">
        <f t="shared" si="25"/>
        <v>#DIV/0!</v>
      </c>
      <c r="BH29" t="e">
        <f t="shared" si="26"/>
        <v>#DIV/0!</v>
      </c>
      <c r="BI29" t="e">
        <f t="shared" si="27"/>
        <v>#DIV/0!</v>
      </c>
      <c r="BJ29" t="e">
        <f t="shared" si="28"/>
        <v>#DIV/0!</v>
      </c>
      <c r="BK29" t="e">
        <f t="shared" si="29"/>
        <v>#DIV/0!</v>
      </c>
      <c r="BL29" t="e">
        <f t="shared" si="30"/>
        <v>#DIV/0!</v>
      </c>
      <c r="BM29" t="e">
        <f t="shared" si="31"/>
        <v>#DIV/0!</v>
      </c>
      <c r="BN29" t="e">
        <f t="shared" si="32"/>
        <v>#DIV/0!</v>
      </c>
      <c r="BO29" t="e">
        <f t="shared" si="33"/>
        <v>#DIV/0!</v>
      </c>
      <c r="BP29" t="e">
        <f t="shared" si="34"/>
        <v>#DIV/0!</v>
      </c>
      <c r="BQ29" t="e">
        <f t="shared" si="35"/>
        <v>#DIV/0!</v>
      </c>
    </row>
    <row r="30" spans="1:69" hidden="1">
      <c r="A30">
        <v>13</v>
      </c>
      <c r="B30">
        <v>15</v>
      </c>
      <c r="C30">
        <v>75</v>
      </c>
      <c r="D30">
        <v>0</v>
      </c>
      <c r="E30" t="s">
        <v>24</v>
      </c>
      <c r="F30" t="s">
        <v>21</v>
      </c>
      <c r="G30">
        <v>0</v>
      </c>
      <c r="H30">
        <v>-1</v>
      </c>
      <c r="I30">
        <v>1</v>
      </c>
      <c r="J30">
        <v>0</v>
      </c>
      <c r="K30">
        <v>2E-3</v>
      </c>
      <c r="L30">
        <v>20</v>
      </c>
      <c r="N30">
        <v>6.2899999999999996E-3</v>
      </c>
      <c r="O30">
        <f t="shared" si="5"/>
        <v>0.629</v>
      </c>
      <c r="P30">
        <v>5.8639999999999999</v>
      </c>
      <c r="Q30">
        <v>0.68</v>
      </c>
      <c r="R30">
        <v>20.010999999999999</v>
      </c>
      <c r="S30">
        <v>30.53</v>
      </c>
      <c r="T30">
        <f t="shared" si="1"/>
        <v>0.29303882864424569</v>
      </c>
      <c r="U30">
        <f t="shared" si="2"/>
        <v>2.2273173927284638E-2</v>
      </c>
      <c r="V30">
        <f t="shared" si="3"/>
        <v>0.70696117135575431</v>
      </c>
      <c r="W30">
        <f t="shared" si="4"/>
        <v>0.97772682607271533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0</v>
      </c>
      <c r="AP30">
        <f t="shared" si="11"/>
        <v>0</v>
      </c>
      <c r="AQ30">
        <f t="shared" si="12"/>
        <v>0</v>
      </c>
      <c r="AR30">
        <f t="shared" si="13"/>
        <v>0</v>
      </c>
      <c r="AS30">
        <f t="shared" si="14"/>
        <v>0</v>
      </c>
      <c r="AT30" s="5">
        <f t="shared" si="36"/>
        <v>0</v>
      </c>
      <c r="AU30" s="5">
        <f t="shared" si="15"/>
        <v>0</v>
      </c>
      <c r="BC30">
        <f t="shared" si="21"/>
        <v>0</v>
      </c>
      <c r="BD30">
        <f t="shared" si="22"/>
        <v>0</v>
      </c>
      <c r="BE30">
        <f t="shared" si="23"/>
        <v>0</v>
      </c>
      <c r="BF30">
        <f t="shared" si="24"/>
        <v>0</v>
      </c>
      <c r="BG30" t="e">
        <f t="shared" si="25"/>
        <v>#DIV/0!</v>
      </c>
      <c r="BH30" t="e">
        <f t="shared" si="26"/>
        <v>#DIV/0!</v>
      </c>
      <c r="BI30" t="e">
        <f t="shared" si="27"/>
        <v>#DIV/0!</v>
      </c>
      <c r="BJ30" t="e">
        <f t="shared" si="28"/>
        <v>#DIV/0!</v>
      </c>
      <c r="BK30" t="e">
        <f t="shared" si="29"/>
        <v>#DIV/0!</v>
      </c>
      <c r="BL30" t="e">
        <f t="shared" si="30"/>
        <v>#DIV/0!</v>
      </c>
      <c r="BM30" t="e">
        <f t="shared" si="31"/>
        <v>#DIV/0!</v>
      </c>
      <c r="BN30" t="e">
        <f t="shared" si="32"/>
        <v>#DIV/0!</v>
      </c>
      <c r="BO30" t="e">
        <f t="shared" si="33"/>
        <v>#DIV/0!</v>
      </c>
      <c r="BP30" t="e">
        <f t="shared" si="34"/>
        <v>#DIV/0!</v>
      </c>
      <c r="BQ30" t="e">
        <f t="shared" si="35"/>
        <v>#DIV/0!</v>
      </c>
    </row>
    <row r="31" spans="1:69" hidden="1"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0</v>
      </c>
      <c r="AQ31">
        <f t="shared" si="12"/>
        <v>0</v>
      </c>
      <c r="AR31">
        <f t="shared" si="13"/>
        <v>0</v>
      </c>
      <c r="AS31">
        <f t="shared" si="14"/>
        <v>0</v>
      </c>
      <c r="AT31" s="5">
        <f t="shared" si="36"/>
        <v>0</v>
      </c>
      <c r="AU31" s="5">
        <f t="shared" si="15"/>
        <v>0</v>
      </c>
      <c r="BC31">
        <f t="shared" si="21"/>
        <v>0</v>
      </c>
      <c r="BD31">
        <f t="shared" si="22"/>
        <v>0</v>
      </c>
      <c r="BE31">
        <f t="shared" si="23"/>
        <v>0</v>
      </c>
      <c r="BF31">
        <f t="shared" si="24"/>
        <v>0</v>
      </c>
      <c r="BG31" t="e">
        <f t="shared" si="25"/>
        <v>#DIV/0!</v>
      </c>
      <c r="BH31" t="e">
        <f t="shared" si="26"/>
        <v>#DIV/0!</v>
      </c>
      <c r="BI31" t="e">
        <f t="shared" si="27"/>
        <v>#DIV/0!</v>
      </c>
      <c r="BJ31" t="e">
        <f t="shared" si="28"/>
        <v>#DIV/0!</v>
      </c>
      <c r="BK31" t="e">
        <f t="shared" si="29"/>
        <v>#DIV/0!</v>
      </c>
      <c r="BL31" t="e">
        <f t="shared" si="30"/>
        <v>#DIV/0!</v>
      </c>
      <c r="BM31" t="e">
        <f t="shared" si="31"/>
        <v>#DIV/0!</v>
      </c>
      <c r="BN31" t="e">
        <f t="shared" si="32"/>
        <v>#DIV/0!</v>
      </c>
      <c r="BO31" t="e">
        <f t="shared" si="33"/>
        <v>#DIV/0!</v>
      </c>
      <c r="BP31" t="e">
        <f t="shared" si="34"/>
        <v>#DIV/0!</v>
      </c>
      <c r="BQ31" t="e">
        <f t="shared" si="35"/>
        <v>#DIV/0!</v>
      </c>
    </row>
    <row r="32" spans="1:69" hidden="1">
      <c r="A32">
        <v>13</v>
      </c>
      <c r="B32">
        <v>30</v>
      </c>
      <c r="C32">
        <v>75</v>
      </c>
      <c r="D32">
        <v>0</v>
      </c>
      <c r="E32" t="s">
        <v>24</v>
      </c>
      <c r="F32" t="s">
        <v>21</v>
      </c>
      <c r="G32">
        <v>0</v>
      </c>
      <c r="H32">
        <v>-1</v>
      </c>
      <c r="I32">
        <v>1</v>
      </c>
      <c r="J32">
        <v>0</v>
      </c>
      <c r="K32">
        <v>0</v>
      </c>
      <c r="L32">
        <v>0</v>
      </c>
      <c r="N32">
        <v>0</v>
      </c>
      <c r="O32">
        <f>N32*100</f>
        <v>0</v>
      </c>
      <c r="P32">
        <v>19.896999999999998</v>
      </c>
      <c r="Q32">
        <v>32.57</v>
      </c>
      <c r="R32">
        <v>19.896999999999998</v>
      </c>
      <c r="S32">
        <v>32.57</v>
      </c>
      <c r="T32">
        <f>P32/R32</f>
        <v>1</v>
      </c>
      <c r="U32">
        <f>Q32/S32</f>
        <v>1</v>
      </c>
      <c r="V32">
        <f>1-T32</f>
        <v>0</v>
      </c>
      <c r="W32">
        <f>1-U32</f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0</v>
      </c>
      <c r="AP32">
        <f t="shared" si="11"/>
        <v>0</v>
      </c>
      <c r="AQ32">
        <f t="shared" si="12"/>
        <v>0</v>
      </c>
      <c r="AR32">
        <f t="shared" si="13"/>
        <v>0</v>
      </c>
      <c r="AS32">
        <f t="shared" si="14"/>
        <v>0</v>
      </c>
      <c r="AT32" s="5">
        <f t="shared" si="36"/>
        <v>0</v>
      </c>
      <c r="AU32" s="5">
        <f t="shared" si="15"/>
        <v>0</v>
      </c>
      <c r="BC32">
        <f t="shared" si="21"/>
        <v>0</v>
      </c>
      <c r="BD32">
        <f t="shared" si="22"/>
        <v>0</v>
      </c>
      <c r="BE32">
        <f t="shared" si="23"/>
        <v>0</v>
      </c>
      <c r="BF32">
        <f t="shared" si="24"/>
        <v>0</v>
      </c>
      <c r="BG32" t="e">
        <f t="shared" si="25"/>
        <v>#DIV/0!</v>
      </c>
      <c r="BH32" t="e">
        <f t="shared" si="26"/>
        <v>#DIV/0!</v>
      </c>
      <c r="BI32" t="e">
        <f t="shared" si="27"/>
        <v>#DIV/0!</v>
      </c>
      <c r="BJ32" t="e">
        <f t="shared" si="28"/>
        <v>#DIV/0!</v>
      </c>
      <c r="BK32" t="e">
        <f t="shared" si="29"/>
        <v>#DIV/0!</v>
      </c>
      <c r="BL32" t="e">
        <f t="shared" si="30"/>
        <v>#DIV/0!</v>
      </c>
      <c r="BM32" t="e">
        <f t="shared" si="31"/>
        <v>#DIV/0!</v>
      </c>
      <c r="BN32" t="e">
        <f t="shared" si="32"/>
        <v>#DIV/0!</v>
      </c>
      <c r="BO32" t="e">
        <f t="shared" si="33"/>
        <v>#DIV/0!</v>
      </c>
      <c r="BP32" t="e">
        <f t="shared" si="34"/>
        <v>#DIV/0!</v>
      </c>
      <c r="BQ32" t="e">
        <f t="shared" si="35"/>
        <v>#DIV/0!</v>
      </c>
    </row>
    <row r="33" spans="1:69" hidden="1">
      <c r="A33">
        <v>13</v>
      </c>
      <c r="B33">
        <v>30</v>
      </c>
      <c r="C33">
        <v>75</v>
      </c>
      <c r="D33">
        <v>0</v>
      </c>
      <c r="E33" t="s">
        <v>24</v>
      </c>
      <c r="F33" t="s">
        <v>21</v>
      </c>
      <c r="G33">
        <v>0</v>
      </c>
      <c r="H33">
        <v>-1</v>
      </c>
      <c r="I33">
        <v>1</v>
      </c>
      <c r="J33">
        <v>0</v>
      </c>
      <c r="K33">
        <v>2.0000000000000001E-4</v>
      </c>
      <c r="L33">
        <v>20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0</v>
      </c>
      <c r="AQ33">
        <f t="shared" si="12"/>
        <v>0</v>
      </c>
      <c r="AR33">
        <f t="shared" si="13"/>
        <v>0</v>
      </c>
      <c r="AS33">
        <f t="shared" si="14"/>
        <v>0</v>
      </c>
      <c r="AT33" s="5">
        <f t="shared" si="36"/>
        <v>0</v>
      </c>
      <c r="AU33" s="5">
        <f t="shared" si="15"/>
        <v>0</v>
      </c>
      <c r="BC33">
        <f t="shared" si="21"/>
        <v>0</v>
      </c>
      <c r="BD33">
        <f t="shared" si="22"/>
        <v>0</v>
      </c>
      <c r="BE33">
        <f t="shared" si="23"/>
        <v>0</v>
      </c>
      <c r="BF33">
        <f t="shared" si="24"/>
        <v>0</v>
      </c>
      <c r="BG33" t="e">
        <f t="shared" si="25"/>
        <v>#DIV/0!</v>
      </c>
      <c r="BH33" t="e">
        <f t="shared" si="26"/>
        <v>#DIV/0!</v>
      </c>
      <c r="BI33" t="e">
        <f t="shared" si="27"/>
        <v>#DIV/0!</v>
      </c>
      <c r="BJ33" t="e">
        <f t="shared" si="28"/>
        <v>#DIV/0!</v>
      </c>
      <c r="BK33" t="e">
        <f t="shared" si="29"/>
        <v>#DIV/0!</v>
      </c>
      <c r="BL33" t="e">
        <f t="shared" si="30"/>
        <v>#DIV/0!</v>
      </c>
      <c r="BM33" t="e">
        <f t="shared" si="31"/>
        <v>#DIV/0!</v>
      </c>
      <c r="BN33" t="e">
        <f t="shared" si="32"/>
        <v>#DIV/0!</v>
      </c>
      <c r="BO33" t="e">
        <f t="shared" si="33"/>
        <v>#DIV/0!</v>
      </c>
      <c r="BP33" t="e">
        <f t="shared" si="34"/>
        <v>#DIV/0!</v>
      </c>
      <c r="BQ33" t="e">
        <f t="shared" si="35"/>
        <v>#DIV/0!</v>
      </c>
    </row>
    <row r="34" spans="1:69" hidden="1">
      <c r="A34">
        <v>13</v>
      </c>
      <c r="B34">
        <v>30</v>
      </c>
      <c r="C34">
        <v>75</v>
      </c>
      <c r="D34">
        <v>0</v>
      </c>
      <c r="E34" t="s">
        <v>24</v>
      </c>
      <c r="F34" t="s">
        <v>21</v>
      </c>
      <c r="G34">
        <v>0</v>
      </c>
      <c r="H34">
        <v>-1</v>
      </c>
      <c r="I34">
        <v>1</v>
      </c>
      <c r="J34">
        <v>0</v>
      </c>
      <c r="K34">
        <v>5.0000000000000001E-4</v>
      </c>
      <c r="L34">
        <v>20</v>
      </c>
      <c r="N34">
        <v>1.936E-3</v>
      </c>
      <c r="O34">
        <f>N34*100</f>
        <v>0.19359999999999999</v>
      </c>
      <c r="P34">
        <v>9.8202999999999996</v>
      </c>
      <c r="Q34">
        <v>3.67</v>
      </c>
      <c r="R34">
        <v>19.896999999999998</v>
      </c>
      <c r="S34">
        <v>32.57</v>
      </c>
      <c r="T34">
        <f t="shared" ref="T34:U36" si="37">P34/R34</f>
        <v>0.49355681761069509</v>
      </c>
      <c r="U34">
        <f t="shared" si="37"/>
        <v>0.11268038071845256</v>
      </c>
      <c r="V34">
        <f t="shared" ref="V34:W36" si="38">1-T34</f>
        <v>0.50644318238930497</v>
      </c>
      <c r="W34">
        <f t="shared" si="38"/>
        <v>0.88731961928154746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0</v>
      </c>
      <c r="AO34">
        <f t="shared" si="10"/>
        <v>0</v>
      </c>
      <c r="AP34">
        <f t="shared" si="11"/>
        <v>0</v>
      </c>
      <c r="AQ34">
        <f t="shared" si="12"/>
        <v>0</v>
      </c>
      <c r="AR34">
        <f t="shared" si="13"/>
        <v>0</v>
      </c>
      <c r="AS34">
        <f t="shared" si="14"/>
        <v>0</v>
      </c>
      <c r="AT34" s="5">
        <f t="shared" si="36"/>
        <v>0</v>
      </c>
      <c r="AU34" s="5">
        <f t="shared" si="15"/>
        <v>0</v>
      </c>
      <c r="BC34">
        <f t="shared" si="21"/>
        <v>0</v>
      </c>
      <c r="BD34">
        <f t="shared" si="22"/>
        <v>0</v>
      </c>
      <c r="BE34">
        <f t="shared" si="23"/>
        <v>0</v>
      </c>
      <c r="BF34">
        <f t="shared" si="24"/>
        <v>0</v>
      </c>
      <c r="BG34" t="e">
        <f t="shared" si="25"/>
        <v>#DIV/0!</v>
      </c>
      <c r="BH34" t="e">
        <f t="shared" si="26"/>
        <v>#DIV/0!</v>
      </c>
      <c r="BI34" t="e">
        <f t="shared" si="27"/>
        <v>#DIV/0!</v>
      </c>
      <c r="BJ34" t="e">
        <f t="shared" si="28"/>
        <v>#DIV/0!</v>
      </c>
      <c r="BK34" t="e">
        <f t="shared" si="29"/>
        <v>#DIV/0!</v>
      </c>
      <c r="BL34" t="e">
        <f t="shared" si="30"/>
        <v>#DIV/0!</v>
      </c>
      <c r="BM34" t="e">
        <f t="shared" si="31"/>
        <v>#DIV/0!</v>
      </c>
      <c r="BN34" t="e">
        <f t="shared" si="32"/>
        <v>#DIV/0!</v>
      </c>
      <c r="BO34" t="e">
        <f t="shared" si="33"/>
        <v>#DIV/0!</v>
      </c>
      <c r="BP34" t="e">
        <f t="shared" si="34"/>
        <v>#DIV/0!</v>
      </c>
      <c r="BQ34" t="e">
        <f t="shared" si="35"/>
        <v>#DIV/0!</v>
      </c>
    </row>
    <row r="35" spans="1:69" hidden="1">
      <c r="A35">
        <v>13</v>
      </c>
      <c r="B35">
        <v>30</v>
      </c>
      <c r="C35">
        <v>75</v>
      </c>
      <c r="D35">
        <v>0</v>
      </c>
      <c r="E35" t="s">
        <v>24</v>
      </c>
      <c r="F35" t="s">
        <v>21</v>
      </c>
      <c r="G35">
        <v>0</v>
      </c>
      <c r="H35">
        <v>-1</v>
      </c>
      <c r="I35">
        <v>1</v>
      </c>
      <c r="J35">
        <v>0</v>
      </c>
      <c r="K35">
        <v>1E-3</v>
      </c>
      <c r="L35">
        <v>20</v>
      </c>
      <c r="N35">
        <v>4.2230000000000002E-3</v>
      </c>
      <c r="O35">
        <f>N35*100</f>
        <v>0.42230000000000001</v>
      </c>
      <c r="P35">
        <v>7.4466000000000001</v>
      </c>
      <c r="Q35">
        <v>1.44</v>
      </c>
      <c r="R35">
        <v>19.896999999999998</v>
      </c>
      <c r="S35">
        <v>32.57</v>
      </c>
      <c r="T35">
        <f t="shared" si="37"/>
        <v>0.37425742574257431</v>
      </c>
      <c r="U35">
        <f t="shared" si="37"/>
        <v>4.4212465459011356E-2</v>
      </c>
      <c r="V35">
        <f t="shared" si="38"/>
        <v>0.62574257425742563</v>
      </c>
      <c r="W35">
        <f t="shared" si="38"/>
        <v>0.95578753454098864</v>
      </c>
      <c r="AK35">
        <f t="shared" si="6"/>
        <v>0</v>
      </c>
      <c r="AL35">
        <f t="shared" si="7"/>
        <v>0</v>
      </c>
      <c r="AM35">
        <f t="shared" si="8"/>
        <v>0</v>
      </c>
      <c r="AN35">
        <f t="shared" si="9"/>
        <v>0</v>
      </c>
      <c r="AO35">
        <f t="shared" si="10"/>
        <v>0</v>
      </c>
      <c r="AP35">
        <f t="shared" si="11"/>
        <v>0</v>
      </c>
      <c r="AQ35">
        <f t="shared" si="12"/>
        <v>0</v>
      </c>
      <c r="AR35">
        <f t="shared" si="13"/>
        <v>0</v>
      </c>
      <c r="AS35">
        <f t="shared" si="14"/>
        <v>0</v>
      </c>
      <c r="AT35" s="5">
        <f t="shared" si="36"/>
        <v>0</v>
      </c>
      <c r="AU35" s="5">
        <f t="shared" si="15"/>
        <v>0</v>
      </c>
      <c r="BC35">
        <f t="shared" si="21"/>
        <v>0</v>
      </c>
      <c r="BD35">
        <f t="shared" si="22"/>
        <v>0</v>
      </c>
      <c r="BE35">
        <f t="shared" si="23"/>
        <v>0</v>
      </c>
      <c r="BF35">
        <f t="shared" si="24"/>
        <v>0</v>
      </c>
      <c r="BG35" t="e">
        <f t="shared" si="25"/>
        <v>#DIV/0!</v>
      </c>
      <c r="BH35" t="e">
        <f t="shared" si="26"/>
        <v>#DIV/0!</v>
      </c>
      <c r="BI35" t="e">
        <f t="shared" si="27"/>
        <v>#DIV/0!</v>
      </c>
      <c r="BJ35" t="e">
        <f t="shared" si="28"/>
        <v>#DIV/0!</v>
      </c>
      <c r="BK35" t="e">
        <f t="shared" si="29"/>
        <v>#DIV/0!</v>
      </c>
      <c r="BL35" t="e">
        <f t="shared" si="30"/>
        <v>#DIV/0!</v>
      </c>
      <c r="BM35" t="e">
        <f t="shared" si="31"/>
        <v>#DIV/0!</v>
      </c>
      <c r="BN35" t="e">
        <f t="shared" si="32"/>
        <v>#DIV/0!</v>
      </c>
      <c r="BO35" t="e">
        <f t="shared" si="33"/>
        <v>#DIV/0!</v>
      </c>
      <c r="BP35" t="e">
        <f t="shared" si="34"/>
        <v>#DIV/0!</v>
      </c>
      <c r="BQ35" t="e">
        <f t="shared" si="35"/>
        <v>#DIV/0!</v>
      </c>
    </row>
    <row r="36" spans="1:69" hidden="1">
      <c r="A36">
        <v>13</v>
      </c>
      <c r="B36">
        <v>30</v>
      </c>
      <c r="C36">
        <v>75</v>
      </c>
      <c r="D36">
        <v>0</v>
      </c>
      <c r="E36" t="s">
        <v>24</v>
      </c>
      <c r="F36" t="s">
        <v>21</v>
      </c>
      <c r="G36">
        <v>0</v>
      </c>
      <c r="H36">
        <v>-1</v>
      </c>
      <c r="I36">
        <v>1</v>
      </c>
      <c r="J36">
        <v>0</v>
      </c>
      <c r="K36">
        <v>2E-3</v>
      </c>
      <c r="L36">
        <v>20</v>
      </c>
      <c r="N36">
        <v>8.8319999999999996E-3</v>
      </c>
      <c r="O36">
        <f>N36*100</f>
        <v>0.88319999999999999</v>
      </c>
      <c r="P36">
        <v>5.8731999999999998</v>
      </c>
      <c r="Q36">
        <v>0.63</v>
      </c>
      <c r="R36">
        <v>19.896999999999998</v>
      </c>
      <c r="S36">
        <v>32.57</v>
      </c>
      <c r="T36">
        <f t="shared" si="37"/>
        <v>0.29518017791626877</v>
      </c>
      <c r="U36">
        <f t="shared" si="37"/>
        <v>1.9342953638317471E-2</v>
      </c>
      <c r="V36">
        <f t="shared" si="38"/>
        <v>0.70481982208373117</v>
      </c>
      <c r="W36">
        <f t="shared" si="38"/>
        <v>0.98065704636168249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f t="shared" si="11"/>
        <v>0</v>
      </c>
      <c r="AQ36">
        <f t="shared" si="12"/>
        <v>0</v>
      </c>
      <c r="AR36">
        <f t="shared" si="13"/>
        <v>0</v>
      </c>
      <c r="AS36">
        <f t="shared" si="14"/>
        <v>0</v>
      </c>
      <c r="AT36" s="5">
        <f t="shared" si="36"/>
        <v>0</v>
      </c>
      <c r="AU36" s="5">
        <f t="shared" si="15"/>
        <v>0</v>
      </c>
      <c r="BC36">
        <f t="shared" si="21"/>
        <v>0</v>
      </c>
      <c r="BD36">
        <f t="shared" si="22"/>
        <v>0</v>
      </c>
      <c r="BE36">
        <f t="shared" si="23"/>
        <v>0</v>
      </c>
      <c r="BF36">
        <f t="shared" si="24"/>
        <v>0</v>
      </c>
      <c r="BG36" t="e">
        <f t="shared" si="25"/>
        <v>#DIV/0!</v>
      </c>
      <c r="BH36" t="e">
        <f t="shared" si="26"/>
        <v>#DIV/0!</v>
      </c>
      <c r="BI36" t="e">
        <f t="shared" si="27"/>
        <v>#DIV/0!</v>
      </c>
      <c r="BJ36" t="e">
        <f t="shared" si="28"/>
        <v>#DIV/0!</v>
      </c>
      <c r="BK36" t="e">
        <f t="shared" si="29"/>
        <v>#DIV/0!</v>
      </c>
      <c r="BL36" t="e">
        <f t="shared" si="30"/>
        <v>#DIV/0!</v>
      </c>
      <c r="BM36" t="e">
        <f t="shared" si="31"/>
        <v>#DIV/0!</v>
      </c>
      <c r="BN36" t="e">
        <f t="shared" si="32"/>
        <v>#DIV/0!</v>
      </c>
      <c r="BO36" t="e">
        <f t="shared" si="33"/>
        <v>#DIV/0!</v>
      </c>
      <c r="BP36" t="e">
        <f t="shared" si="34"/>
        <v>#DIV/0!</v>
      </c>
      <c r="BQ36" t="e">
        <f t="shared" si="35"/>
        <v>#DIV/0!</v>
      </c>
    </row>
    <row r="37" spans="1:69"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0</v>
      </c>
      <c r="AQ37">
        <f t="shared" si="12"/>
        <v>0</v>
      </c>
      <c r="AR37">
        <f t="shared" si="13"/>
        <v>0</v>
      </c>
      <c r="AS37">
        <f t="shared" si="14"/>
        <v>0</v>
      </c>
      <c r="AT37" s="5">
        <f t="shared" si="36"/>
        <v>0</v>
      </c>
      <c r="AU37" s="5">
        <f t="shared" si="15"/>
        <v>0</v>
      </c>
      <c r="BC37">
        <f t="shared" si="21"/>
        <v>0</v>
      </c>
      <c r="BD37">
        <f t="shared" si="22"/>
        <v>0</v>
      </c>
      <c r="BE37">
        <f t="shared" si="23"/>
        <v>0</v>
      </c>
      <c r="BF37">
        <f t="shared" si="24"/>
        <v>0</v>
      </c>
      <c r="BG37" t="e">
        <f t="shared" si="25"/>
        <v>#DIV/0!</v>
      </c>
      <c r="BH37" t="e">
        <f t="shared" si="26"/>
        <v>#DIV/0!</v>
      </c>
      <c r="BI37" t="e">
        <f t="shared" si="27"/>
        <v>#DIV/0!</v>
      </c>
      <c r="BJ37" t="e">
        <f t="shared" si="28"/>
        <v>#DIV/0!</v>
      </c>
      <c r="BK37" t="e">
        <f t="shared" si="29"/>
        <v>#DIV/0!</v>
      </c>
      <c r="BL37" t="e">
        <f t="shared" si="30"/>
        <v>#DIV/0!</v>
      </c>
      <c r="BM37" t="e">
        <f t="shared" si="31"/>
        <v>#DIV/0!</v>
      </c>
      <c r="BN37" t="e">
        <f t="shared" si="32"/>
        <v>#DIV/0!</v>
      </c>
      <c r="BO37" t="e">
        <f t="shared" si="33"/>
        <v>#DIV/0!</v>
      </c>
      <c r="BP37" t="e">
        <f t="shared" si="34"/>
        <v>#DIV/0!</v>
      </c>
      <c r="BQ37" t="e">
        <f t="shared" si="35"/>
        <v>#DIV/0!</v>
      </c>
    </row>
    <row r="38" spans="1:69">
      <c r="A38">
        <v>13</v>
      </c>
      <c r="B38">
        <v>30</v>
      </c>
      <c r="C38">
        <v>75</v>
      </c>
      <c r="D38">
        <v>1</v>
      </c>
      <c r="E38" t="s">
        <v>23</v>
      </c>
      <c r="F38" t="s">
        <v>21</v>
      </c>
      <c r="G38">
        <v>0</v>
      </c>
      <c r="H38">
        <v>-1</v>
      </c>
      <c r="I38">
        <v>1</v>
      </c>
      <c r="J38">
        <v>0</v>
      </c>
      <c r="K38">
        <v>0</v>
      </c>
      <c r="L38">
        <v>0</v>
      </c>
      <c r="M38" t="s">
        <v>53</v>
      </c>
      <c r="N38">
        <v>0</v>
      </c>
      <c r="O38">
        <f>N38*100</f>
        <v>0</v>
      </c>
      <c r="P38">
        <v>29.986999999999998</v>
      </c>
      <c r="Q38">
        <v>33.799999999999997</v>
      </c>
      <c r="R38">
        <v>29.986999999999998</v>
      </c>
      <c r="S38">
        <v>33.799999999999997</v>
      </c>
      <c r="T38">
        <f t="shared" ref="T38:T43" si="39">P38/R38</f>
        <v>1</v>
      </c>
      <c r="U38">
        <f t="shared" si="2"/>
        <v>1</v>
      </c>
      <c r="V38">
        <f t="shared" ref="V38:V43" si="40">1-T38</f>
        <v>0</v>
      </c>
      <c r="W38">
        <f t="shared" si="4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0</v>
      </c>
      <c r="AQ38">
        <f t="shared" si="12"/>
        <v>0</v>
      </c>
      <c r="AR38">
        <f t="shared" si="13"/>
        <v>0</v>
      </c>
      <c r="AS38">
        <f t="shared" si="14"/>
        <v>0</v>
      </c>
      <c r="AT38" s="5">
        <f t="shared" si="36"/>
        <v>0</v>
      </c>
      <c r="AU38" s="5">
        <f t="shared" si="15"/>
        <v>0</v>
      </c>
      <c r="AW38">
        <v>0</v>
      </c>
      <c r="AX38">
        <f>AK38+AL38</f>
        <v>0</v>
      </c>
      <c r="AY38">
        <f>AM38+AN38+AO38</f>
        <v>0</v>
      </c>
      <c r="AZ38">
        <f>AP38+AQ38</f>
        <v>0</v>
      </c>
      <c r="BA38">
        <f>AS38+AR38</f>
        <v>0</v>
      </c>
      <c r="BB38">
        <f>AW38</f>
        <v>0</v>
      </c>
      <c r="BC38">
        <f t="shared" si="21"/>
        <v>0</v>
      </c>
      <c r="BD38">
        <f t="shared" si="22"/>
        <v>0</v>
      </c>
      <c r="BE38">
        <f t="shared" si="23"/>
        <v>0</v>
      </c>
      <c r="BF38">
        <f t="shared" si="24"/>
        <v>0</v>
      </c>
      <c r="BG38" t="e">
        <f t="shared" si="25"/>
        <v>#DIV/0!</v>
      </c>
      <c r="BH38" t="e">
        <f t="shared" si="26"/>
        <v>#DIV/0!</v>
      </c>
      <c r="BI38" t="e">
        <f t="shared" si="27"/>
        <v>#DIV/0!</v>
      </c>
      <c r="BJ38" t="e">
        <f t="shared" si="28"/>
        <v>#DIV/0!</v>
      </c>
      <c r="BK38" t="e">
        <f t="shared" si="29"/>
        <v>#DIV/0!</v>
      </c>
      <c r="BL38" t="e">
        <f t="shared" si="30"/>
        <v>#DIV/0!</v>
      </c>
      <c r="BM38" t="e">
        <f t="shared" si="31"/>
        <v>#DIV/0!</v>
      </c>
      <c r="BN38" t="e">
        <f t="shared" si="32"/>
        <v>#DIV/0!</v>
      </c>
      <c r="BO38" t="e">
        <f t="shared" si="33"/>
        <v>#DIV/0!</v>
      </c>
      <c r="BP38" t="e">
        <f t="shared" si="34"/>
        <v>#DIV/0!</v>
      </c>
      <c r="BQ38" t="e">
        <f t="shared" si="35"/>
        <v>#DIV/0!</v>
      </c>
    </row>
    <row r="39" spans="1:69">
      <c r="A39">
        <v>13</v>
      </c>
      <c r="B39">
        <v>30</v>
      </c>
      <c r="C39">
        <v>75</v>
      </c>
      <c r="D39">
        <v>1</v>
      </c>
      <c r="E39" t="s">
        <v>23</v>
      </c>
      <c r="F39" t="s">
        <v>21</v>
      </c>
      <c r="G39">
        <v>0</v>
      </c>
      <c r="H39">
        <v>-1</v>
      </c>
      <c r="I39">
        <v>1</v>
      </c>
      <c r="J39">
        <v>0</v>
      </c>
      <c r="K39">
        <v>2.0000000000000001E-4</v>
      </c>
      <c r="L39">
        <v>20</v>
      </c>
      <c r="M39" t="s">
        <v>54</v>
      </c>
      <c r="N39">
        <v>6.9899999999999997E-4</v>
      </c>
      <c r="O39">
        <f>N39*100</f>
        <v>6.989999999999999E-2</v>
      </c>
      <c r="P39">
        <v>27.600999999999999</v>
      </c>
      <c r="Q39">
        <v>14.11</v>
      </c>
      <c r="R39">
        <v>29.986999999999998</v>
      </c>
      <c r="S39">
        <v>33.799999999999997</v>
      </c>
      <c r="T39">
        <f t="shared" si="39"/>
        <v>0.92043218728115517</v>
      </c>
      <c r="U39">
        <f t="shared" ref="U39" si="41">Q39/S39</f>
        <v>0.41745562130177516</v>
      </c>
      <c r="V39">
        <f t="shared" si="40"/>
        <v>7.9567812718844833E-2</v>
      </c>
      <c r="W39">
        <f t="shared" ref="W39" si="42">1-U39</f>
        <v>0.58254437869822484</v>
      </c>
      <c r="X39">
        <v>284980</v>
      </c>
      <c r="Y39">
        <v>227916</v>
      </c>
      <c r="Z39">
        <v>178177</v>
      </c>
      <c r="AA39">
        <v>107661</v>
      </c>
      <c r="AB39">
        <v>24365</v>
      </c>
      <c r="AC39">
        <v>2117</v>
      </c>
      <c r="AD39">
        <v>1</v>
      </c>
      <c r="AE39">
        <v>0</v>
      </c>
      <c r="AF39">
        <v>0</v>
      </c>
      <c r="AK39">
        <f t="shared" si="6"/>
        <v>57064</v>
      </c>
      <c r="AL39">
        <f t="shared" si="7"/>
        <v>49739</v>
      </c>
      <c r="AM39">
        <f t="shared" si="8"/>
        <v>70516</v>
      </c>
      <c r="AN39">
        <f t="shared" si="9"/>
        <v>83296</v>
      </c>
      <c r="AO39">
        <f t="shared" si="10"/>
        <v>22248</v>
      </c>
      <c r="AP39">
        <f t="shared" si="11"/>
        <v>2116</v>
      </c>
      <c r="AQ39">
        <f t="shared" si="12"/>
        <v>1</v>
      </c>
      <c r="AR39">
        <f t="shared" si="13"/>
        <v>0</v>
      </c>
      <c r="AS39">
        <f t="shared" si="14"/>
        <v>0</v>
      </c>
      <c r="AT39" s="5">
        <f>SUM(AO39+AP39+AQ39+AR39+AS39)</f>
        <v>24365</v>
      </c>
      <c r="AU39" s="5">
        <f t="shared" si="15"/>
        <v>2117</v>
      </c>
      <c r="AW39">
        <v>0</v>
      </c>
      <c r="AX39">
        <f t="shared" ref="AX39:AX83" si="43">AK39+AL39</f>
        <v>106803</v>
      </c>
      <c r="AY39">
        <f t="shared" ref="AY39:AY83" si="44">AM39+AN39+AO39</f>
        <v>176060</v>
      </c>
      <c r="AZ39">
        <f t="shared" ref="AZ39:AZ83" si="45">AP39+AQ39</f>
        <v>2117</v>
      </c>
      <c r="BA39">
        <f t="shared" ref="BA39:BA83" si="46">AS39+AR39</f>
        <v>0</v>
      </c>
      <c r="BB39">
        <f t="shared" ref="BB39:BB83" si="47">AW39</f>
        <v>0</v>
      </c>
      <c r="BC39">
        <f t="shared" ref="BC39:BC77" si="48">SUM(AK39:AW39)</f>
        <v>311462</v>
      </c>
      <c r="BD39">
        <f t="shared" ref="BD39:BD77" si="49">AO39+AP39+AQ39+AR39+AS39+AW39</f>
        <v>24365</v>
      </c>
      <c r="BE39">
        <f t="shared" ref="BE39:BE77" si="50">AP39+AQ39+AR39+AS39+AW39</f>
        <v>2117</v>
      </c>
      <c r="BF39">
        <f t="shared" ref="BF39:BF83" si="51">0.000025*AK39+0.000075*AL39+0.00015*AM39+0.00035*AN39+0.00075*AO39+0.002*AP39+0.0065*AQ39+0.02*AR39+0.065*AS39+0.1*AW39</f>
        <v>65.812525000000008</v>
      </c>
      <c r="BG39">
        <f t="shared" ref="BG39:BG43" si="52">AK39/$BC39*100</f>
        <v>18.321336150156359</v>
      </c>
      <c r="BH39">
        <f t="shared" ref="BH39:BH43" si="53">AL39/$BC39*100</f>
        <v>15.969524372154547</v>
      </c>
      <c r="BI39">
        <f t="shared" ref="BI39:BI43" si="54">AM39/$BC39*100</f>
        <v>22.640322093866988</v>
      </c>
      <c r="BJ39">
        <f t="shared" ref="BJ39:BJ43" si="55">AN39/$BC39*100</f>
        <v>26.743551380264684</v>
      </c>
      <c r="BK39">
        <f t="shared" ref="BK39:BK43" si="56">AO39/$BC39*100</f>
        <v>7.1430864760388113</v>
      </c>
      <c r="BL39">
        <f t="shared" ref="BL39:BL43" si="57">AP39/$BC39*100</f>
        <v>0.67937661737226374</v>
      </c>
      <c r="BM39">
        <f t="shared" ref="BM39:BM43" si="58">AQ39/$BC39*100</f>
        <v>3.2106645433471824E-4</v>
      </c>
      <c r="BN39">
        <f t="shared" ref="BN39:BN43" si="59">AR39/$BC39*100</f>
        <v>0</v>
      </c>
      <c r="BO39">
        <f t="shared" ref="BO39:BO43" si="60">AS39/$BC39*100</f>
        <v>0</v>
      </c>
      <c r="BP39">
        <f t="shared" ref="BP39:BP43" si="61">AW39/$BC39*100</f>
        <v>0</v>
      </c>
      <c r="BQ39">
        <f t="shared" ref="BQ39:BQ43" si="62">BC39/$BC39*100</f>
        <v>100</v>
      </c>
    </row>
    <row r="40" spans="1:69">
      <c r="A40">
        <v>13</v>
      </c>
      <c r="B40">
        <v>30</v>
      </c>
      <c r="C40">
        <v>75</v>
      </c>
      <c r="D40">
        <v>1</v>
      </c>
      <c r="E40" t="s">
        <v>23</v>
      </c>
      <c r="F40" t="s">
        <v>21</v>
      </c>
      <c r="G40">
        <v>0</v>
      </c>
      <c r="H40">
        <v>-1</v>
      </c>
      <c r="I40">
        <v>1</v>
      </c>
      <c r="J40">
        <v>0</v>
      </c>
      <c r="K40">
        <v>5.0000000000000001E-4</v>
      </c>
      <c r="L40">
        <v>20</v>
      </c>
      <c r="M40" t="s">
        <v>55</v>
      </c>
      <c r="N40">
        <v>1.936E-3</v>
      </c>
      <c r="O40">
        <f>N40*100</f>
        <v>0.19359999999999999</v>
      </c>
      <c r="P40">
        <v>25.338999999999999</v>
      </c>
      <c r="Q40">
        <v>6.79</v>
      </c>
      <c r="R40">
        <v>29.986999999999998</v>
      </c>
      <c r="S40">
        <v>33.799999999999997</v>
      </c>
      <c r="T40">
        <f t="shared" si="39"/>
        <v>0.84499949978323941</v>
      </c>
      <c r="U40">
        <f t="shared" si="2"/>
        <v>0.20088757396449705</v>
      </c>
      <c r="V40">
        <f t="shared" si="40"/>
        <v>0.15500050021676059</v>
      </c>
      <c r="W40">
        <f t="shared" si="4"/>
        <v>0.79911242603550292</v>
      </c>
      <c r="X40">
        <v>307822</v>
      </c>
      <c r="Y40">
        <v>271427</v>
      </c>
      <c r="Z40">
        <v>242334</v>
      </c>
      <c r="AA40">
        <v>202569</v>
      </c>
      <c r="AB40">
        <v>125768</v>
      </c>
      <c r="AC40">
        <v>59702</v>
      </c>
      <c r="AD40">
        <v>2947</v>
      </c>
      <c r="AE40">
        <v>0</v>
      </c>
      <c r="AF40">
        <v>0</v>
      </c>
      <c r="AK40">
        <f t="shared" si="6"/>
        <v>36395</v>
      </c>
      <c r="AL40">
        <f t="shared" si="7"/>
        <v>29093</v>
      </c>
      <c r="AM40">
        <f t="shared" si="8"/>
        <v>39765</v>
      </c>
      <c r="AN40">
        <f t="shared" si="9"/>
        <v>76801</v>
      </c>
      <c r="AO40">
        <f t="shared" si="10"/>
        <v>66066</v>
      </c>
      <c r="AP40">
        <f t="shared" si="11"/>
        <v>56755</v>
      </c>
      <c r="AQ40">
        <f t="shared" si="12"/>
        <v>2947</v>
      </c>
      <c r="AR40">
        <f t="shared" si="13"/>
        <v>0</v>
      </c>
      <c r="AS40">
        <f t="shared" si="14"/>
        <v>0</v>
      </c>
      <c r="AT40" s="5">
        <f t="shared" si="36"/>
        <v>125768</v>
      </c>
      <c r="AU40" s="5">
        <f t="shared" si="15"/>
        <v>59702</v>
      </c>
      <c r="AW40">
        <v>0</v>
      </c>
      <c r="AX40">
        <f t="shared" si="43"/>
        <v>65488</v>
      </c>
      <c r="AY40">
        <f t="shared" si="44"/>
        <v>182632</v>
      </c>
      <c r="AZ40">
        <f t="shared" si="45"/>
        <v>59702</v>
      </c>
      <c r="BA40">
        <f t="shared" si="46"/>
        <v>0</v>
      </c>
      <c r="BB40">
        <f t="shared" si="47"/>
        <v>0</v>
      </c>
      <c r="BC40">
        <f t="shared" si="48"/>
        <v>493292</v>
      </c>
      <c r="BD40">
        <f t="shared" si="49"/>
        <v>125768</v>
      </c>
      <c r="BE40">
        <f t="shared" si="50"/>
        <v>59702</v>
      </c>
      <c r="BF40">
        <f t="shared" si="51"/>
        <v>218.15194999999997</v>
      </c>
      <c r="BG40">
        <f t="shared" si="52"/>
        <v>7.3779830201989904</v>
      </c>
      <c r="BH40">
        <f t="shared" si="53"/>
        <v>5.8977238633507127</v>
      </c>
      <c r="BI40">
        <f t="shared" si="54"/>
        <v>8.0611483664847583</v>
      </c>
      <c r="BJ40">
        <f t="shared" si="55"/>
        <v>15.569074706259173</v>
      </c>
      <c r="BK40">
        <f t="shared" si="56"/>
        <v>13.392878862823643</v>
      </c>
      <c r="BL40">
        <f t="shared" si="57"/>
        <v>11.505355854139131</v>
      </c>
      <c r="BM40">
        <f t="shared" si="58"/>
        <v>0.59741491854722961</v>
      </c>
      <c r="BN40">
        <f t="shared" si="59"/>
        <v>0</v>
      </c>
      <c r="BO40">
        <f t="shared" si="60"/>
        <v>0</v>
      </c>
      <c r="BP40">
        <f t="shared" si="61"/>
        <v>0</v>
      </c>
      <c r="BQ40">
        <f t="shared" si="62"/>
        <v>100</v>
      </c>
    </row>
    <row r="41" spans="1:69" s="4" customFormat="1">
      <c r="A41">
        <v>13</v>
      </c>
      <c r="B41">
        <v>30</v>
      </c>
      <c r="C41">
        <v>75</v>
      </c>
      <c r="D41">
        <v>1</v>
      </c>
      <c r="E41" t="s">
        <v>23</v>
      </c>
      <c r="F41" t="s">
        <v>21</v>
      </c>
      <c r="G41">
        <v>0</v>
      </c>
      <c r="H41">
        <v>-1</v>
      </c>
      <c r="I41">
        <v>1</v>
      </c>
      <c r="J41">
        <v>0</v>
      </c>
      <c r="K41">
        <v>1E-3</v>
      </c>
      <c r="L41">
        <v>20</v>
      </c>
      <c r="M41" t="s">
        <v>56</v>
      </c>
      <c r="N41">
        <v>4.2230000000000002E-3</v>
      </c>
      <c r="O41">
        <f>N41*100</f>
        <v>0.42230000000000001</v>
      </c>
      <c r="P41">
        <v>22.667000000000002</v>
      </c>
      <c r="Q41">
        <v>3.42</v>
      </c>
      <c r="R41">
        <v>29.986999999999998</v>
      </c>
      <c r="S41">
        <v>33.799999999999997</v>
      </c>
      <c r="T41">
        <f t="shared" si="39"/>
        <v>0.75589422082902602</v>
      </c>
      <c r="U41">
        <f t="shared" si="2"/>
        <v>0.10118343195266273</v>
      </c>
      <c r="V41">
        <f t="shared" si="40"/>
        <v>0.24410577917097398</v>
      </c>
      <c r="W41">
        <f t="shared" si="4"/>
        <v>0.89881656804733723</v>
      </c>
      <c r="X41">
        <v>316744</v>
      </c>
      <c r="Y41">
        <v>286704</v>
      </c>
      <c r="Z41">
        <v>263943</v>
      </c>
      <c r="AA41">
        <v>234672</v>
      </c>
      <c r="AB41">
        <v>183238</v>
      </c>
      <c r="AC41">
        <v>131553</v>
      </c>
      <c r="AD41">
        <v>42432</v>
      </c>
      <c r="AE41">
        <v>275</v>
      </c>
      <c r="AF41">
        <v>0</v>
      </c>
      <c r="AG41"/>
      <c r="AH41"/>
      <c r="AI41"/>
      <c r="AJ41"/>
      <c r="AK41">
        <f t="shared" si="6"/>
        <v>30040</v>
      </c>
      <c r="AL41">
        <f t="shared" si="7"/>
        <v>22761</v>
      </c>
      <c r="AM41">
        <f t="shared" si="8"/>
        <v>29271</v>
      </c>
      <c r="AN41">
        <f t="shared" si="9"/>
        <v>51434</v>
      </c>
      <c r="AO41">
        <f t="shared" si="10"/>
        <v>51685</v>
      </c>
      <c r="AP41">
        <f t="shared" si="11"/>
        <v>89121</v>
      </c>
      <c r="AQ41">
        <f t="shared" si="12"/>
        <v>42157</v>
      </c>
      <c r="AR41">
        <f t="shared" si="13"/>
        <v>275</v>
      </c>
      <c r="AS41">
        <f t="shared" si="14"/>
        <v>0</v>
      </c>
      <c r="AT41" s="5">
        <f t="shared" si="36"/>
        <v>183238</v>
      </c>
      <c r="AU41" s="5">
        <f t="shared" si="15"/>
        <v>131553</v>
      </c>
      <c r="AV41" s="5"/>
      <c r="AW41" s="4">
        <v>0</v>
      </c>
      <c r="AX41" s="4">
        <f t="shared" si="43"/>
        <v>52801</v>
      </c>
      <c r="AY41" s="4">
        <f t="shared" si="44"/>
        <v>132390</v>
      </c>
      <c r="AZ41" s="4">
        <f t="shared" si="45"/>
        <v>131278</v>
      </c>
      <c r="BA41" s="4">
        <f t="shared" si="46"/>
        <v>275</v>
      </c>
      <c r="BB41" s="4">
        <f t="shared" si="47"/>
        <v>0</v>
      </c>
      <c r="BC41" s="4">
        <f>SUM(AK41:AW41)</f>
        <v>631535</v>
      </c>
      <c r="BD41" s="4">
        <f t="shared" si="49"/>
        <v>183238</v>
      </c>
      <c r="BE41" s="4">
        <f t="shared" si="50"/>
        <v>131553</v>
      </c>
      <c r="BF41" s="4">
        <f t="shared" si="51"/>
        <v>521.37687499999993</v>
      </c>
      <c r="BG41" s="4">
        <f t="shared" si="52"/>
        <v>4.7566643178921204</v>
      </c>
      <c r="BH41" s="4">
        <f t="shared" si="53"/>
        <v>3.6040757836066093</v>
      </c>
      <c r="BI41" s="4">
        <f t="shared" si="54"/>
        <v>4.6348975116185169</v>
      </c>
      <c r="BJ41" s="4">
        <f t="shared" si="55"/>
        <v>8.1442833730513762</v>
      </c>
      <c r="BK41" s="4">
        <f t="shared" si="56"/>
        <v>8.1840278052681175</v>
      </c>
      <c r="BL41" s="4">
        <f t="shared" si="57"/>
        <v>14.111806946566698</v>
      </c>
      <c r="BM41" s="4">
        <f t="shared" si="58"/>
        <v>6.6753228245465408</v>
      </c>
      <c r="BN41" s="4">
        <f t="shared" si="59"/>
        <v>4.3544696651808691E-2</v>
      </c>
      <c r="BO41" s="4">
        <f t="shared" si="60"/>
        <v>0</v>
      </c>
      <c r="BP41" s="4">
        <f t="shared" si="61"/>
        <v>0</v>
      </c>
      <c r="BQ41" s="4">
        <f t="shared" si="62"/>
        <v>100</v>
      </c>
    </row>
    <row r="42" spans="1:69">
      <c r="A42">
        <v>13</v>
      </c>
      <c r="B42">
        <v>30</v>
      </c>
      <c r="C42">
        <v>75</v>
      </c>
      <c r="D42">
        <v>1</v>
      </c>
      <c r="E42" t="s">
        <v>23</v>
      </c>
      <c r="F42" t="s">
        <v>21</v>
      </c>
      <c r="G42">
        <v>0</v>
      </c>
      <c r="H42">
        <v>-1</v>
      </c>
      <c r="I42">
        <v>1</v>
      </c>
      <c r="J42">
        <v>0</v>
      </c>
      <c r="K42">
        <v>2E-3</v>
      </c>
      <c r="L42">
        <v>20</v>
      </c>
      <c r="M42" t="s">
        <v>57</v>
      </c>
      <c r="N42">
        <v>8.8319999999999996E-3</v>
      </c>
      <c r="O42">
        <f>N42*100</f>
        <v>0.88319999999999999</v>
      </c>
      <c r="P42">
        <v>18.725000000000001</v>
      </c>
      <c r="Q42">
        <v>1.7</v>
      </c>
      <c r="R42">
        <v>29.986999999999998</v>
      </c>
      <c r="S42">
        <v>33.799999999999997</v>
      </c>
      <c r="T42">
        <f t="shared" si="39"/>
        <v>0.62443725614432932</v>
      </c>
      <c r="U42">
        <f t="shared" si="2"/>
        <v>5.0295857988165681E-2</v>
      </c>
      <c r="V42">
        <f t="shared" si="40"/>
        <v>0.37556274385567068</v>
      </c>
      <c r="W42">
        <f t="shared" si="4"/>
        <v>0.94970414201183428</v>
      </c>
      <c r="X42">
        <v>326975</v>
      </c>
      <c r="Y42">
        <v>302823</v>
      </c>
      <c r="Z42">
        <v>284847</v>
      </c>
      <c r="AA42">
        <v>262370</v>
      </c>
      <c r="AB42">
        <v>224562</v>
      </c>
      <c r="AC42">
        <v>189032</v>
      </c>
      <c r="AD42">
        <v>110332</v>
      </c>
      <c r="AE42">
        <v>8393</v>
      </c>
      <c r="AF42">
        <v>0</v>
      </c>
      <c r="AK42">
        <f t="shared" si="6"/>
        <v>24152</v>
      </c>
      <c r="AL42">
        <f t="shared" si="7"/>
        <v>17976</v>
      </c>
      <c r="AM42">
        <f t="shared" si="8"/>
        <v>22477</v>
      </c>
      <c r="AN42">
        <f t="shared" si="9"/>
        <v>37808</v>
      </c>
      <c r="AO42">
        <f t="shared" si="10"/>
        <v>35530</v>
      </c>
      <c r="AP42">
        <f t="shared" si="11"/>
        <v>78700</v>
      </c>
      <c r="AQ42">
        <f t="shared" si="12"/>
        <v>101939</v>
      </c>
      <c r="AR42">
        <f t="shared" si="13"/>
        <v>8393</v>
      </c>
      <c r="AS42">
        <f t="shared" si="14"/>
        <v>0</v>
      </c>
      <c r="AT42" s="5">
        <f t="shared" si="36"/>
        <v>224562</v>
      </c>
      <c r="AU42" s="5">
        <f t="shared" si="15"/>
        <v>189032</v>
      </c>
      <c r="AW42">
        <v>0</v>
      </c>
      <c r="AX42">
        <f t="shared" si="43"/>
        <v>42128</v>
      </c>
      <c r="AY42">
        <f t="shared" si="44"/>
        <v>95815</v>
      </c>
      <c r="AZ42">
        <f t="shared" si="45"/>
        <v>180639</v>
      </c>
      <c r="BA42">
        <f t="shared" si="46"/>
        <v>8393</v>
      </c>
      <c r="BB42">
        <f t="shared" si="47"/>
        <v>0</v>
      </c>
      <c r="BC42">
        <f t="shared" si="48"/>
        <v>740569</v>
      </c>
      <c r="BD42">
        <f t="shared" si="49"/>
        <v>224562</v>
      </c>
      <c r="BE42">
        <f t="shared" si="50"/>
        <v>189032</v>
      </c>
      <c r="BF42">
        <f t="shared" si="51"/>
        <v>1033.0673499999998</v>
      </c>
      <c r="BG42">
        <f t="shared" si="52"/>
        <v>3.261276126870015</v>
      </c>
      <c r="BH42">
        <f t="shared" si="53"/>
        <v>2.4273227747853339</v>
      </c>
      <c r="BI42">
        <f t="shared" si="54"/>
        <v>3.0350986876307271</v>
      </c>
      <c r="BJ42">
        <f t="shared" si="55"/>
        <v>5.1052636553784998</v>
      </c>
      <c r="BK42">
        <f t="shared" si="56"/>
        <v>4.7976623380130681</v>
      </c>
      <c r="BL42">
        <f t="shared" si="57"/>
        <v>10.626963861571305</v>
      </c>
      <c r="BM42">
        <f t="shared" si="58"/>
        <v>13.764956405142531</v>
      </c>
      <c r="BN42">
        <f t="shared" si="59"/>
        <v>1.1333177597225916</v>
      </c>
      <c r="BO42">
        <f t="shared" si="60"/>
        <v>0</v>
      </c>
      <c r="BP42">
        <f t="shared" si="61"/>
        <v>0</v>
      </c>
      <c r="BQ42">
        <f t="shared" si="62"/>
        <v>100</v>
      </c>
    </row>
    <row r="43" spans="1:69">
      <c r="A43">
        <v>13</v>
      </c>
      <c r="B43">
        <v>30</v>
      </c>
      <c r="C43">
        <v>75</v>
      </c>
      <c r="D43">
        <v>1</v>
      </c>
      <c r="E43" t="s">
        <v>23</v>
      </c>
      <c r="F43" t="s">
        <v>21</v>
      </c>
      <c r="G43">
        <v>0</v>
      </c>
      <c r="H43">
        <v>-1</v>
      </c>
      <c r="I43">
        <v>1</v>
      </c>
      <c r="J43">
        <v>0</v>
      </c>
      <c r="K43">
        <v>3.0000000000000001E-3</v>
      </c>
      <c r="L43">
        <v>20</v>
      </c>
      <c r="M43" t="s">
        <v>58</v>
      </c>
      <c r="N43">
        <v>1.3224E-2</v>
      </c>
      <c r="O43">
        <f t="shared" ref="O43" si="63">N43*100</f>
        <v>1.3224</v>
      </c>
      <c r="P43">
        <v>15.993</v>
      </c>
      <c r="Q43">
        <v>1.1100000000000001</v>
      </c>
      <c r="R43">
        <v>29.986999999999998</v>
      </c>
      <c r="S43">
        <v>33.799999999999997</v>
      </c>
      <c r="T43">
        <f t="shared" si="39"/>
        <v>0.53333111014773071</v>
      </c>
      <c r="U43">
        <f t="shared" si="2"/>
        <v>3.2840236686390537E-2</v>
      </c>
      <c r="V43">
        <f t="shared" si="40"/>
        <v>0.46666888985226929</v>
      </c>
      <c r="W43">
        <f t="shared" si="4"/>
        <v>0.96715976331360942</v>
      </c>
      <c r="X43">
        <v>336495</v>
      </c>
      <c r="Y43">
        <v>315694</v>
      </c>
      <c r="Z43">
        <v>300675</v>
      </c>
      <c r="AA43">
        <v>282000</v>
      </c>
      <c r="AB43">
        <v>250578</v>
      </c>
      <c r="AC43">
        <v>221366</v>
      </c>
      <c r="AD43">
        <v>155090</v>
      </c>
      <c r="AE43">
        <v>29719</v>
      </c>
      <c r="AF43">
        <v>6</v>
      </c>
      <c r="AK43">
        <f t="shared" si="6"/>
        <v>20801</v>
      </c>
      <c r="AL43">
        <f t="shared" si="7"/>
        <v>15019</v>
      </c>
      <c r="AM43">
        <f t="shared" si="8"/>
        <v>18675</v>
      </c>
      <c r="AN43">
        <f t="shared" si="9"/>
        <v>31422</v>
      </c>
      <c r="AO43">
        <f t="shared" si="10"/>
        <v>29212</v>
      </c>
      <c r="AP43">
        <f t="shared" si="11"/>
        <v>66276</v>
      </c>
      <c r="AQ43">
        <f t="shared" si="12"/>
        <v>125371</v>
      </c>
      <c r="AR43">
        <f t="shared" si="13"/>
        <v>29713</v>
      </c>
      <c r="AS43">
        <f t="shared" si="14"/>
        <v>6</v>
      </c>
      <c r="AT43" s="5">
        <f t="shared" si="36"/>
        <v>250578</v>
      </c>
      <c r="AU43" s="5">
        <f t="shared" si="15"/>
        <v>221366</v>
      </c>
      <c r="AW43">
        <v>0</v>
      </c>
      <c r="AX43">
        <f t="shared" si="43"/>
        <v>35820</v>
      </c>
      <c r="AY43">
        <f t="shared" si="44"/>
        <v>79309</v>
      </c>
      <c r="AZ43">
        <f t="shared" si="45"/>
        <v>191647</v>
      </c>
      <c r="BA43">
        <f t="shared" si="46"/>
        <v>29719</v>
      </c>
      <c r="BB43">
        <f t="shared" si="47"/>
        <v>0</v>
      </c>
      <c r="BC43">
        <f t="shared" si="48"/>
        <v>808439</v>
      </c>
      <c r="BD43">
        <f t="shared" si="49"/>
        <v>250578</v>
      </c>
      <c r="BE43">
        <f t="shared" si="50"/>
        <v>221366</v>
      </c>
      <c r="BF43">
        <f t="shared" si="51"/>
        <v>1579.4678999999999</v>
      </c>
      <c r="BG43">
        <f t="shared" si="52"/>
        <v>2.5729832430152428</v>
      </c>
      <c r="BH43">
        <f t="shared" si="53"/>
        <v>1.8577777667826516</v>
      </c>
      <c r="BI43">
        <f t="shared" si="54"/>
        <v>2.3100073103845804</v>
      </c>
      <c r="BJ43">
        <f t="shared" si="55"/>
        <v>3.8867496496334293</v>
      </c>
      <c r="BK43">
        <f t="shared" si="56"/>
        <v>3.6133833226749323</v>
      </c>
      <c r="BL43">
        <f t="shared" si="57"/>
        <v>8.1980211246612296</v>
      </c>
      <c r="BM43">
        <f t="shared" si="58"/>
        <v>15.507787229463199</v>
      </c>
      <c r="BN43">
        <f t="shared" si="59"/>
        <v>3.6753546031302298</v>
      </c>
      <c r="BO43">
        <f t="shared" si="60"/>
        <v>7.4217102341673277E-4</v>
      </c>
      <c r="BP43">
        <f t="shared" si="61"/>
        <v>0</v>
      </c>
      <c r="BQ43">
        <f t="shared" si="62"/>
        <v>100</v>
      </c>
    </row>
    <row r="44" spans="1:69"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0</v>
      </c>
      <c r="AQ44">
        <f t="shared" si="12"/>
        <v>0</v>
      </c>
      <c r="AR44">
        <f t="shared" si="13"/>
        <v>0</v>
      </c>
      <c r="AS44">
        <f t="shared" si="14"/>
        <v>0</v>
      </c>
      <c r="AT44" s="5">
        <f t="shared" si="36"/>
        <v>0</v>
      </c>
      <c r="AU44" s="5">
        <f t="shared" si="1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6"/>
        <v>0</v>
      </c>
      <c r="BB44">
        <f t="shared" si="47"/>
        <v>0</v>
      </c>
    </row>
    <row r="45" spans="1:69">
      <c r="A45">
        <v>13</v>
      </c>
      <c r="B45">
        <v>30</v>
      </c>
      <c r="C45">
        <v>25</v>
      </c>
      <c r="D45">
        <v>1</v>
      </c>
      <c r="E45" t="s">
        <v>23</v>
      </c>
      <c r="F45" t="s">
        <v>21</v>
      </c>
      <c r="G45">
        <v>0</v>
      </c>
      <c r="H45">
        <v>-1</v>
      </c>
      <c r="I45">
        <v>1</v>
      </c>
      <c r="J45">
        <v>0</v>
      </c>
      <c r="K45">
        <v>0</v>
      </c>
      <c r="L45">
        <v>0</v>
      </c>
      <c r="M45" t="s">
        <v>59</v>
      </c>
      <c r="N45">
        <v>0</v>
      </c>
      <c r="O45">
        <f>N45*100</f>
        <v>0</v>
      </c>
      <c r="P45">
        <v>29.986999999999998</v>
      </c>
      <c r="Q45">
        <v>33.799999999999997</v>
      </c>
      <c r="R45">
        <v>29.986999999999998</v>
      </c>
      <c r="S45">
        <v>33.799999999999997</v>
      </c>
      <c r="T45">
        <f>P45/R45</f>
        <v>1</v>
      </c>
      <c r="U45">
        <f t="shared" ref="U45:U57" si="64">Q45/S45</f>
        <v>1</v>
      </c>
      <c r="V45">
        <f>1-T45</f>
        <v>0</v>
      </c>
      <c r="W45">
        <f t="shared" ref="W45:W57" si="65">1-U45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0</v>
      </c>
      <c r="AQ45">
        <f t="shared" si="12"/>
        <v>0</v>
      </c>
      <c r="AR45">
        <f t="shared" si="13"/>
        <v>0</v>
      </c>
      <c r="AS45">
        <f t="shared" si="14"/>
        <v>0</v>
      </c>
      <c r="AT45" s="5">
        <f t="shared" si="36"/>
        <v>0</v>
      </c>
      <c r="AU45" s="5">
        <f t="shared" si="15"/>
        <v>0</v>
      </c>
      <c r="AW45">
        <v>0</v>
      </c>
      <c r="AX45">
        <f t="shared" si="43"/>
        <v>0</v>
      </c>
      <c r="AY45">
        <f t="shared" si="44"/>
        <v>0</v>
      </c>
      <c r="AZ45">
        <f t="shared" si="45"/>
        <v>0</v>
      </c>
      <c r="BA45">
        <f t="shared" si="46"/>
        <v>0</v>
      </c>
      <c r="BB45">
        <f t="shared" si="47"/>
        <v>0</v>
      </c>
      <c r="BC45">
        <f t="shared" si="48"/>
        <v>0</v>
      </c>
      <c r="BD45">
        <f t="shared" si="49"/>
        <v>0</v>
      </c>
      <c r="BE45">
        <f t="shared" si="50"/>
        <v>0</v>
      </c>
      <c r="BF45">
        <f t="shared" si="51"/>
        <v>0</v>
      </c>
      <c r="BG45">
        <f t="shared" ref="BG45" si="66">SUM(AL45:BC45)</f>
        <v>0</v>
      </c>
      <c r="BH45">
        <f t="shared" ref="BH45" si="67">SUM(AM45:BG45)</f>
        <v>0</v>
      </c>
      <c r="BI45">
        <f t="shared" ref="BI45" si="68">SUM(AN45:BH45)</f>
        <v>0</v>
      </c>
      <c r="BJ45">
        <f t="shared" ref="BJ45" si="69">SUM(AO45:BI45)</f>
        <v>0</v>
      </c>
      <c r="BK45">
        <f t="shared" ref="BK45" si="70">SUM(AP45:BJ45)</f>
        <v>0</v>
      </c>
      <c r="BL45">
        <f t="shared" ref="BL45" si="71">SUM(AQ45:BK45)</f>
        <v>0</v>
      </c>
      <c r="BM45">
        <f t="shared" ref="BM45" si="72">SUM(AR45:BL45)</f>
        <v>0</v>
      </c>
      <c r="BN45">
        <f t="shared" ref="BN45" si="73">SUM(AS45:BM45)</f>
        <v>0</v>
      </c>
      <c r="BO45">
        <f t="shared" ref="BO45" si="74">SUM(AW45:BN45)</f>
        <v>0</v>
      </c>
      <c r="BP45">
        <f t="shared" ref="BP45" si="75">SUM(BC45:BO45)</f>
        <v>0</v>
      </c>
      <c r="BQ45">
        <f t="shared" ref="BQ45" si="76">SUM(BG45:BP45)</f>
        <v>0</v>
      </c>
    </row>
    <row r="46" spans="1:69">
      <c r="A46">
        <v>13</v>
      </c>
      <c r="B46">
        <v>30</v>
      </c>
      <c r="C46">
        <v>25</v>
      </c>
      <c r="D46">
        <v>1</v>
      </c>
      <c r="E46" t="s">
        <v>23</v>
      </c>
      <c r="F46" t="s">
        <v>21</v>
      </c>
      <c r="G46">
        <v>0</v>
      </c>
      <c r="H46">
        <v>-1</v>
      </c>
      <c r="I46">
        <v>1</v>
      </c>
      <c r="J46">
        <v>0</v>
      </c>
      <c r="K46">
        <v>1E-3</v>
      </c>
      <c r="L46">
        <v>20</v>
      </c>
      <c r="M46" t="s">
        <v>60</v>
      </c>
      <c r="N46">
        <v>1.6509999999999999E-3</v>
      </c>
      <c r="O46">
        <f>N46*100</f>
        <v>0.1651</v>
      </c>
      <c r="P46">
        <v>24.170999999999999</v>
      </c>
      <c r="Q46">
        <v>5.09</v>
      </c>
      <c r="R46">
        <v>29.986999999999998</v>
      </c>
      <c r="S46">
        <v>33.799999999999997</v>
      </c>
      <c r="T46">
        <f t="shared" ref="T46:T57" si="77">P46/R46</f>
        <v>0.80604928802481079</v>
      </c>
      <c r="U46">
        <f t="shared" si="64"/>
        <v>0.15059171597633136</v>
      </c>
      <c r="V46">
        <f t="shared" ref="V46:V57" si="78">1-T46</f>
        <v>0.19395071197518921</v>
      </c>
      <c r="W46">
        <f t="shared" si="65"/>
        <v>0.84940828402366864</v>
      </c>
      <c r="X46">
        <v>301026</v>
      </c>
      <c r="Y46">
        <v>236945</v>
      </c>
      <c r="Z46">
        <v>209002</v>
      </c>
      <c r="AA46">
        <v>179801</v>
      </c>
      <c r="AB46">
        <v>136208</v>
      </c>
      <c r="AC46">
        <v>97741</v>
      </c>
      <c r="AD46">
        <v>33167</v>
      </c>
      <c r="AE46">
        <v>196</v>
      </c>
      <c r="AF46">
        <v>0</v>
      </c>
      <c r="AK46">
        <f t="shared" si="6"/>
        <v>64081</v>
      </c>
      <c r="AL46">
        <f t="shared" si="7"/>
        <v>27943</v>
      </c>
      <c r="AM46">
        <f t="shared" si="8"/>
        <v>29201</v>
      </c>
      <c r="AN46">
        <f t="shared" si="9"/>
        <v>43593</v>
      </c>
      <c r="AO46">
        <f t="shared" si="10"/>
        <v>38467</v>
      </c>
      <c r="AP46">
        <f t="shared" si="11"/>
        <v>64574</v>
      </c>
      <c r="AQ46">
        <f t="shared" si="12"/>
        <v>32971</v>
      </c>
      <c r="AR46">
        <f t="shared" si="13"/>
        <v>196</v>
      </c>
      <c r="AS46">
        <f t="shared" si="14"/>
        <v>0</v>
      </c>
      <c r="AT46" s="5">
        <f t="shared" si="36"/>
        <v>136208</v>
      </c>
      <c r="AU46" s="5">
        <f t="shared" si="15"/>
        <v>97741</v>
      </c>
      <c r="AW46">
        <v>0</v>
      </c>
      <c r="AX46">
        <f t="shared" si="43"/>
        <v>92024</v>
      </c>
      <c r="AY46">
        <f t="shared" si="44"/>
        <v>111261</v>
      </c>
      <c r="AZ46">
        <f t="shared" si="45"/>
        <v>97545</v>
      </c>
      <c r="BA46">
        <f t="shared" si="46"/>
        <v>196</v>
      </c>
      <c r="BB46">
        <f t="shared" si="47"/>
        <v>0</v>
      </c>
      <c r="BC46">
        <f t="shared" si="48"/>
        <v>534975</v>
      </c>
      <c r="BD46">
        <f t="shared" si="49"/>
        <v>136208</v>
      </c>
      <c r="BE46">
        <f t="shared" si="50"/>
        <v>97741</v>
      </c>
      <c r="BF46">
        <f t="shared" si="51"/>
        <v>399.5652</v>
      </c>
      <c r="BG46">
        <f t="shared" ref="BG46:BO50" si="79">AK46/$BC46*100</f>
        <v>11.978316743773073</v>
      </c>
      <c r="BH46">
        <f t="shared" si="79"/>
        <v>5.2232347305948874</v>
      </c>
      <c r="BI46">
        <f t="shared" si="79"/>
        <v>5.4583859058834525</v>
      </c>
      <c r="BJ46">
        <f t="shared" si="79"/>
        <v>8.1486050750035055</v>
      </c>
      <c r="BK46">
        <f t="shared" si="79"/>
        <v>7.1904294593205282</v>
      </c>
      <c r="BL46">
        <f t="shared" si="79"/>
        <v>12.07047058273751</v>
      </c>
      <c r="BM46">
        <f t="shared" si="79"/>
        <v>6.1630917332585629</v>
      </c>
      <c r="BN46">
        <f t="shared" si="79"/>
        <v>3.6637226038599931E-2</v>
      </c>
      <c r="BO46">
        <f t="shared" si="79"/>
        <v>0</v>
      </c>
      <c r="BP46">
        <f>AW46/$BC46*100</f>
        <v>0</v>
      </c>
      <c r="BQ46">
        <f>BC46/$BC46*100</f>
        <v>100</v>
      </c>
    </row>
    <row r="47" spans="1:69">
      <c r="A47">
        <v>13</v>
      </c>
      <c r="B47">
        <v>30</v>
      </c>
      <c r="C47">
        <v>25</v>
      </c>
      <c r="D47">
        <v>1</v>
      </c>
      <c r="E47" t="s">
        <v>27</v>
      </c>
      <c r="F47" t="s">
        <v>28</v>
      </c>
      <c r="G47">
        <v>0</v>
      </c>
      <c r="H47">
        <v>-1</v>
      </c>
      <c r="I47">
        <v>1</v>
      </c>
      <c r="J47">
        <v>0</v>
      </c>
      <c r="K47">
        <v>2E-3</v>
      </c>
      <c r="L47">
        <v>20</v>
      </c>
      <c r="M47" t="s">
        <v>61</v>
      </c>
      <c r="N47">
        <v>3.6059999999999998E-3</v>
      </c>
      <c r="O47">
        <f>N47*100</f>
        <v>0.36059999999999998</v>
      </c>
      <c r="P47">
        <v>20.895</v>
      </c>
      <c r="Q47">
        <v>2.41</v>
      </c>
      <c r="R47">
        <v>29.986999999999998</v>
      </c>
      <c r="S47">
        <v>33.799999999999997</v>
      </c>
      <c r="T47">
        <f t="shared" si="77"/>
        <v>0.69680194751058799</v>
      </c>
      <c r="U47">
        <f t="shared" si="64"/>
        <v>7.1301775147929E-2</v>
      </c>
      <c r="V47">
        <f t="shared" si="78"/>
        <v>0.30319805248941201</v>
      </c>
      <c r="W47">
        <f t="shared" si="65"/>
        <v>0.92869822485207099</v>
      </c>
      <c r="X47">
        <v>327828</v>
      </c>
      <c r="Y47">
        <v>280821</v>
      </c>
      <c r="Z47">
        <v>256125</v>
      </c>
      <c r="AA47">
        <v>229235</v>
      </c>
      <c r="AB47">
        <v>189533</v>
      </c>
      <c r="AC47">
        <v>154639</v>
      </c>
      <c r="AD47">
        <v>85126</v>
      </c>
      <c r="AE47">
        <v>6584</v>
      </c>
      <c r="AF47">
        <v>0</v>
      </c>
      <c r="AK47">
        <f t="shared" si="6"/>
        <v>47007</v>
      </c>
      <c r="AL47">
        <f t="shared" si="7"/>
        <v>24696</v>
      </c>
      <c r="AM47">
        <f t="shared" si="8"/>
        <v>26890</v>
      </c>
      <c r="AN47">
        <f t="shared" si="9"/>
        <v>39702</v>
      </c>
      <c r="AO47">
        <f t="shared" si="10"/>
        <v>34894</v>
      </c>
      <c r="AP47">
        <f t="shared" si="11"/>
        <v>69513</v>
      </c>
      <c r="AQ47">
        <f t="shared" si="12"/>
        <v>78542</v>
      </c>
      <c r="AR47">
        <f t="shared" si="13"/>
        <v>6584</v>
      </c>
      <c r="AS47">
        <f t="shared" si="14"/>
        <v>0</v>
      </c>
      <c r="AT47" s="5">
        <f t="shared" si="36"/>
        <v>189533</v>
      </c>
      <c r="AU47" s="5">
        <f t="shared" si="15"/>
        <v>154639</v>
      </c>
      <c r="AW47">
        <v>0</v>
      </c>
      <c r="AX47">
        <f t="shared" si="43"/>
        <v>71703</v>
      </c>
      <c r="AY47">
        <f t="shared" si="44"/>
        <v>101486</v>
      </c>
      <c r="AZ47">
        <f t="shared" si="45"/>
        <v>148055</v>
      </c>
      <c r="BA47">
        <f t="shared" si="46"/>
        <v>6584</v>
      </c>
      <c r="BB47">
        <f t="shared" si="47"/>
        <v>0</v>
      </c>
      <c r="BC47">
        <f t="shared" si="48"/>
        <v>672000</v>
      </c>
      <c r="BD47">
        <f t="shared" si="49"/>
        <v>189533</v>
      </c>
      <c r="BE47">
        <f t="shared" si="50"/>
        <v>154639</v>
      </c>
      <c r="BF47">
        <f t="shared" si="51"/>
        <v>828.35607499999992</v>
      </c>
      <c r="BG47">
        <f t="shared" si="79"/>
        <v>6.9950892857142861</v>
      </c>
      <c r="BH47">
        <f t="shared" si="79"/>
        <v>3.6749999999999998</v>
      </c>
      <c r="BI47">
        <f t="shared" si="79"/>
        <v>4.0014880952380958</v>
      </c>
      <c r="BJ47">
        <f t="shared" si="79"/>
        <v>5.9080357142857141</v>
      </c>
      <c r="BK47">
        <f t="shared" si="79"/>
        <v>5.1925595238095239</v>
      </c>
      <c r="BL47">
        <f t="shared" si="79"/>
        <v>10.344196428571429</v>
      </c>
      <c r="BM47">
        <f t="shared" si="79"/>
        <v>11.687797619047618</v>
      </c>
      <c r="BN47">
        <f t="shared" si="79"/>
        <v>0.97976190476190483</v>
      </c>
      <c r="BO47">
        <f t="shared" si="79"/>
        <v>0</v>
      </c>
      <c r="BP47">
        <f>AW47/$BC47*100</f>
        <v>0</v>
      </c>
      <c r="BQ47">
        <f>BC47/$BC47*100</f>
        <v>100</v>
      </c>
    </row>
    <row r="48" spans="1:69">
      <c r="A48">
        <v>13</v>
      </c>
      <c r="B48">
        <v>30</v>
      </c>
      <c r="C48">
        <v>25</v>
      </c>
      <c r="D48">
        <v>1</v>
      </c>
      <c r="E48" t="s">
        <v>25</v>
      </c>
      <c r="F48" t="s">
        <v>28</v>
      </c>
      <c r="G48">
        <v>0</v>
      </c>
      <c r="H48">
        <v>-1</v>
      </c>
      <c r="I48">
        <v>1</v>
      </c>
      <c r="J48">
        <v>0</v>
      </c>
      <c r="K48">
        <v>3.0000000000000001E-3</v>
      </c>
      <c r="L48">
        <v>20</v>
      </c>
      <c r="N48">
        <v>5.3410000000000003E-3</v>
      </c>
      <c r="O48">
        <f>N48*100</f>
        <v>0.53410000000000002</v>
      </c>
      <c r="P48">
        <v>18.417999999999999</v>
      </c>
      <c r="Q48">
        <v>1.51</v>
      </c>
      <c r="R48">
        <v>29.986999999999998</v>
      </c>
      <c r="S48">
        <v>33.799999999999997</v>
      </c>
      <c r="T48">
        <f t="shared" si="77"/>
        <v>0.61419948644412581</v>
      </c>
      <c r="U48">
        <f t="shared" si="64"/>
        <v>4.4674556213017753E-2</v>
      </c>
      <c r="V48">
        <f t="shared" si="78"/>
        <v>0.38580051355587419</v>
      </c>
      <c r="W48">
        <f t="shared" si="65"/>
        <v>0.95532544378698225</v>
      </c>
      <c r="X48">
        <v>344038</v>
      </c>
      <c r="Y48" s="6">
        <v>305860</v>
      </c>
      <c r="Z48">
        <v>283596</v>
      </c>
      <c r="AA48">
        <v>259278</v>
      </c>
      <c r="AB48">
        <v>222673</v>
      </c>
      <c r="AC48">
        <v>190553</v>
      </c>
      <c r="AD48">
        <v>123754</v>
      </c>
      <c r="AE48">
        <v>20035</v>
      </c>
      <c r="AF48">
        <v>9</v>
      </c>
    </row>
    <row r="49" spans="1:69">
      <c r="A49">
        <v>13</v>
      </c>
      <c r="B49">
        <v>30</v>
      </c>
      <c r="C49">
        <v>25</v>
      </c>
      <c r="D49">
        <v>1</v>
      </c>
      <c r="E49" t="s">
        <v>23</v>
      </c>
      <c r="F49" t="s">
        <v>21</v>
      </c>
      <c r="G49">
        <v>0</v>
      </c>
      <c r="H49">
        <v>-1</v>
      </c>
      <c r="I49">
        <v>1</v>
      </c>
      <c r="J49">
        <v>0</v>
      </c>
      <c r="K49">
        <v>4.0000000000000001E-3</v>
      </c>
      <c r="L49">
        <v>20</v>
      </c>
      <c r="M49" t="s">
        <v>62</v>
      </c>
      <c r="N49">
        <v>7.0239999999999999E-3</v>
      </c>
      <c r="O49">
        <f>N49*100</f>
        <v>0.70240000000000002</v>
      </c>
      <c r="P49">
        <v>16.341999999999999</v>
      </c>
      <c r="Q49">
        <v>1.1100000000000001</v>
      </c>
      <c r="R49">
        <v>29.986999999999998</v>
      </c>
      <c r="S49">
        <v>33.799999999999997</v>
      </c>
      <c r="T49">
        <f t="shared" si="77"/>
        <v>0.5449694867776036</v>
      </c>
      <c r="U49">
        <f t="shared" si="64"/>
        <v>3.2840236686390537E-2</v>
      </c>
      <c r="V49">
        <f t="shared" si="78"/>
        <v>0.4550305132223964</v>
      </c>
      <c r="W49">
        <f t="shared" si="65"/>
        <v>0.96715976331360942</v>
      </c>
      <c r="X49">
        <v>356348</v>
      </c>
      <c r="Y49">
        <v>323646</v>
      </c>
      <c r="Z49">
        <v>303924</v>
      </c>
      <c r="AA49">
        <v>281351</v>
      </c>
      <c r="AB49">
        <v>247177</v>
      </c>
      <c r="AC49">
        <v>217485</v>
      </c>
      <c r="AD49">
        <v>154202</v>
      </c>
      <c r="AE49">
        <v>31766</v>
      </c>
      <c r="AF49">
        <v>97</v>
      </c>
      <c r="AK49">
        <f t="shared" si="6"/>
        <v>32702</v>
      </c>
      <c r="AL49">
        <f t="shared" si="7"/>
        <v>19722</v>
      </c>
      <c r="AM49">
        <f t="shared" si="8"/>
        <v>22573</v>
      </c>
      <c r="AN49">
        <f t="shared" si="9"/>
        <v>34174</v>
      </c>
      <c r="AO49">
        <f t="shared" si="10"/>
        <v>29692</v>
      </c>
      <c r="AP49">
        <f t="shared" si="11"/>
        <v>63283</v>
      </c>
      <c r="AQ49">
        <f t="shared" si="12"/>
        <v>122436</v>
      </c>
      <c r="AR49">
        <f t="shared" si="13"/>
        <v>31669</v>
      </c>
      <c r="AS49">
        <f t="shared" si="14"/>
        <v>97</v>
      </c>
      <c r="AT49" s="5">
        <f t="shared" si="36"/>
        <v>247177</v>
      </c>
      <c r="AU49" s="5">
        <f t="shared" si="15"/>
        <v>217485</v>
      </c>
      <c r="AW49">
        <v>0</v>
      </c>
      <c r="AX49">
        <f t="shared" si="43"/>
        <v>52424</v>
      </c>
      <c r="AY49">
        <f t="shared" si="44"/>
        <v>86439</v>
      </c>
      <c r="AZ49">
        <f t="shared" si="45"/>
        <v>185719</v>
      </c>
      <c r="BA49">
        <f t="shared" si="46"/>
        <v>31766</v>
      </c>
      <c r="BB49">
        <f t="shared" si="47"/>
        <v>0</v>
      </c>
      <c r="BC49">
        <f t="shared" si="48"/>
        <v>821010</v>
      </c>
      <c r="BD49">
        <f t="shared" si="49"/>
        <v>247177</v>
      </c>
      <c r="BE49">
        <f t="shared" si="50"/>
        <v>217485</v>
      </c>
      <c r="BF49">
        <f t="shared" si="51"/>
        <v>1601.99755</v>
      </c>
      <c r="BG49">
        <f t="shared" si="79"/>
        <v>3.9831427144614557</v>
      </c>
      <c r="BH49">
        <f t="shared" si="79"/>
        <v>2.4021631892425184</v>
      </c>
      <c r="BI49">
        <f t="shared" si="79"/>
        <v>2.7494183992886811</v>
      </c>
      <c r="BJ49">
        <f t="shared" si="79"/>
        <v>4.1624340751026176</v>
      </c>
      <c r="BK49">
        <f t="shared" si="79"/>
        <v>3.6165211142373419</v>
      </c>
      <c r="BL49">
        <f t="shared" si="79"/>
        <v>7.7079450920208039</v>
      </c>
      <c r="BM49">
        <f t="shared" si="79"/>
        <v>14.912851244199219</v>
      </c>
      <c r="BN49">
        <f t="shared" si="79"/>
        <v>3.8573220789028149</v>
      </c>
      <c r="BO49">
        <f t="shared" si="79"/>
        <v>1.1814716020511321E-2</v>
      </c>
      <c r="BP49">
        <f>AW49/$BC49*100</f>
        <v>0</v>
      </c>
      <c r="BQ49">
        <f>BC49/$BC49*100</f>
        <v>100</v>
      </c>
    </row>
    <row r="50" spans="1:69">
      <c r="A50">
        <v>13</v>
      </c>
      <c r="B50">
        <v>30</v>
      </c>
      <c r="C50">
        <v>25</v>
      </c>
      <c r="D50">
        <v>1</v>
      </c>
      <c r="E50" t="s">
        <v>23</v>
      </c>
      <c r="F50" t="s">
        <v>21</v>
      </c>
      <c r="G50">
        <v>0</v>
      </c>
      <c r="H50">
        <v>-1</v>
      </c>
      <c r="I50">
        <v>1</v>
      </c>
      <c r="J50">
        <v>0</v>
      </c>
      <c r="K50">
        <v>6.0000000000000001E-3</v>
      </c>
      <c r="L50">
        <v>20</v>
      </c>
      <c r="M50" t="s">
        <v>63</v>
      </c>
      <c r="N50">
        <v>1.0201E-2</v>
      </c>
      <c r="O50">
        <f>N50*100</f>
        <v>1.0201</v>
      </c>
      <c r="P50">
        <v>13.507999999999999</v>
      </c>
      <c r="Q50">
        <v>0.69</v>
      </c>
      <c r="R50">
        <v>29.986999999999998</v>
      </c>
      <c r="S50">
        <v>33.799999999999997</v>
      </c>
      <c r="T50">
        <f t="shared" si="77"/>
        <v>0.45046186680895056</v>
      </c>
      <c r="U50">
        <f t="shared" si="64"/>
        <v>2.0414201183431954E-2</v>
      </c>
      <c r="V50">
        <f t="shared" si="78"/>
        <v>0.54953813319104938</v>
      </c>
      <c r="W50">
        <f t="shared" si="65"/>
        <v>0.97958579881656804</v>
      </c>
      <c r="X50">
        <v>374184</v>
      </c>
      <c r="Y50">
        <v>348878</v>
      </c>
      <c r="Z50">
        <v>332340</v>
      </c>
      <c r="AA50">
        <v>313335</v>
      </c>
      <c r="AB50">
        <v>283207</v>
      </c>
      <c r="AC50">
        <v>257104</v>
      </c>
      <c r="AD50">
        <v>200706</v>
      </c>
      <c r="AE50">
        <v>74665</v>
      </c>
      <c r="AF50">
        <v>952</v>
      </c>
      <c r="AK50">
        <f t="shared" si="6"/>
        <v>25306</v>
      </c>
      <c r="AL50">
        <f t="shared" si="7"/>
        <v>16538</v>
      </c>
      <c r="AM50">
        <f t="shared" si="8"/>
        <v>19005</v>
      </c>
      <c r="AN50">
        <f t="shared" si="9"/>
        <v>30128</v>
      </c>
      <c r="AO50">
        <f t="shared" si="10"/>
        <v>26103</v>
      </c>
      <c r="AP50">
        <f t="shared" si="11"/>
        <v>56398</v>
      </c>
      <c r="AQ50">
        <f t="shared" si="12"/>
        <v>126041</v>
      </c>
      <c r="AR50">
        <f t="shared" si="13"/>
        <v>73713</v>
      </c>
      <c r="AS50">
        <f t="shared" si="14"/>
        <v>952</v>
      </c>
      <c r="AT50" s="5">
        <f t="shared" si="36"/>
        <v>283207</v>
      </c>
      <c r="AU50" s="5">
        <f t="shared" si="15"/>
        <v>257104</v>
      </c>
      <c r="AW50">
        <v>0</v>
      </c>
      <c r="AX50">
        <f t="shared" si="43"/>
        <v>41844</v>
      </c>
      <c r="AY50">
        <f t="shared" si="44"/>
        <v>75236</v>
      </c>
      <c r="AZ50">
        <f t="shared" si="45"/>
        <v>182439</v>
      </c>
      <c r="BA50">
        <f t="shared" si="46"/>
        <v>74665</v>
      </c>
      <c r="BB50">
        <f t="shared" si="47"/>
        <v>0</v>
      </c>
      <c r="BC50">
        <f t="shared" si="48"/>
        <v>914495</v>
      </c>
      <c r="BD50">
        <f t="shared" si="49"/>
        <v>283207</v>
      </c>
      <c r="BE50">
        <f t="shared" si="50"/>
        <v>257104</v>
      </c>
      <c r="BF50">
        <f t="shared" si="51"/>
        <v>2503.0482999999999</v>
      </c>
      <c r="BG50">
        <f t="shared" si="79"/>
        <v>2.7672103182630852</v>
      </c>
      <c r="BH50">
        <f t="shared" si="79"/>
        <v>1.8084297891185845</v>
      </c>
      <c r="BI50">
        <f t="shared" si="79"/>
        <v>2.0781961629095838</v>
      </c>
      <c r="BJ50">
        <f t="shared" si="79"/>
        <v>3.2944958693049169</v>
      </c>
      <c r="BK50">
        <f t="shared" si="79"/>
        <v>2.8543622436426661</v>
      </c>
      <c r="BL50">
        <f t="shared" si="79"/>
        <v>6.167119557788725</v>
      </c>
      <c r="BM50">
        <f t="shared" si="79"/>
        <v>13.782579456421304</v>
      </c>
      <c r="BN50">
        <f t="shared" si="79"/>
        <v>8.060514272904717</v>
      </c>
      <c r="BO50">
        <f t="shared" si="79"/>
        <v>0.10410117059141931</v>
      </c>
      <c r="BP50">
        <f>AW50/$BC50*100</f>
        <v>0</v>
      </c>
      <c r="BQ50">
        <f>BC50/$BC50*100</f>
        <v>100</v>
      </c>
    </row>
    <row r="52" spans="1:69">
      <c r="A52">
        <v>13</v>
      </c>
      <c r="B52">
        <v>30</v>
      </c>
      <c r="C52">
        <v>100</v>
      </c>
      <c r="D52">
        <v>1</v>
      </c>
      <c r="E52" t="s">
        <v>23</v>
      </c>
      <c r="F52" t="s">
        <v>21</v>
      </c>
      <c r="G52">
        <v>0</v>
      </c>
      <c r="H52">
        <v>-1</v>
      </c>
      <c r="I52">
        <v>1</v>
      </c>
      <c r="J52">
        <v>0</v>
      </c>
      <c r="K52">
        <v>0</v>
      </c>
      <c r="L52">
        <v>0</v>
      </c>
      <c r="N52">
        <v>0</v>
      </c>
      <c r="O52">
        <f>N52*100</f>
        <v>0</v>
      </c>
      <c r="P52">
        <v>29.986999999999998</v>
      </c>
      <c r="Q52">
        <v>33.799999999999997</v>
      </c>
      <c r="R52">
        <v>29.986999999999998</v>
      </c>
      <c r="S52">
        <v>33.799999999999997</v>
      </c>
      <c r="T52">
        <f t="shared" si="77"/>
        <v>1</v>
      </c>
      <c r="U52">
        <f>Q52/S52</f>
        <v>1</v>
      </c>
      <c r="V52">
        <f t="shared" si="78"/>
        <v>0</v>
      </c>
      <c r="W52">
        <f t="shared" si="65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69">
      <c r="A53">
        <v>13</v>
      </c>
      <c r="B53">
        <v>30</v>
      </c>
      <c r="C53">
        <v>100</v>
      </c>
      <c r="D53">
        <v>1</v>
      </c>
      <c r="E53" t="s">
        <v>23</v>
      </c>
      <c r="F53" t="s">
        <v>21</v>
      </c>
      <c r="G53">
        <v>0</v>
      </c>
      <c r="H53">
        <v>-1</v>
      </c>
      <c r="I53">
        <v>1</v>
      </c>
      <c r="J53">
        <v>0</v>
      </c>
      <c r="K53">
        <v>5.0000000000000002E-5</v>
      </c>
      <c r="L53">
        <v>20</v>
      </c>
      <c r="N53">
        <v>9.8400000000000007E-4</v>
      </c>
      <c r="O53">
        <f>N53*100</f>
        <v>9.8400000000000001E-2</v>
      </c>
      <c r="P53">
        <v>28.948</v>
      </c>
      <c r="Q53">
        <v>13.31</v>
      </c>
      <c r="R53">
        <v>29.986999999999998</v>
      </c>
      <c r="S53">
        <v>33.799999999999997</v>
      </c>
      <c r="T53">
        <f t="shared" si="77"/>
        <v>0.96535165238269927</v>
      </c>
      <c r="U53">
        <f t="shared" si="64"/>
        <v>0.39378698224852077</v>
      </c>
      <c r="V53">
        <f t="shared" si="78"/>
        <v>3.4648347617300734E-2</v>
      </c>
      <c r="W53">
        <f t="shared" si="65"/>
        <v>0.60621301775147929</v>
      </c>
      <c r="X53">
        <v>218817</v>
      </c>
      <c r="Y53">
        <v>149724</v>
      </c>
      <c r="Z53">
        <v>113587</v>
      </c>
      <c r="AA53">
        <v>56005</v>
      </c>
      <c r="AB53">
        <v>24387</v>
      </c>
      <c r="AC53">
        <v>737</v>
      </c>
      <c r="AD53">
        <v>0</v>
      </c>
      <c r="AE53">
        <v>0</v>
      </c>
      <c r="AF53">
        <v>0</v>
      </c>
      <c r="AK53">
        <f t="shared" ref="AK53" si="80">X53-Y53</f>
        <v>69093</v>
      </c>
      <c r="AL53">
        <f t="shared" ref="AL53" si="81">Y53-Z53</f>
        <v>36137</v>
      </c>
      <c r="AM53">
        <f t="shared" ref="AM53" si="82">Z53-AA53</f>
        <v>57582</v>
      </c>
      <c r="AN53">
        <f t="shared" ref="AN53" si="83">AA53-AB53</f>
        <v>31618</v>
      </c>
      <c r="AO53">
        <f t="shared" ref="AO53" si="84">AB53-AC53</f>
        <v>23650</v>
      </c>
      <c r="AP53">
        <f t="shared" ref="AP53" si="85">AC53-AD53</f>
        <v>737</v>
      </c>
      <c r="AQ53">
        <f t="shared" ref="AQ53" si="86">AD53-AE53</f>
        <v>0</v>
      </c>
      <c r="AR53">
        <f t="shared" ref="AR53" si="87">AE53-AF53</f>
        <v>0</v>
      </c>
      <c r="AS53">
        <f t="shared" ref="AS53" si="88">AF53-AJ53</f>
        <v>0</v>
      </c>
      <c r="AT53" s="5">
        <f>SUM(AO53+AP53+AQ53+AR53+AS53)</f>
        <v>24387</v>
      </c>
      <c r="AU53" s="5">
        <f t="shared" ref="AU53" si="89">SUM(AP53+AQ53+AR53+AS53)</f>
        <v>737</v>
      </c>
      <c r="AW53">
        <v>0</v>
      </c>
      <c r="AX53">
        <f t="shared" ref="AX53" si="90">AK53+AL53</f>
        <v>105230</v>
      </c>
      <c r="AY53">
        <f t="shared" ref="AY53" si="91">AM53+AN53+AO53</f>
        <v>112850</v>
      </c>
      <c r="AZ53">
        <f t="shared" ref="AZ53" si="92">AP53+AQ53</f>
        <v>737</v>
      </c>
      <c r="BA53">
        <f t="shared" ref="BA53" si="93">AS53+AR53</f>
        <v>0</v>
      </c>
      <c r="BB53">
        <f t="shared" ref="BB53" si="94">AW53</f>
        <v>0</v>
      </c>
      <c r="BC53">
        <f t="shared" ref="BC53" si="95">SUM(AK53:AW53)</f>
        <v>243941</v>
      </c>
      <c r="BD53">
        <f t="shared" ref="BD53" si="96">AO53+AP53+AQ53+AR53+AS53+AW53</f>
        <v>24387</v>
      </c>
      <c r="BE53">
        <f t="shared" ref="BE53" si="97">AP53+AQ53+AR53+AS53+AW53</f>
        <v>737</v>
      </c>
      <c r="BF53">
        <f t="shared" ref="BF53" si="98">0.000025*AK53+0.000075*AL53+0.00015*AM53+0.00035*AN53+0.00075*AO53+0.002*AP53+0.0065*AQ53+0.02*AR53+0.065*AS53+0.1*AW53</f>
        <v>43.352699999999992</v>
      </c>
      <c r="BG53">
        <f t="shared" ref="BG53" si="99">AK53/$BC53*100</f>
        <v>28.32365203061396</v>
      </c>
      <c r="BH53">
        <f t="shared" ref="BH53" si="100">AL53/$BC53*100</f>
        <v>14.813827933803667</v>
      </c>
      <c r="BI53">
        <f t="shared" ref="BI53" si="101">AM53/$BC53*100</f>
        <v>23.604888067196576</v>
      </c>
      <c r="BJ53">
        <f t="shared" ref="BJ53" si="102">AN53/$BC53*100</f>
        <v>12.961330813598371</v>
      </c>
      <c r="BK53">
        <f t="shared" ref="BK53" si="103">AO53/$BC53*100</f>
        <v>9.6949672256816193</v>
      </c>
      <c r="BL53">
        <f t="shared" ref="BL53" si="104">AP53/$BC53*100</f>
        <v>0.30212223447472952</v>
      </c>
      <c r="BM53">
        <f t="shared" ref="BM53" si="105">AQ53/$BC53*100</f>
        <v>0</v>
      </c>
      <c r="BN53">
        <f t="shared" ref="BN53" si="106">AR53/$BC53*100</f>
        <v>0</v>
      </c>
      <c r="BO53">
        <f t="shared" ref="BO53" si="107">AS53/$BC53*100</f>
        <v>0</v>
      </c>
      <c r="BP53">
        <f t="shared" ref="BP53" si="108">AW53/$BC53*100</f>
        <v>0</v>
      </c>
      <c r="BQ53">
        <f t="shared" ref="BQ53" si="109">BC53/$BC53*100</f>
        <v>100</v>
      </c>
    </row>
    <row r="54" spans="1:69">
      <c r="A54">
        <v>13</v>
      </c>
      <c r="B54">
        <v>30</v>
      </c>
      <c r="C54">
        <v>100</v>
      </c>
      <c r="D54">
        <v>1</v>
      </c>
      <c r="E54" t="s">
        <v>23</v>
      </c>
      <c r="F54" t="s">
        <v>21</v>
      </c>
      <c r="G54">
        <v>0</v>
      </c>
      <c r="H54">
        <v>-1</v>
      </c>
      <c r="I54">
        <v>1</v>
      </c>
      <c r="J54">
        <v>0</v>
      </c>
      <c r="K54">
        <v>1E-4</v>
      </c>
      <c r="L54">
        <v>20</v>
      </c>
      <c r="N54">
        <v>2.0010000000000002E-3</v>
      </c>
      <c r="O54">
        <f>N54*100</f>
        <v>0.20010000000000003</v>
      </c>
      <c r="P54">
        <v>27.829000000000001</v>
      </c>
      <c r="Q54">
        <v>10.48</v>
      </c>
      <c r="R54">
        <v>29.986999999999998</v>
      </c>
      <c r="S54">
        <v>33.799999999999997</v>
      </c>
      <c r="T54">
        <f t="shared" si="77"/>
        <v>0.92803548204221842</v>
      </c>
      <c r="U54">
        <f t="shared" si="64"/>
        <v>0.31005917159763319</v>
      </c>
      <c r="V54">
        <f t="shared" si="78"/>
        <v>7.1964517957781582E-2</v>
      </c>
      <c r="W54">
        <f t="shared" si="65"/>
        <v>0.68994082840236681</v>
      </c>
      <c r="X54">
        <v>283231</v>
      </c>
      <c r="Y54">
        <v>209264</v>
      </c>
      <c r="Z54">
        <v>158313</v>
      </c>
      <c r="AA54">
        <v>115977</v>
      </c>
      <c r="AB54">
        <v>49976</v>
      </c>
      <c r="AC54">
        <v>25070</v>
      </c>
      <c r="AD54">
        <v>0</v>
      </c>
      <c r="AE54">
        <v>0</v>
      </c>
      <c r="AF54">
        <v>0</v>
      </c>
      <c r="AK54">
        <f t="shared" ref="AK54:AK57" si="110">X54-Y54</f>
        <v>73967</v>
      </c>
      <c r="AL54">
        <f t="shared" ref="AL54:AL57" si="111">Y54-Z54</f>
        <v>50951</v>
      </c>
      <c r="AM54">
        <f t="shared" ref="AM54:AM57" si="112">Z54-AA54</f>
        <v>42336</v>
      </c>
      <c r="AN54">
        <f t="shared" ref="AN54:AN57" si="113">AA54-AB54</f>
        <v>66001</v>
      </c>
      <c r="AO54">
        <f t="shared" ref="AO54:AO57" si="114">AB54-AC54</f>
        <v>24906</v>
      </c>
      <c r="AP54">
        <f t="shared" ref="AP54:AP57" si="115">AC54-AD54</f>
        <v>25070</v>
      </c>
      <c r="AQ54">
        <f t="shared" ref="AQ54:AQ57" si="116">AD54-AE54</f>
        <v>0</v>
      </c>
      <c r="AR54">
        <f t="shared" ref="AR54:AR57" si="117">AE54-AF54</f>
        <v>0</v>
      </c>
      <c r="AS54">
        <f t="shared" ref="AS54:AS57" si="118">AF54-AJ54</f>
        <v>0</v>
      </c>
      <c r="AT54" s="5">
        <f>SUM(AO54+AP54+AQ54+AR54+AS54)</f>
        <v>49976</v>
      </c>
      <c r="AU54" s="5">
        <f t="shared" ref="AU54:AU57" si="119">SUM(AP54+AQ54+AR54+AS54)</f>
        <v>25070</v>
      </c>
      <c r="AW54">
        <v>0</v>
      </c>
      <c r="AX54">
        <f t="shared" ref="AX54:AX57" si="120">AK54+AL54</f>
        <v>124918</v>
      </c>
      <c r="AY54">
        <f t="shared" ref="AY54:AY57" si="121">AM54+AN54+AO54</f>
        <v>133243</v>
      </c>
      <c r="AZ54">
        <f t="shared" ref="AZ54:AZ57" si="122">AP54+AQ54</f>
        <v>25070</v>
      </c>
      <c r="BA54">
        <f t="shared" ref="BA54:BA57" si="123">AS54+AR54</f>
        <v>0</v>
      </c>
      <c r="BB54">
        <f t="shared" ref="BB54:BB57" si="124">AW54</f>
        <v>0</v>
      </c>
      <c r="BC54">
        <f t="shared" ref="BC54:BC57" si="125">SUM(AK54:AW54)</f>
        <v>358277</v>
      </c>
      <c r="BD54">
        <f t="shared" ref="BD54:BD57" si="126">AO54+AP54+AQ54+AR54+AS54+AW54</f>
        <v>49976</v>
      </c>
      <c r="BE54">
        <f t="shared" ref="BE54:BE57" si="127">AP54+AQ54+AR54+AS54+AW54</f>
        <v>25070</v>
      </c>
      <c r="BF54">
        <f t="shared" ref="BF54:BF57" si="128">0.000025*AK54+0.000075*AL54+0.00015*AM54+0.00035*AN54+0.00075*AO54+0.002*AP54+0.0065*AQ54+0.02*AR54+0.065*AS54+0.1*AW54</f>
        <v>103.94074999999999</v>
      </c>
      <c r="BG54">
        <f t="shared" ref="BG54:BG57" si="129">AK54/$BC54*100</f>
        <v>20.645199105719875</v>
      </c>
      <c r="BH54">
        <f t="shared" ref="BH54:BH57" si="130">AL54/$BC54*100</f>
        <v>14.221119413191468</v>
      </c>
      <c r="BI54">
        <f t="shared" ref="BI54:BI57" si="131">AM54/$BC54*100</f>
        <v>11.816555346840573</v>
      </c>
      <c r="BJ54">
        <f t="shared" ref="BJ54:BJ57" si="132">AN54/$BC54*100</f>
        <v>18.421779796079569</v>
      </c>
      <c r="BK54">
        <f t="shared" ref="BK54:BK57" si="133">AO54/$BC54*100</f>
        <v>6.9516044847980751</v>
      </c>
      <c r="BL54">
        <f t="shared" ref="BL54:BL57" si="134">AP54/$BC54*100</f>
        <v>6.9973791228574544</v>
      </c>
      <c r="BM54">
        <f t="shared" ref="BM54:BM57" si="135">AQ54/$BC54*100</f>
        <v>0</v>
      </c>
      <c r="BN54">
        <f t="shared" ref="BN54:BN57" si="136">AR54/$BC54*100</f>
        <v>0</v>
      </c>
      <c r="BO54">
        <f t="shared" ref="BO54:BO57" si="137">AS54/$BC54*100</f>
        <v>0</v>
      </c>
      <c r="BP54">
        <f t="shared" ref="BP54:BP57" si="138">AW54/$BC54*100</f>
        <v>0</v>
      </c>
      <c r="BQ54">
        <f t="shared" ref="BQ54:BQ57" si="139">BC54/$BC54*100</f>
        <v>100</v>
      </c>
    </row>
    <row r="55" spans="1:69">
      <c r="A55">
        <v>13</v>
      </c>
      <c r="B55">
        <v>30</v>
      </c>
      <c r="C55">
        <v>100</v>
      </c>
      <c r="D55">
        <v>1</v>
      </c>
      <c r="E55" t="s">
        <v>23</v>
      </c>
      <c r="F55" t="s">
        <v>21</v>
      </c>
      <c r="G55">
        <v>0</v>
      </c>
      <c r="H55">
        <v>-1</v>
      </c>
      <c r="I55">
        <v>1</v>
      </c>
      <c r="J55">
        <v>0</v>
      </c>
      <c r="K55">
        <v>2.0000000000000001E-4</v>
      </c>
      <c r="L55">
        <v>20</v>
      </c>
      <c r="N55">
        <v>4.0870000000000004E-3</v>
      </c>
      <c r="O55">
        <f>N55*100</f>
        <v>0.40870000000000006</v>
      </c>
      <c r="P55">
        <v>25.849</v>
      </c>
      <c r="Q55">
        <v>7.87</v>
      </c>
      <c r="R55">
        <v>29.986999999999998</v>
      </c>
      <c r="S55">
        <v>33.799999999999997</v>
      </c>
      <c r="T55">
        <f t="shared" si="77"/>
        <v>0.86200686964351225</v>
      </c>
      <c r="U55">
        <f t="shared" si="64"/>
        <v>0.23284023668639056</v>
      </c>
      <c r="V55">
        <f t="shared" si="78"/>
        <v>0.13799313035648775</v>
      </c>
      <c r="W55">
        <f t="shared" si="65"/>
        <v>0.76715976331360947</v>
      </c>
      <c r="X55">
        <v>329440</v>
      </c>
      <c r="Y55">
        <v>283205</v>
      </c>
      <c r="Z55">
        <v>232017</v>
      </c>
      <c r="AA55">
        <v>169218</v>
      </c>
      <c r="AB55">
        <v>96561</v>
      </c>
      <c r="AC55">
        <v>50401</v>
      </c>
      <c r="AD55">
        <v>11340</v>
      </c>
      <c r="AE55">
        <v>0</v>
      </c>
      <c r="AF55">
        <v>0</v>
      </c>
      <c r="AK55">
        <f t="shared" si="110"/>
        <v>46235</v>
      </c>
      <c r="AL55">
        <f t="shared" si="111"/>
        <v>51188</v>
      </c>
      <c r="AM55">
        <f t="shared" si="112"/>
        <v>62799</v>
      </c>
      <c r="AN55">
        <f t="shared" si="113"/>
        <v>72657</v>
      </c>
      <c r="AO55">
        <f t="shared" si="114"/>
        <v>46160</v>
      </c>
      <c r="AP55">
        <f t="shared" si="115"/>
        <v>39061</v>
      </c>
      <c r="AQ55">
        <f t="shared" si="116"/>
        <v>11340</v>
      </c>
      <c r="AR55">
        <f t="shared" si="117"/>
        <v>0</v>
      </c>
      <c r="AS55">
        <f t="shared" si="118"/>
        <v>0</v>
      </c>
      <c r="AT55" s="5">
        <f>SUM(AO55+AP55+AQ55+AR55+AS55)</f>
        <v>96561</v>
      </c>
      <c r="AU55" s="5">
        <f t="shared" si="119"/>
        <v>50401</v>
      </c>
      <c r="AW55">
        <v>0</v>
      </c>
      <c r="AX55">
        <f t="shared" si="120"/>
        <v>97423</v>
      </c>
      <c r="AY55">
        <f t="shared" si="121"/>
        <v>181616</v>
      </c>
      <c r="AZ55">
        <f t="shared" si="122"/>
        <v>50401</v>
      </c>
      <c r="BA55">
        <f t="shared" si="123"/>
        <v>0</v>
      </c>
      <c r="BB55">
        <f t="shared" si="124"/>
        <v>0</v>
      </c>
      <c r="BC55">
        <f t="shared" si="125"/>
        <v>476402</v>
      </c>
      <c r="BD55">
        <f t="shared" si="126"/>
        <v>96561</v>
      </c>
      <c r="BE55">
        <f t="shared" si="127"/>
        <v>50401</v>
      </c>
      <c r="BF55">
        <f t="shared" si="128"/>
        <v>226.29677499999997</v>
      </c>
      <c r="BG55">
        <f t="shared" si="129"/>
        <v>9.7050390216665754</v>
      </c>
      <c r="BH55">
        <f t="shared" si="130"/>
        <v>10.744707201061289</v>
      </c>
      <c r="BI55">
        <f t="shared" si="131"/>
        <v>13.181934584657496</v>
      </c>
      <c r="BJ55">
        <f t="shared" si="132"/>
        <v>15.251195418994881</v>
      </c>
      <c r="BK55">
        <f t="shared" si="133"/>
        <v>9.6892960147102656</v>
      </c>
      <c r="BL55">
        <f t="shared" si="134"/>
        <v>8.1991679296056699</v>
      </c>
      <c r="BM55">
        <f t="shared" si="135"/>
        <v>2.3803426517940731</v>
      </c>
      <c r="BN55">
        <f t="shared" si="136"/>
        <v>0</v>
      </c>
      <c r="BO55">
        <f t="shared" si="137"/>
        <v>0</v>
      </c>
      <c r="BP55">
        <f t="shared" si="138"/>
        <v>0</v>
      </c>
      <c r="BQ55">
        <f t="shared" si="139"/>
        <v>100</v>
      </c>
    </row>
    <row r="56" spans="1:69">
      <c r="A56">
        <v>13</v>
      </c>
      <c r="B56">
        <v>30</v>
      </c>
      <c r="C56">
        <v>100</v>
      </c>
      <c r="D56">
        <v>1</v>
      </c>
      <c r="E56" t="s">
        <v>23</v>
      </c>
      <c r="F56" t="s">
        <v>21</v>
      </c>
      <c r="G56">
        <v>0</v>
      </c>
      <c r="H56">
        <v>-1</v>
      </c>
      <c r="I56">
        <v>1</v>
      </c>
      <c r="J56">
        <v>0</v>
      </c>
      <c r="K56">
        <v>4.0000000000000002E-4</v>
      </c>
      <c r="L56">
        <v>20</v>
      </c>
      <c r="N56">
        <v>8.3009999999999994E-3</v>
      </c>
      <c r="O56">
        <f>N56*100</f>
        <v>0.83009999999999995</v>
      </c>
      <c r="P56">
        <v>22.853999999999999</v>
      </c>
      <c r="Q56">
        <v>4.58</v>
      </c>
      <c r="R56">
        <v>29.986999999999998</v>
      </c>
      <c r="S56">
        <v>33.799999999999997</v>
      </c>
      <c r="T56">
        <f t="shared" si="77"/>
        <v>0.76213025644445931</v>
      </c>
      <c r="U56">
        <f t="shared" si="64"/>
        <v>0.13550295857988168</v>
      </c>
      <c r="V56">
        <f t="shared" si="78"/>
        <v>0.23786974355554069</v>
      </c>
      <c r="W56">
        <f t="shared" si="65"/>
        <v>0.8644970414201183</v>
      </c>
      <c r="X56">
        <v>357142</v>
      </c>
      <c r="Y56">
        <v>330500</v>
      </c>
      <c r="Z56">
        <v>300687</v>
      </c>
      <c r="AA56">
        <v>249558</v>
      </c>
      <c r="AB56">
        <v>160070</v>
      </c>
      <c r="AC56">
        <v>98807</v>
      </c>
      <c r="AD56">
        <v>40636</v>
      </c>
      <c r="AE56">
        <v>0</v>
      </c>
      <c r="AF56">
        <v>0</v>
      </c>
      <c r="AK56">
        <f t="shared" si="110"/>
        <v>26642</v>
      </c>
      <c r="AL56">
        <f t="shared" si="111"/>
        <v>29813</v>
      </c>
      <c r="AM56">
        <f t="shared" si="112"/>
        <v>51129</v>
      </c>
      <c r="AN56">
        <f t="shared" si="113"/>
        <v>89488</v>
      </c>
      <c r="AO56">
        <f t="shared" si="114"/>
        <v>61263</v>
      </c>
      <c r="AP56">
        <f t="shared" si="115"/>
        <v>58171</v>
      </c>
      <c r="AQ56">
        <f t="shared" si="116"/>
        <v>40636</v>
      </c>
      <c r="AR56">
        <f t="shared" si="117"/>
        <v>0</v>
      </c>
      <c r="AS56">
        <f t="shared" si="118"/>
        <v>0</v>
      </c>
      <c r="AT56" s="5">
        <f>SUM(AO56+AP56+AQ56+AR56+AS56)</f>
        <v>160070</v>
      </c>
      <c r="AU56" s="5">
        <f t="shared" si="119"/>
        <v>98807</v>
      </c>
      <c r="AW56">
        <v>0</v>
      </c>
      <c r="AX56">
        <f t="shared" si="120"/>
        <v>56455</v>
      </c>
      <c r="AY56">
        <f t="shared" si="121"/>
        <v>201880</v>
      </c>
      <c r="AZ56">
        <f t="shared" si="122"/>
        <v>98807</v>
      </c>
      <c r="BA56">
        <f t="shared" si="123"/>
        <v>0</v>
      </c>
      <c r="BB56">
        <f t="shared" si="124"/>
        <v>0</v>
      </c>
      <c r="BC56">
        <f t="shared" si="125"/>
        <v>616019</v>
      </c>
      <c r="BD56">
        <f t="shared" si="126"/>
        <v>160070</v>
      </c>
      <c r="BE56">
        <f t="shared" si="127"/>
        <v>98807</v>
      </c>
      <c r="BF56">
        <f t="shared" si="128"/>
        <v>468.315425</v>
      </c>
      <c r="BG56">
        <f t="shared" si="129"/>
        <v>4.3248666031404879</v>
      </c>
      <c r="BH56">
        <f t="shared" si="130"/>
        <v>4.8396234531727105</v>
      </c>
      <c r="BI56">
        <f t="shared" si="131"/>
        <v>8.2999063340578783</v>
      </c>
      <c r="BJ56">
        <f t="shared" si="132"/>
        <v>14.526824659629007</v>
      </c>
      <c r="BK56">
        <f t="shared" si="133"/>
        <v>9.9449854631107151</v>
      </c>
      <c r="BL56">
        <f t="shared" si="134"/>
        <v>9.4430528928490833</v>
      </c>
      <c r="BM56">
        <f t="shared" si="135"/>
        <v>6.5965497817437448</v>
      </c>
      <c r="BN56">
        <f t="shared" si="136"/>
        <v>0</v>
      </c>
      <c r="BO56">
        <f t="shared" si="137"/>
        <v>0</v>
      </c>
      <c r="BP56">
        <f t="shared" si="138"/>
        <v>0</v>
      </c>
      <c r="BQ56">
        <f t="shared" si="139"/>
        <v>100</v>
      </c>
    </row>
    <row r="57" spans="1:69">
      <c r="A57">
        <v>13</v>
      </c>
      <c r="B57">
        <v>30</v>
      </c>
      <c r="C57">
        <v>100</v>
      </c>
      <c r="D57">
        <v>1</v>
      </c>
      <c r="E57" t="s">
        <v>23</v>
      </c>
      <c r="F57" t="s">
        <v>21</v>
      </c>
      <c r="G57">
        <v>0</v>
      </c>
      <c r="H57">
        <v>-1</v>
      </c>
      <c r="I57">
        <v>1</v>
      </c>
      <c r="J57">
        <v>0</v>
      </c>
      <c r="K57">
        <v>5.0000000000000001E-4</v>
      </c>
      <c r="L57">
        <v>20</v>
      </c>
      <c r="N57">
        <v>1.0399E-2</v>
      </c>
      <c r="O57">
        <f t="shared" ref="O57" si="140">N57*100</f>
        <v>1.0399</v>
      </c>
      <c r="P57">
        <v>21.806000000000001</v>
      </c>
      <c r="Q57">
        <v>3.74</v>
      </c>
      <c r="R57">
        <v>29.986999999999998</v>
      </c>
      <c r="S57">
        <v>33.799999999999997</v>
      </c>
      <c r="T57">
        <f t="shared" si="77"/>
        <v>0.7271817787708007</v>
      </c>
      <c r="U57">
        <f t="shared" si="64"/>
        <v>0.11065088757396452</v>
      </c>
      <c r="V57">
        <f t="shared" si="78"/>
        <v>0.2728182212291993</v>
      </c>
      <c r="W57">
        <f t="shared" si="65"/>
        <v>0.88934911242603554</v>
      </c>
      <c r="X57">
        <v>363556</v>
      </c>
      <c r="Y57">
        <v>340434</v>
      </c>
      <c r="Z57">
        <v>315808</v>
      </c>
      <c r="AA57">
        <v>272796</v>
      </c>
      <c r="AB57">
        <v>183761</v>
      </c>
      <c r="AC57">
        <v>121225</v>
      </c>
      <c r="AD57">
        <v>47094</v>
      </c>
      <c r="AE57">
        <v>1431</v>
      </c>
      <c r="AF57">
        <v>0</v>
      </c>
      <c r="AK57">
        <f t="shared" si="110"/>
        <v>23122</v>
      </c>
      <c r="AL57">
        <f t="shared" si="111"/>
        <v>24626</v>
      </c>
      <c r="AM57">
        <f t="shared" si="112"/>
        <v>43012</v>
      </c>
      <c r="AN57">
        <f t="shared" si="113"/>
        <v>89035</v>
      </c>
      <c r="AO57">
        <f t="shared" si="114"/>
        <v>62536</v>
      </c>
      <c r="AP57">
        <f t="shared" si="115"/>
        <v>74131</v>
      </c>
      <c r="AQ57">
        <f t="shared" si="116"/>
        <v>45663</v>
      </c>
      <c r="AR57">
        <f t="shared" si="117"/>
        <v>1431</v>
      </c>
      <c r="AS57">
        <f t="shared" si="118"/>
        <v>0</v>
      </c>
      <c r="AT57" s="5">
        <f>SUM(AO57+AP57+AQ57+AR57+AS57)</f>
        <v>183761</v>
      </c>
      <c r="AU57" s="5">
        <f t="shared" si="119"/>
        <v>121225</v>
      </c>
      <c r="AW57">
        <v>0</v>
      </c>
      <c r="AX57">
        <f t="shared" si="120"/>
        <v>47748</v>
      </c>
      <c r="AY57">
        <f t="shared" si="121"/>
        <v>194583</v>
      </c>
      <c r="AZ57">
        <f t="shared" si="122"/>
        <v>119794</v>
      </c>
      <c r="BA57">
        <f t="shared" si="123"/>
        <v>1431</v>
      </c>
      <c r="BB57">
        <f t="shared" si="124"/>
        <v>0</v>
      </c>
      <c r="BC57">
        <f t="shared" si="125"/>
        <v>668542</v>
      </c>
      <c r="BD57">
        <f t="shared" si="126"/>
        <v>183761</v>
      </c>
      <c r="BE57">
        <f t="shared" si="127"/>
        <v>121225</v>
      </c>
      <c r="BF57">
        <f t="shared" si="128"/>
        <v>560.63255000000004</v>
      </c>
      <c r="BG57">
        <f t="shared" si="129"/>
        <v>3.4585710396654217</v>
      </c>
      <c r="BH57">
        <f t="shared" si="130"/>
        <v>3.6835382070236427</v>
      </c>
      <c r="BI57">
        <f t="shared" si="131"/>
        <v>6.4337019962844524</v>
      </c>
      <c r="BJ57">
        <f t="shared" si="132"/>
        <v>13.317787064986195</v>
      </c>
      <c r="BK57">
        <f t="shared" si="133"/>
        <v>9.3540869534000848</v>
      </c>
      <c r="BL57">
        <f t="shared" si="134"/>
        <v>11.088458167175734</v>
      </c>
      <c r="BM57">
        <f t="shared" si="135"/>
        <v>6.8302365446000408</v>
      </c>
      <c r="BN57">
        <f t="shared" si="136"/>
        <v>0.21404788330426508</v>
      </c>
      <c r="BO57">
        <f t="shared" si="137"/>
        <v>0</v>
      </c>
      <c r="BP57">
        <f t="shared" si="138"/>
        <v>0</v>
      </c>
      <c r="BQ57">
        <f t="shared" si="139"/>
        <v>100</v>
      </c>
    </row>
    <row r="59" spans="1:69">
      <c r="A59">
        <v>13</v>
      </c>
      <c r="B59">
        <v>30</v>
      </c>
      <c r="D59">
        <v>1</v>
      </c>
      <c r="E59" t="s">
        <v>23</v>
      </c>
      <c r="F59" t="s">
        <v>26</v>
      </c>
      <c r="G59">
        <v>-1</v>
      </c>
      <c r="H59">
        <v>1</v>
      </c>
      <c r="I59">
        <v>1</v>
      </c>
      <c r="J59">
        <v>0</v>
      </c>
      <c r="K59">
        <v>0</v>
      </c>
      <c r="L59">
        <v>0</v>
      </c>
      <c r="M59" t="s">
        <v>74</v>
      </c>
      <c r="N59">
        <v>0</v>
      </c>
      <c r="O59">
        <f t="shared" ref="O59:O73" si="141">N59*100</f>
        <v>0</v>
      </c>
      <c r="P59">
        <v>29.986999999999998</v>
      </c>
      <c r="Q59">
        <v>33.799999999999997</v>
      </c>
      <c r="R59">
        <v>29.986999999999998</v>
      </c>
      <c r="S59">
        <v>33.799999999999997</v>
      </c>
      <c r="T59">
        <f t="shared" ref="T59:T62" si="142">P59/R59</f>
        <v>1</v>
      </c>
      <c r="U59">
        <f t="shared" ref="U59" si="143">Q59/S59</f>
        <v>1</v>
      </c>
      <c r="V59">
        <f t="shared" ref="V59:V62" si="144">1-T59</f>
        <v>0</v>
      </c>
      <c r="W59">
        <f t="shared" ref="W59" si="145">1-U59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K59">
        <f t="shared" si="6"/>
        <v>0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  <c r="AR59">
        <f t="shared" si="13"/>
        <v>0</v>
      </c>
      <c r="AS59">
        <f t="shared" si="14"/>
        <v>0</v>
      </c>
      <c r="AT59" s="5">
        <f t="shared" si="36"/>
        <v>0</v>
      </c>
      <c r="AU59" s="5">
        <f t="shared" si="15"/>
        <v>0</v>
      </c>
      <c r="AW59">
        <v>0</v>
      </c>
      <c r="AX59">
        <f t="shared" si="43"/>
        <v>0</v>
      </c>
      <c r="AY59">
        <f t="shared" si="44"/>
        <v>0</v>
      </c>
      <c r="AZ59">
        <f t="shared" si="45"/>
        <v>0</v>
      </c>
      <c r="BA59">
        <f t="shared" si="46"/>
        <v>0</v>
      </c>
      <c r="BB59">
        <f t="shared" si="47"/>
        <v>0</v>
      </c>
      <c r="BC59">
        <f t="shared" si="48"/>
        <v>0</v>
      </c>
      <c r="BD59">
        <f t="shared" si="49"/>
        <v>0</v>
      </c>
      <c r="BE59">
        <f t="shared" si="50"/>
        <v>0</v>
      </c>
      <c r="BF59">
        <f t="shared" si="51"/>
        <v>0</v>
      </c>
      <c r="BG59">
        <f t="shared" ref="BG59" si="146">SUM(AL59:BC59)</f>
        <v>0</v>
      </c>
      <c r="BH59">
        <f t="shared" ref="BH59" si="147">SUM(AM59:BG59)</f>
        <v>0</v>
      </c>
      <c r="BI59">
        <f t="shared" ref="BI59" si="148">SUM(AN59:BH59)</f>
        <v>0</v>
      </c>
      <c r="BJ59">
        <f t="shared" ref="BJ59" si="149">SUM(AO59:BI59)</f>
        <v>0</v>
      </c>
      <c r="BK59">
        <f t="shared" ref="BK59" si="150">SUM(AP59:BJ59)</f>
        <v>0</v>
      </c>
      <c r="BL59">
        <f t="shared" ref="BL59" si="151">SUM(AQ59:BK59)</f>
        <v>0</v>
      </c>
      <c r="BM59">
        <f t="shared" ref="BM59" si="152">SUM(AR59:BL59)</f>
        <v>0</v>
      </c>
      <c r="BN59">
        <f t="shared" ref="BN59" si="153">SUM(AS59:BM59)</f>
        <v>0</v>
      </c>
      <c r="BO59">
        <f t="shared" ref="BO59" si="154">SUM(AW59:BN59)</f>
        <v>0</v>
      </c>
      <c r="BP59">
        <f t="shared" ref="BP59" si="155">SUM(BC59:BO59)</f>
        <v>0</v>
      </c>
      <c r="BQ59">
        <f t="shared" ref="BQ59" si="156">SUM(BG59:BP59)</f>
        <v>0</v>
      </c>
    </row>
    <row r="60" spans="1:69">
      <c r="J60">
        <v>5.0000000000000002E-5</v>
      </c>
    </row>
    <row r="61" spans="1:69">
      <c r="A61">
        <v>13</v>
      </c>
      <c r="B61">
        <v>30</v>
      </c>
      <c r="D61">
        <v>1</v>
      </c>
      <c r="E61" t="s">
        <v>23</v>
      </c>
      <c r="F61" t="s">
        <v>26</v>
      </c>
      <c r="G61">
        <v>-1</v>
      </c>
      <c r="H61">
        <v>1</v>
      </c>
      <c r="I61">
        <v>1</v>
      </c>
      <c r="J61">
        <v>1E-4</v>
      </c>
      <c r="K61">
        <v>0</v>
      </c>
      <c r="L61">
        <v>20</v>
      </c>
      <c r="M61" t="s">
        <v>75</v>
      </c>
      <c r="N61">
        <v>2E-3</v>
      </c>
      <c r="O61">
        <f>N61*100</f>
        <v>0.2</v>
      </c>
      <c r="P61">
        <v>27.681000000000001</v>
      </c>
      <c r="Q61">
        <v>10.38</v>
      </c>
      <c r="R61">
        <v>29.986999999999998</v>
      </c>
      <c r="S61">
        <v>33.799999999999997</v>
      </c>
      <c r="T61">
        <f t="shared" ref="T61" si="157">P61/R61</f>
        <v>0.92310001000433528</v>
      </c>
      <c r="U61">
        <f t="shared" ref="U61" si="158">Q61/S61</f>
        <v>0.30710059171597637</v>
      </c>
      <c r="V61">
        <f t="shared" ref="V61" si="159">1-T61</f>
        <v>7.6899989995664719E-2</v>
      </c>
      <c r="W61">
        <f t="shared" ref="W61" si="160">1-U61</f>
        <v>0.69289940828402363</v>
      </c>
      <c r="X61">
        <v>310245</v>
      </c>
      <c r="Y61">
        <v>236635</v>
      </c>
      <c r="Z61">
        <v>185142</v>
      </c>
      <c r="AA61">
        <v>135884</v>
      </c>
      <c r="AB61">
        <v>53942</v>
      </c>
      <c r="AC61">
        <v>27843</v>
      </c>
      <c r="AD61">
        <v>0</v>
      </c>
      <c r="AE61">
        <v>0</v>
      </c>
      <c r="AF61">
        <v>0</v>
      </c>
      <c r="AK61">
        <f t="shared" si="6"/>
        <v>73610</v>
      </c>
      <c r="AL61">
        <f t="shared" si="7"/>
        <v>51493</v>
      </c>
      <c r="AM61">
        <f t="shared" si="8"/>
        <v>49258</v>
      </c>
      <c r="AN61">
        <f t="shared" si="9"/>
        <v>81942</v>
      </c>
      <c r="AO61">
        <f t="shared" si="10"/>
        <v>26099</v>
      </c>
      <c r="AP61">
        <f t="shared" si="11"/>
        <v>27843</v>
      </c>
      <c r="AQ61">
        <f t="shared" si="12"/>
        <v>0</v>
      </c>
      <c r="AR61">
        <f t="shared" si="13"/>
        <v>0</v>
      </c>
      <c r="AS61">
        <f t="shared" si="14"/>
        <v>0</v>
      </c>
      <c r="AT61" s="5">
        <f t="shared" si="36"/>
        <v>53942</v>
      </c>
      <c r="AU61" s="5">
        <f t="shared" si="15"/>
        <v>27843</v>
      </c>
      <c r="AW61">
        <v>0</v>
      </c>
      <c r="AX61">
        <f t="shared" si="43"/>
        <v>125103</v>
      </c>
      <c r="AY61">
        <f t="shared" si="44"/>
        <v>157299</v>
      </c>
      <c r="AZ61">
        <f t="shared" si="45"/>
        <v>27843</v>
      </c>
      <c r="BA61">
        <f t="shared" si="46"/>
        <v>0</v>
      </c>
      <c r="BB61">
        <f t="shared" si="47"/>
        <v>0</v>
      </c>
      <c r="BC61">
        <f t="shared" si="48"/>
        <v>392030</v>
      </c>
      <c r="BD61">
        <f t="shared" si="49"/>
        <v>53942</v>
      </c>
      <c r="BE61">
        <f t="shared" si="50"/>
        <v>27843</v>
      </c>
      <c r="BF61">
        <f t="shared" si="51"/>
        <v>117.03087499999999</v>
      </c>
      <c r="BG61">
        <f t="shared" ref="BG61:BG64" si="161">AK61/$BC61*100</f>
        <v>18.776624237940972</v>
      </c>
      <c r="BH61">
        <f t="shared" ref="BH61:BO64" si="162">AL61/$BC61*100</f>
        <v>13.134964160906055</v>
      </c>
      <c r="BI61">
        <f t="shared" si="162"/>
        <v>12.564854730505317</v>
      </c>
      <c r="BJ61">
        <f t="shared" si="162"/>
        <v>20.901971787873379</v>
      </c>
      <c r="BK61">
        <f t="shared" si="162"/>
        <v>6.6573986684692503</v>
      </c>
      <c r="BL61">
        <f t="shared" si="162"/>
        <v>7.1022625819452596</v>
      </c>
      <c r="BM61">
        <f t="shared" si="162"/>
        <v>0</v>
      </c>
      <c r="BN61">
        <f t="shared" si="162"/>
        <v>0</v>
      </c>
      <c r="BO61">
        <f t="shared" si="162"/>
        <v>0</v>
      </c>
      <c r="BP61">
        <f>AW61/$BC61*100</f>
        <v>0</v>
      </c>
      <c r="BQ61">
        <f>BC61/$BC61*100</f>
        <v>100</v>
      </c>
    </row>
    <row r="62" spans="1:69">
      <c r="A62">
        <v>13</v>
      </c>
      <c r="B62">
        <v>30</v>
      </c>
      <c r="D62">
        <v>1</v>
      </c>
      <c r="E62" t="s">
        <v>23</v>
      </c>
      <c r="F62" t="s">
        <v>20</v>
      </c>
      <c r="G62">
        <v>-1</v>
      </c>
      <c r="H62">
        <v>1</v>
      </c>
      <c r="I62">
        <v>1</v>
      </c>
      <c r="J62">
        <v>2.0000000000000001E-4</v>
      </c>
      <c r="K62">
        <v>0</v>
      </c>
      <c r="L62">
        <v>20</v>
      </c>
      <c r="M62" t="s">
        <v>76</v>
      </c>
      <c r="N62">
        <v>4.0870000000000004E-3</v>
      </c>
      <c r="O62">
        <f t="shared" si="141"/>
        <v>0.40870000000000006</v>
      </c>
      <c r="P62">
        <v>25.667999999999999</v>
      </c>
      <c r="Q62">
        <v>7.82</v>
      </c>
      <c r="R62">
        <v>29.986999999999998</v>
      </c>
      <c r="S62">
        <v>33.799999999999997</v>
      </c>
      <c r="T62">
        <f t="shared" si="142"/>
        <v>0.8559709207323174</v>
      </c>
      <c r="U62">
        <f t="shared" ref="U62:U77" si="163">Q62/S62</f>
        <v>0.23136094674556215</v>
      </c>
      <c r="V62">
        <f t="shared" si="144"/>
        <v>0.1440290792676826</v>
      </c>
      <c r="W62">
        <f t="shared" ref="W62:W79" si="164">1-U62</f>
        <v>0.76863905325443782</v>
      </c>
      <c r="X62">
        <v>356842</v>
      </c>
      <c r="Y62">
        <v>311054</v>
      </c>
      <c r="Z62">
        <v>259839</v>
      </c>
      <c r="AA62">
        <v>196163</v>
      </c>
      <c r="AB62">
        <v>110939</v>
      </c>
      <c r="AC62">
        <v>54542</v>
      </c>
      <c r="AD62">
        <v>12369</v>
      </c>
      <c r="AE62">
        <v>0</v>
      </c>
      <c r="AF62">
        <v>0</v>
      </c>
      <c r="AK62">
        <f t="shared" si="6"/>
        <v>45788</v>
      </c>
      <c r="AL62">
        <f t="shared" si="7"/>
        <v>51215</v>
      </c>
      <c r="AM62">
        <f t="shared" si="8"/>
        <v>63676</v>
      </c>
      <c r="AN62">
        <f t="shared" si="9"/>
        <v>85224</v>
      </c>
      <c r="AO62">
        <f t="shared" si="10"/>
        <v>56397</v>
      </c>
      <c r="AP62">
        <f t="shared" si="11"/>
        <v>42173</v>
      </c>
      <c r="AQ62">
        <f t="shared" si="12"/>
        <v>12369</v>
      </c>
      <c r="AR62">
        <f t="shared" si="13"/>
        <v>0</v>
      </c>
      <c r="AS62">
        <f t="shared" si="14"/>
        <v>0</v>
      </c>
      <c r="AT62" s="5">
        <f t="shared" si="36"/>
        <v>110939</v>
      </c>
      <c r="AU62" s="5">
        <f t="shared" si="15"/>
        <v>54542</v>
      </c>
      <c r="AW62">
        <v>0</v>
      </c>
      <c r="AX62">
        <f t="shared" si="43"/>
        <v>97003</v>
      </c>
      <c r="AY62">
        <f t="shared" si="44"/>
        <v>205297</v>
      </c>
      <c r="AZ62">
        <f t="shared" si="45"/>
        <v>54542</v>
      </c>
      <c r="BA62">
        <f t="shared" si="46"/>
        <v>0</v>
      </c>
      <c r="BB62">
        <f t="shared" si="47"/>
        <v>0</v>
      </c>
      <c r="BC62">
        <f t="shared" si="48"/>
        <v>522323</v>
      </c>
      <c r="BD62">
        <f t="shared" si="49"/>
        <v>110939</v>
      </c>
      <c r="BE62">
        <f t="shared" si="50"/>
        <v>54542</v>
      </c>
      <c r="BF62">
        <f t="shared" si="51"/>
        <v>251.40787499999999</v>
      </c>
      <c r="BG62">
        <f t="shared" si="161"/>
        <v>8.7662231990549913</v>
      </c>
      <c r="BH62">
        <f t="shared" si="162"/>
        <v>9.8052354577531524</v>
      </c>
      <c r="BI62">
        <f t="shared" si="162"/>
        <v>12.190924006792732</v>
      </c>
      <c r="BJ62">
        <f t="shared" si="162"/>
        <v>16.316340655111876</v>
      </c>
      <c r="BK62">
        <f t="shared" si="162"/>
        <v>10.797341874663761</v>
      </c>
      <c r="BL62">
        <f t="shared" si="162"/>
        <v>8.0741227171692618</v>
      </c>
      <c r="BM62">
        <f t="shared" si="162"/>
        <v>2.368074926817314</v>
      </c>
      <c r="BN62">
        <f t="shared" si="162"/>
        <v>0</v>
      </c>
      <c r="BO62">
        <f t="shared" si="162"/>
        <v>0</v>
      </c>
      <c r="BP62">
        <f>AW62/$BC62*100</f>
        <v>0</v>
      </c>
      <c r="BQ62">
        <f>BC62/$BC62*100</f>
        <v>100</v>
      </c>
    </row>
    <row r="63" spans="1:69">
      <c r="A63">
        <v>13</v>
      </c>
      <c r="B63">
        <v>30</v>
      </c>
      <c r="D63">
        <v>1</v>
      </c>
      <c r="E63" t="s">
        <v>23</v>
      </c>
      <c r="F63" t="s">
        <v>20</v>
      </c>
      <c r="G63">
        <v>-1</v>
      </c>
      <c r="H63">
        <v>1</v>
      </c>
      <c r="I63">
        <v>1</v>
      </c>
      <c r="J63">
        <v>2.9999999999999997E-4</v>
      </c>
      <c r="K63">
        <v>0</v>
      </c>
      <c r="L63">
        <v>20</v>
      </c>
      <c r="M63" t="s">
        <v>77</v>
      </c>
      <c r="N63">
        <v>6.1910000000000003E-3</v>
      </c>
      <c r="O63">
        <f t="shared" si="141"/>
        <v>0.61909999999999998</v>
      </c>
      <c r="P63">
        <v>24.07</v>
      </c>
      <c r="Q63">
        <v>5.79</v>
      </c>
      <c r="R63">
        <v>29.986999999999998</v>
      </c>
      <c r="S63">
        <v>33.799999999999997</v>
      </c>
      <c r="T63">
        <f t="shared" ref="T63:T77" si="165">P63/R63</f>
        <v>0.80268116183679605</v>
      </c>
      <c r="U63">
        <f t="shared" si="163"/>
        <v>0.17130177514792902</v>
      </c>
      <c r="V63">
        <f t="shared" ref="V63:V77" si="166">1-T63</f>
        <v>0.19731883816320395</v>
      </c>
      <c r="W63">
        <f t="shared" si="164"/>
        <v>0.82869822485207101</v>
      </c>
      <c r="X63">
        <v>374625</v>
      </c>
      <c r="Y63">
        <v>341970</v>
      </c>
      <c r="Z63">
        <v>304017</v>
      </c>
      <c r="AA63">
        <v>243092</v>
      </c>
      <c r="AB63">
        <v>157748</v>
      </c>
      <c r="AC63">
        <v>77330</v>
      </c>
      <c r="AD63">
        <v>29408</v>
      </c>
      <c r="AE63">
        <v>0</v>
      </c>
      <c r="AF63">
        <v>0</v>
      </c>
      <c r="AK63">
        <f t="shared" si="6"/>
        <v>32655</v>
      </c>
      <c r="AL63">
        <f t="shared" si="7"/>
        <v>37953</v>
      </c>
      <c r="AM63">
        <f t="shared" si="8"/>
        <v>60925</v>
      </c>
      <c r="AN63">
        <f t="shared" si="9"/>
        <v>85344</v>
      </c>
      <c r="AO63">
        <f t="shared" si="10"/>
        <v>80418</v>
      </c>
      <c r="AP63">
        <f t="shared" si="11"/>
        <v>47922</v>
      </c>
      <c r="AQ63">
        <f t="shared" si="12"/>
        <v>29408</v>
      </c>
      <c r="AR63">
        <f t="shared" si="13"/>
        <v>0</v>
      </c>
      <c r="AS63">
        <f t="shared" si="14"/>
        <v>0</v>
      </c>
      <c r="AT63" s="5">
        <f t="shared" si="36"/>
        <v>157748</v>
      </c>
      <c r="AU63" s="5">
        <f t="shared" si="15"/>
        <v>77330</v>
      </c>
      <c r="AW63">
        <v>0</v>
      </c>
      <c r="AX63">
        <f t="shared" si="43"/>
        <v>70608</v>
      </c>
      <c r="AY63">
        <f t="shared" si="44"/>
        <v>226687</v>
      </c>
      <c r="AZ63">
        <f t="shared" si="45"/>
        <v>77330</v>
      </c>
      <c r="BA63">
        <f t="shared" si="46"/>
        <v>0</v>
      </c>
      <c r="BB63">
        <f t="shared" si="47"/>
        <v>0</v>
      </c>
      <c r="BC63">
        <f t="shared" si="48"/>
        <v>609703</v>
      </c>
      <c r="BD63">
        <f t="shared" si="49"/>
        <v>157748</v>
      </c>
      <c r="BE63">
        <f t="shared" si="50"/>
        <v>77330</v>
      </c>
      <c r="BF63">
        <f t="shared" si="51"/>
        <v>389.98149999999998</v>
      </c>
      <c r="BG63">
        <f t="shared" si="161"/>
        <v>5.3558863905868916</v>
      </c>
      <c r="BH63">
        <f t="shared" si="162"/>
        <v>6.2248340585498187</v>
      </c>
      <c r="BI63">
        <f t="shared" si="162"/>
        <v>9.9925701530089235</v>
      </c>
      <c r="BJ63">
        <f t="shared" si="162"/>
        <v>13.997634914048316</v>
      </c>
      <c r="BK63">
        <f t="shared" si="162"/>
        <v>13.18970055912469</v>
      </c>
      <c r="BL63">
        <f t="shared" si="162"/>
        <v>7.8598924394336258</v>
      </c>
      <c r="BM63">
        <f t="shared" si="162"/>
        <v>4.8233320157519319</v>
      </c>
      <c r="BN63">
        <f t="shared" si="162"/>
        <v>0</v>
      </c>
      <c r="BO63">
        <f t="shared" si="162"/>
        <v>0</v>
      </c>
      <c r="BP63">
        <f>AW63/$BC63*100</f>
        <v>0</v>
      </c>
      <c r="BQ63">
        <f>BC63/$BC63*100</f>
        <v>100</v>
      </c>
    </row>
    <row r="64" spans="1:69" s="3" customFormat="1">
      <c r="A64">
        <v>13</v>
      </c>
      <c r="B64">
        <v>30</v>
      </c>
      <c r="C64"/>
      <c r="D64">
        <v>1</v>
      </c>
      <c r="E64" t="s">
        <v>23</v>
      </c>
      <c r="F64" t="s">
        <v>20</v>
      </c>
      <c r="G64">
        <v>-1</v>
      </c>
      <c r="H64">
        <v>1</v>
      </c>
      <c r="I64">
        <v>1</v>
      </c>
      <c r="J64">
        <v>5.0000000000000001E-4</v>
      </c>
      <c r="K64">
        <v>0</v>
      </c>
      <c r="L64">
        <v>20</v>
      </c>
      <c r="M64" t="s">
        <v>78</v>
      </c>
      <c r="N64">
        <v>1.0454E-2</v>
      </c>
      <c r="O64">
        <f>N64*100</f>
        <v>1.0453999999999999</v>
      </c>
      <c r="P64">
        <v>21.422000000000001</v>
      </c>
      <c r="Q64">
        <v>3.7</v>
      </c>
      <c r="R64">
        <v>29.986999999999998</v>
      </c>
      <c r="S64">
        <v>33.799999999999997</v>
      </c>
      <c r="T64">
        <f t="shared" si="165"/>
        <v>0.71437622969953651</v>
      </c>
      <c r="U64">
        <f t="shared" si="163"/>
        <v>0.10946745562130179</v>
      </c>
      <c r="V64">
        <f t="shared" si="166"/>
        <v>0.28562377030046349</v>
      </c>
      <c r="W64">
        <f t="shared" si="164"/>
        <v>0.89053254437869822</v>
      </c>
      <c r="X64">
        <v>390420</v>
      </c>
      <c r="Y64">
        <v>367816</v>
      </c>
      <c r="Z64">
        <v>343479</v>
      </c>
      <c r="AA64">
        <v>300500</v>
      </c>
      <c r="AB64">
        <v>210408</v>
      </c>
      <c r="AC64">
        <v>141511</v>
      </c>
      <c r="AD64">
        <v>51340</v>
      </c>
      <c r="AE64">
        <v>1909</v>
      </c>
      <c r="AF64">
        <v>0</v>
      </c>
      <c r="AG64"/>
      <c r="AH64"/>
      <c r="AI64"/>
      <c r="AJ64"/>
      <c r="AK64">
        <f t="shared" si="6"/>
        <v>22604</v>
      </c>
      <c r="AL64">
        <f t="shared" si="7"/>
        <v>24337</v>
      </c>
      <c r="AM64">
        <f t="shared" si="8"/>
        <v>42979</v>
      </c>
      <c r="AN64">
        <f t="shared" si="9"/>
        <v>90092</v>
      </c>
      <c r="AO64">
        <f t="shared" si="10"/>
        <v>68897</v>
      </c>
      <c r="AP64">
        <f t="shared" si="11"/>
        <v>90171</v>
      </c>
      <c r="AQ64">
        <f t="shared" si="12"/>
        <v>49431</v>
      </c>
      <c r="AR64">
        <f t="shared" si="13"/>
        <v>1909</v>
      </c>
      <c r="AS64">
        <f t="shared" si="14"/>
        <v>0</v>
      </c>
      <c r="AT64" s="5">
        <f t="shared" si="36"/>
        <v>210408</v>
      </c>
      <c r="AU64" s="5">
        <f t="shared" si="15"/>
        <v>141511</v>
      </c>
      <c r="AV64" s="5"/>
      <c r="AW64">
        <v>0</v>
      </c>
      <c r="AX64">
        <f t="shared" si="43"/>
        <v>46941</v>
      </c>
      <c r="AY64">
        <f t="shared" si="44"/>
        <v>201968</v>
      </c>
      <c r="AZ64">
        <f t="shared" si="45"/>
        <v>139602</v>
      </c>
      <c r="BA64">
        <f t="shared" si="46"/>
        <v>1909</v>
      </c>
      <c r="BB64">
        <f t="shared" si="47"/>
        <v>0</v>
      </c>
      <c r="BC64">
        <f t="shared" si="48"/>
        <v>742339</v>
      </c>
      <c r="BD64">
        <f t="shared" si="49"/>
        <v>210408</v>
      </c>
      <c r="BE64">
        <f t="shared" si="50"/>
        <v>141511</v>
      </c>
      <c r="BF64">
        <f t="shared" si="51"/>
        <v>631.8656749999999</v>
      </c>
      <c r="BG64">
        <f t="shared" si="161"/>
        <v>3.0449700204354073</v>
      </c>
      <c r="BH64">
        <f t="shared" si="162"/>
        <v>3.2784213142513057</v>
      </c>
      <c r="BI64">
        <f t="shared" si="162"/>
        <v>5.7896729122409036</v>
      </c>
      <c r="BJ64">
        <f t="shared" si="162"/>
        <v>12.136234254161508</v>
      </c>
      <c r="BK64">
        <f t="shared" si="162"/>
        <v>9.2810696999618774</v>
      </c>
      <c r="BL64">
        <f t="shared" si="162"/>
        <v>12.146876292367773</v>
      </c>
      <c r="BM64">
        <f t="shared" si="162"/>
        <v>6.658817602200612</v>
      </c>
      <c r="BN64">
        <f t="shared" si="162"/>
        <v>0.25716013842732227</v>
      </c>
      <c r="BO64">
        <f t="shared" si="162"/>
        <v>0</v>
      </c>
      <c r="BP64">
        <f>AW64/$BC64*100</f>
        <v>0</v>
      </c>
      <c r="BQ64">
        <f>BC64/$BC64*100</f>
        <v>100</v>
      </c>
    </row>
    <row r="65" spans="1:69"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0</v>
      </c>
      <c r="AQ65">
        <f t="shared" si="12"/>
        <v>0</v>
      </c>
      <c r="AR65">
        <f t="shared" si="13"/>
        <v>0</v>
      </c>
      <c r="AS65">
        <f t="shared" si="14"/>
        <v>0</v>
      </c>
      <c r="AT65" s="5">
        <f t="shared" si="36"/>
        <v>0</v>
      </c>
      <c r="AU65" s="5">
        <f t="shared" si="15"/>
        <v>0</v>
      </c>
      <c r="AX65">
        <f t="shared" si="43"/>
        <v>0</v>
      </c>
      <c r="AY65">
        <f t="shared" si="44"/>
        <v>0</v>
      </c>
      <c r="AZ65">
        <f t="shared" si="45"/>
        <v>0</v>
      </c>
      <c r="BA65">
        <f t="shared" si="46"/>
        <v>0</v>
      </c>
      <c r="BB65">
        <f t="shared" si="47"/>
        <v>0</v>
      </c>
    </row>
    <row r="66" spans="1:69">
      <c r="A66">
        <v>13</v>
      </c>
      <c r="B66">
        <v>30</v>
      </c>
      <c r="D66">
        <v>1</v>
      </c>
      <c r="E66" t="s">
        <v>23</v>
      </c>
      <c r="F66" t="s">
        <v>26</v>
      </c>
      <c r="G66">
        <v>-0.5</v>
      </c>
      <c r="H66">
        <v>1</v>
      </c>
      <c r="I66">
        <v>1</v>
      </c>
      <c r="J66">
        <v>0</v>
      </c>
      <c r="K66">
        <v>0</v>
      </c>
      <c r="L66">
        <v>0</v>
      </c>
      <c r="M66" t="s">
        <v>79</v>
      </c>
      <c r="N66">
        <v>0</v>
      </c>
      <c r="O66">
        <f t="shared" si="141"/>
        <v>0</v>
      </c>
      <c r="P66">
        <v>29.986999999999998</v>
      </c>
      <c r="Q66">
        <v>33.799999999999997</v>
      </c>
      <c r="R66">
        <v>29.986999999999998</v>
      </c>
      <c r="S66">
        <v>33.799999999999997</v>
      </c>
      <c r="T66">
        <f t="shared" si="165"/>
        <v>1</v>
      </c>
      <c r="U66">
        <f t="shared" si="163"/>
        <v>1</v>
      </c>
      <c r="V66">
        <f t="shared" si="166"/>
        <v>0</v>
      </c>
      <c r="W66">
        <f t="shared" si="164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  <c r="AR66">
        <f t="shared" si="13"/>
        <v>0</v>
      </c>
      <c r="AS66">
        <f t="shared" si="14"/>
        <v>0</v>
      </c>
      <c r="AT66" s="5">
        <f t="shared" si="36"/>
        <v>0</v>
      </c>
      <c r="AU66" s="5">
        <f t="shared" si="15"/>
        <v>0</v>
      </c>
      <c r="AW66">
        <v>0</v>
      </c>
      <c r="AX66">
        <f t="shared" si="43"/>
        <v>0</v>
      </c>
      <c r="AY66">
        <f t="shared" si="44"/>
        <v>0</v>
      </c>
      <c r="AZ66">
        <f t="shared" si="45"/>
        <v>0</v>
      </c>
      <c r="BA66">
        <f t="shared" si="46"/>
        <v>0</v>
      </c>
      <c r="BB66">
        <f t="shared" si="47"/>
        <v>0</v>
      </c>
      <c r="BC66">
        <f t="shared" si="48"/>
        <v>0</v>
      </c>
      <c r="BD66">
        <f t="shared" si="49"/>
        <v>0</v>
      </c>
      <c r="BE66">
        <f t="shared" si="50"/>
        <v>0</v>
      </c>
      <c r="BF66">
        <f t="shared" si="51"/>
        <v>0</v>
      </c>
      <c r="BG66">
        <f t="shared" ref="BG66" si="167">SUM(AL66:BC66)</f>
        <v>0</v>
      </c>
      <c r="BH66">
        <f t="shared" ref="BH66" si="168">SUM(AM66:BG66)</f>
        <v>0</v>
      </c>
      <c r="BI66">
        <f t="shared" ref="BI66" si="169">SUM(AN66:BH66)</f>
        <v>0</v>
      </c>
      <c r="BJ66">
        <f t="shared" ref="BJ66" si="170">SUM(AO66:BI66)</f>
        <v>0</v>
      </c>
      <c r="BK66">
        <f t="shared" ref="BK66" si="171">SUM(AP66:BJ66)</f>
        <v>0</v>
      </c>
      <c r="BL66">
        <f t="shared" ref="BL66" si="172">SUM(AQ66:BK66)</f>
        <v>0</v>
      </c>
      <c r="BM66">
        <f t="shared" ref="BM66" si="173">SUM(AR66:BL66)</f>
        <v>0</v>
      </c>
      <c r="BN66">
        <f t="shared" ref="BN66" si="174">SUM(AS66:BM66)</f>
        <v>0</v>
      </c>
      <c r="BO66">
        <f t="shared" ref="BO66" si="175">SUM(AW66:BN66)</f>
        <v>0</v>
      </c>
      <c r="BP66">
        <f t="shared" ref="BP66" si="176">SUM(BC66:BO66)</f>
        <v>0</v>
      </c>
      <c r="BQ66">
        <f t="shared" ref="BQ66" si="177">SUM(BG66:BP66)</f>
        <v>0</v>
      </c>
    </row>
    <row r="67" spans="1:69">
      <c r="A67">
        <v>13</v>
      </c>
      <c r="B67">
        <v>30</v>
      </c>
      <c r="D67">
        <v>1</v>
      </c>
      <c r="E67" t="s">
        <v>25</v>
      </c>
      <c r="F67" t="s">
        <v>26</v>
      </c>
      <c r="G67">
        <v>-0.5</v>
      </c>
      <c r="H67">
        <v>1</v>
      </c>
      <c r="I67">
        <v>1</v>
      </c>
      <c r="J67">
        <v>1E-4</v>
      </c>
      <c r="K67">
        <v>0</v>
      </c>
      <c r="L67">
        <v>20</v>
      </c>
      <c r="M67" t="s">
        <v>80</v>
      </c>
      <c r="N67">
        <v>1.671E-3</v>
      </c>
      <c r="O67">
        <f t="shared" si="141"/>
        <v>0.1671</v>
      </c>
      <c r="P67">
        <v>27.393999999999998</v>
      </c>
      <c r="Q67">
        <v>9.5500000000000007</v>
      </c>
      <c r="R67">
        <v>29.986999999999998</v>
      </c>
      <c r="S67">
        <v>33.799999999999997</v>
      </c>
      <c r="T67">
        <f t="shared" si="165"/>
        <v>0.91352919598492677</v>
      </c>
      <c r="U67">
        <f t="shared" si="163"/>
        <v>0.28254437869822491</v>
      </c>
      <c r="V67">
        <f t="shared" si="166"/>
        <v>8.6470804015073233E-2</v>
      </c>
      <c r="W67">
        <f t="shared" si="164"/>
        <v>0.71745562130177509</v>
      </c>
      <c r="X67">
        <v>326286</v>
      </c>
      <c r="Y67">
        <v>259731</v>
      </c>
      <c r="Z67">
        <v>208885</v>
      </c>
      <c r="AA67">
        <v>154357</v>
      </c>
      <c r="AB67">
        <v>76208</v>
      </c>
      <c r="AC67">
        <v>35908</v>
      </c>
      <c r="AD67">
        <v>653</v>
      </c>
      <c r="AE67">
        <v>0</v>
      </c>
      <c r="AF67">
        <v>0</v>
      </c>
      <c r="AK67">
        <f t="shared" si="6"/>
        <v>66555</v>
      </c>
      <c r="AL67">
        <f t="shared" si="7"/>
        <v>50846</v>
      </c>
      <c r="AM67">
        <f t="shared" si="8"/>
        <v>54528</v>
      </c>
      <c r="AN67">
        <f t="shared" si="9"/>
        <v>78149</v>
      </c>
      <c r="AO67">
        <f t="shared" si="10"/>
        <v>40300</v>
      </c>
      <c r="AP67">
        <f t="shared" si="11"/>
        <v>35255</v>
      </c>
      <c r="AQ67">
        <f t="shared" si="12"/>
        <v>653</v>
      </c>
      <c r="AR67">
        <f t="shared" si="13"/>
        <v>0</v>
      </c>
      <c r="AS67">
        <f t="shared" si="14"/>
        <v>0</v>
      </c>
      <c r="AT67" s="5">
        <f t="shared" si="36"/>
        <v>76208</v>
      </c>
      <c r="AU67" s="5">
        <f t="shared" si="15"/>
        <v>35908</v>
      </c>
      <c r="AW67">
        <v>0</v>
      </c>
      <c r="AX67">
        <f t="shared" si="43"/>
        <v>117401</v>
      </c>
      <c r="AY67">
        <f t="shared" si="44"/>
        <v>172977</v>
      </c>
      <c r="AZ67">
        <f t="shared" si="45"/>
        <v>35908</v>
      </c>
      <c r="BA67">
        <f t="shared" si="46"/>
        <v>0</v>
      </c>
      <c r="BB67">
        <f t="shared" si="47"/>
        <v>0</v>
      </c>
      <c r="BC67">
        <f t="shared" si="48"/>
        <v>438402</v>
      </c>
      <c r="BD67">
        <f t="shared" si="49"/>
        <v>76208</v>
      </c>
      <c r="BE67">
        <f t="shared" si="50"/>
        <v>35908</v>
      </c>
      <c r="BF67">
        <f t="shared" si="51"/>
        <v>145.98817499999998</v>
      </c>
      <c r="BG67">
        <f t="shared" ref="BG67:BG70" si="178">AK67/$BC67*100</f>
        <v>15.181271983248251</v>
      </c>
      <c r="BH67">
        <f t="shared" ref="BH67:BO70" si="179">AL67/$BC67*100</f>
        <v>11.598031030880334</v>
      </c>
      <c r="BI67">
        <f t="shared" si="179"/>
        <v>12.437899462137491</v>
      </c>
      <c r="BJ67">
        <f t="shared" si="179"/>
        <v>17.825876706766849</v>
      </c>
      <c r="BK67">
        <f t="shared" si="179"/>
        <v>9.1924763116956587</v>
      </c>
      <c r="BL67">
        <f t="shared" si="179"/>
        <v>8.041706014114899</v>
      </c>
      <c r="BM67">
        <f t="shared" si="179"/>
        <v>0.14895005041035397</v>
      </c>
      <c r="BN67">
        <f t="shared" si="179"/>
        <v>0</v>
      </c>
      <c r="BO67">
        <f t="shared" si="179"/>
        <v>0</v>
      </c>
      <c r="BP67">
        <f>AW67/$BC67*100</f>
        <v>0</v>
      </c>
      <c r="BQ67">
        <f>BC67/$BC67*100</f>
        <v>100</v>
      </c>
    </row>
    <row r="68" spans="1:69">
      <c r="A68">
        <v>13</v>
      </c>
      <c r="B68">
        <v>30</v>
      </c>
      <c r="D68">
        <v>1</v>
      </c>
      <c r="E68" t="s">
        <v>25</v>
      </c>
      <c r="F68" t="s">
        <v>26</v>
      </c>
      <c r="G68">
        <v>-0.5</v>
      </c>
      <c r="H68">
        <v>1</v>
      </c>
      <c r="I68">
        <v>1</v>
      </c>
      <c r="J68">
        <v>2.0000000000000001E-4</v>
      </c>
      <c r="K68">
        <v>0</v>
      </c>
      <c r="L68">
        <v>20</v>
      </c>
      <c r="M68" t="s">
        <v>81</v>
      </c>
      <c r="N68">
        <v>3.3800000000000002E-3</v>
      </c>
      <c r="O68">
        <f>N68*100</f>
        <v>0.33800000000000002</v>
      </c>
      <c r="P68">
        <v>25.297000000000001</v>
      </c>
      <c r="Q68">
        <v>5.0199999999999996</v>
      </c>
      <c r="R68">
        <v>29.986999999999998</v>
      </c>
      <c r="S68">
        <v>33.799999999999997</v>
      </c>
      <c r="T68">
        <f t="shared" si="165"/>
        <v>0.84359889285356993</v>
      </c>
      <c r="U68">
        <f t="shared" si="163"/>
        <v>0.14852071005917158</v>
      </c>
      <c r="V68">
        <f t="shared" si="166"/>
        <v>0.15640110714643007</v>
      </c>
      <c r="W68">
        <f t="shared" si="164"/>
        <v>0.85147928994082844</v>
      </c>
      <c r="X68">
        <v>358945</v>
      </c>
      <c r="Y68">
        <v>311060</v>
      </c>
      <c r="Z68">
        <v>266408</v>
      </c>
      <c r="AA68">
        <v>212900</v>
      </c>
      <c r="AB68">
        <v>136938</v>
      </c>
      <c r="AC68">
        <v>80737</v>
      </c>
      <c r="AD68">
        <v>19212</v>
      </c>
      <c r="AE68">
        <v>5</v>
      </c>
      <c r="AF68">
        <v>0</v>
      </c>
      <c r="AK68">
        <f t="shared" si="6"/>
        <v>47885</v>
      </c>
      <c r="AL68">
        <f t="shared" si="7"/>
        <v>44652</v>
      </c>
      <c r="AM68">
        <f t="shared" si="8"/>
        <v>53508</v>
      </c>
      <c r="AN68">
        <f t="shared" si="9"/>
        <v>75962</v>
      </c>
      <c r="AO68">
        <f t="shared" si="10"/>
        <v>56201</v>
      </c>
      <c r="AP68">
        <f t="shared" si="11"/>
        <v>61525</v>
      </c>
      <c r="AQ68">
        <f t="shared" si="12"/>
        <v>19207</v>
      </c>
      <c r="AR68">
        <f t="shared" si="13"/>
        <v>5</v>
      </c>
      <c r="AS68">
        <f t="shared" si="14"/>
        <v>0</v>
      </c>
      <c r="AT68" s="5">
        <f t="shared" si="36"/>
        <v>136938</v>
      </c>
      <c r="AU68" s="5">
        <f t="shared" si="15"/>
        <v>80737</v>
      </c>
      <c r="AW68">
        <v>0</v>
      </c>
      <c r="AX68">
        <f t="shared" si="43"/>
        <v>92537</v>
      </c>
      <c r="AY68">
        <f t="shared" si="44"/>
        <v>185671</v>
      </c>
      <c r="AZ68">
        <f t="shared" si="45"/>
        <v>80732</v>
      </c>
      <c r="BA68">
        <f t="shared" si="46"/>
        <v>5</v>
      </c>
      <c r="BB68">
        <f t="shared" si="47"/>
        <v>0</v>
      </c>
      <c r="BC68">
        <f t="shared" si="48"/>
        <v>576620</v>
      </c>
      <c r="BD68">
        <f t="shared" si="49"/>
        <v>136938</v>
      </c>
      <c r="BE68">
        <f t="shared" si="50"/>
        <v>80737</v>
      </c>
      <c r="BF68">
        <f t="shared" si="51"/>
        <v>329.30517500000002</v>
      </c>
      <c r="BG68">
        <f t="shared" si="178"/>
        <v>8.304429260171343</v>
      </c>
      <c r="BH68">
        <f t="shared" si="179"/>
        <v>7.7437480489750614</v>
      </c>
      <c r="BI68">
        <f t="shared" si="179"/>
        <v>9.2795948805105617</v>
      </c>
      <c r="BJ68">
        <f t="shared" si="179"/>
        <v>13.173667233186501</v>
      </c>
      <c r="BK68">
        <f t="shared" si="179"/>
        <v>9.7466268946619952</v>
      </c>
      <c r="BL68">
        <f t="shared" si="179"/>
        <v>10.669938607748604</v>
      </c>
      <c r="BM68">
        <f t="shared" si="179"/>
        <v>3.3309631993340498</v>
      </c>
      <c r="BN68">
        <f t="shared" si="179"/>
        <v>8.6712219485969967E-4</v>
      </c>
      <c r="BO68">
        <f t="shared" si="179"/>
        <v>0</v>
      </c>
      <c r="BP68">
        <f>AW68/$BC68*100</f>
        <v>0</v>
      </c>
      <c r="BQ68">
        <f>BC68/$BC68*100</f>
        <v>100</v>
      </c>
    </row>
    <row r="69" spans="1:69">
      <c r="A69">
        <v>13</v>
      </c>
      <c r="B69">
        <v>30</v>
      </c>
      <c r="D69">
        <v>1</v>
      </c>
      <c r="E69" t="s">
        <v>25</v>
      </c>
      <c r="F69" t="s">
        <v>26</v>
      </c>
      <c r="G69">
        <v>-0.5</v>
      </c>
      <c r="H69">
        <v>1</v>
      </c>
      <c r="I69">
        <v>1</v>
      </c>
      <c r="J69">
        <v>2.9999999999999997E-4</v>
      </c>
      <c r="K69">
        <v>0</v>
      </c>
      <c r="L69">
        <v>20</v>
      </c>
      <c r="M69" t="s">
        <v>82</v>
      </c>
      <c r="N69">
        <v>5.1180000000000002E-3</v>
      </c>
      <c r="O69">
        <f>N69*100</f>
        <v>0.51180000000000003</v>
      </c>
      <c r="P69">
        <v>23.783999999999999</v>
      </c>
      <c r="Q69">
        <v>3.66</v>
      </c>
      <c r="R69">
        <v>29.986999999999998</v>
      </c>
      <c r="S69">
        <v>33.799999999999997</v>
      </c>
      <c r="T69">
        <f t="shared" si="165"/>
        <v>0.79314369560142728</v>
      </c>
      <c r="U69">
        <f t="shared" si="163"/>
        <v>0.10828402366863907</v>
      </c>
      <c r="V69">
        <f t="shared" si="166"/>
        <v>0.20685630439857272</v>
      </c>
      <c r="W69">
        <f t="shared" si="164"/>
        <v>0.8917159763313609</v>
      </c>
      <c r="X69">
        <v>373019</v>
      </c>
      <c r="Y69">
        <v>335814</v>
      </c>
      <c r="Z69">
        <v>299690</v>
      </c>
      <c r="AA69">
        <v>249242</v>
      </c>
      <c r="AB69">
        <v>177030</v>
      </c>
      <c r="AC69">
        <v>113350</v>
      </c>
      <c r="AD69">
        <v>42207</v>
      </c>
      <c r="AE69">
        <v>240</v>
      </c>
      <c r="AF69">
        <v>0</v>
      </c>
      <c r="AK69">
        <f t="shared" si="6"/>
        <v>37205</v>
      </c>
      <c r="AL69">
        <f t="shared" si="7"/>
        <v>36124</v>
      </c>
      <c r="AM69">
        <f t="shared" si="8"/>
        <v>50448</v>
      </c>
      <c r="AN69">
        <f t="shared" si="9"/>
        <v>72212</v>
      </c>
      <c r="AO69">
        <f t="shared" si="10"/>
        <v>63680</v>
      </c>
      <c r="AP69">
        <f t="shared" si="11"/>
        <v>71143</v>
      </c>
      <c r="AQ69">
        <f t="shared" si="12"/>
        <v>41967</v>
      </c>
      <c r="AR69">
        <f t="shared" si="13"/>
        <v>240</v>
      </c>
      <c r="AS69">
        <f t="shared" si="14"/>
        <v>0</v>
      </c>
      <c r="AT69" s="5">
        <f t="shared" si="36"/>
        <v>177030</v>
      </c>
      <c r="AU69" s="5">
        <f t="shared" si="15"/>
        <v>113350</v>
      </c>
      <c r="AW69">
        <v>0</v>
      </c>
      <c r="AX69">
        <f t="shared" si="43"/>
        <v>73329</v>
      </c>
      <c r="AY69">
        <f t="shared" si="44"/>
        <v>186340</v>
      </c>
      <c r="AZ69">
        <f t="shared" si="45"/>
        <v>113110</v>
      </c>
      <c r="BA69">
        <f t="shared" si="46"/>
        <v>240</v>
      </c>
      <c r="BB69">
        <f t="shared" si="47"/>
        <v>0</v>
      </c>
      <c r="BC69">
        <f t="shared" si="48"/>
        <v>663399</v>
      </c>
      <c r="BD69">
        <f t="shared" si="49"/>
        <v>177030</v>
      </c>
      <c r="BE69">
        <f t="shared" si="50"/>
        <v>113350</v>
      </c>
      <c r="BF69">
        <f t="shared" si="51"/>
        <v>504.112325</v>
      </c>
      <c r="BG69">
        <f t="shared" si="178"/>
        <v>5.6082387823918936</v>
      </c>
      <c r="BH69">
        <f t="shared" si="179"/>
        <v>5.4452900893730627</v>
      </c>
      <c r="BI69">
        <f t="shared" si="179"/>
        <v>7.604473326007426</v>
      </c>
      <c r="BJ69">
        <f t="shared" si="179"/>
        <v>10.885153580273711</v>
      </c>
      <c r="BK69">
        <f t="shared" si="179"/>
        <v>9.5990497423119425</v>
      </c>
      <c r="BL69">
        <f t="shared" si="179"/>
        <v>10.724013753412351</v>
      </c>
      <c r="BM69">
        <f t="shared" si="179"/>
        <v>6.3260571692149066</v>
      </c>
      <c r="BN69">
        <f t="shared" si="179"/>
        <v>3.6177323149416872E-2</v>
      </c>
      <c r="BO69">
        <f t="shared" si="179"/>
        <v>0</v>
      </c>
      <c r="BP69">
        <f>AW69/$BC69*100</f>
        <v>0</v>
      </c>
      <c r="BQ69">
        <f>BC69/$BC69*100</f>
        <v>100</v>
      </c>
    </row>
    <row r="70" spans="1:69">
      <c r="A70">
        <v>13</v>
      </c>
      <c r="B70">
        <v>30</v>
      </c>
      <c r="D70">
        <v>1</v>
      </c>
      <c r="E70" t="s">
        <v>25</v>
      </c>
      <c r="F70" t="s">
        <v>26</v>
      </c>
      <c r="G70">
        <v>-0.5</v>
      </c>
      <c r="H70">
        <v>1</v>
      </c>
      <c r="I70">
        <v>1</v>
      </c>
      <c r="J70">
        <v>5.0000000000000001E-4</v>
      </c>
      <c r="K70">
        <v>0</v>
      </c>
      <c r="L70">
        <v>20</v>
      </c>
      <c r="M70" t="s">
        <v>83</v>
      </c>
      <c r="N70">
        <v>8.5769999999999996E-3</v>
      </c>
      <c r="O70">
        <f>N70*100</f>
        <v>0.85769999999999991</v>
      </c>
      <c r="P70">
        <v>21.291</v>
      </c>
      <c r="Q70">
        <v>2.34</v>
      </c>
      <c r="R70">
        <v>29.986999999999998</v>
      </c>
      <c r="S70">
        <v>33.799999999999997</v>
      </c>
      <c r="T70">
        <f t="shared" si="165"/>
        <v>0.71000766999032916</v>
      </c>
      <c r="U70">
        <f t="shared" si="163"/>
        <v>6.9230769230769235E-2</v>
      </c>
      <c r="V70">
        <f t="shared" si="166"/>
        <v>0.28999233000967084</v>
      </c>
      <c r="W70">
        <f t="shared" si="164"/>
        <v>0.93076923076923079</v>
      </c>
      <c r="X70">
        <v>386745</v>
      </c>
      <c r="Y70">
        <v>359506</v>
      </c>
      <c r="Z70">
        <v>334046</v>
      </c>
      <c r="AA70">
        <v>294737</v>
      </c>
      <c r="AB70">
        <v>224361</v>
      </c>
      <c r="AC70">
        <v>168125</v>
      </c>
      <c r="AD70">
        <v>77412</v>
      </c>
      <c r="AE70">
        <v>3458</v>
      </c>
      <c r="AF70">
        <v>0</v>
      </c>
      <c r="AK70">
        <f t="shared" si="6"/>
        <v>27239</v>
      </c>
      <c r="AL70">
        <f t="shared" si="7"/>
        <v>25460</v>
      </c>
      <c r="AM70">
        <f t="shared" si="8"/>
        <v>39309</v>
      </c>
      <c r="AN70">
        <f t="shared" si="9"/>
        <v>70376</v>
      </c>
      <c r="AO70">
        <f t="shared" si="10"/>
        <v>56236</v>
      </c>
      <c r="AP70">
        <f t="shared" si="11"/>
        <v>90713</v>
      </c>
      <c r="AQ70">
        <f t="shared" si="12"/>
        <v>73954</v>
      </c>
      <c r="AR70">
        <f t="shared" si="13"/>
        <v>3458</v>
      </c>
      <c r="AS70">
        <f t="shared" si="14"/>
        <v>0</v>
      </c>
      <c r="AT70" s="5">
        <f t="shared" si="36"/>
        <v>224361</v>
      </c>
      <c r="AU70" s="5">
        <f t="shared" si="15"/>
        <v>168125</v>
      </c>
      <c r="AW70">
        <v>0</v>
      </c>
      <c r="AX70">
        <f t="shared" si="43"/>
        <v>52699</v>
      </c>
      <c r="AY70">
        <f t="shared" si="44"/>
        <v>165921</v>
      </c>
      <c r="AZ70">
        <f t="shared" si="45"/>
        <v>164667</v>
      </c>
      <c r="BA70">
        <f t="shared" si="46"/>
        <v>3458</v>
      </c>
      <c r="BB70">
        <f t="shared" si="47"/>
        <v>0</v>
      </c>
      <c r="BC70">
        <f t="shared" si="48"/>
        <v>779231</v>
      </c>
      <c r="BD70">
        <f t="shared" si="49"/>
        <v>224361</v>
      </c>
      <c r="BE70">
        <f t="shared" si="50"/>
        <v>168125</v>
      </c>
      <c r="BF70">
        <f t="shared" si="51"/>
        <v>806.58242499999994</v>
      </c>
      <c r="BG70">
        <f t="shared" si="178"/>
        <v>3.4956258157080504</v>
      </c>
      <c r="BH70">
        <f t="shared" si="179"/>
        <v>3.2673238102693554</v>
      </c>
      <c r="BI70">
        <f t="shared" si="179"/>
        <v>5.0445888318098229</v>
      </c>
      <c r="BJ70">
        <f t="shared" si="179"/>
        <v>9.0314682039087248</v>
      </c>
      <c r="BK70">
        <f t="shared" si="179"/>
        <v>7.2168586722037489</v>
      </c>
      <c r="BL70">
        <f t="shared" si="179"/>
        <v>11.641348970972665</v>
      </c>
      <c r="BM70">
        <f t="shared" si="179"/>
        <v>9.4906388477871122</v>
      </c>
      <c r="BN70">
        <f t="shared" si="179"/>
        <v>0.44377084587240495</v>
      </c>
      <c r="BO70">
        <f t="shared" si="179"/>
        <v>0</v>
      </c>
      <c r="BP70">
        <f>AW70/$BC70*100</f>
        <v>0</v>
      </c>
      <c r="BQ70">
        <f>BC70/$BC70*100</f>
        <v>100</v>
      </c>
    </row>
    <row r="71" spans="1:69">
      <c r="A71">
        <v>13</v>
      </c>
      <c r="B71">
        <v>30</v>
      </c>
      <c r="D71">
        <v>1</v>
      </c>
      <c r="E71" t="s">
        <v>25</v>
      </c>
      <c r="F71" t="s">
        <v>26</v>
      </c>
      <c r="G71">
        <v>-0.5</v>
      </c>
      <c r="H71">
        <v>1</v>
      </c>
      <c r="I71">
        <v>1</v>
      </c>
      <c r="J71">
        <v>6.9999999999999999E-4</v>
      </c>
    </row>
    <row r="72" spans="1:69">
      <c r="AK72">
        <f t="shared" si="6"/>
        <v>0</v>
      </c>
      <c r="AL72">
        <f t="shared" si="7"/>
        <v>0</v>
      </c>
      <c r="AM72">
        <f t="shared" si="8"/>
        <v>0</v>
      </c>
      <c r="AN72">
        <f t="shared" si="9"/>
        <v>0</v>
      </c>
      <c r="AO72">
        <f t="shared" si="10"/>
        <v>0</v>
      </c>
      <c r="AP72">
        <f t="shared" si="11"/>
        <v>0</v>
      </c>
      <c r="AQ72">
        <f t="shared" si="12"/>
        <v>0</v>
      </c>
      <c r="AR72">
        <f t="shared" si="13"/>
        <v>0</v>
      </c>
      <c r="AS72">
        <f t="shared" si="14"/>
        <v>0</v>
      </c>
      <c r="AT72" s="5">
        <f t="shared" si="36"/>
        <v>0</v>
      </c>
      <c r="AU72" s="5">
        <f t="shared" si="15"/>
        <v>0</v>
      </c>
      <c r="AX72">
        <f t="shared" si="43"/>
        <v>0</v>
      </c>
      <c r="AY72">
        <f t="shared" si="44"/>
        <v>0</v>
      </c>
      <c r="AZ72">
        <f t="shared" si="45"/>
        <v>0</v>
      </c>
      <c r="BA72">
        <f t="shared" si="46"/>
        <v>0</v>
      </c>
      <c r="BB72">
        <f t="shared" si="47"/>
        <v>0</v>
      </c>
    </row>
    <row r="73" spans="1:69" s="1" customFormat="1">
      <c r="A73">
        <v>13</v>
      </c>
      <c r="B73">
        <v>30</v>
      </c>
      <c r="C73"/>
      <c r="D73">
        <v>1</v>
      </c>
      <c r="E73" t="s">
        <v>23</v>
      </c>
      <c r="F73" t="s">
        <v>26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 t="s">
        <v>64</v>
      </c>
      <c r="N73">
        <v>0</v>
      </c>
      <c r="O73">
        <f t="shared" si="141"/>
        <v>0</v>
      </c>
      <c r="P73">
        <v>29.986999999999998</v>
      </c>
      <c r="Q73">
        <v>33.799999999999997</v>
      </c>
      <c r="R73">
        <v>29.986999999999998</v>
      </c>
      <c r="S73">
        <v>33.799999999999997</v>
      </c>
      <c r="T73">
        <f t="shared" si="165"/>
        <v>1</v>
      </c>
      <c r="U73">
        <f t="shared" si="163"/>
        <v>1</v>
      </c>
      <c r="V73">
        <f t="shared" si="166"/>
        <v>0</v>
      </c>
      <c r="W73">
        <f t="shared" si="164"/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/>
      <c r="AH73"/>
      <c r="AI73"/>
      <c r="AJ73"/>
      <c r="AK73">
        <f t="shared" si="6"/>
        <v>0</v>
      </c>
      <c r="AL73">
        <f t="shared" si="7"/>
        <v>0</v>
      </c>
      <c r="AM73">
        <f t="shared" si="8"/>
        <v>0</v>
      </c>
      <c r="AN73">
        <f t="shared" si="9"/>
        <v>0</v>
      </c>
      <c r="AO73">
        <f t="shared" si="10"/>
        <v>0</v>
      </c>
      <c r="AP73">
        <f t="shared" si="11"/>
        <v>0</v>
      </c>
      <c r="AQ73">
        <f t="shared" si="12"/>
        <v>0</v>
      </c>
      <c r="AR73">
        <f t="shared" si="13"/>
        <v>0</v>
      </c>
      <c r="AS73">
        <f t="shared" si="14"/>
        <v>0</v>
      </c>
      <c r="AT73" s="5">
        <f t="shared" si="36"/>
        <v>0</v>
      </c>
      <c r="AU73" s="5">
        <f t="shared" si="15"/>
        <v>0</v>
      </c>
      <c r="AV73" s="5"/>
      <c r="AW73">
        <v>0</v>
      </c>
      <c r="AX73">
        <f t="shared" si="43"/>
        <v>0</v>
      </c>
      <c r="AY73">
        <f t="shared" si="44"/>
        <v>0</v>
      </c>
      <c r="AZ73">
        <f t="shared" si="45"/>
        <v>0</v>
      </c>
      <c r="BA73">
        <f t="shared" si="46"/>
        <v>0</v>
      </c>
      <c r="BB73">
        <f t="shared" si="47"/>
        <v>0</v>
      </c>
      <c r="BC73">
        <f t="shared" si="48"/>
        <v>0</v>
      </c>
      <c r="BD73">
        <f t="shared" si="49"/>
        <v>0</v>
      </c>
      <c r="BE73">
        <f t="shared" si="50"/>
        <v>0</v>
      </c>
      <c r="BF73">
        <f t="shared" si="51"/>
        <v>0</v>
      </c>
      <c r="BG73">
        <f t="shared" ref="BG73" si="180">SUM(AL73:BC73)</f>
        <v>0</v>
      </c>
      <c r="BH73">
        <f t="shared" ref="BH73" si="181">SUM(AM73:BG73)</f>
        <v>0</v>
      </c>
      <c r="BI73">
        <f t="shared" ref="BI73" si="182">SUM(AN73:BH73)</f>
        <v>0</v>
      </c>
      <c r="BJ73">
        <f t="shared" ref="BJ73" si="183">SUM(AO73:BI73)</f>
        <v>0</v>
      </c>
      <c r="BK73">
        <f t="shared" ref="BK73" si="184">SUM(AP73:BJ73)</f>
        <v>0</v>
      </c>
      <c r="BL73">
        <f t="shared" ref="BL73" si="185">SUM(AQ73:BK73)</f>
        <v>0</v>
      </c>
      <c r="BM73">
        <f t="shared" ref="BM73" si="186">SUM(AR73:BL73)</f>
        <v>0</v>
      </c>
      <c r="BN73">
        <f t="shared" ref="BN73" si="187">SUM(AS73:BM73)</f>
        <v>0</v>
      </c>
      <c r="BO73">
        <f t="shared" ref="BO73" si="188">SUM(AW73:BN73)</f>
        <v>0</v>
      </c>
      <c r="BP73">
        <f t="shared" ref="BP73" si="189">SUM(BC73:BO73)</f>
        <v>0</v>
      </c>
      <c r="BQ73">
        <f t="shared" ref="BQ73" si="190">SUM(BG73:BP73)</f>
        <v>0</v>
      </c>
    </row>
    <row r="74" spans="1:69" s="1" customFormat="1">
      <c r="A74">
        <v>13</v>
      </c>
      <c r="B74">
        <v>30</v>
      </c>
      <c r="C74"/>
      <c r="D74">
        <v>1</v>
      </c>
      <c r="E74" t="s">
        <v>25</v>
      </c>
      <c r="F74" t="s">
        <v>26</v>
      </c>
      <c r="G74">
        <v>0</v>
      </c>
      <c r="H74">
        <v>1</v>
      </c>
      <c r="I74">
        <v>1</v>
      </c>
      <c r="J74">
        <v>1E-4</v>
      </c>
      <c r="K74">
        <v>0</v>
      </c>
      <c r="L74">
        <v>20</v>
      </c>
      <c r="M74" t="s">
        <v>65</v>
      </c>
      <c r="N74">
        <v>1.379E-3</v>
      </c>
      <c r="O74">
        <f>N74*100</f>
        <v>0.13789999999999999</v>
      </c>
      <c r="P74">
        <v>27.891999999999999</v>
      </c>
      <c r="Q74">
        <v>12.36</v>
      </c>
      <c r="R74">
        <v>29.986999999999998</v>
      </c>
      <c r="S74">
        <v>33.799999999999997</v>
      </c>
      <c r="T74">
        <f t="shared" si="165"/>
        <v>0.93013639243672264</v>
      </c>
      <c r="U74">
        <f t="shared" si="163"/>
        <v>0.36568047337278109</v>
      </c>
      <c r="V74">
        <f t="shared" si="166"/>
        <v>6.9863607563277363E-2</v>
      </c>
      <c r="W74">
        <f t="shared" si="164"/>
        <v>0.63431952662721891</v>
      </c>
      <c r="X74">
        <v>309757</v>
      </c>
      <c r="Y74">
        <v>228134</v>
      </c>
      <c r="Z74">
        <v>175982</v>
      </c>
      <c r="AA74">
        <v>126256</v>
      </c>
      <c r="AB74">
        <v>63284</v>
      </c>
      <c r="AC74">
        <v>29223</v>
      </c>
      <c r="AD74">
        <v>2784</v>
      </c>
      <c r="AE74">
        <v>0</v>
      </c>
      <c r="AF74">
        <v>0</v>
      </c>
      <c r="AG74"/>
      <c r="AH74"/>
      <c r="AI74"/>
      <c r="AJ74"/>
      <c r="AK74">
        <f t="shared" si="6"/>
        <v>81623</v>
      </c>
      <c r="AL74">
        <f t="shared" si="7"/>
        <v>52152</v>
      </c>
      <c r="AM74">
        <f t="shared" si="8"/>
        <v>49726</v>
      </c>
      <c r="AN74">
        <f t="shared" si="9"/>
        <v>62972</v>
      </c>
      <c r="AO74">
        <f t="shared" si="10"/>
        <v>34061</v>
      </c>
      <c r="AP74">
        <f t="shared" si="11"/>
        <v>26439</v>
      </c>
      <c r="AQ74">
        <f t="shared" si="12"/>
        <v>2784</v>
      </c>
      <c r="AR74">
        <f t="shared" si="13"/>
        <v>0</v>
      </c>
      <c r="AS74">
        <f t="shared" si="14"/>
        <v>0</v>
      </c>
      <c r="AT74" s="5">
        <f t="shared" si="36"/>
        <v>63284</v>
      </c>
      <c r="AU74" s="5">
        <f t="shared" si="15"/>
        <v>29223</v>
      </c>
      <c r="AV74" s="5"/>
      <c r="AW74">
        <v>0</v>
      </c>
      <c r="AX74">
        <f t="shared" si="43"/>
        <v>133775</v>
      </c>
      <c r="AY74">
        <f t="shared" si="44"/>
        <v>146759</v>
      </c>
      <c r="AZ74">
        <f t="shared" si="45"/>
        <v>29223</v>
      </c>
      <c r="BA74">
        <f t="shared" si="46"/>
        <v>0</v>
      </c>
      <c r="BB74">
        <f t="shared" si="47"/>
        <v>0</v>
      </c>
      <c r="BC74">
        <f t="shared" si="48"/>
        <v>402264</v>
      </c>
      <c r="BD74">
        <f t="shared" si="49"/>
        <v>63284</v>
      </c>
      <c r="BE74">
        <f t="shared" si="50"/>
        <v>29223</v>
      </c>
      <c r="BF74">
        <f t="shared" si="51"/>
        <v>131.97082499999999</v>
      </c>
      <c r="BG74">
        <f t="shared" ref="BG74:BG77" si="191">AK74/$BC74*100</f>
        <v>20.290903486267727</v>
      </c>
      <c r="BH74">
        <f t="shared" ref="BH74:BO77" si="192">AL74/$BC74*100</f>
        <v>12.964620249388462</v>
      </c>
      <c r="BI74">
        <f t="shared" si="192"/>
        <v>12.361533719149612</v>
      </c>
      <c r="BJ74">
        <f t="shared" si="192"/>
        <v>15.654396117972277</v>
      </c>
      <c r="BK74">
        <f t="shared" si="192"/>
        <v>8.4673249408348745</v>
      </c>
      <c r="BL74">
        <f t="shared" si="192"/>
        <v>6.5725493705626148</v>
      </c>
      <c r="BM74">
        <f t="shared" si="192"/>
        <v>0.69208281128810933</v>
      </c>
      <c r="BN74">
        <f t="shared" si="192"/>
        <v>0</v>
      </c>
      <c r="BO74">
        <f t="shared" si="192"/>
        <v>0</v>
      </c>
      <c r="BP74">
        <f>AW74/$BC74*100</f>
        <v>0</v>
      </c>
      <c r="BQ74">
        <f>BC74/$BC74*100</f>
        <v>100</v>
      </c>
    </row>
    <row r="75" spans="1:69" s="1" customFormat="1">
      <c r="A75">
        <v>13</v>
      </c>
      <c r="B75">
        <v>30</v>
      </c>
      <c r="C75"/>
      <c r="D75">
        <v>1</v>
      </c>
      <c r="E75" t="s">
        <v>25</v>
      </c>
      <c r="F75" t="s">
        <v>26</v>
      </c>
      <c r="G75">
        <v>0</v>
      </c>
      <c r="H75">
        <v>1</v>
      </c>
      <c r="I75">
        <v>1</v>
      </c>
      <c r="J75">
        <v>2.0000000000000001E-4</v>
      </c>
      <c r="K75">
        <v>0</v>
      </c>
      <c r="L75">
        <v>20</v>
      </c>
      <c r="M75" t="s">
        <v>66</v>
      </c>
      <c r="N75">
        <v>2.8730000000000001E-3</v>
      </c>
      <c r="O75">
        <f>N75*100</f>
        <v>0.2873</v>
      </c>
      <c r="P75">
        <v>26.097000000000001</v>
      </c>
      <c r="Q75">
        <v>6.7</v>
      </c>
      <c r="R75">
        <v>29.986999999999998</v>
      </c>
      <c r="S75">
        <v>33.799999999999997</v>
      </c>
      <c r="T75">
        <f t="shared" si="165"/>
        <v>0.87027712008537039</v>
      </c>
      <c r="U75">
        <f t="shared" si="163"/>
        <v>0.19822485207100593</v>
      </c>
      <c r="V75">
        <f t="shared" si="166"/>
        <v>0.12972287991462961</v>
      </c>
      <c r="W75">
        <f t="shared" si="164"/>
        <v>0.80177514792899407</v>
      </c>
      <c r="X75">
        <v>342558</v>
      </c>
      <c r="Y75">
        <v>284859</v>
      </c>
      <c r="Z75">
        <v>239189</v>
      </c>
      <c r="AA75">
        <v>189274</v>
      </c>
      <c r="AB75">
        <v>120779</v>
      </c>
      <c r="AC75">
        <v>72422</v>
      </c>
      <c r="AD75">
        <v>17778</v>
      </c>
      <c r="AE75">
        <v>151</v>
      </c>
      <c r="AF75">
        <v>0</v>
      </c>
      <c r="AG75"/>
      <c r="AH75"/>
      <c r="AI75"/>
      <c r="AJ75"/>
      <c r="AK75">
        <f t="shared" si="6"/>
        <v>57699</v>
      </c>
      <c r="AL75">
        <f t="shared" si="7"/>
        <v>45670</v>
      </c>
      <c r="AM75">
        <f t="shared" si="8"/>
        <v>49915</v>
      </c>
      <c r="AN75">
        <f t="shared" si="9"/>
        <v>68495</v>
      </c>
      <c r="AO75">
        <f t="shared" si="10"/>
        <v>48357</v>
      </c>
      <c r="AP75">
        <f t="shared" si="11"/>
        <v>54644</v>
      </c>
      <c r="AQ75">
        <f t="shared" si="12"/>
        <v>17627</v>
      </c>
      <c r="AR75">
        <f t="shared" si="13"/>
        <v>151</v>
      </c>
      <c r="AS75">
        <f t="shared" si="14"/>
        <v>0</v>
      </c>
      <c r="AT75" s="5">
        <f t="shared" si="36"/>
        <v>120779</v>
      </c>
      <c r="AU75" s="5">
        <f t="shared" si="15"/>
        <v>72422</v>
      </c>
      <c r="AV75" s="5"/>
      <c r="AW75">
        <v>0</v>
      </c>
      <c r="AX75">
        <f t="shared" si="43"/>
        <v>103369</v>
      </c>
      <c r="AY75">
        <f t="shared" si="44"/>
        <v>166767</v>
      </c>
      <c r="AZ75">
        <f t="shared" si="45"/>
        <v>72271</v>
      </c>
      <c r="BA75">
        <f t="shared" si="46"/>
        <v>151</v>
      </c>
      <c r="BB75">
        <f t="shared" si="47"/>
        <v>0</v>
      </c>
      <c r="BC75">
        <f t="shared" si="48"/>
        <v>535759</v>
      </c>
      <c r="BD75">
        <f t="shared" si="49"/>
        <v>120779</v>
      </c>
      <c r="BE75">
        <f t="shared" si="50"/>
        <v>72422</v>
      </c>
      <c r="BF75">
        <f t="shared" si="51"/>
        <v>299.47947499999998</v>
      </c>
      <c r="BG75">
        <f t="shared" si="191"/>
        <v>10.769581098964274</v>
      </c>
      <c r="BH75">
        <f t="shared" si="192"/>
        <v>8.524355167155381</v>
      </c>
      <c r="BI75">
        <f t="shared" si="192"/>
        <v>9.3166890336886556</v>
      </c>
      <c r="BJ75">
        <f t="shared" si="192"/>
        <v>12.784666239857847</v>
      </c>
      <c r="BK75">
        <f t="shared" si="192"/>
        <v>9.0258866393285029</v>
      </c>
      <c r="BL75">
        <f t="shared" si="192"/>
        <v>10.199362026582847</v>
      </c>
      <c r="BM75">
        <f t="shared" si="192"/>
        <v>3.2900987197601905</v>
      </c>
      <c r="BN75">
        <f t="shared" si="192"/>
        <v>2.8184314215906777E-2</v>
      </c>
      <c r="BO75">
        <f t="shared" si="192"/>
        <v>0</v>
      </c>
      <c r="BP75">
        <f>AW75/$BC75*100</f>
        <v>0</v>
      </c>
      <c r="BQ75">
        <f>BC75/$BC75*100</f>
        <v>100</v>
      </c>
    </row>
    <row r="76" spans="1:69" s="4" customFormat="1">
      <c r="A76">
        <v>13</v>
      </c>
      <c r="B76">
        <v>30</v>
      </c>
      <c r="C76"/>
      <c r="D76">
        <v>1</v>
      </c>
      <c r="E76" t="s">
        <v>25</v>
      </c>
      <c r="F76" t="s">
        <v>26</v>
      </c>
      <c r="G76">
        <v>0</v>
      </c>
      <c r="H76">
        <v>1</v>
      </c>
      <c r="I76">
        <v>1</v>
      </c>
      <c r="J76">
        <v>4.0000000000000002E-4</v>
      </c>
      <c r="K76">
        <v>0</v>
      </c>
      <c r="L76">
        <v>20</v>
      </c>
      <c r="M76" t="s">
        <v>67</v>
      </c>
      <c r="N76">
        <v>5.7949999999999998E-3</v>
      </c>
      <c r="O76">
        <f>N76*100</f>
        <v>0.57950000000000002</v>
      </c>
      <c r="P76">
        <v>23.495999999999999</v>
      </c>
      <c r="Q76">
        <v>3.18</v>
      </c>
      <c r="R76">
        <v>29.986999999999998</v>
      </c>
      <c r="S76">
        <v>33.799999999999997</v>
      </c>
      <c r="T76">
        <f t="shared" si="165"/>
        <v>0.78353953379797914</v>
      </c>
      <c r="U76">
        <f t="shared" si="163"/>
        <v>9.4082840236686407E-2</v>
      </c>
      <c r="V76">
        <f t="shared" si="166"/>
        <v>0.21646046620202086</v>
      </c>
      <c r="W76">
        <f t="shared" si="164"/>
        <v>0.90591715976331355</v>
      </c>
      <c r="X76">
        <v>367538</v>
      </c>
      <c r="Y76">
        <v>328471</v>
      </c>
      <c r="Z76">
        <v>294472</v>
      </c>
      <c r="AA76">
        <v>251035</v>
      </c>
      <c r="AB76">
        <v>186058</v>
      </c>
      <c r="AC76">
        <v>133854</v>
      </c>
      <c r="AD76">
        <v>57421</v>
      </c>
      <c r="AE76">
        <v>1736</v>
      </c>
      <c r="AF76">
        <v>0</v>
      </c>
      <c r="AG76"/>
      <c r="AH76"/>
      <c r="AI76"/>
      <c r="AJ76"/>
      <c r="AK76">
        <f t="shared" si="6"/>
        <v>39067</v>
      </c>
      <c r="AL76">
        <f t="shared" si="7"/>
        <v>33999</v>
      </c>
      <c r="AM76">
        <f t="shared" si="8"/>
        <v>43437</v>
      </c>
      <c r="AN76">
        <f t="shared" si="9"/>
        <v>64977</v>
      </c>
      <c r="AO76">
        <f t="shared" si="10"/>
        <v>52204</v>
      </c>
      <c r="AP76">
        <f t="shared" si="11"/>
        <v>76433</v>
      </c>
      <c r="AQ76">
        <f t="shared" si="12"/>
        <v>55685</v>
      </c>
      <c r="AR76">
        <f t="shared" si="13"/>
        <v>1736</v>
      </c>
      <c r="AS76">
        <f t="shared" si="14"/>
        <v>0</v>
      </c>
      <c r="AT76" s="5">
        <f t="shared" si="36"/>
        <v>186058</v>
      </c>
      <c r="AU76" s="5">
        <f t="shared" si="15"/>
        <v>133854</v>
      </c>
      <c r="AV76" s="5"/>
      <c r="AW76" s="4">
        <v>0</v>
      </c>
      <c r="AX76" s="4">
        <f t="shared" si="43"/>
        <v>73066</v>
      </c>
      <c r="AY76" s="4">
        <f t="shared" si="44"/>
        <v>160618</v>
      </c>
      <c r="AZ76" s="4">
        <f t="shared" si="45"/>
        <v>132118</v>
      </c>
      <c r="BA76" s="4">
        <f t="shared" si="46"/>
        <v>1736</v>
      </c>
      <c r="BB76" s="4">
        <f t="shared" si="47"/>
        <v>0</v>
      </c>
      <c r="BC76" s="4">
        <f t="shared" si="48"/>
        <v>687450</v>
      </c>
      <c r="BD76" s="4">
        <f t="shared" si="49"/>
        <v>186058</v>
      </c>
      <c r="BE76" s="4">
        <f t="shared" si="50"/>
        <v>133854</v>
      </c>
      <c r="BF76" s="4">
        <f t="shared" si="51"/>
        <v>621.47559999999999</v>
      </c>
      <c r="BG76" s="4">
        <f t="shared" si="191"/>
        <v>5.6828860280747691</v>
      </c>
      <c r="BH76" s="4">
        <f t="shared" si="192"/>
        <v>4.945668775910975</v>
      </c>
      <c r="BI76" s="4">
        <f t="shared" si="192"/>
        <v>6.3185686231725953</v>
      </c>
      <c r="BJ76" s="4">
        <f t="shared" si="192"/>
        <v>9.4518874099934536</v>
      </c>
      <c r="BK76" s="4">
        <f t="shared" si="192"/>
        <v>7.5938613717361259</v>
      </c>
      <c r="BL76" s="4">
        <f t="shared" si="192"/>
        <v>11.118335878973017</v>
      </c>
      <c r="BM76" s="4">
        <f t="shared" si="192"/>
        <v>8.1002254709433412</v>
      </c>
      <c r="BN76" s="4">
        <f t="shared" si="192"/>
        <v>0.25252745654229397</v>
      </c>
      <c r="BO76" s="4">
        <f t="shared" si="192"/>
        <v>0</v>
      </c>
      <c r="BP76" s="4">
        <f>AW76/$BC76*100</f>
        <v>0</v>
      </c>
      <c r="BQ76" s="4">
        <f>BC76/$BC76*100</f>
        <v>100</v>
      </c>
    </row>
    <row r="77" spans="1:69" s="1" customFormat="1">
      <c r="A77">
        <v>13</v>
      </c>
      <c r="B77">
        <v>30</v>
      </c>
      <c r="C77"/>
      <c r="D77">
        <v>1</v>
      </c>
      <c r="E77" t="s">
        <v>25</v>
      </c>
      <c r="F77" t="s">
        <v>26</v>
      </c>
      <c r="G77">
        <v>0</v>
      </c>
      <c r="H77">
        <v>1</v>
      </c>
      <c r="I77">
        <v>1</v>
      </c>
      <c r="J77">
        <v>5.9999999999999995E-4</v>
      </c>
      <c r="K77">
        <v>0</v>
      </c>
      <c r="L77">
        <v>20</v>
      </c>
      <c r="M77" t="s">
        <v>68</v>
      </c>
      <c r="N77">
        <v>8.7889999999999999E-3</v>
      </c>
      <c r="O77">
        <f>N77*100</f>
        <v>0.87890000000000001</v>
      </c>
      <c r="P77">
        <v>21.375</v>
      </c>
      <c r="Q77">
        <v>2</v>
      </c>
      <c r="R77">
        <v>29.986999999999998</v>
      </c>
      <c r="S77">
        <v>33.799999999999997</v>
      </c>
      <c r="T77">
        <f t="shared" si="165"/>
        <v>0.71280888384966823</v>
      </c>
      <c r="U77">
        <f t="shared" si="163"/>
        <v>5.9171597633136098E-2</v>
      </c>
      <c r="V77">
        <f t="shared" si="166"/>
        <v>0.28719111615033177</v>
      </c>
      <c r="W77">
        <f t="shared" si="164"/>
        <v>0.94082840236686394</v>
      </c>
      <c r="X77">
        <v>379343</v>
      </c>
      <c r="Y77">
        <v>348916</v>
      </c>
      <c r="Z77">
        <v>321745</v>
      </c>
      <c r="AA77">
        <v>284373</v>
      </c>
      <c r="AB77">
        <v>223385</v>
      </c>
      <c r="AC77">
        <v>174026</v>
      </c>
      <c r="AD77">
        <v>88205</v>
      </c>
      <c r="AE77">
        <v>8098</v>
      </c>
      <c r="AF77">
        <v>0</v>
      </c>
      <c r="AG77"/>
      <c r="AH77"/>
      <c r="AI77"/>
      <c r="AJ77"/>
      <c r="AK77">
        <f t="shared" si="6"/>
        <v>30427</v>
      </c>
      <c r="AL77">
        <f t="shared" si="7"/>
        <v>27171</v>
      </c>
      <c r="AM77">
        <f t="shared" si="8"/>
        <v>37372</v>
      </c>
      <c r="AN77">
        <f t="shared" si="9"/>
        <v>60988</v>
      </c>
      <c r="AO77">
        <f t="shared" si="10"/>
        <v>49359</v>
      </c>
      <c r="AP77">
        <f t="shared" si="11"/>
        <v>85821</v>
      </c>
      <c r="AQ77">
        <f t="shared" si="12"/>
        <v>80107</v>
      </c>
      <c r="AR77">
        <f t="shared" si="13"/>
        <v>8098</v>
      </c>
      <c r="AS77">
        <f t="shared" si="14"/>
        <v>0</v>
      </c>
      <c r="AT77" s="5">
        <f t="shared" si="36"/>
        <v>223385</v>
      </c>
      <c r="AU77" s="5">
        <f t="shared" si="15"/>
        <v>174026</v>
      </c>
      <c r="AV77" s="5"/>
      <c r="AW77">
        <v>0</v>
      </c>
      <c r="AX77">
        <f t="shared" si="43"/>
        <v>57598</v>
      </c>
      <c r="AY77">
        <f t="shared" si="44"/>
        <v>147719</v>
      </c>
      <c r="AZ77">
        <f t="shared" si="45"/>
        <v>165928</v>
      </c>
      <c r="BA77">
        <f t="shared" si="46"/>
        <v>8098</v>
      </c>
      <c r="BB77">
        <f t="shared" si="47"/>
        <v>0</v>
      </c>
      <c r="BC77">
        <f t="shared" si="48"/>
        <v>776754</v>
      </c>
      <c r="BD77">
        <f t="shared" si="49"/>
        <v>223385</v>
      </c>
      <c r="BE77">
        <f t="shared" si="50"/>
        <v>174026</v>
      </c>
      <c r="BF77">
        <f t="shared" si="51"/>
        <v>921.06684999999993</v>
      </c>
      <c r="BG77">
        <f t="shared" si="191"/>
        <v>3.9171990102400502</v>
      </c>
      <c r="BH77">
        <f t="shared" si="192"/>
        <v>3.4980186777280839</v>
      </c>
      <c r="BI77">
        <f t="shared" si="192"/>
        <v>4.8113044799254334</v>
      </c>
      <c r="BJ77">
        <f t="shared" si="192"/>
        <v>7.8516492995208269</v>
      </c>
      <c r="BK77">
        <f t="shared" si="192"/>
        <v>6.354521508740218</v>
      </c>
      <c r="BL77">
        <f t="shared" si="192"/>
        <v>11.048671780254752</v>
      </c>
      <c r="BM77">
        <f t="shared" si="192"/>
        <v>10.313046344144993</v>
      </c>
      <c r="BN77">
        <f t="shared" si="192"/>
        <v>1.042543713968644</v>
      </c>
      <c r="BO77">
        <f t="shared" si="192"/>
        <v>0</v>
      </c>
      <c r="BP77">
        <f>AW77/$BC77*100</f>
        <v>0</v>
      </c>
      <c r="BQ77">
        <f>BC77/$BC77*100</f>
        <v>100</v>
      </c>
    </row>
    <row r="78" spans="1:69">
      <c r="A78">
        <v>13</v>
      </c>
      <c r="B78">
        <v>30</v>
      </c>
      <c r="D78">
        <v>1</v>
      </c>
      <c r="E78" t="s">
        <v>25</v>
      </c>
      <c r="F78" t="s">
        <v>26</v>
      </c>
      <c r="G78">
        <v>0</v>
      </c>
      <c r="H78">
        <v>1</v>
      </c>
      <c r="I78">
        <v>1</v>
      </c>
      <c r="J78">
        <v>6.9999999999999999E-4</v>
      </c>
      <c r="AK78">
        <f t="shared" si="6"/>
        <v>0</v>
      </c>
      <c r="AL78">
        <f t="shared" si="7"/>
        <v>0</v>
      </c>
      <c r="AM78">
        <f t="shared" si="8"/>
        <v>0</v>
      </c>
      <c r="AN78">
        <f t="shared" si="9"/>
        <v>0</v>
      </c>
      <c r="AO78">
        <f t="shared" si="10"/>
        <v>0</v>
      </c>
      <c r="AP78">
        <f t="shared" si="11"/>
        <v>0</v>
      </c>
      <c r="AQ78">
        <f t="shared" si="12"/>
        <v>0</v>
      </c>
      <c r="AR78">
        <f t="shared" si="13"/>
        <v>0</v>
      </c>
      <c r="AS78">
        <f t="shared" si="14"/>
        <v>0</v>
      </c>
      <c r="AT78" s="5">
        <f t="shared" si="36"/>
        <v>0</v>
      </c>
      <c r="AU78" s="5">
        <f t="shared" si="15"/>
        <v>0</v>
      </c>
      <c r="AX78">
        <f t="shared" si="43"/>
        <v>0</v>
      </c>
      <c r="AY78">
        <f t="shared" si="44"/>
        <v>0</v>
      </c>
      <c r="AZ78">
        <f t="shared" si="45"/>
        <v>0</v>
      </c>
      <c r="BA78">
        <f t="shared" si="46"/>
        <v>0</v>
      </c>
      <c r="BB78">
        <f t="shared" si="47"/>
        <v>0</v>
      </c>
    </row>
    <row r="79" spans="1:69" s="1" customFormat="1" hidden="1">
      <c r="A79">
        <v>13</v>
      </c>
      <c r="B79">
        <v>30</v>
      </c>
      <c r="C79"/>
      <c r="D79">
        <v>1</v>
      </c>
      <c r="E79" t="s">
        <v>23</v>
      </c>
      <c r="F79" t="s">
        <v>26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 t="s">
        <v>69</v>
      </c>
      <c r="N79">
        <v>0</v>
      </c>
      <c r="O79">
        <f t="shared" ref="O79:O83" si="193">N79*100</f>
        <v>0</v>
      </c>
      <c r="P79">
        <v>29.986999999999998</v>
      </c>
      <c r="Q79">
        <v>33.799999999999997</v>
      </c>
      <c r="R79">
        <v>29.986999999999998</v>
      </c>
      <c r="S79">
        <v>33.799999999999997</v>
      </c>
      <c r="T79">
        <f t="shared" ref="T79:T83" si="194">P79/R79</f>
        <v>1</v>
      </c>
      <c r="U79">
        <f t="shared" ref="U79:U83" si="195">Q79/S79</f>
        <v>1</v>
      </c>
      <c r="V79">
        <f t="shared" ref="V79:V83" si="196">1-T79</f>
        <v>0</v>
      </c>
      <c r="W79">
        <f t="shared" si="164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/>
      <c r="AH79"/>
      <c r="AI79"/>
      <c r="AJ79"/>
      <c r="AK79">
        <f t="shared" si="6"/>
        <v>0</v>
      </c>
      <c r="AL79">
        <f t="shared" si="7"/>
        <v>0</v>
      </c>
      <c r="AM79">
        <f t="shared" si="8"/>
        <v>0</v>
      </c>
      <c r="AN79">
        <f t="shared" si="9"/>
        <v>0</v>
      </c>
      <c r="AO79">
        <f t="shared" si="10"/>
        <v>0</v>
      </c>
      <c r="AP79">
        <f t="shared" si="11"/>
        <v>0</v>
      </c>
      <c r="AQ79">
        <f t="shared" si="12"/>
        <v>0</v>
      </c>
      <c r="AR79">
        <f t="shared" si="13"/>
        <v>0</v>
      </c>
      <c r="AS79">
        <f t="shared" si="14"/>
        <v>0</v>
      </c>
      <c r="AT79" s="5">
        <f t="shared" si="36"/>
        <v>0</v>
      </c>
      <c r="AU79" s="5">
        <f t="shared" si="15"/>
        <v>0</v>
      </c>
      <c r="AV79" s="5"/>
      <c r="AW79">
        <v>0</v>
      </c>
      <c r="AX79">
        <f t="shared" si="43"/>
        <v>0</v>
      </c>
      <c r="AY79">
        <f t="shared" si="44"/>
        <v>0</v>
      </c>
      <c r="AZ79">
        <f t="shared" si="45"/>
        <v>0</v>
      </c>
      <c r="BA79">
        <f t="shared" si="46"/>
        <v>0</v>
      </c>
      <c r="BB79">
        <f t="shared" si="47"/>
        <v>0</v>
      </c>
      <c r="BC79">
        <f t="shared" ref="BC79" si="197">SUM(AK79:AW79)</f>
        <v>0</v>
      </c>
      <c r="BD79">
        <f t="shared" ref="BD79:BD83" si="198">AO79+AP79+AQ79+AR79+AS79+AW79</f>
        <v>0</v>
      </c>
      <c r="BE79">
        <f t="shared" ref="BE79:BE83" si="199">AP79+AQ79+AR79+AS79+AW79</f>
        <v>0</v>
      </c>
      <c r="BF79">
        <f t="shared" si="51"/>
        <v>0</v>
      </c>
      <c r="BG79">
        <f t="shared" ref="BG79" si="200">SUM(AL79:BC79)</f>
        <v>0</v>
      </c>
      <c r="BH79">
        <f t="shared" ref="BH79" si="201">SUM(AM79:BG79)</f>
        <v>0</v>
      </c>
      <c r="BI79">
        <f t="shared" ref="BI79" si="202">SUM(AN79:BH79)</f>
        <v>0</v>
      </c>
      <c r="BJ79">
        <f t="shared" ref="BJ79" si="203">SUM(AO79:BI79)</f>
        <v>0</v>
      </c>
      <c r="BK79">
        <f t="shared" ref="BK79" si="204">SUM(AP79:BJ79)</f>
        <v>0</v>
      </c>
      <c r="BL79">
        <f t="shared" ref="BL79" si="205">SUM(AQ79:BK79)</f>
        <v>0</v>
      </c>
      <c r="BM79">
        <f t="shared" ref="BM79" si="206">SUM(AR79:BL79)</f>
        <v>0</v>
      </c>
      <c r="BN79">
        <f t="shared" ref="BN79" si="207">SUM(AS79:BM79)</f>
        <v>0</v>
      </c>
      <c r="BO79">
        <f t="shared" ref="BO79" si="208">SUM(AW79:BN79)</f>
        <v>0</v>
      </c>
      <c r="BP79">
        <f t="shared" ref="BP79" si="209">SUM(BC79:BO79)</f>
        <v>0</v>
      </c>
      <c r="BQ79">
        <f t="shared" ref="BQ79" si="210">SUM(BG79:BP79)</f>
        <v>0</v>
      </c>
    </row>
    <row r="80" spans="1:69" hidden="1">
      <c r="A80">
        <v>13</v>
      </c>
      <c r="B80">
        <v>30</v>
      </c>
      <c r="D80">
        <v>1</v>
      </c>
      <c r="E80" t="s">
        <v>25</v>
      </c>
      <c r="F80" t="s">
        <v>26</v>
      </c>
      <c r="G80">
        <v>0</v>
      </c>
      <c r="H80">
        <v>1</v>
      </c>
      <c r="I80">
        <v>0</v>
      </c>
      <c r="J80">
        <v>1E-4</v>
      </c>
      <c r="K80">
        <v>0</v>
      </c>
      <c r="L80">
        <v>20</v>
      </c>
      <c r="M80" t="s">
        <v>70</v>
      </c>
      <c r="N80">
        <v>1.175E-3</v>
      </c>
      <c r="O80">
        <f t="shared" si="193"/>
        <v>0.11750000000000001</v>
      </c>
      <c r="P80">
        <v>28.263999999999999</v>
      </c>
      <c r="Q80">
        <v>18.11</v>
      </c>
      <c r="R80">
        <v>29.986999999999998</v>
      </c>
      <c r="S80">
        <v>33.799999999999997</v>
      </c>
      <c r="T80">
        <f t="shared" si="194"/>
        <v>0.94254176809950985</v>
      </c>
      <c r="U80">
        <f t="shared" si="195"/>
        <v>0.5357988165680474</v>
      </c>
      <c r="V80">
        <f t="shared" si="196"/>
        <v>5.7458231900490153E-2</v>
      </c>
      <c r="W80">
        <f t="shared" ref="W80:W83" si="211">1-U80</f>
        <v>0.4642011834319526</v>
      </c>
      <c r="X80">
        <v>229378</v>
      </c>
      <c r="Y80">
        <v>135524</v>
      </c>
      <c r="Z80">
        <v>106158</v>
      </c>
      <c r="AA80">
        <v>80679</v>
      </c>
      <c r="AB80">
        <v>47314</v>
      </c>
      <c r="AC80">
        <v>26404</v>
      </c>
      <c r="AD80">
        <v>7564</v>
      </c>
      <c r="AE80">
        <v>1</v>
      </c>
      <c r="AF80">
        <v>0</v>
      </c>
      <c r="AK80">
        <f t="shared" si="6"/>
        <v>93854</v>
      </c>
      <c r="AL80">
        <f t="shared" si="7"/>
        <v>29366</v>
      </c>
      <c r="AM80">
        <f t="shared" si="8"/>
        <v>25479</v>
      </c>
      <c r="AN80">
        <f t="shared" si="9"/>
        <v>33365</v>
      </c>
      <c r="AO80">
        <f t="shared" si="10"/>
        <v>20910</v>
      </c>
      <c r="AP80">
        <f t="shared" si="11"/>
        <v>18840</v>
      </c>
      <c r="AQ80">
        <f t="shared" si="12"/>
        <v>7563</v>
      </c>
      <c r="AR80">
        <f t="shared" si="13"/>
        <v>1</v>
      </c>
      <c r="AS80">
        <f t="shared" si="14"/>
        <v>0</v>
      </c>
      <c r="AT80" s="5">
        <f t="shared" si="36"/>
        <v>47314</v>
      </c>
      <c r="AU80" s="5">
        <f t="shared" si="15"/>
        <v>26404</v>
      </c>
      <c r="AW80">
        <v>0</v>
      </c>
      <c r="AX80">
        <f t="shared" si="43"/>
        <v>123220</v>
      </c>
      <c r="AY80">
        <f t="shared" si="44"/>
        <v>79754</v>
      </c>
      <c r="AZ80">
        <f t="shared" si="45"/>
        <v>26403</v>
      </c>
      <c r="BA80">
        <f t="shared" si="46"/>
        <v>1</v>
      </c>
      <c r="BB80">
        <f t="shared" si="47"/>
        <v>0</v>
      </c>
      <c r="BC80">
        <f t="shared" ref="BC80:BC83" si="212">SUM(AK80:AW80)</f>
        <v>303096</v>
      </c>
      <c r="BD80">
        <f t="shared" si="198"/>
        <v>47314</v>
      </c>
      <c r="BE80">
        <f t="shared" si="199"/>
        <v>26404</v>
      </c>
      <c r="BF80">
        <f t="shared" si="51"/>
        <v>122.59039999999999</v>
      </c>
      <c r="BG80">
        <f t="shared" ref="BG80:BG83" si="213">AK80/$BC80*100</f>
        <v>30.965106764853378</v>
      </c>
      <c r="BH80">
        <f t="shared" ref="BH80:BH83" si="214">AL80/$BC80*100</f>
        <v>9.6886794942856387</v>
      </c>
      <c r="BI80">
        <f t="shared" ref="BI80:BI83" si="215">AM80/$BC80*100</f>
        <v>8.4062475255364646</v>
      </c>
      <c r="BJ80">
        <f t="shared" ref="BJ80:BJ83" si="216">AN80/$BC80*100</f>
        <v>11.00806345184364</v>
      </c>
      <c r="BK80">
        <f t="shared" ref="BK80:BK83" si="217">AO80/$BC80*100</f>
        <v>6.8988043392192573</v>
      </c>
      <c r="BL80">
        <f t="shared" ref="BL80:BL83" si="218">AP80/$BC80*100</f>
        <v>6.2158524031989861</v>
      </c>
      <c r="BM80">
        <f t="shared" ref="BM80:BM83" si="219">AQ80/$BC80*100</f>
        <v>2.4952490300102936</v>
      </c>
      <c r="BN80">
        <f t="shared" ref="BN80:BN83" si="220">AR80/$BC80*100</f>
        <v>3.299284715073772E-4</v>
      </c>
      <c r="BO80">
        <f t="shared" ref="BO80:BO83" si="221">AS80/$BC80*100</f>
        <v>0</v>
      </c>
      <c r="BP80">
        <f t="shared" ref="BP80:BP83" si="222">AW80/$BC80*100</f>
        <v>0</v>
      </c>
      <c r="BQ80">
        <f t="shared" ref="BQ80:BQ83" si="223">BC80/$BC80*100</f>
        <v>100</v>
      </c>
    </row>
    <row r="81" spans="1:69" hidden="1">
      <c r="A81">
        <v>13</v>
      </c>
      <c r="B81">
        <v>30</v>
      </c>
      <c r="D81">
        <v>1</v>
      </c>
      <c r="E81" t="s">
        <v>25</v>
      </c>
      <c r="F81" t="s">
        <v>26</v>
      </c>
      <c r="G81">
        <v>0</v>
      </c>
      <c r="H81">
        <v>1</v>
      </c>
      <c r="I81">
        <v>0</v>
      </c>
      <c r="J81">
        <v>2.9999999999999997E-4</v>
      </c>
      <c r="K81">
        <v>0</v>
      </c>
      <c r="L81">
        <v>20</v>
      </c>
      <c r="M81" t="s">
        <v>71</v>
      </c>
      <c r="N81">
        <v>3.3050000000000002E-3</v>
      </c>
      <c r="O81">
        <f t="shared" si="193"/>
        <v>0.33050000000000002</v>
      </c>
      <c r="P81">
        <v>25.463000000000001</v>
      </c>
      <c r="Q81">
        <v>7.92</v>
      </c>
      <c r="R81">
        <v>29.986999999999998</v>
      </c>
      <c r="S81">
        <v>33.799999999999997</v>
      </c>
      <c r="T81">
        <f t="shared" si="194"/>
        <v>0.84913462500416859</v>
      </c>
      <c r="U81">
        <f t="shared" si="195"/>
        <v>0.23431952662721894</v>
      </c>
      <c r="V81">
        <f t="shared" si="196"/>
        <v>0.15086537499583141</v>
      </c>
      <c r="W81">
        <f t="shared" si="211"/>
        <v>0.76568047337278111</v>
      </c>
      <c r="X81">
        <v>284196</v>
      </c>
      <c r="Y81">
        <v>212752</v>
      </c>
      <c r="Z81">
        <v>184846</v>
      </c>
      <c r="AA81">
        <v>156662</v>
      </c>
      <c r="AB81">
        <v>117586</v>
      </c>
      <c r="AC81">
        <v>85309</v>
      </c>
      <c r="AD81">
        <v>39468</v>
      </c>
      <c r="AE81">
        <v>2515</v>
      </c>
      <c r="AF81">
        <v>0</v>
      </c>
      <c r="AK81">
        <f t="shared" si="6"/>
        <v>71444</v>
      </c>
      <c r="AL81">
        <f t="shared" si="7"/>
        <v>27906</v>
      </c>
      <c r="AM81">
        <f t="shared" si="8"/>
        <v>28184</v>
      </c>
      <c r="AN81">
        <f t="shared" si="9"/>
        <v>39076</v>
      </c>
      <c r="AO81">
        <f t="shared" si="10"/>
        <v>32277</v>
      </c>
      <c r="AP81">
        <f t="shared" si="11"/>
        <v>45841</v>
      </c>
      <c r="AQ81">
        <f t="shared" si="12"/>
        <v>36953</v>
      </c>
      <c r="AR81">
        <f t="shared" si="13"/>
        <v>2515</v>
      </c>
      <c r="AS81">
        <f t="shared" si="14"/>
        <v>0</v>
      </c>
      <c r="AT81" s="5">
        <f t="shared" si="36"/>
        <v>117586</v>
      </c>
      <c r="AU81" s="5">
        <f t="shared" si="15"/>
        <v>85309</v>
      </c>
      <c r="AW81">
        <v>0</v>
      </c>
      <c r="AX81">
        <f t="shared" si="43"/>
        <v>99350</v>
      </c>
      <c r="AY81">
        <f t="shared" si="44"/>
        <v>99537</v>
      </c>
      <c r="AZ81">
        <f t="shared" si="45"/>
        <v>82794</v>
      </c>
      <c r="BA81">
        <f t="shared" si="46"/>
        <v>2515</v>
      </c>
      <c r="BB81">
        <f t="shared" si="47"/>
        <v>0</v>
      </c>
      <c r="BC81">
        <f t="shared" si="212"/>
        <v>487091</v>
      </c>
      <c r="BD81">
        <f t="shared" si="198"/>
        <v>117586</v>
      </c>
      <c r="BE81">
        <f t="shared" si="199"/>
        <v>85309</v>
      </c>
      <c r="BF81">
        <f t="shared" si="51"/>
        <v>428.16749999999996</v>
      </c>
      <c r="BG81">
        <f t="shared" si="213"/>
        <v>14.667485131115129</v>
      </c>
      <c r="BH81">
        <f t="shared" si="214"/>
        <v>5.7291142722817705</v>
      </c>
      <c r="BI81">
        <f t="shared" si="215"/>
        <v>5.7861877965308333</v>
      </c>
      <c r="BJ81">
        <f t="shared" si="216"/>
        <v>8.0223202645912171</v>
      </c>
      <c r="BK81">
        <f t="shared" si="217"/>
        <v>6.6264825258524587</v>
      </c>
      <c r="BL81">
        <f t="shared" si="218"/>
        <v>9.4111777881340455</v>
      </c>
      <c r="BM81">
        <f t="shared" si="219"/>
        <v>7.5864674157395644</v>
      </c>
      <c r="BN81">
        <f t="shared" si="220"/>
        <v>0.51633062405176855</v>
      </c>
      <c r="BO81">
        <f t="shared" si="221"/>
        <v>0</v>
      </c>
      <c r="BP81">
        <f t="shared" si="222"/>
        <v>0</v>
      </c>
      <c r="BQ81">
        <f t="shared" si="223"/>
        <v>100</v>
      </c>
    </row>
    <row r="82" spans="1:69" hidden="1">
      <c r="A82">
        <v>13</v>
      </c>
      <c r="B82">
        <v>30</v>
      </c>
      <c r="D82">
        <v>1</v>
      </c>
      <c r="E82" t="s">
        <v>25</v>
      </c>
      <c r="F82" t="s">
        <v>26</v>
      </c>
      <c r="G82">
        <v>0</v>
      </c>
      <c r="H82">
        <v>1</v>
      </c>
      <c r="I82">
        <v>0</v>
      </c>
      <c r="J82">
        <v>5.0000000000000001E-4</v>
      </c>
      <c r="K82">
        <v>0</v>
      </c>
      <c r="L82">
        <v>20</v>
      </c>
      <c r="M82" t="s">
        <v>72</v>
      </c>
      <c r="N82">
        <v>5.3350000000000003E-3</v>
      </c>
      <c r="O82">
        <f t="shared" si="193"/>
        <v>0.53350000000000009</v>
      </c>
      <c r="P82">
        <v>23.248000000000001</v>
      </c>
      <c r="Q82">
        <v>4.3099999999999996</v>
      </c>
      <c r="R82">
        <v>29.986999999999998</v>
      </c>
      <c r="S82">
        <v>33.799999999999997</v>
      </c>
      <c r="T82">
        <f t="shared" si="194"/>
        <v>0.77526928335612111</v>
      </c>
      <c r="U82">
        <f t="shared" si="195"/>
        <v>0.12751479289940829</v>
      </c>
      <c r="V82">
        <f t="shared" si="196"/>
        <v>0.22473071664387889</v>
      </c>
      <c r="W82">
        <f t="shared" si="211"/>
        <v>0.87248520710059174</v>
      </c>
      <c r="X82">
        <v>308679</v>
      </c>
      <c r="Y82">
        <v>252006</v>
      </c>
      <c r="Z82">
        <v>226975</v>
      </c>
      <c r="AA82">
        <v>200629</v>
      </c>
      <c r="AB82">
        <v>161539</v>
      </c>
      <c r="AC82">
        <v>128898</v>
      </c>
      <c r="AD82">
        <v>71128</v>
      </c>
      <c r="AE82">
        <v>8188</v>
      </c>
      <c r="AF82">
        <v>0</v>
      </c>
      <c r="AK82">
        <f t="shared" si="6"/>
        <v>56673</v>
      </c>
      <c r="AL82">
        <f t="shared" si="7"/>
        <v>25031</v>
      </c>
      <c r="AM82">
        <f t="shared" si="8"/>
        <v>26346</v>
      </c>
      <c r="AN82">
        <f t="shared" si="9"/>
        <v>39090</v>
      </c>
      <c r="AO82">
        <f t="shared" si="10"/>
        <v>32641</v>
      </c>
      <c r="AP82">
        <f t="shared" si="11"/>
        <v>57770</v>
      </c>
      <c r="AQ82">
        <f t="shared" si="12"/>
        <v>62940</v>
      </c>
      <c r="AR82">
        <f t="shared" si="13"/>
        <v>8188</v>
      </c>
      <c r="AS82">
        <f t="shared" si="14"/>
        <v>0</v>
      </c>
      <c r="AT82" s="5">
        <f t="shared" si="36"/>
        <v>161539</v>
      </c>
      <c r="AU82" s="5">
        <f t="shared" si="15"/>
        <v>128898</v>
      </c>
      <c r="AW82">
        <v>0</v>
      </c>
      <c r="AX82">
        <f t="shared" si="43"/>
        <v>81704</v>
      </c>
      <c r="AY82">
        <f t="shared" si="44"/>
        <v>98077</v>
      </c>
      <c r="AZ82">
        <f t="shared" si="45"/>
        <v>120710</v>
      </c>
      <c r="BA82">
        <f t="shared" si="46"/>
        <v>8188</v>
      </c>
      <c r="BB82">
        <f t="shared" si="47"/>
        <v>0</v>
      </c>
      <c r="BC82">
        <f t="shared" si="212"/>
        <v>599116</v>
      </c>
      <c r="BD82">
        <f t="shared" si="198"/>
        <v>161539</v>
      </c>
      <c r="BE82">
        <f t="shared" si="199"/>
        <v>128898</v>
      </c>
      <c r="BF82">
        <f t="shared" si="51"/>
        <v>733.81829999999991</v>
      </c>
      <c r="BG82">
        <f t="shared" si="213"/>
        <v>9.4594369037047912</v>
      </c>
      <c r="BH82">
        <f t="shared" si="214"/>
        <v>4.1779889036513795</v>
      </c>
      <c r="BI82">
        <f t="shared" si="215"/>
        <v>4.3974789523230893</v>
      </c>
      <c r="BJ82">
        <f t="shared" si="216"/>
        <v>6.524612929716449</v>
      </c>
      <c r="BK82">
        <f t="shared" si="217"/>
        <v>5.4481936720100945</v>
      </c>
      <c r="BL82">
        <f t="shared" si="218"/>
        <v>9.642540008946515</v>
      </c>
      <c r="BM82">
        <f t="shared" si="219"/>
        <v>10.505478071024644</v>
      </c>
      <c r="BN82">
        <f t="shared" si="220"/>
        <v>1.3666802422235427</v>
      </c>
      <c r="BO82">
        <f t="shared" si="221"/>
        <v>0</v>
      </c>
      <c r="BP82">
        <f t="shared" si="222"/>
        <v>0</v>
      </c>
      <c r="BQ82">
        <f t="shared" si="223"/>
        <v>100</v>
      </c>
    </row>
    <row r="83" spans="1:69" hidden="1">
      <c r="A83">
        <v>13</v>
      </c>
      <c r="B83">
        <v>30</v>
      </c>
      <c r="D83">
        <v>1</v>
      </c>
      <c r="E83" t="s">
        <v>25</v>
      </c>
      <c r="F83" t="s">
        <v>26</v>
      </c>
      <c r="G83">
        <v>0</v>
      </c>
      <c r="H83">
        <v>1</v>
      </c>
      <c r="I83">
        <v>0</v>
      </c>
      <c r="J83">
        <v>6.9999999999999999E-4</v>
      </c>
      <c r="K83">
        <v>0</v>
      </c>
      <c r="L83">
        <v>20</v>
      </c>
      <c r="M83" t="s">
        <v>73</v>
      </c>
      <c r="N83">
        <v>7.4539999999999997E-3</v>
      </c>
      <c r="O83">
        <f t="shared" si="193"/>
        <v>0.74539999999999995</v>
      </c>
      <c r="P83">
        <v>21.593</v>
      </c>
      <c r="Q83">
        <v>2.68</v>
      </c>
      <c r="R83">
        <v>29.986999999999998</v>
      </c>
      <c r="S83">
        <v>33.799999999999997</v>
      </c>
      <c r="T83">
        <f t="shared" si="194"/>
        <v>0.72007870077033387</v>
      </c>
      <c r="U83">
        <f t="shared" si="195"/>
        <v>7.9289940828402378E-2</v>
      </c>
      <c r="V83">
        <f t="shared" si="196"/>
        <v>0.27992129922966613</v>
      </c>
      <c r="W83">
        <f t="shared" si="211"/>
        <v>0.92071005917159765</v>
      </c>
      <c r="X83">
        <v>326437</v>
      </c>
      <c r="Y83">
        <v>278084</v>
      </c>
      <c r="Z83">
        <v>254877</v>
      </c>
      <c r="AA83">
        <v>230003</v>
      </c>
      <c r="AB83">
        <v>192270</v>
      </c>
      <c r="AC83">
        <v>159896</v>
      </c>
      <c r="AD83">
        <v>98037</v>
      </c>
      <c r="AE83">
        <v>17279</v>
      </c>
      <c r="AF83">
        <v>0</v>
      </c>
      <c r="AK83">
        <f t="shared" si="6"/>
        <v>48353</v>
      </c>
      <c r="AL83">
        <f t="shared" si="7"/>
        <v>23207</v>
      </c>
      <c r="AM83">
        <f t="shared" si="8"/>
        <v>24874</v>
      </c>
      <c r="AN83">
        <f t="shared" si="9"/>
        <v>37733</v>
      </c>
      <c r="AO83">
        <f t="shared" si="10"/>
        <v>32374</v>
      </c>
      <c r="AP83">
        <f t="shared" si="11"/>
        <v>61859</v>
      </c>
      <c r="AQ83">
        <f t="shared" si="12"/>
        <v>80758</v>
      </c>
      <c r="AR83">
        <f t="shared" si="13"/>
        <v>17279</v>
      </c>
      <c r="AS83">
        <f t="shared" si="14"/>
        <v>0</v>
      </c>
      <c r="AT83" s="5">
        <f t="shared" si="36"/>
        <v>192270</v>
      </c>
      <c r="AU83" s="5">
        <f t="shared" si="15"/>
        <v>159896</v>
      </c>
      <c r="AW83">
        <v>0</v>
      </c>
      <c r="AX83">
        <f t="shared" si="43"/>
        <v>71560</v>
      </c>
      <c r="AY83">
        <f t="shared" si="44"/>
        <v>94981</v>
      </c>
      <c r="AZ83">
        <f t="shared" si="45"/>
        <v>142617</v>
      </c>
      <c r="BA83">
        <f t="shared" si="46"/>
        <v>17279</v>
      </c>
      <c r="BB83">
        <f t="shared" si="47"/>
        <v>0</v>
      </c>
      <c r="BC83">
        <f t="shared" si="212"/>
        <v>678603</v>
      </c>
      <c r="BD83">
        <f t="shared" si="198"/>
        <v>192270</v>
      </c>
      <c r="BE83">
        <f t="shared" si="199"/>
        <v>159896</v>
      </c>
      <c r="BF83">
        <f t="shared" si="51"/>
        <v>1038.3924999999999</v>
      </c>
      <c r="BG83">
        <f t="shared" si="213"/>
        <v>7.1253737457688811</v>
      </c>
      <c r="BH83">
        <f t="shared" si="214"/>
        <v>3.4198198357508001</v>
      </c>
      <c r="BI83">
        <f t="shared" si="215"/>
        <v>3.6654715643756366</v>
      </c>
      <c r="BJ83">
        <f t="shared" si="216"/>
        <v>5.5603939269351885</v>
      </c>
      <c r="BK83">
        <f t="shared" si="217"/>
        <v>4.7706833008401084</v>
      </c>
      <c r="BL83">
        <f t="shared" si="218"/>
        <v>9.1156390407941021</v>
      </c>
      <c r="BM83">
        <f t="shared" si="219"/>
        <v>11.90062525511971</v>
      </c>
      <c r="BN83">
        <f t="shared" si="220"/>
        <v>2.5462604792492809</v>
      </c>
      <c r="BO83">
        <f t="shared" si="221"/>
        <v>0</v>
      </c>
      <c r="BP83">
        <f t="shared" si="222"/>
        <v>0</v>
      </c>
      <c r="BQ83">
        <f t="shared" si="223"/>
        <v>100</v>
      </c>
    </row>
    <row r="84" spans="1:69">
      <c r="AK84">
        <f t="shared" si="6"/>
        <v>0</v>
      </c>
      <c r="AL84">
        <f t="shared" si="7"/>
        <v>0</v>
      </c>
      <c r="AM84">
        <f t="shared" si="8"/>
        <v>0</v>
      </c>
      <c r="AN84">
        <f t="shared" si="9"/>
        <v>0</v>
      </c>
      <c r="AO84">
        <f t="shared" si="10"/>
        <v>0</v>
      </c>
      <c r="AP84">
        <f t="shared" si="11"/>
        <v>0</v>
      </c>
      <c r="AQ84">
        <f t="shared" si="12"/>
        <v>0</v>
      </c>
      <c r="AR84">
        <f t="shared" si="13"/>
        <v>0</v>
      </c>
      <c r="AS84">
        <f t="shared" si="14"/>
        <v>0</v>
      </c>
      <c r="AT84" s="5">
        <f t="shared" si="36"/>
        <v>0</v>
      </c>
      <c r="AU84" s="5">
        <f t="shared" si="15"/>
        <v>0</v>
      </c>
    </row>
    <row r="85" spans="1:69" hidden="1">
      <c r="A85">
        <v>13</v>
      </c>
      <c r="B85">
        <v>15</v>
      </c>
      <c r="D85">
        <v>1</v>
      </c>
      <c r="E85" t="s">
        <v>23</v>
      </c>
      <c r="F85" t="s">
        <v>20</v>
      </c>
      <c r="G85">
        <v>0</v>
      </c>
      <c r="H85">
        <v>1</v>
      </c>
      <c r="I85">
        <v>1</v>
      </c>
      <c r="J85">
        <v>0</v>
      </c>
      <c r="K85">
        <v>0</v>
      </c>
      <c r="L85">
        <v>20</v>
      </c>
      <c r="M85" t="s">
        <v>89</v>
      </c>
      <c r="N85">
        <v>0</v>
      </c>
      <c r="O85">
        <f>N85*100</f>
        <v>0</v>
      </c>
      <c r="P85">
        <v>28.093</v>
      </c>
      <c r="Q85">
        <v>31.53</v>
      </c>
      <c r="R85">
        <v>28.093</v>
      </c>
      <c r="S85">
        <v>31.53</v>
      </c>
      <c r="T85">
        <f t="shared" ref="T85" si="224">P85/R85</f>
        <v>1</v>
      </c>
      <c r="U85">
        <f t="shared" ref="U85" si="225">Q85/S85</f>
        <v>1</v>
      </c>
      <c r="V85">
        <f t="shared" ref="V85" si="226">1-T85</f>
        <v>0</v>
      </c>
      <c r="W85">
        <f>1-U85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K85">
        <f t="shared" si="6"/>
        <v>0</v>
      </c>
      <c r="AL85">
        <f t="shared" si="7"/>
        <v>0</v>
      </c>
      <c r="AM85">
        <f t="shared" si="8"/>
        <v>0</v>
      </c>
      <c r="AN85">
        <f t="shared" si="9"/>
        <v>0</v>
      </c>
      <c r="AO85">
        <f t="shared" si="10"/>
        <v>0</v>
      </c>
      <c r="AP85">
        <f t="shared" si="11"/>
        <v>0</v>
      </c>
      <c r="AQ85">
        <f t="shared" si="12"/>
        <v>0</v>
      </c>
      <c r="AR85">
        <f t="shared" si="13"/>
        <v>0</v>
      </c>
      <c r="AS85">
        <f t="shared" si="14"/>
        <v>0</v>
      </c>
      <c r="AT85" s="5">
        <f t="shared" si="36"/>
        <v>0</v>
      </c>
      <c r="AU85" s="5">
        <f t="shared" si="15"/>
        <v>0</v>
      </c>
      <c r="AW85">
        <v>0</v>
      </c>
      <c r="AX85">
        <f t="shared" ref="AX85:AX89" si="227">AK85+AL85</f>
        <v>0</v>
      </c>
      <c r="AY85">
        <f t="shared" ref="AY85:AY89" si="228">AM85+AN85+AO85</f>
        <v>0</v>
      </c>
      <c r="AZ85">
        <f t="shared" ref="AZ85:AZ89" si="229">AP85+AQ85</f>
        <v>0</v>
      </c>
      <c r="BA85">
        <f t="shared" ref="BA85:BA89" si="230">AS85+AR85</f>
        <v>0</v>
      </c>
      <c r="BB85">
        <f t="shared" ref="BB85:BB89" si="231">AW85</f>
        <v>0</v>
      </c>
      <c r="BC85">
        <f t="shared" ref="BC85:BC89" si="232">SUM(AK85:AW85)</f>
        <v>0</v>
      </c>
      <c r="BD85">
        <f t="shared" ref="BD85:BE85" si="233">BC85*100</f>
        <v>0</v>
      </c>
      <c r="BE85">
        <f t="shared" si="233"/>
        <v>0</v>
      </c>
    </row>
    <row r="86" spans="1:69" s="3" customFormat="1" hidden="1">
      <c r="A86">
        <v>13</v>
      </c>
      <c r="B86">
        <v>15</v>
      </c>
      <c r="C86"/>
      <c r="D86">
        <v>1</v>
      </c>
      <c r="E86" t="s">
        <v>23</v>
      </c>
      <c r="F86" t="s">
        <v>20</v>
      </c>
      <c r="G86">
        <v>0</v>
      </c>
      <c r="H86">
        <v>1</v>
      </c>
      <c r="I86">
        <v>1</v>
      </c>
      <c r="J86">
        <v>1E-4</v>
      </c>
      <c r="K86">
        <v>0</v>
      </c>
      <c r="L86">
        <v>20</v>
      </c>
      <c r="M86" t="s">
        <v>90</v>
      </c>
      <c r="N86">
        <v>1.645E-3</v>
      </c>
      <c r="O86">
        <f t="shared" ref="O86:O89" si="234">N86*100</f>
        <v>0.16450000000000001</v>
      </c>
      <c r="P86">
        <v>25.713999999999999</v>
      </c>
      <c r="Q86">
        <v>12.28</v>
      </c>
      <c r="R86">
        <v>28.093</v>
      </c>
      <c r="S86">
        <v>31.53</v>
      </c>
      <c r="T86">
        <f>P86/R86</f>
        <v>0.91531698287829699</v>
      </c>
      <c r="U86">
        <f t="shared" ref="U86:U89" si="235">Q86/S86</f>
        <v>0.38947034570250549</v>
      </c>
      <c r="V86">
        <f t="shared" ref="V86:V89" si="236">1-T86</f>
        <v>8.4683017121703008E-2</v>
      </c>
      <c r="W86">
        <f t="shared" ref="W86:W89" si="237">1-U86</f>
        <v>0.61052965429749451</v>
      </c>
      <c r="X86">
        <v>319802</v>
      </c>
      <c r="Y86">
        <v>216230</v>
      </c>
      <c r="Z86">
        <v>148940</v>
      </c>
      <c r="AA86">
        <v>98064</v>
      </c>
      <c r="AB86">
        <v>49572</v>
      </c>
      <c r="AC86">
        <v>25155</v>
      </c>
      <c r="AD86">
        <v>4183</v>
      </c>
      <c r="AE86">
        <v>6</v>
      </c>
      <c r="AF86">
        <v>0</v>
      </c>
      <c r="AG86"/>
      <c r="AH86"/>
      <c r="AI86"/>
      <c r="AJ86"/>
      <c r="AK86">
        <f t="shared" si="6"/>
        <v>103572</v>
      </c>
      <c r="AL86">
        <f t="shared" si="7"/>
        <v>67290</v>
      </c>
      <c r="AM86">
        <f t="shared" si="8"/>
        <v>50876</v>
      </c>
      <c r="AN86">
        <f t="shared" si="9"/>
        <v>48492</v>
      </c>
      <c r="AO86">
        <f t="shared" si="10"/>
        <v>24417</v>
      </c>
      <c r="AP86">
        <f t="shared" si="11"/>
        <v>20972</v>
      </c>
      <c r="AQ86">
        <f t="shared" si="12"/>
        <v>4177</v>
      </c>
      <c r="AR86">
        <f t="shared" si="13"/>
        <v>6</v>
      </c>
      <c r="AS86">
        <f t="shared" si="14"/>
        <v>0</v>
      </c>
      <c r="AT86" s="5">
        <f t="shared" si="36"/>
        <v>49572</v>
      </c>
      <c r="AU86" s="5">
        <f t="shared" si="15"/>
        <v>25155</v>
      </c>
      <c r="AV86" s="5"/>
      <c r="AW86">
        <v>0</v>
      </c>
      <c r="AX86">
        <f t="shared" si="227"/>
        <v>170862</v>
      </c>
      <c r="AY86">
        <f t="shared" si="228"/>
        <v>123785</v>
      </c>
      <c r="AZ86">
        <f t="shared" si="229"/>
        <v>25149</v>
      </c>
      <c r="BA86">
        <f t="shared" si="230"/>
        <v>6</v>
      </c>
      <c r="BB86">
        <f t="shared" si="231"/>
        <v>0</v>
      </c>
      <c r="BC86">
        <f t="shared" si="232"/>
        <v>394529</v>
      </c>
      <c r="BD86" s="2"/>
      <c r="BE86" s="2"/>
      <c r="BF86" s="2"/>
    </row>
    <row r="87" spans="1:69" hidden="1">
      <c r="A87">
        <v>13</v>
      </c>
      <c r="B87">
        <v>15</v>
      </c>
      <c r="D87">
        <v>1</v>
      </c>
      <c r="E87" t="s">
        <v>23</v>
      </c>
      <c r="F87" t="s">
        <v>20</v>
      </c>
      <c r="G87">
        <v>0</v>
      </c>
      <c r="H87">
        <v>1</v>
      </c>
      <c r="I87">
        <v>1</v>
      </c>
      <c r="J87">
        <v>2.0000000000000001E-4</v>
      </c>
      <c r="K87">
        <v>0</v>
      </c>
      <c r="L87">
        <v>20</v>
      </c>
      <c r="M87" t="s">
        <v>91</v>
      </c>
      <c r="N87">
        <v>3.4129999999999998E-3</v>
      </c>
      <c r="O87">
        <f t="shared" si="234"/>
        <v>0.34129999999999999</v>
      </c>
      <c r="P87">
        <v>22.77</v>
      </c>
      <c r="Q87">
        <v>6.39</v>
      </c>
      <c r="R87">
        <v>28.093</v>
      </c>
      <c r="S87">
        <v>31.53</v>
      </c>
      <c r="T87">
        <f t="shared" ref="T87:T89" si="238">P87/R87</f>
        <v>0.81052219414088922</v>
      </c>
      <c r="U87">
        <f t="shared" si="235"/>
        <v>0.20266412940057088</v>
      </c>
      <c r="V87">
        <f t="shared" si="236"/>
        <v>0.18947780585911078</v>
      </c>
      <c r="W87">
        <f t="shared" si="237"/>
        <v>0.79733587059942912</v>
      </c>
      <c r="X87">
        <v>361914</v>
      </c>
      <c r="Y87">
        <v>284773</v>
      </c>
      <c r="Z87">
        <v>220010</v>
      </c>
      <c r="AA87">
        <v>155418</v>
      </c>
      <c r="AB87">
        <v>92208</v>
      </c>
      <c r="AC87">
        <v>58382</v>
      </c>
      <c r="AD87">
        <v>18906</v>
      </c>
      <c r="AE87">
        <v>639</v>
      </c>
      <c r="AF87">
        <v>0</v>
      </c>
      <c r="AK87">
        <f t="shared" si="6"/>
        <v>77141</v>
      </c>
      <c r="AL87">
        <f t="shared" si="7"/>
        <v>64763</v>
      </c>
      <c r="AM87">
        <f t="shared" si="8"/>
        <v>64592</v>
      </c>
      <c r="AN87">
        <f t="shared" si="9"/>
        <v>63210</v>
      </c>
      <c r="AO87">
        <f t="shared" si="10"/>
        <v>33826</v>
      </c>
      <c r="AP87">
        <f t="shared" si="11"/>
        <v>39476</v>
      </c>
      <c r="AQ87">
        <f t="shared" si="12"/>
        <v>18267</v>
      </c>
      <c r="AR87">
        <f t="shared" si="13"/>
        <v>639</v>
      </c>
      <c r="AS87">
        <f t="shared" si="14"/>
        <v>0</v>
      </c>
      <c r="AT87" s="5">
        <f t="shared" si="36"/>
        <v>92208</v>
      </c>
      <c r="AU87" s="5">
        <f t="shared" si="15"/>
        <v>58382</v>
      </c>
      <c r="AW87">
        <v>0</v>
      </c>
      <c r="AX87">
        <f t="shared" si="227"/>
        <v>141904</v>
      </c>
      <c r="AY87">
        <f t="shared" si="228"/>
        <v>161628</v>
      </c>
      <c r="AZ87">
        <f t="shared" si="229"/>
        <v>57743</v>
      </c>
      <c r="BA87">
        <f t="shared" si="230"/>
        <v>639</v>
      </c>
      <c r="BB87">
        <f t="shared" si="231"/>
        <v>0</v>
      </c>
      <c r="BC87">
        <f t="shared" si="232"/>
        <v>512504</v>
      </c>
    </row>
    <row r="88" spans="1:69" hidden="1">
      <c r="A88">
        <v>13</v>
      </c>
      <c r="B88">
        <v>15</v>
      </c>
      <c r="D88">
        <v>1</v>
      </c>
      <c r="E88" t="s">
        <v>23</v>
      </c>
      <c r="F88" t="s">
        <v>20</v>
      </c>
      <c r="G88">
        <v>0</v>
      </c>
      <c r="H88">
        <v>1</v>
      </c>
      <c r="I88">
        <v>1</v>
      </c>
      <c r="J88">
        <v>4.0000000000000002E-4</v>
      </c>
      <c r="K88">
        <v>0</v>
      </c>
      <c r="L88">
        <v>20</v>
      </c>
      <c r="M88" t="s">
        <v>92</v>
      </c>
      <c r="N88">
        <v>6.6309999999999997E-3</v>
      </c>
      <c r="O88">
        <f t="shared" si="234"/>
        <v>0.66310000000000002</v>
      </c>
      <c r="P88">
        <v>19.602</v>
      </c>
      <c r="Q88">
        <v>2.84</v>
      </c>
      <c r="R88">
        <v>28.093</v>
      </c>
      <c r="S88">
        <v>31.53</v>
      </c>
      <c r="T88">
        <f t="shared" si="238"/>
        <v>0.69775388886911327</v>
      </c>
      <c r="U88">
        <f t="shared" si="235"/>
        <v>9.007294640025372E-2</v>
      </c>
      <c r="V88">
        <f t="shared" si="236"/>
        <v>0.30224611113088673</v>
      </c>
      <c r="W88">
        <f t="shared" si="237"/>
        <v>0.90992705359974624</v>
      </c>
      <c r="X88">
        <v>396456</v>
      </c>
      <c r="Y88">
        <v>344516</v>
      </c>
      <c r="Z88">
        <v>294996</v>
      </c>
      <c r="AA88">
        <v>231816</v>
      </c>
      <c r="AB88">
        <v>151693</v>
      </c>
      <c r="AC88">
        <v>105939</v>
      </c>
      <c r="AD88">
        <v>51221</v>
      </c>
      <c r="AE88">
        <v>3983</v>
      </c>
      <c r="AF88">
        <v>0</v>
      </c>
      <c r="AK88">
        <f t="shared" si="6"/>
        <v>51940</v>
      </c>
      <c r="AL88">
        <f t="shared" si="7"/>
        <v>49520</v>
      </c>
      <c r="AM88">
        <f t="shared" si="8"/>
        <v>63180</v>
      </c>
      <c r="AN88">
        <f t="shared" si="9"/>
        <v>80123</v>
      </c>
      <c r="AO88">
        <f t="shared" si="10"/>
        <v>45754</v>
      </c>
      <c r="AP88">
        <f t="shared" si="11"/>
        <v>54718</v>
      </c>
      <c r="AQ88">
        <f t="shared" si="12"/>
        <v>47238</v>
      </c>
      <c r="AR88">
        <f t="shared" si="13"/>
        <v>3983</v>
      </c>
      <c r="AS88">
        <f t="shared" si="14"/>
        <v>0</v>
      </c>
      <c r="AT88" s="5">
        <f t="shared" si="36"/>
        <v>151693</v>
      </c>
      <c r="AU88" s="5">
        <f t="shared" si="15"/>
        <v>105939</v>
      </c>
      <c r="AW88">
        <v>0</v>
      </c>
      <c r="AX88">
        <f t="shared" si="227"/>
        <v>101460</v>
      </c>
      <c r="AY88">
        <f t="shared" si="228"/>
        <v>189057</v>
      </c>
      <c r="AZ88">
        <f t="shared" si="229"/>
        <v>101956</v>
      </c>
      <c r="BA88">
        <f t="shared" si="230"/>
        <v>3983</v>
      </c>
      <c r="BB88">
        <f t="shared" si="231"/>
        <v>0</v>
      </c>
      <c r="BC88">
        <f t="shared" si="232"/>
        <v>654088</v>
      </c>
      <c r="BD88" s="2"/>
      <c r="BE88" s="2"/>
      <c r="BF88" s="2"/>
    </row>
    <row r="89" spans="1:69" hidden="1">
      <c r="A89">
        <v>13</v>
      </c>
      <c r="B89">
        <v>15</v>
      </c>
      <c r="D89">
        <v>1</v>
      </c>
      <c r="E89" t="s">
        <v>23</v>
      </c>
      <c r="F89" t="s">
        <v>20</v>
      </c>
      <c r="G89">
        <v>0</v>
      </c>
      <c r="H89">
        <v>1</v>
      </c>
      <c r="I89">
        <v>1</v>
      </c>
      <c r="J89">
        <v>5.9999999999999995E-4</v>
      </c>
      <c r="K89">
        <v>0</v>
      </c>
      <c r="L89">
        <v>20</v>
      </c>
      <c r="M89" t="s">
        <v>93</v>
      </c>
      <c r="N89">
        <v>9.587E-3</v>
      </c>
      <c r="O89">
        <f t="shared" si="234"/>
        <v>0.9587</v>
      </c>
      <c r="P89">
        <v>17.815999999999999</v>
      </c>
      <c r="Q89">
        <v>1.9</v>
      </c>
      <c r="R89">
        <v>28.093</v>
      </c>
      <c r="S89">
        <v>31.53</v>
      </c>
      <c r="T89">
        <f t="shared" si="238"/>
        <v>0.63417933292991135</v>
      </c>
      <c r="U89">
        <f t="shared" si="235"/>
        <v>6.0260069774817626E-2</v>
      </c>
      <c r="V89">
        <f t="shared" si="236"/>
        <v>0.36582066707008865</v>
      </c>
      <c r="W89">
        <f t="shared" si="237"/>
        <v>0.93973993022518232</v>
      </c>
      <c r="X89">
        <v>413514</v>
      </c>
      <c r="Y89">
        <v>373767</v>
      </c>
      <c r="Z89">
        <v>334812</v>
      </c>
      <c r="AA89">
        <v>280545</v>
      </c>
      <c r="AB89">
        <v>197055</v>
      </c>
      <c r="AC89">
        <v>142749</v>
      </c>
      <c r="AD89">
        <v>76554</v>
      </c>
      <c r="AE89">
        <v>12047</v>
      </c>
      <c r="AF89">
        <v>0</v>
      </c>
      <c r="AK89">
        <f t="shared" si="6"/>
        <v>39747</v>
      </c>
      <c r="AL89">
        <f t="shared" si="7"/>
        <v>38955</v>
      </c>
      <c r="AM89">
        <f t="shared" si="8"/>
        <v>54267</v>
      </c>
      <c r="AN89">
        <f t="shared" si="9"/>
        <v>83490</v>
      </c>
      <c r="AO89">
        <f t="shared" si="10"/>
        <v>54306</v>
      </c>
      <c r="AP89">
        <f t="shared" si="11"/>
        <v>66195</v>
      </c>
      <c r="AQ89">
        <f t="shared" si="12"/>
        <v>64507</v>
      </c>
      <c r="AR89">
        <f t="shared" si="13"/>
        <v>12047</v>
      </c>
      <c r="AS89">
        <f t="shared" si="14"/>
        <v>0</v>
      </c>
      <c r="AT89" s="5">
        <f t="shared" si="36"/>
        <v>197055</v>
      </c>
      <c r="AU89" s="5">
        <f t="shared" si="15"/>
        <v>142749</v>
      </c>
      <c r="AW89">
        <v>0</v>
      </c>
      <c r="AX89">
        <f t="shared" si="227"/>
        <v>78702</v>
      </c>
      <c r="AY89">
        <f t="shared" si="228"/>
        <v>192063</v>
      </c>
      <c r="AZ89">
        <f t="shared" si="229"/>
        <v>130702</v>
      </c>
      <c r="BA89">
        <f t="shared" si="230"/>
        <v>12047</v>
      </c>
      <c r="BB89">
        <f t="shared" si="231"/>
        <v>0</v>
      </c>
      <c r="BC89">
        <f t="shared" si="232"/>
        <v>753318</v>
      </c>
      <c r="BD89" s="2"/>
      <c r="BE89" s="2"/>
      <c r="BF89" s="2"/>
    </row>
  </sheetData>
  <phoneticPr fontId="1"/>
  <conditionalFormatting sqref="BG61:BP65 BG46:BP52 BG67:BP72 BG74:BP77 BG21:BP44 BG58:BP58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{3FCAFC34-AA40-468E-BD8E-AD43D13B8563}</x14:id>
        </ext>
      </extLst>
    </cfRule>
  </conditionalFormatting>
  <conditionalFormatting sqref="BC80:BC8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{CBEA14A4-B2C7-443E-8B02-DAC374881324}</x14:id>
        </ext>
      </extLst>
    </cfRule>
  </conditionalFormatting>
  <conditionalFormatting sqref="BD80:BD8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{FEE47C22-F213-4C30-B1CF-467F19C94E83}</x14:id>
        </ext>
      </extLst>
    </cfRule>
  </conditionalFormatting>
  <conditionalFormatting sqref="BE80:BE8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{C138E719-F4D3-4282-B5CB-8F9328C5DF62}</x14:id>
        </ext>
      </extLst>
    </cfRule>
  </conditionalFormatting>
  <conditionalFormatting sqref="BG80:BP83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{0BAF4B36-30C3-40A9-9BE4-6E387BFF3C5D}</x14:id>
        </ext>
      </extLst>
    </cfRule>
  </conditionalFormatting>
  <conditionalFormatting sqref="AW80:AW89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{555B20F4-0D42-472D-AA2E-D8FBFCEE1E11}</x14:id>
        </ext>
      </extLst>
    </cfRule>
  </conditionalFormatting>
  <conditionalFormatting sqref="BC79:BE79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{0BE1C73A-C94D-4733-BD11-E88742E9F5E0}</x14:id>
        </ext>
      </extLst>
    </cfRule>
  </conditionalFormatting>
  <conditionalFormatting sqref="BG54:BP5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{5D14AA2A-471B-4AF6-BD46-182248E1F6F5}</x14:id>
        </ext>
      </extLst>
    </cfRule>
  </conditionalFormatting>
  <conditionalFormatting sqref="AX54:BB5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{4C2940F7-EA2B-4E12-A6AB-7274661D04AA}</x14:id>
        </ext>
      </extLst>
    </cfRule>
  </conditionalFormatting>
  <conditionalFormatting sqref="BC54:BF5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{E4665061-133E-4080-B15D-2E3FE43B8DB4}</x14:id>
        </ext>
      </extLst>
    </cfRule>
  </conditionalFormatting>
  <conditionalFormatting sqref="BF5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{E7A4E00A-301D-4116-9B72-87209A45E1F2}</x14:id>
        </ext>
      </extLst>
    </cfRule>
  </conditionalFormatting>
  <conditionalFormatting sqref="AX54:BB54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{A841257F-C233-4C43-B846-C8D6D278AE33}</x14:id>
        </ext>
      </extLst>
    </cfRule>
  </conditionalFormatting>
  <conditionalFormatting sqref="BG55:BP55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{557BBB14-C570-4C1E-B31B-AFE2FE6B9388}</x14:id>
        </ext>
      </extLst>
    </cfRule>
  </conditionalFormatting>
  <conditionalFormatting sqref="AX55:BB55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{1EFE6B60-69AD-46F9-ADF6-803971D21F3D}</x14:id>
        </ext>
      </extLst>
    </cfRule>
  </conditionalFormatting>
  <conditionalFormatting sqref="BC55:BF5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{C918C4D0-BC12-41E0-9EE9-99324C3A4FFB}</x14:id>
        </ext>
      </extLst>
    </cfRule>
  </conditionalFormatting>
  <conditionalFormatting sqref="BF5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{188D7298-B9C8-45D2-B7E8-FB82E6ECB9A3}</x14:id>
        </ext>
      </extLst>
    </cfRule>
  </conditionalFormatting>
  <conditionalFormatting sqref="AX55:BB5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{375FB50A-F30D-4254-909E-1F5AFA193974}</x14:id>
        </ext>
      </extLst>
    </cfRule>
  </conditionalFormatting>
  <conditionalFormatting sqref="BG56:BP5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{63A7E03A-5F5F-4405-8291-5A48C5507732}</x14:id>
        </ext>
      </extLst>
    </cfRule>
  </conditionalFormatting>
  <conditionalFormatting sqref="AX56:BB5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{B06D8AA9-C68A-4278-A9A3-249C5A8F9CA9}</x14:id>
        </ext>
      </extLst>
    </cfRule>
  </conditionalFormatting>
  <conditionalFormatting sqref="BC56:BF5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{F69269BC-9F89-4095-9D9B-3272865D3D56}</x14:id>
        </ext>
      </extLst>
    </cfRule>
  </conditionalFormatting>
  <conditionalFormatting sqref="BF5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{D8E12459-4ADA-4D9A-A928-9454C4BB7A18}</x14:id>
        </ext>
      </extLst>
    </cfRule>
  </conditionalFormatting>
  <conditionalFormatting sqref="AX56:BB56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{031E5D57-A64C-4DDB-ABCF-5B7B92B6DF2B}</x14:id>
        </ext>
      </extLst>
    </cfRule>
  </conditionalFormatting>
  <conditionalFormatting sqref="BG57:BP57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{8963016F-5892-4E97-B6CD-947488BB4C53}</x14:id>
        </ext>
      </extLst>
    </cfRule>
  </conditionalFormatting>
  <conditionalFormatting sqref="AX57:BB5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{29009B29-B03F-4FC0-9F9E-7E0F9107C061}</x14:id>
        </ext>
      </extLst>
    </cfRule>
  </conditionalFormatting>
  <conditionalFormatting sqref="BC57:BF5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{328D680D-6491-4C54-9415-31AF3070F1AA}</x14:id>
        </ext>
      </extLst>
    </cfRule>
  </conditionalFormatting>
  <conditionalFormatting sqref="BF5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{BF5F580A-C320-4D26-9EB2-6E1A62A97129}</x14:id>
        </ext>
      </extLst>
    </cfRule>
  </conditionalFormatting>
  <conditionalFormatting sqref="AX57:BB5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{C3D8EC0D-F711-47E5-9969-392D05D2CCF3}</x14:id>
        </ext>
      </extLst>
    </cfRule>
  </conditionalFormatting>
  <conditionalFormatting sqref="BG53:BP5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{BD96E156-494D-4A55-B523-757EF98F6DF3}</x14:id>
        </ext>
      </extLst>
    </cfRule>
  </conditionalFormatting>
  <conditionalFormatting sqref="AX53:BB5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{238985B2-CED3-4E12-97A2-9AFEE5B3F2B6}</x14:id>
        </ext>
      </extLst>
    </cfRule>
  </conditionalFormatting>
  <conditionalFormatting sqref="BC53:BF5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{95FA3D96-CDE9-497C-9437-7E9FD995B594}</x14:id>
        </ext>
      </extLst>
    </cfRule>
  </conditionalFormatting>
  <conditionalFormatting sqref="BF5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{85A81C7C-D8E7-4EFE-88A5-CEE5A151FD6E}</x14:id>
        </ext>
      </extLst>
    </cfRule>
  </conditionalFormatting>
  <conditionalFormatting sqref="AX53:BB5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{3A2579A8-85B8-4B39-89A9-12B8638BC90A}</x14:id>
        </ext>
      </extLst>
    </cfRule>
  </conditionalFormatting>
  <conditionalFormatting sqref="X1:AF51 X53:AF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{82019143-9F3E-43B6-BF44-410878ADCB7F}</x14:id>
        </ext>
      </extLst>
    </cfRule>
  </conditionalFormatting>
  <conditionalFormatting sqref="T1:T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{F3D4B1B9-09BB-4358-A0DD-725900D77680}</x14:id>
        </ext>
      </extLst>
    </cfRule>
  </conditionalFormatting>
  <conditionalFormatting sqref="U1:U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{F6D15315-3D9B-49C3-9B2C-45AC891F0B34}</x14:id>
        </ext>
      </extLst>
    </cfRule>
  </conditionalFormatting>
  <conditionalFormatting sqref="AX21:BB37 AW38:BB52 AW58:AW77 AX58:BB89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{C368E7CE-B94F-490B-9E21-F586585483B4}</x14:id>
        </ext>
      </extLst>
    </cfRule>
  </conditionalFormatting>
  <conditionalFormatting sqref="BC21:BF52 BF58:BF83 BC58:BE7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{3105697F-52FA-4E11-9893-B1F43341BA57}</x14:id>
        </ext>
      </extLst>
    </cfRule>
  </conditionalFormatting>
  <conditionalFormatting sqref="BF21:BF52 BF58:BF83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{FF860059-4AC6-4589-BF03-AA89A202B2F6}</x14:id>
        </ext>
      </extLst>
    </cfRule>
  </conditionalFormatting>
  <conditionalFormatting sqref="AX21:BB52 AX58:BB89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{926D3FA4-88F5-4B1E-82D4-258563799471}</x14:id>
        </ext>
      </extLst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{CDB76696-E127-44D5-9901-8B892777F382}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AFC34-AA40-468E-BD8E-AD43D13B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BG61:BP65 BG46:BP52 BG67:BP72 BG74:BP77 BG21:BP44 BG58:BP58</xm:sqref>
        </x14:conditionalFormatting>
        <x14:conditionalFormatting xmlns:xm="http://schemas.microsoft.com/office/excel/2006/main">
          <x14:cfRule type="dataBar" id="{CBEA14A4-B2C7-443E-8B02-DAC374881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BC80:BC89</xm:sqref>
        </x14:conditionalFormatting>
        <x14:conditionalFormatting xmlns:xm="http://schemas.microsoft.com/office/excel/2006/main">
          <x14:cfRule type="dataBar" id="{FEE47C22-F213-4C30-B1CF-467F19C94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BD80:BD83</xm:sqref>
        </x14:conditionalFormatting>
        <x14:conditionalFormatting xmlns:xm="http://schemas.microsoft.com/office/excel/2006/main">
          <x14:cfRule type="dataBar" id="{C138E719-F4D3-4282-B5CB-8F9328C5D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BE80:BE83</xm:sqref>
        </x14:conditionalFormatting>
        <x14:conditionalFormatting xmlns:xm="http://schemas.microsoft.com/office/excel/2006/main">
          <x14:cfRule type="dataBar" id="{0BAF4B36-30C3-40A9-9BE4-6E387BFF3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BG80:BP83</xm:sqref>
        </x14:conditionalFormatting>
        <x14:conditionalFormatting xmlns:xm="http://schemas.microsoft.com/office/excel/2006/main">
          <x14:cfRule type="dataBar" id="{555B20F4-0D42-472D-AA2E-D8FBFCEE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AW80:AW89</xm:sqref>
        </x14:conditionalFormatting>
        <x14:conditionalFormatting xmlns:xm="http://schemas.microsoft.com/office/excel/2006/main">
          <x14:cfRule type="dataBar" id="{0BE1C73A-C94D-4733-BD11-E88742E9F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BC79:BE79</xm:sqref>
        </x14:conditionalFormatting>
        <x14:conditionalFormatting xmlns:xm="http://schemas.microsoft.com/office/excel/2006/main">
          <x14:cfRule type="dataBar" id="{5D14AA2A-471B-4AF6-BD46-182248E1F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BG54:BP54</xm:sqref>
        </x14:conditionalFormatting>
        <x14:conditionalFormatting xmlns:xm="http://schemas.microsoft.com/office/excel/2006/main">
          <x14:cfRule type="dataBar" id="{4C2940F7-EA2B-4E12-A6AB-7274661D0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AX54:BB54</xm:sqref>
        </x14:conditionalFormatting>
        <x14:conditionalFormatting xmlns:xm="http://schemas.microsoft.com/office/excel/2006/main">
          <x14:cfRule type="dataBar" id="{E4665061-133E-4080-B15D-2E3FE43B8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BC54:BF54</xm:sqref>
        </x14:conditionalFormatting>
        <x14:conditionalFormatting xmlns:xm="http://schemas.microsoft.com/office/excel/2006/main">
          <x14:cfRule type="dataBar" id="{E7A4E00A-301D-4116-9B72-87209A45E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BF54</xm:sqref>
        </x14:conditionalFormatting>
        <x14:conditionalFormatting xmlns:xm="http://schemas.microsoft.com/office/excel/2006/main">
          <x14:cfRule type="dataBar" id="{A841257F-C233-4C43-B846-C8D6D278A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AX54:BB54</xm:sqref>
        </x14:conditionalFormatting>
        <x14:conditionalFormatting xmlns:xm="http://schemas.microsoft.com/office/excel/2006/main">
          <x14:cfRule type="dataBar" id="{557BBB14-C570-4C1E-B31B-AFE2FE6B9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BG55:BP55</xm:sqref>
        </x14:conditionalFormatting>
        <x14:conditionalFormatting xmlns:xm="http://schemas.microsoft.com/office/excel/2006/main">
          <x14:cfRule type="dataBar" id="{1EFE6B60-69AD-46F9-ADF6-803971D2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AX55:BB55</xm:sqref>
        </x14:conditionalFormatting>
        <x14:conditionalFormatting xmlns:xm="http://schemas.microsoft.com/office/excel/2006/main">
          <x14:cfRule type="dataBar" id="{C918C4D0-BC12-41E0-9EE9-99324C3A4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BC55:BF55</xm:sqref>
        </x14:conditionalFormatting>
        <x14:conditionalFormatting xmlns:xm="http://schemas.microsoft.com/office/excel/2006/main">
          <x14:cfRule type="dataBar" id="{188D7298-B9C8-45D2-B7E8-FB82E6ECB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BF55</xm:sqref>
        </x14:conditionalFormatting>
        <x14:conditionalFormatting xmlns:xm="http://schemas.microsoft.com/office/excel/2006/main">
          <x14:cfRule type="dataBar" id="{375FB50A-F30D-4254-909E-1F5AFA193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AX55:BB55</xm:sqref>
        </x14:conditionalFormatting>
        <x14:conditionalFormatting xmlns:xm="http://schemas.microsoft.com/office/excel/2006/main">
          <x14:cfRule type="dataBar" id="{63A7E03A-5F5F-4405-8291-5A48C5507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BG56:BP56</xm:sqref>
        </x14:conditionalFormatting>
        <x14:conditionalFormatting xmlns:xm="http://schemas.microsoft.com/office/excel/2006/main">
          <x14:cfRule type="dataBar" id="{B06D8AA9-C68A-4278-A9A3-249C5A8F9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AX56:BB56</xm:sqref>
        </x14:conditionalFormatting>
        <x14:conditionalFormatting xmlns:xm="http://schemas.microsoft.com/office/excel/2006/main">
          <x14:cfRule type="dataBar" id="{F69269BC-9F89-4095-9D9B-3272865D3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BC56:BF56</xm:sqref>
        </x14:conditionalFormatting>
        <x14:conditionalFormatting xmlns:xm="http://schemas.microsoft.com/office/excel/2006/main">
          <x14:cfRule type="dataBar" id="{D8E12459-4ADA-4D9A-A928-9454C4BB7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BF56</xm:sqref>
        </x14:conditionalFormatting>
        <x14:conditionalFormatting xmlns:xm="http://schemas.microsoft.com/office/excel/2006/main">
          <x14:cfRule type="dataBar" id="{031E5D57-A64C-4DDB-ABCF-5B7B92B6D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AX56:BB56</xm:sqref>
        </x14:conditionalFormatting>
        <x14:conditionalFormatting xmlns:xm="http://schemas.microsoft.com/office/excel/2006/main">
          <x14:cfRule type="dataBar" id="{8963016F-5892-4E97-B6CD-947488BB4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BG57:BP57</xm:sqref>
        </x14:conditionalFormatting>
        <x14:conditionalFormatting xmlns:xm="http://schemas.microsoft.com/office/excel/2006/main">
          <x14:cfRule type="dataBar" id="{29009B29-B03F-4FC0-9F9E-7E0F9107C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AX57:BB57</xm:sqref>
        </x14:conditionalFormatting>
        <x14:conditionalFormatting xmlns:xm="http://schemas.microsoft.com/office/excel/2006/main">
          <x14:cfRule type="dataBar" id="{328D680D-6491-4C54-9415-31AF3070F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BC57:BF57</xm:sqref>
        </x14:conditionalFormatting>
        <x14:conditionalFormatting xmlns:xm="http://schemas.microsoft.com/office/excel/2006/main">
          <x14:cfRule type="dataBar" id="{BF5F580A-C320-4D26-9EB2-6E1A62A97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BF57</xm:sqref>
        </x14:conditionalFormatting>
        <x14:conditionalFormatting xmlns:xm="http://schemas.microsoft.com/office/excel/2006/main">
          <x14:cfRule type="dataBar" id="{C3D8EC0D-F711-47E5-9969-392D05D2C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AX57:BB57</xm:sqref>
        </x14:conditionalFormatting>
        <x14:conditionalFormatting xmlns:xm="http://schemas.microsoft.com/office/excel/2006/main">
          <x14:cfRule type="dataBar" id="{BD96E156-494D-4A55-B523-757EF98F6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BG53:BP53</xm:sqref>
        </x14:conditionalFormatting>
        <x14:conditionalFormatting xmlns:xm="http://schemas.microsoft.com/office/excel/2006/main">
          <x14:cfRule type="dataBar" id="{238985B2-CED3-4E12-97A2-9AFEE5B3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AX53:BB53</xm:sqref>
        </x14:conditionalFormatting>
        <x14:conditionalFormatting xmlns:xm="http://schemas.microsoft.com/office/excel/2006/main">
          <x14:cfRule type="dataBar" id="{95FA3D96-CDE9-497C-9437-7E9FD995B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BC53:BF53</xm:sqref>
        </x14:conditionalFormatting>
        <x14:conditionalFormatting xmlns:xm="http://schemas.microsoft.com/office/excel/2006/main">
          <x14:cfRule type="dataBar" id="{85A81C7C-D8E7-4EFE-88A5-CEE5A151F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BF53</xm:sqref>
        </x14:conditionalFormatting>
        <x14:conditionalFormatting xmlns:xm="http://schemas.microsoft.com/office/excel/2006/main">
          <x14:cfRule type="dataBar" id="{3A2579A8-85B8-4B39-89A9-12B8638BC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AX53:BB53</xm:sqref>
        </x14:conditionalFormatting>
        <x14:conditionalFormatting xmlns:xm="http://schemas.microsoft.com/office/excel/2006/main">
          <x14:cfRule type="dataBar" id="{82019143-9F3E-43B6-BF44-410878AD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X1:AF51 X53:AF1048576</xm:sqref>
        </x14:conditionalFormatting>
        <x14:conditionalFormatting xmlns:xm="http://schemas.microsoft.com/office/excel/2006/main">
          <x14:cfRule type="dataBar" id="{F3D4B1B9-09BB-4358-A0DD-725900D77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6D15315-3D9B-49C3-9B2C-45AC891F0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C368E7CE-B94F-490B-9E21-F5865854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AX21:BB37 AW38:BB52 AW58:AW77 AX58:BB89</xm:sqref>
        </x14:conditionalFormatting>
        <x14:conditionalFormatting xmlns:xm="http://schemas.microsoft.com/office/excel/2006/main">
          <x14:cfRule type="dataBar" id="{3105697F-52FA-4E11-9893-B1F43341B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BC21:BF52 BF58:BF83 BC58:BE77</xm:sqref>
        </x14:conditionalFormatting>
        <x14:conditionalFormatting xmlns:xm="http://schemas.microsoft.com/office/excel/2006/main">
          <x14:cfRule type="dataBar" id="{FF860059-4AC6-4589-BF03-AA89A202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BF21:BF52 BF58:BF83</xm:sqref>
        </x14:conditionalFormatting>
        <x14:conditionalFormatting xmlns:xm="http://schemas.microsoft.com/office/excel/2006/main">
          <x14:cfRule type="dataBar" id="{926D3FA4-88F5-4B1E-82D4-25856379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AX21:BB52 AX58:BB89</xm:sqref>
        </x14:conditionalFormatting>
        <x14:conditionalFormatting xmlns:xm="http://schemas.microsoft.com/office/excel/2006/main">
          <x14:cfRule type="dataBar" id="{CDB76696-E127-44D5-9901-8B892777F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Datas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2018-12-12T09:25:18Z</dcterms:created>
  <dcterms:modified xsi:type="dcterms:W3CDTF">2019-02-27T03:26:47Z</dcterms:modified>
</cp:coreProperties>
</file>