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ntation\"/>
    </mc:Choice>
  </mc:AlternateContent>
  <xr:revisionPtr revIDLastSave="0" documentId="13_ncr:1_{A5BD9071-76AB-45E6-A021-658227C4327A}" xr6:coauthVersionLast="40" xr6:coauthVersionMax="40" xr10:uidLastSave="{00000000-0000-0000-0000-000000000000}"/>
  <bookViews>
    <workbookView xWindow="348" yWindow="348" windowWidth="4548" windowHeight="8256" xr2:uid="{00000000-000D-0000-FFFF-FFFF00000000}"/>
  </bookViews>
  <sheets>
    <sheet name="Simulation Data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3" i="1" l="1"/>
  <c r="W77" i="1"/>
  <c r="U83" i="1"/>
  <c r="T83" i="1"/>
  <c r="V83" i="1" s="1"/>
  <c r="T84" i="1"/>
  <c r="T48" i="1" l="1"/>
  <c r="AH21" i="1" l="1"/>
  <c r="AI21" i="1"/>
  <c r="AJ21" i="1"/>
  <c r="AK21" i="1"/>
  <c r="AL21" i="1"/>
  <c r="AM21" i="1"/>
  <c r="AN21" i="1"/>
  <c r="AO21" i="1"/>
  <c r="AP21" i="1"/>
  <c r="AH22" i="1"/>
  <c r="AI22" i="1"/>
  <c r="AJ22" i="1"/>
  <c r="AK22" i="1"/>
  <c r="AL22" i="1"/>
  <c r="AM22" i="1"/>
  <c r="AN22" i="1"/>
  <c r="AO22" i="1"/>
  <c r="AP22" i="1"/>
  <c r="AH23" i="1"/>
  <c r="AI23" i="1"/>
  <c r="AJ23" i="1"/>
  <c r="AK23" i="1"/>
  <c r="AL23" i="1"/>
  <c r="AM23" i="1"/>
  <c r="AN23" i="1"/>
  <c r="AO23" i="1"/>
  <c r="AP23" i="1"/>
  <c r="AH24" i="1"/>
  <c r="AI24" i="1"/>
  <c r="AJ24" i="1"/>
  <c r="AK24" i="1"/>
  <c r="AL24" i="1"/>
  <c r="AM24" i="1"/>
  <c r="AN24" i="1"/>
  <c r="AO24" i="1"/>
  <c r="AP24" i="1"/>
  <c r="AH25" i="1"/>
  <c r="AI25" i="1"/>
  <c r="AJ25" i="1"/>
  <c r="AK25" i="1"/>
  <c r="AL25" i="1"/>
  <c r="AM25" i="1"/>
  <c r="AN25" i="1"/>
  <c r="AO25" i="1"/>
  <c r="AP25" i="1"/>
  <c r="AH26" i="1"/>
  <c r="AI26" i="1"/>
  <c r="AJ26" i="1"/>
  <c r="AK26" i="1"/>
  <c r="AL26" i="1"/>
  <c r="AM26" i="1"/>
  <c r="AN26" i="1"/>
  <c r="AO26" i="1"/>
  <c r="AP26" i="1"/>
  <c r="AH27" i="1"/>
  <c r="AI27" i="1"/>
  <c r="AJ27" i="1"/>
  <c r="AK27" i="1"/>
  <c r="AL27" i="1"/>
  <c r="AM27" i="1"/>
  <c r="AN27" i="1"/>
  <c r="AO27" i="1"/>
  <c r="AP27" i="1"/>
  <c r="AH28" i="1"/>
  <c r="AI28" i="1"/>
  <c r="AJ28" i="1"/>
  <c r="AK28" i="1"/>
  <c r="AL28" i="1"/>
  <c r="AM28" i="1"/>
  <c r="AN28" i="1"/>
  <c r="AO28" i="1"/>
  <c r="AP28" i="1"/>
  <c r="AH29" i="1"/>
  <c r="AI29" i="1"/>
  <c r="AJ29" i="1"/>
  <c r="AK29" i="1"/>
  <c r="AL29" i="1"/>
  <c r="AM29" i="1"/>
  <c r="AN29" i="1"/>
  <c r="AO29" i="1"/>
  <c r="AP29" i="1"/>
  <c r="AH30" i="1"/>
  <c r="AI30" i="1"/>
  <c r="AJ30" i="1"/>
  <c r="AK30" i="1"/>
  <c r="AL30" i="1"/>
  <c r="AM30" i="1"/>
  <c r="AN30" i="1"/>
  <c r="AO30" i="1"/>
  <c r="AP30" i="1"/>
  <c r="AH31" i="1"/>
  <c r="AI31" i="1"/>
  <c r="AJ31" i="1"/>
  <c r="AK31" i="1"/>
  <c r="AL31" i="1"/>
  <c r="AM31" i="1"/>
  <c r="AN31" i="1"/>
  <c r="AO31" i="1"/>
  <c r="AP31" i="1"/>
  <c r="AH32" i="1"/>
  <c r="AI32" i="1"/>
  <c r="AJ32" i="1"/>
  <c r="AK32" i="1"/>
  <c r="AL32" i="1"/>
  <c r="AM32" i="1"/>
  <c r="AN32" i="1"/>
  <c r="AO32" i="1"/>
  <c r="AP32" i="1"/>
  <c r="AH33" i="1"/>
  <c r="AI33" i="1"/>
  <c r="AJ33" i="1"/>
  <c r="AK33" i="1"/>
  <c r="AL33" i="1"/>
  <c r="AM33" i="1"/>
  <c r="AN33" i="1"/>
  <c r="AO33" i="1"/>
  <c r="AP33" i="1"/>
  <c r="AH34" i="1"/>
  <c r="AI34" i="1"/>
  <c r="AJ34" i="1"/>
  <c r="AK34" i="1"/>
  <c r="AL34" i="1"/>
  <c r="AM34" i="1"/>
  <c r="AN34" i="1"/>
  <c r="AO34" i="1"/>
  <c r="AP34" i="1"/>
  <c r="AH35" i="1"/>
  <c r="AI35" i="1"/>
  <c r="AJ35" i="1"/>
  <c r="AK35" i="1"/>
  <c r="AL35" i="1"/>
  <c r="AM35" i="1"/>
  <c r="AN35" i="1"/>
  <c r="AO35" i="1"/>
  <c r="AP35" i="1"/>
  <c r="AH36" i="1"/>
  <c r="AI36" i="1"/>
  <c r="AJ36" i="1"/>
  <c r="AK36" i="1"/>
  <c r="AL36" i="1"/>
  <c r="AM36" i="1"/>
  <c r="AN36" i="1"/>
  <c r="AO36" i="1"/>
  <c r="AP36" i="1"/>
  <c r="AH37" i="1"/>
  <c r="AI37" i="1"/>
  <c r="AJ37" i="1"/>
  <c r="AK37" i="1"/>
  <c r="AL37" i="1"/>
  <c r="AM37" i="1"/>
  <c r="AN37" i="1"/>
  <c r="AO37" i="1"/>
  <c r="AP37" i="1"/>
  <c r="AH38" i="1"/>
  <c r="AI38" i="1"/>
  <c r="AJ38" i="1"/>
  <c r="AK38" i="1"/>
  <c r="AL38" i="1"/>
  <c r="AM38" i="1"/>
  <c r="AN38" i="1"/>
  <c r="AO38" i="1"/>
  <c r="AP38" i="1"/>
  <c r="AH39" i="1"/>
  <c r="AI39" i="1"/>
  <c r="AJ39" i="1"/>
  <c r="AK39" i="1"/>
  <c r="AL39" i="1"/>
  <c r="AQ39" i="1" s="1"/>
  <c r="AM39" i="1"/>
  <c r="AN39" i="1"/>
  <c r="AO39" i="1"/>
  <c r="AP39" i="1"/>
  <c r="AH40" i="1"/>
  <c r="AI40" i="1"/>
  <c r="AJ40" i="1"/>
  <c r="AK40" i="1"/>
  <c r="AL40" i="1"/>
  <c r="AM40" i="1"/>
  <c r="AN40" i="1"/>
  <c r="AO40" i="1"/>
  <c r="AP40" i="1"/>
  <c r="AH41" i="1"/>
  <c r="AI41" i="1"/>
  <c r="AJ41" i="1"/>
  <c r="AK41" i="1"/>
  <c r="AL41" i="1"/>
  <c r="AM41" i="1"/>
  <c r="AN41" i="1"/>
  <c r="AO41" i="1"/>
  <c r="AP41" i="1"/>
  <c r="AH42" i="1"/>
  <c r="AI42" i="1"/>
  <c r="AJ42" i="1"/>
  <c r="AK42" i="1"/>
  <c r="AL42" i="1"/>
  <c r="AM42" i="1"/>
  <c r="AN42" i="1"/>
  <c r="AO42" i="1"/>
  <c r="AP42" i="1"/>
  <c r="AH43" i="1"/>
  <c r="AI43" i="1"/>
  <c r="AJ43" i="1"/>
  <c r="AK43" i="1"/>
  <c r="AL43" i="1"/>
  <c r="AM43" i="1"/>
  <c r="AN43" i="1"/>
  <c r="AO43" i="1"/>
  <c r="AP43" i="1"/>
  <c r="AH44" i="1"/>
  <c r="AI44" i="1"/>
  <c r="AJ44" i="1"/>
  <c r="AK44" i="1"/>
  <c r="AL44" i="1"/>
  <c r="AM44" i="1"/>
  <c r="AN44" i="1"/>
  <c r="AO44" i="1"/>
  <c r="AP44" i="1"/>
  <c r="AH45" i="1"/>
  <c r="AI45" i="1"/>
  <c r="AJ45" i="1"/>
  <c r="AK45" i="1"/>
  <c r="AL45" i="1"/>
  <c r="AM45" i="1"/>
  <c r="AN45" i="1"/>
  <c r="AO45" i="1"/>
  <c r="AP45" i="1"/>
  <c r="AH46" i="1"/>
  <c r="AI46" i="1"/>
  <c r="AJ46" i="1"/>
  <c r="AK46" i="1"/>
  <c r="AL46" i="1"/>
  <c r="AM46" i="1"/>
  <c r="AN46" i="1"/>
  <c r="AO46" i="1"/>
  <c r="AP46" i="1"/>
  <c r="AH47" i="1"/>
  <c r="AI47" i="1"/>
  <c r="AJ47" i="1"/>
  <c r="AK47" i="1"/>
  <c r="AL47" i="1"/>
  <c r="AM47" i="1"/>
  <c r="AN47" i="1"/>
  <c r="AO47" i="1"/>
  <c r="AP47" i="1"/>
  <c r="AH48" i="1"/>
  <c r="AI48" i="1"/>
  <c r="AJ48" i="1"/>
  <c r="AK48" i="1"/>
  <c r="AL48" i="1"/>
  <c r="AM48" i="1"/>
  <c r="AN48" i="1"/>
  <c r="AO48" i="1"/>
  <c r="AP48" i="1"/>
  <c r="AH49" i="1"/>
  <c r="AI49" i="1"/>
  <c r="AJ49" i="1"/>
  <c r="AK49" i="1"/>
  <c r="AL49" i="1"/>
  <c r="AM49" i="1"/>
  <c r="AN49" i="1"/>
  <c r="AO49" i="1"/>
  <c r="AP49" i="1"/>
  <c r="AH58" i="1"/>
  <c r="AI58" i="1"/>
  <c r="AJ58" i="1"/>
  <c r="AK58" i="1"/>
  <c r="AL58" i="1"/>
  <c r="AM58" i="1"/>
  <c r="AN58" i="1"/>
  <c r="AO58" i="1"/>
  <c r="AP58" i="1"/>
  <c r="AH59" i="1"/>
  <c r="AI59" i="1"/>
  <c r="AJ59" i="1"/>
  <c r="AK59" i="1"/>
  <c r="AL59" i="1"/>
  <c r="AM59" i="1"/>
  <c r="AN59" i="1"/>
  <c r="AO59" i="1"/>
  <c r="AP59" i="1"/>
  <c r="AH60" i="1"/>
  <c r="AI60" i="1"/>
  <c r="AJ60" i="1"/>
  <c r="AK60" i="1"/>
  <c r="AL60" i="1"/>
  <c r="AM60" i="1"/>
  <c r="AN60" i="1"/>
  <c r="AO60" i="1"/>
  <c r="AP60" i="1"/>
  <c r="AH61" i="1"/>
  <c r="AI61" i="1"/>
  <c r="AJ61" i="1"/>
  <c r="AK61" i="1"/>
  <c r="AL61" i="1"/>
  <c r="AM61" i="1"/>
  <c r="AN61" i="1"/>
  <c r="AO61" i="1"/>
  <c r="AP61" i="1"/>
  <c r="AH62" i="1"/>
  <c r="AI62" i="1"/>
  <c r="AJ62" i="1"/>
  <c r="AK62" i="1"/>
  <c r="AL62" i="1"/>
  <c r="AM62" i="1"/>
  <c r="AN62" i="1"/>
  <c r="AO62" i="1"/>
  <c r="AP62" i="1"/>
  <c r="AH63" i="1"/>
  <c r="AI63" i="1"/>
  <c r="AJ63" i="1"/>
  <c r="AK63" i="1"/>
  <c r="AL63" i="1"/>
  <c r="AM63" i="1"/>
  <c r="AN63" i="1"/>
  <c r="AO63" i="1"/>
  <c r="AP63" i="1"/>
  <c r="AH64" i="1"/>
  <c r="AI64" i="1"/>
  <c r="AJ64" i="1"/>
  <c r="AK64" i="1"/>
  <c r="AL64" i="1"/>
  <c r="AM64" i="1"/>
  <c r="AN64" i="1"/>
  <c r="AO64" i="1"/>
  <c r="AP64" i="1"/>
  <c r="AH65" i="1"/>
  <c r="AI65" i="1"/>
  <c r="AJ65" i="1"/>
  <c r="AK65" i="1"/>
  <c r="AL65" i="1"/>
  <c r="AM65" i="1"/>
  <c r="AN65" i="1"/>
  <c r="AO65" i="1"/>
  <c r="AP65" i="1"/>
  <c r="AH66" i="1"/>
  <c r="AI66" i="1"/>
  <c r="AJ66" i="1"/>
  <c r="AK66" i="1"/>
  <c r="AL66" i="1"/>
  <c r="AM66" i="1"/>
  <c r="AN66" i="1"/>
  <c r="AO66" i="1"/>
  <c r="AP66" i="1"/>
  <c r="AH67" i="1"/>
  <c r="AI67" i="1"/>
  <c r="AJ67" i="1"/>
  <c r="AK67" i="1"/>
  <c r="AL67" i="1"/>
  <c r="AM67" i="1"/>
  <c r="AN67" i="1"/>
  <c r="AO67" i="1"/>
  <c r="AP67" i="1"/>
  <c r="AH68" i="1"/>
  <c r="AI68" i="1"/>
  <c r="AJ68" i="1"/>
  <c r="AK68" i="1"/>
  <c r="AL68" i="1"/>
  <c r="AM68" i="1"/>
  <c r="AN68" i="1"/>
  <c r="AO68" i="1"/>
  <c r="AP68" i="1"/>
  <c r="AH69" i="1"/>
  <c r="AI69" i="1"/>
  <c r="AJ69" i="1"/>
  <c r="AK69" i="1"/>
  <c r="AL69" i="1"/>
  <c r="AM69" i="1"/>
  <c r="AN69" i="1"/>
  <c r="AO69" i="1"/>
  <c r="AP69" i="1"/>
  <c r="AH70" i="1"/>
  <c r="AI70" i="1"/>
  <c r="AJ70" i="1"/>
  <c r="AK70" i="1"/>
  <c r="AL70" i="1"/>
  <c r="AM70" i="1"/>
  <c r="AN70" i="1"/>
  <c r="AO70" i="1"/>
  <c r="AP70" i="1"/>
  <c r="AH71" i="1"/>
  <c r="AI71" i="1"/>
  <c r="AJ71" i="1"/>
  <c r="AK71" i="1"/>
  <c r="AL71" i="1"/>
  <c r="AM71" i="1"/>
  <c r="AN71" i="1"/>
  <c r="AO71" i="1"/>
  <c r="AP71" i="1"/>
  <c r="AH72" i="1"/>
  <c r="AI72" i="1"/>
  <c r="AJ72" i="1"/>
  <c r="AK72" i="1"/>
  <c r="AL72" i="1"/>
  <c r="AM72" i="1"/>
  <c r="AN72" i="1"/>
  <c r="AO72" i="1"/>
  <c r="AP72" i="1"/>
  <c r="AH73" i="1"/>
  <c r="AI73" i="1"/>
  <c r="AJ73" i="1"/>
  <c r="AK73" i="1"/>
  <c r="AL73" i="1"/>
  <c r="AM73" i="1"/>
  <c r="AN73" i="1"/>
  <c r="AO73" i="1"/>
  <c r="AP73" i="1"/>
  <c r="AH74" i="1"/>
  <c r="AI74" i="1"/>
  <c r="AJ74" i="1"/>
  <c r="AK74" i="1"/>
  <c r="AL74" i="1"/>
  <c r="AM74" i="1"/>
  <c r="AN74" i="1"/>
  <c r="AO74" i="1"/>
  <c r="AP74" i="1"/>
  <c r="AH75" i="1"/>
  <c r="AI75" i="1"/>
  <c r="AJ75" i="1"/>
  <c r="AK75" i="1"/>
  <c r="AL75" i="1"/>
  <c r="AM75" i="1"/>
  <c r="AN75" i="1"/>
  <c r="AO75" i="1"/>
  <c r="AP75" i="1"/>
  <c r="AH76" i="1"/>
  <c r="AI76" i="1"/>
  <c r="AJ76" i="1"/>
  <c r="AK76" i="1"/>
  <c r="AL76" i="1"/>
  <c r="AM76" i="1"/>
  <c r="AN76" i="1"/>
  <c r="AO76" i="1"/>
  <c r="AP76" i="1"/>
  <c r="AH77" i="1"/>
  <c r="AI77" i="1"/>
  <c r="AJ77" i="1"/>
  <c r="AK77" i="1"/>
  <c r="AL77" i="1"/>
  <c r="AM77" i="1"/>
  <c r="AN77" i="1"/>
  <c r="AO77" i="1"/>
  <c r="AP77" i="1"/>
  <c r="AH78" i="1"/>
  <c r="AI78" i="1"/>
  <c r="AJ78" i="1"/>
  <c r="AK78" i="1"/>
  <c r="AL78" i="1"/>
  <c r="AM78" i="1"/>
  <c r="AN78" i="1"/>
  <c r="AO78" i="1"/>
  <c r="AP78" i="1"/>
  <c r="AH79" i="1"/>
  <c r="AI79" i="1"/>
  <c r="AJ79" i="1"/>
  <c r="AK79" i="1"/>
  <c r="AL79" i="1"/>
  <c r="AM79" i="1"/>
  <c r="AN79" i="1"/>
  <c r="AO79" i="1"/>
  <c r="AP79" i="1"/>
  <c r="AH80" i="1"/>
  <c r="AI80" i="1"/>
  <c r="AJ80" i="1"/>
  <c r="AK80" i="1"/>
  <c r="AL80" i="1"/>
  <c r="AM80" i="1"/>
  <c r="AN80" i="1"/>
  <c r="AO80" i="1"/>
  <c r="AP80" i="1"/>
  <c r="AH81" i="1"/>
  <c r="AI81" i="1"/>
  <c r="AJ81" i="1"/>
  <c r="AK81" i="1"/>
  <c r="AL81" i="1"/>
  <c r="AM81" i="1"/>
  <c r="AN81" i="1"/>
  <c r="AO81" i="1"/>
  <c r="AP81" i="1"/>
  <c r="AH82" i="1"/>
  <c r="AI82" i="1"/>
  <c r="AJ82" i="1"/>
  <c r="AK82" i="1"/>
  <c r="AL82" i="1"/>
  <c r="AM82" i="1"/>
  <c r="AN82" i="1"/>
  <c r="AO82" i="1"/>
  <c r="AP82" i="1"/>
  <c r="AH83" i="1"/>
  <c r="AI83" i="1"/>
  <c r="AJ83" i="1"/>
  <c r="AK83" i="1"/>
  <c r="AL83" i="1"/>
  <c r="AM83" i="1"/>
  <c r="AN83" i="1"/>
  <c r="AO83" i="1"/>
  <c r="AP83" i="1"/>
  <c r="AH84" i="1"/>
  <c r="AI84" i="1"/>
  <c r="AJ84" i="1"/>
  <c r="AK84" i="1"/>
  <c r="AL84" i="1"/>
  <c r="AM84" i="1"/>
  <c r="AN84" i="1"/>
  <c r="AO84" i="1"/>
  <c r="AP84" i="1"/>
  <c r="AH85" i="1"/>
  <c r="AI85" i="1"/>
  <c r="AJ85" i="1"/>
  <c r="AK85" i="1"/>
  <c r="AL85" i="1"/>
  <c r="AM85" i="1"/>
  <c r="AN85" i="1"/>
  <c r="AO85" i="1"/>
  <c r="AP85" i="1"/>
  <c r="AH86" i="1"/>
  <c r="AI86" i="1"/>
  <c r="AJ86" i="1"/>
  <c r="AK86" i="1"/>
  <c r="AL86" i="1"/>
  <c r="AM86" i="1"/>
  <c r="AN86" i="1"/>
  <c r="AO86" i="1"/>
  <c r="AP86" i="1"/>
  <c r="AH87" i="1"/>
  <c r="AI87" i="1"/>
  <c r="AJ87" i="1"/>
  <c r="AK87" i="1"/>
  <c r="AL87" i="1"/>
  <c r="AM87" i="1"/>
  <c r="AN87" i="1"/>
  <c r="AO87" i="1"/>
  <c r="AP87" i="1"/>
  <c r="AI20" i="1"/>
  <c r="AJ20" i="1"/>
  <c r="AK20" i="1"/>
  <c r="AL20" i="1"/>
  <c r="AM20" i="1"/>
  <c r="AN20" i="1"/>
  <c r="AO20" i="1"/>
  <c r="AP20" i="1"/>
  <c r="AH20" i="1"/>
  <c r="AR25" i="1" l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4" i="1"/>
  <c r="AR85" i="1"/>
  <c r="AR86" i="1"/>
  <c r="AR87" i="1"/>
  <c r="AR21" i="1"/>
  <c r="AR22" i="1"/>
  <c r="AR23" i="1"/>
  <c r="AR24" i="1"/>
  <c r="AQ21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40" i="1"/>
  <c r="AQ41" i="1"/>
  <c r="AQ42" i="1"/>
  <c r="AQ43" i="1"/>
  <c r="AQ44" i="1"/>
  <c r="AQ45" i="1"/>
  <c r="AQ46" i="1"/>
  <c r="AQ47" i="1"/>
  <c r="AQ48" i="1"/>
  <c r="AQ49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4" i="1"/>
  <c r="AQ85" i="1"/>
  <c r="AQ86" i="1"/>
  <c r="AQ87" i="1"/>
  <c r="AQ22" i="1"/>
  <c r="AQ23" i="1"/>
  <c r="AQ24" i="1"/>
  <c r="AZ41" i="1" l="1"/>
  <c r="O72" i="1"/>
  <c r="O23" i="1"/>
  <c r="O46" i="1"/>
  <c r="AZ21" i="1"/>
  <c r="BD21" i="1" s="1"/>
  <c r="BA21" i="1"/>
  <c r="BB21" i="1"/>
  <c r="BC21" i="1"/>
  <c r="AZ22" i="1"/>
  <c r="BD22" i="1" s="1"/>
  <c r="BA22" i="1"/>
  <c r="BB22" i="1"/>
  <c r="BC22" i="1"/>
  <c r="AZ23" i="1"/>
  <c r="BD23" i="1" s="1"/>
  <c r="BA23" i="1"/>
  <c r="BB23" i="1"/>
  <c r="BC23" i="1"/>
  <c r="AZ24" i="1"/>
  <c r="BM24" i="1" s="1"/>
  <c r="BA24" i="1"/>
  <c r="BB24" i="1"/>
  <c r="BC24" i="1"/>
  <c r="AZ25" i="1"/>
  <c r="BN25" i="1" s="1"/>
  <c r="BA25" i="1"/>
  <c r="BB25" i="1"/>
  <c r="BC25" i="1"/>
  <c r="AZ26" i="1"/>
  <c r="BD26" i="1" s="1"/>
  <c r="BA26" i="1"/>
  <c r="BB26" i="1"/>
  <c r="BC26" i="1"/>
  <c r="AZ27" i="1"/>
  <c r="BD27" i="1" s="1"/>
  <c r="BA27" i="1"/>
  <c r="BB27" i="1"/>
  <c r="BC27" i="1"/>
  <c r="AZ28" i="1"/>
  <c r="BL28" i="1" s="1"/>
  <c r="BA28" i="1"/>
  <c r="BB28" i="1"/>
  <c r="BC28" i="1"/>
  <c r="AZ29" i="1"/>
  <c r="BD29" i="1" s="1"/>
  <c r="BA29" i="1"/>
  <c r="BB29" i="1"/>
  <c r="BC29" i="1"/>
  <c r="AZ30" i="1"/>
  <c r="BD30" i="1" s="1"/>
  <c r="BA30" i="1"/>
  <c r="BB30" i="1"/>
  <c r="BC30" i="1"/>
  <c r="AZ31" i="1"/>
  <c r="BD31" i="1" s="1"/>
  <c r="BA31" i="1"/>
  <c r="BB31" i="1"/>
  <c r="BC31" i="1"/>
  <c r="AZ32" i="1"/>
  <c r="BE32" i="1" s="1"/>
  <c r="BA32" i="1"/>
  <c r="BB32" i="1"/>
  <c r="BC32" i="1"/>
  <c r="AZ33" i="1"/>
  <c r="BF33" i="1" s="1"/>
  <c r="BA33" i="1"/>
  <c r="BB33" i="1"/>
  <c r="BC33" i="1"/>
  <c r="AZ34" i="1"/>
  <c r="BG34" i="1" s="1"/>
  <c r="BA34" i="1"/>
  <c r="BB34" i="1"/>
  <c r="BC34" i="1"/>
  <c r="BE34" i="1"/>
  <c r="BF34" i="1"/>
  <c r="AZ35" i="1"/>
  <c r="BN35" i="1" s="1"/>
  <c r="BA35" i="1"/>
  <c r="BB35" i="1"/>
  <c r="BC35" i="1"/>
  <c r="AZ36" i="1"/>
  <c r="BD36" i="1" s="1"/>
  <c r="BA36" i="1"/>
  <c r="BB36" i="1"/>
  <c r="BC36" i="1"/>
  <c r="AZ37" i="1"/>
  <c r="BD37" i="1" s="1"/>
  <c r="BA37" i="1"/>
  <c r="BB37" i="1"/>
  <c r="BC37" i="1"/>
  <c r="AZ38" i="1"/>
  <c r="BK38" i="1" s="1"/>
  <c r="BA38" i="1"/>
  <c r="BB38" i="1"/>
  <c r="BC38" i="1"/>
  <c r="O22" i="1"/>
  <c r="O21" i="1"/>
  <c r="O40" i="1"/>
  <c r="BH23" i="1" l="1"/>
  <c r="BD34" i="1"/>
  <c r="BL30" i="1"/>
  <c r="BH25" i="1"/>
  <c r="BE33" i="1"/>
  <c r="BN26" i="1"/>
  <c r="BD33" i="1"/>
  <c r="BM26" i="1"/>
  <c r="BL26" i="1"/>
  <c r="BK26" i="1"/>
  <c r="BJ26" i="1"/>
  <c r="BI26" i="1"/>
  <c r="BJ28" i="1"/>
  <c r="BD38" i="1"/>
  <c r="BL21" i="1"/>
  <c r="BN21" i="1"/>
  <c r="BN22" i="1"/>
  <c r="BM21" i="1"/>
  <c r="BM22" i="1"/>
  <c r="BL22" i="1"/>
  <c r="BK21" i="1"/>
  <c r="BI21" i="1"/>
  <c r="BK22" i="1"/>
  <c r="BJ21" i="1"/>
  <c r="BJ22" i="1"/>
  <c r="BN23" i="1"/>
  <c r="BI22" i="1"/>
  <c r="BH21" i="1"/>
  <c r="BM23" i="1"/>
  <c r="BH22" i="1"/>
  <c r="BG21" i="1"/>
  <c r="BL23" i="1"/>
  <c r="BG22" i="1"/>
  <c r="BF21" i="1"/>
  <c r="BK23" i="1"/>
  <c r="BF22" i="1"/>
  <c r="BE21" i="1"/>
  <c r="BJ23" i="1"/>
  <c r="BE22" i="1"/>
  <c r="BI23" i="1"/>
  <c r="BM35" i="1"/>
  <c r="BL35" i="1"/>
  <c r="BN37" i="1"/>
  <c r="BJ36" i="1"/>
  <c r="BJ24" i="1"/>
  <c r="BJ37" i="1"/>
  <c r="BI36" i="1"/>
  <c r="BG35" i="1"/>
  <c r="BL27" i="1"/>
  <c r="BI24" i="1"/>
  <c r="BF23" i="1"/>
  <c r="BH24" i="1"/>
  <c r="BE23" i="1"/>
  <c r="BG24" i="1"/>
  <c r="BD35" i="1"/>
  <c r="BF37" i="1"/>
  <c r="BE36" i="1"/>
  <c r="BK29" i="1"/>
  <c r="BK25" i="1"/>
  <c r="BN36" i="1"/>
  <c r="BM36" i="1"/>
  <c r="BK35" i="1"/>
  <c r="BN24" i="1"/>
  <c r="BM37" i="1"/>
  <c r="BL36" i="1"/>
  <c r="BJ35" i="1"/>
  <c r="BL24" i="1"/>
  <c r="BL37" i="1"/>
  <c r="BK36" i="1"/>
  <c r="BI35" i="1"/>
  <c r="BN27" i="1"/>
  <c r="BK24" i="1"/>
  <c r="BK37" i="1"/>
  <c r="BH35" i="1"/>
  <c r="BM27" i="1"/>
  <c r="BG23" i="1"/>
  <c r="BI37" i="1"/>
  <c r="BH36" i="1"/>
  <c r="BF35" i="1"/>
  <c r="BK27" i="1"/>
  <c r="BH37" i="1"/>
  <c r="BG36" i="1"/>
  <c r="BE35" i="1"/>
  <c r="BJ27" i="1"/>
  <c r="BM25" i="1"/>
  <c r="BG37" i="1"/>
  <c r="BF36" i="1"/>
  <c r="BN29" i="1"/>
  <c r="BI27" i="1"/>
  <c r="BL25" i="1"/>
  <c r="BF24" i="1"/>
  <c r="BH38" i="1"/>
  <c r="BF38" i="1"/>
  <c r="BE37" i="1"/>
  <c r="BD32" i="1"/>
  <c r="BJ25" i="1"/>
  <c r="BE38" i="1"/>
  <c r="BI25" i="1"/>
  <c r="BJ38" i="1"/>
  <c r="BI38" i="1"/>
  <c r="BG38" i="1"/>
  <c r="BM38" i="1"/>
  <c r="BL38" i="1"/>
  <c r="BM30" i="1"/>
  <c r="BN32" i="1"/>
  <c r="BM31" i="1"/>
  <c r="BH26" i="1"/>
  <c r="BG25" i="1"/>
  <c r="BN33" i="1"/>
  <c r="BM32" i="1"/>
  <c r="BL31" i="1"/>
  <c r="BK30" i="1"/>
  <c r="BJ29" i="1"/>
  <c r="BI28" i="1"/>
  <c r="BH27" i="1"/>
  <c r="BG26" i="1"/>
  <c r="BF25" i="1"/>
  <c r="BE24" i="1"/>
  <c r="BN34" i="1"/>
  <c r="BM33" i="1"/>
  <c r="BL32" i="1"/>
  <c r="BK31" i="1"/>
  <c r="BJ30" i="1"/>
  <c r="BI29" i="1"/>
  <c r="BH28" i="1"/>
  <c r="BG27" i="1"/>
  <c r="BF26" i="1"/>
  <c r="BE25" i="1"/>
  <c r="BD24" i="1"/>
  <c r="BM34" i="1"/>
  <c r="BL33" i="1"/>
  <c r="BK32" i="1"/>
  <c r="BJ31" i="1"/>
  <c r="BI30" i="1"/>
  <c r="BH29" i="1"/>
  <c r="BG28" i="1"/>
  <c r="BF27" i="1"/>
  <c r="BE26" i="1"/>
  <c r="BD25" i="1"/>
  <c r="BL29" i="1"/>
  <c r="BL34" i="1"/>
  <c r="BK33" i="1"/>
  <c r="BJ32" i="1"/>
  <c r="BI31" i="1"/>
  <c r="BH30" i="1"/>
  <c r="BG29" i="1"/>
  <c r="BF28" i="1"/>
  <c r="BE27" i="1"/>
  <c r="BM28" i="1"/>
  <c r="BM29" i="1"/>
  <c r="BK28" i="1"/>
  <c r="BK34" i="1"/>
  <c r="BJ33" i="1"/>
  <c r="BI32" i="1"/>
  <c r="BH31" i="1"/>
  <c r="BG30" i="1"/>
  <c r="BF29" i="1"/>
  <c r="BE28" i="1"/>
  <c r="BN30" i="1"/>
  <c r="BN38" i="1"/>
  <c r="BJ34" i="1"/>
  <c r="BI33" i="1"/>
  <c r="BH32" i="1"/>
  <c r="BG31" i="1"/>
  <c r="BF30" i="1"/>
  <c r="BE29" i="1"/>
  <c r="BD28" i="1"/>
  <c r="BN31" i="1"/>
  <c r="BI34" i="1"/>
  <c r="BH33" i="1"/>
  <c r="BG32" i="1"/>
  <c r="BF31" i="1"/>
  <c r="BE30" i="1"/>
  <c r="BH34" i="1"/>
  <c r="BG33" i="1"/>
  <c r="BF32" i="1"/>
  <c r="BE31" i="1"/>
  <c r="BN28" i="1"/>
  <c r="AU21" i="1"/>
  <c r="AV21" i="1"/>
  <c r="AW21" i="1"/>
  <c r="AX21" i="1"/>
  <c r="AY21" i="1"/>
  <c r="AU22" i="1"/>
  <c r="AV22" i="1"/>
  <c r="AW22" i="1"/>
  <c r="AX22" i="1"/>
  <c r="AY22" i="1"/>
  <c r="AU23" i="1"/>
  <c r="AV23" i="1"/>
  <c r="AW23" i="1"/>
  <c r="AX23" i="1"/>
  <c r="AY23" i="1"/>
  <c r="AU24" i="1"/>
  <c r="AV24" i="1"/>
  <c r="AW24" i="1"/>
  <c r="AX24" i="1"/>
  <c r="AY24" i="1"/>
  <c r="AY83" i="1"/>
  <c r="AU84" i="1"/>
  <c r="AV84" i="1"/>
  <c r="AW84" i="1"/>
  <c r="AX84" i="1"/>
  <c r="AY84" i="1"/>
  <c r="AZ84" i="1"/>
  <c r="AU85" i="1"/>
  <c r="AV85" i="1"/>
  <c r="AW85" i="1"/>
  <c r="AX85" i="1"/>
  <c r="AY85" i="1"/>
  <c r="AZ85" i="1"/>
  <c r="AU86" i="1"/>
  <c r="AV86" i="1"/>
  <c r="AW86" i="1"/>
  <c r="AX86" i="1"/>
  <c r="AY86" i="1"/>
  <c r="AZ86" i="1"/>
  <c r="AU87" i="1"/>
  <c r="AV87" i="1"/>
  <c r="AW87" i="1"/>
  <c r="AX87" i="1"/>
  <c r="AY87" i="1"/>
  <c r="AZ87" i="1"/>
  <c r="AX39" i="1"/>
  <c r="AX40" i="1"/>
  <c r="AX41" i="1"/>
  <c r="AX42" i="1"/>
  <c r="AX43" i="1"/>
  <c r="AX44" i="1"/>
  <c r="AX45" i="1"/>
  <c r="AX46" i="1"/>
  <c r="AX47" i="1"/>
  <c r="AX48" i="1"/>
  <c r="AX49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W38" i="1"/>
  <c r="AX38" i="1"/>
  <c r="AY38" i="1"/>
  <c r="AV38" i="1"/>
  <c r="AU38" i="1"/>
  <c r="AU39" i="1"/>
  <c r="AV39" i="1"/>
  <c r="AW39" i="1"/>
  <c r="AY39" i="1"/>
  <c r="AU40" i="1"/>
  <c r="AV40" i="1"/>
  <c r="AW40" i="1"/>
  <c r="AY40" i="1"/>
  <c r="AU41" i="1"/>
  <c r="AV41" i="1"/>
  <c r="AW41" i="1"/>
  <c r="AY41" i="1"/>
  <c r="AU42" i="1"/>
  <c r="AV42" i="1"/>
  <c r="AW42" i="1"/>
  <c r="AY42" i="1"/>
  <c r="AU43" i="1"/>
  <c r="AV43" i="1"/>
  <c r="AW43" i="1"/>
  <c r="AY43" i="1"/>
  <c r="AU44" i="1"/>
  <c r="AV44" i="1"/>
  <c r="AW44" i="1"/>
  <c r="AY44" i="1"/>
  <c r="AU45" i="1"/>
  <c r="AV45" i="1"/>
  <c r="AW45" i="1"/>
  <c r="AY45" i="1"/>
  <c r="AU46" i="1"/>
  <c r="AV46" i="1"/>
  <c r="AW46" i="1"/>
  <c r="AY46" i="1"/>
  <c r="AU47" i="1"/>
  <c r="AV47" i="1"/>
  <c r="AW47" i="1"/>
  <c r="AY47" i="1"/>
  <c r="AU48" i="1"/>
  <c r="AV48" i="1"/>
  <c r="AW48" i="1"/>
  <c r="AY48" i="1"/>
  <c r="AU49" i="1"/>
  <c r="AV49" i="1"/>
  <c r="AW49" i="1"/>
  <c r="AY49" i="1"/>
  <c r="AU58" i="1"/>
  <c r="AV58" i="1"/>
  <c r="AW58" i="1"/>
  <c r="AY58" i="1"/>
  <c r="AU59" i="1"/>
  <c r="AV59" i="1"/>
  <c r="AW59" i="1"/>
  <c r="AY59" i="1"/>
  <c r="AU60" i="1"/>
  <c r="AV60" i="1"/>
  <c r="AW60" i="1"/>
  <c r="AY60" i="1"/>
  <c r="AU61" i="1"/>
  <c r="AV61" i="1"/>
  <c r="AW61" i="1"/>
  <c r="AY61" i="1"/>
  <c r="AU62" i="1"/>
  <c r="AV62" i="1"/>
  <c r="AW62" i="1"/>
  <c r="AY62" i="1"/>
  <c r="AU63" i="1"/>
  <c r="AV63" i="1"/>
  <c r="AW63" i="1"/>
  <c r="AY63" i="1"/>
  <c r="AU64" i="1"/>
  <c r="AV64" i="1"/>
  <c r="AW64" i="1"/>
  <c r="AY64" i="1"/>
  <c r="AU65" i="1"/>
  <c r="AV65" i="1"/>
  <c r="AW65" i="1"/>
  <c r="AY65" i="1"/>
  <c r="AU66" i="1"/>
  <c r="AV66" i="1"/>
  <c r="AW66" i="1"/>
  <c r="AY66" i="1"/>
  <c r="AU67" i="1"/>
  <c r="AV67" i="1"/>
  <c r="AW67" i="1"/>
  <c r="AY67" i="1"/>
  <c r="AU68" i="1"/>
  <c r="AV68" i="1"/>
  <c r="AW68" i="1"/>
  <c r="AY68" i="1"/>
  <c r="AU69" i="1"/>
  <c r="AV69" i="1"/>
  <c r="AW69" i="1"/>
  <c r="AY69" i="1"/>
  <c r="AU70" i="1"/>
  <c r="AV70" i="1"/>
  <c r="AW70" i="1"/>
  <c r="AY70" i="1"/>
  <c r="AU71" i="1"/>
  <c r="AV71" i="1"/>
  <c r="AW71" i="1"/>
  <c r="AY71" i="1"/>
  <c r="AU72" i="1"/>
  <c r="AV72" i="1"/>
  <c r="AW72" i="1"/>
  <c r="AY72" i="1"/>
  <c r="AU73" i="1"/>
  <c r="AV73" i="1"/>
  <c r="AW73" i="1"/>
  <c r="AY73" i="1"/>
  <c r="AU74" i="1"/>
  <c r="AV74" i="1"/>
  <c r="AW74" i="1"/>
  <c r="AY74" i="1"/>
  <c r="AU75" i="1"/>
  <c r="AV75" i="1"/>
  <c r="AW75" i="1"/>
  <c r="AY75" i="1"/>
  <c r="AU76" i="1"/>
  <c r="AV76" i="1"/>
  <c r="AW76" i="1"/>
  <c r="AY76" i="1"/>
  <c r="AU77" i="1"/>
  <c r="AV77" i="1"/>
  <c r="AW77" i="1"/>
  <c r="AY77" i="1"/>
  <c r="AU78" i="1"/>
  <c r="AV78" i="1"/>
  <c r="AW78" i="1"/>
  <c r="AY78" i="1"/>
  <c r="AU79" i="1"/>
  <c r="AV79" i="1"/>
  <c r="AW79" i="1"/>
  <c r="AY79" i="1"/>
  <c r="AU80" i="1"/>
  <c r="AV80" i="1"/>
  <c r="AW80" i="1"/>
  <c r="AY80" i="1"/>
  <c r="AU81" i="1"/>
  <c r="AV81" i="1"/>
  <c r="AW81" i="1"/>
  <c r="AY81" i="1"/>
  <c r="O73" i="1" l="1"/>
  <c r="O24" i="1"/>
  <c r="T24" i="1"/>
  <c r="V24" i="1" s="1"/>
  <c r="U24" i="1"/>
  <c r="W24" i="1" s="1"/>
  <c r="O69" i="1"/>
  <c r="O68" i="1"/>
  <c r="O60" i="1"/>
  <c r="O74" i="1"/>
  <c r="O75" i="1"/>
  <c r="O63" i="1"/>
  <c r="O67" i="1"/>
  <c r="O41" i="1"/>
  <c r="O42" i="1"/>
  <c r="O48" i="1"/>
  <c r="O47" i="1"/>
  <c r="BC39" i="1" l="1"/>
  <c r="BC40" i="1"/>
  <c r="BC41" i="1"/>
  <c r="BC42" i="1"/>
  <c r="BC43" i="1"/>
  <c r="BC45" i="1"/>
  <c r="BC46" i="1"/>
  <c r="BC47" i="1"/>
  <c r="BC48" i="1"/>
  <c r="BC49" i="1"/>
  <c r="BC59" i="1"/>
  <c r="BC60" i="1"/>
  <c r="BC61" i="1"/>
  <c r="BC62" i="1"/>
  <c r="BC63" i="1"/>
  <c r="BC65" i="1"/>
  <c r="BC66" i="1"/>
  <c r="BC67" i="1"/>
  <c r="BC68" i="1"/>
  <c r="BC69" i="1"/>
  <c r="BC71" i="1"/>
  <c r="BC72" i="1"/>
  <c r="BC73" i="1"/>
  <c r="BC74" i="1"/>
  <c r="BC75" i="1"/>
  <c r="BC77" i="1"/>
  <c r="BC78" i="1"/>
  <c r="BC79" i="1"/>
  <c r="BC80" i="1"/>
  <c r="BC81" i="1"/>
  <c r="BB81" i="1"/>
  <c r="BB80" i="1"/>
  <c r="BB79" i="1"/>
  <c r="BB78" i="1"/>
  <c r="BA81" i="1"/>
  <c r="BA80" i="1"/>
  <c r="BA79" i="1"/>
  <c r="BA78" i="1"/>
  <c r="AZ81" i="1"/>
  <c r="BN81" i="1" s="1"/>
  <c r="AZ80" i="1"/>
  <c r="BN80" i="1" s="1"/>
  <c r="AZ79" i="1"/>
  <c r="BN79" i="1" s="1"/>
  <c r="AZ78" i="1"/>
  <c r="BK78" i="1" s="1"/>
  <c r="T81" i="1"/>
  <c r="V81" i="1" s="1"/>
  <c r="U81" i="1"/>
  <c r="W81" i="1" s="1"/>
  <c r="U80" i="1"/>
  <c r="W80" i="1" s="1"/>
  <c r="T80" i="1"/>
  <c r="V80" i="1" s="1"/>
  <c r="U79" i="1"/>
  <c r="W79" i="1" s="1"/>
  <c r="T79" i="1"/>
  <c r="V79" i="1" s="1"/>
  <c r="U78" i="1"/>
  <c r="W78" i="1" s="1"/>
  <c r="T78" i="1"/>
  <c r="V78" i="1" s="1"/>
  <c r="O81" i="1"/>
  <c r="O80" i="1"/>
  <c r="O79" i="1"/>
  <c r="O78" i="1"/>
  <c r="BE78" i="1" l="1"/>
  <c r="BG78" i="1"/>
  <c r="BI78" i="1"/>
  <c r="BL79" i="1"/>
  <c r="BE79" i="1"/>
  <c r="BD79" i="1"/>
  <c r="BL78" i="1"/>
  <c r="BM78" i="1"/>
  <c r="BN78" i="1"/>
  <c r="BD78" i="1"/>
  <c r="BF78" i="1"/>
  <c r="BH78" i="1"/>
  <c r="BJ78" i="1"/>
  <c r="BF79" i="1"/>
  <c r="BG79" i="1"/>
  <c r="BH79" i="1"/>
  <c r="BI79" i="1"/>
  <c r="BJ79" i="1"/>
  <c r="BK79" i="1"/>
  <c r="BM79" i="1"/>
  <c r="BD80" i="1"/>
  <c r="BE80" i="1"/>
  <c r="BF80" i="1"/>
  <c r="BG80" i="1"/>
  <c r="BH80" i="1"/>
  <c r="BI80" i="1"/>
  <c r="BJ80" i="1"/>
  <c r="BK80" i="1"/>
  <c r="BL80" i="1"/>
  <c r="BM80" i="1"/>
  <c r="BD81" i="1"/>
  <c r="BE81" i="1"/>
  <c r="BF81" i="1"/>
  <c r="BG81" i="1"/>
  <c r="BH81" i="1"/>
  <c r="BI81" i="1"/>
  <c r="BJ81" i="1"/>
  <c r="BK81" i="1"/>
  <c r="BL81" i="1"/>
  <c r="BM81" i="1"/>
  <c r="BB77" i="1"/>
  <c r="BA77" i="1"/>
  <c r="AZ77" i="1"/>
  <c r="U77" i="1"/>
  <c r="T77" i="1"/>
  <c r="V77" i="1" s="1"/>
  <c r="O77" i="1"/>
  <c r="BD77" i="1" l="1"/>
  <c r="BE77" i="1" s="1"/>
  <c r="BF77" i="1" s="1"/>
  <c r="BB39" i="1"/>
  <c r="BB40" i="1"/>
  <c r="BB41" i="1"/>
  <c r="BB42" i="1"/>
  <c r="BB43" i="1"/>
  <c r="BB45" i="1"/>
  <c r="BB46" i="1"/>
  <c r="BB47" i="1"/>
  <c r="BB48" i="1"/>
  <c r="BB49" i="1"/>
  <c r="BB59" i="1"/>
  <c r="BB60" i="1"/>
  <c r="BB61" i="1"/>
  <c r="BB62" i="1"/>
  <c r="BB63" i="1"/>
  <c r="BB65" i="1"/>
  <c r="BB66" i="1"/>
  <c r="BB67" i="1"/>
  <c r="BB68" i="1"/>
  <c r="BB69" i="1"/>
  <c r="BB71" i="1"/>
  <c r="BB72" i="1"/>
  <c r="BB73" i="1"/>
  <c r="BB74" i="1"/>
  <c r="BB75" i="1"/>
  <c r="BA45" i="1"/>
  <c r="BA46" i="1"/>
  <c r="BA47" i="1"/>
  <c r="BA48" i="1"/>
  <c r="BA49" i="1"/>
  <c r="BA59" i="1"/>
  <c r="BA60" i="1"/>
  <c r="BA61" i="1"/>
  <c r="BA62" i="1"/>
  <c r="BA63" i="1"/>
  <c r="BA65" i="1"/>
  <c r="BA66" i="1"/>
  <c r="BA67" i="1"/>
  <c r="BA68" i="1"/>
  <c r="BA69" i="1"/>
  <c r="BA71" i="1"/>
  <c r="BA72" i="1"/>
  <c r="BA73" i="1"/>
  <c r="BA74" i="1"/>
  <c r="BA75" i="1"/>
  <c r="BA39" i="1"/>
  <c r="BA40" i="1"/>
  <c r="BA41" i="1"/>
  <c r="BA42" i="1"/>
  <c r="BA43" i="1"/>
  <c r="AZ39" i="1"/>
  <c r="BD39" i="1" s="1"/>
  <c r="AZ40" i="1"/>
  <c r="BI40" i="1" s="1"/>
  <c r="BD41" i="1"/>
  <c r="AZ42" i="1"/>
  <c r="BN42" i="1" s="1"/>
  <c r="AZ43" i="1"/>
  <c r="BE43" i="1" s="1"/>
  <c r="AZ45" i="1"/>
  <c r="BD45" i="1" s="1"/>
  <c r="AZ46" i="1"/>
  <c r="BL46" i="1" s="1"/>
  <c r="AZ47" i="1"/>
  <c r="BF47" i="1" s="1"/>
  <c r="AZ48" i="1"/>
  <c r="BK48" i="1" s="1"/>
  <c r="AZ49" i="1"/>
  <c r="BJ49" i="1" s="1"/>
  <c r="AZ59" i="1"/>
  <c r="BD59" i="1" s="1"/>
  <c r="AZ60" i="1"/>
  <c r="BN60" i="1" s="1"/>
  <c r="AZ61" i="1"/>
  <c r="BN61" i="1" s="1"/>
  <c r="AZ62" i="1"/>
  <c r="BK62" i="1" s="1"/>
  <c r="AZ63" i="1"/>
  <c r="BM63" i="1" s="1"/>
  <c r="AZ65" i="1"/>
  <c r="BD65" i="1" s="1"/>
  <c r="AZ66" i="1"/>
  <c r="BM66" i="1" s="1"/>
  <c r="AZ67" i="1"/>
  <c r="BN67" i="1" s="1"/>
  <c r="AZ68" i="1"/>
  <c r="BM68" i="1" s="1"/>
  <c r="AZ69" i="1"/>
  <c r="BJ69" i="1" s="1"/>
  <c r="AZ71" i="1"/>
  <c r="AZ72" i="1"/>
  <c r="BG72" i="1" s="1"/>
  <c r="AZ73" i="1"/>
  <c r="BJ73" i="1" s="1"/>
  <c r="AZ74" i="1"/>
  <c r="BM74" i="1" s="1"/>
  <c r="AZ75" i="1"/>
  <c r="BM75" i="1" s="1"/>
  <c r="T39" i="1"/>
  <c r="V39" i="1" s="1"/>
  <c r="U39" i="1"/>
  <c r="W39" i="1" s="1"/>
  <c r="O39" i="1"/>
  <c r="BG77" i="1" l="1"/>
  <c r="BE65" i="1"/>
  <c r="BF65" i="1" s="1"/>
  <c r="BG65" i="1" s="1"/>
  <c r="BH47" i="1"/>
  <c r="BI47" i="1"/>
  <c r="BN63" i="1"/>
  <c r="BG47" i="1"/>
  <c r="BL63" i="1"/>
  <c r="BE63" i="1"/>
  <c r="BD63" i="1"/>
  <c r="BE66" i="1"/>
  <c r="BI66" i="1"/>
  <c r="BN66" i="1"/>
  <c r="BL47" i="1"/>
  <c r="BJ47" i="1"/>
  <c r="BG63" i="1"/>
  <c r="BI63" i="1"/>
  <c r="BK63" i="1"/>
  <c r="BD66" i="1"/>
  <c r="BH66" i="1"/>
  <c r="BK66" i="1"/>
  <c r="BD67" i="1"/>
  <c r="BE67" i="1"/>
  <c r="BK47" i="1"/>
  <c r="BF63" i="1"/>
  <c r="BH63" i="1"/>
  <c r="BJ63" i="1"/>
  <c r="BF66" i="1"/>
  <c r="BG66" i="1"/>
  <c r="BJ66" i="1"/>
  <c r="BL66" i="1"/>
  <c r="BI68" i="1"/>
  <c r="BF67" i="1"/>
  <c r="BG67" i="1"/>
  <c r="BI67" i="1"/>
  <c r="BK67" i="1"/>
  <c r="BL67" i="1"/>
  <c r="BH67" i="1"/>
  <c r="BJ67" i="1"/>
  <c r="BM67" i="1"/>
  <c r="BD68" i="1"/>
  <c r="BE68" i="1"/>
  <c r="BF68" i="1"/>
  <c r="BG68" i="1"/>
  <c r="BH68" i="1"/>
  <c r="BK68" i="1"/>
  <c r="BL68" i="1"/>
  <c r="BN46" i="1"/>
  <c r="BJ68" i="1"/>
  <c r="BD73" i="1"/>
  <c r="BE73" i="1"/>
  <c r="BF73" i="1"/>
  <c r="BG73" i="1"/>
  <c r="BK73" i="1"/>
  <c r="BL73" i="1"/>
  <c r="BM73" i="1"/>
  <c r="BN73" i="1"/>
  <c r="BE48" i="1"/>
  <c r="BN43" i="1"/>
  <c r="BL48" i="1"/>
  <c r="BG43" i="1"/>
  <c r="BN49" i="1"/>
  <c r="BL49" i="1"/>
  <c r="BM49" i="1"/>
  <c r="BJ42" i="1"/>
  <c r="BD60" i="1"/>
  <c r="BH42" i="1"/>
  <c r="BE60" i="1"/>
  <c r="BF60" i="1"/>
  <c r="BF48" i="1"/>
  <c r="BM43" i="1"/>
  <c r="BL43" i="1"/>
  <c r="BL42" i="1"/>
  <c r="BI42" i="1"/>
  <c r="BK49" i="1"/>
  <c r="BF42" i="1"/>
  <c r="BI60" i="1"/>
  <c r="BH73" i="1"/>
  <c r="BM41" i="1"/>
  <c r="BK60" i="1"/>
  <c r="BI73" i="1"/>
  <c r="BM48" i="1"/>
  <c r="BI43" i="1"/>
  <c r="BF49" i="1"/>
  <c r="BH49" i="1"/>
  <c r="BI49" i="1"/>
  <c r="BK42" i="1"/>
  <c r="BG42" i="1"/>
  <c r="BG60" i="1"/>
  <c r="BE42" i="1"/>
  <c r="BH60" i="1"/>
  <c r="BD42" i="1"/>
  <c r="BN41" i="1"/>
  <c r="BJ60" i="1"/>
  <c r="BL41" i="1"/>
  <c r="BL60" i="1"/>
  <c r="BJ41" i="1"/>
  <c r="BI41" i="1"/>
  <c r="BD61" i="1"/>
  <c r="BH41" i="1"/>
  <c r="BG41" i="1"/>
  <c r="BF61" i="1"/>
  <c r="BD74" i="1"/>
  <c r="BF41" i="1"/>
  <c r="BG61" i="1"/>
  <c r="BE74" i="1"/>
  <c r="BD48" i="1"/>
  <c r="BH48" i="1"/>
  <c r="BG49" i="1"/>
  <c r="BK41" i="1"/>
  <c r="BE41" i="1"/>
  <c r="BH61" i="1"/>
  <c r="BF74" i="1"/>
  <c r="BI61" i="1"/>
  <c r="BG74" i="1"/>
  <c r="BM47" i="1"/>
  <c r="BN47" i="1"/>
  <c r="BE61" i="1"/>
  <c r="BN40" i="1"/>
  <c r="BJ61" i="1"/>
  <c r="BH74" i="1"/>
  <c r="BG48" i="1"/>
  <c r="BN48" i="1"/>
  <c r="BH43" i="1"/>
  <c r="BM40" i="1"/>
  <c r="BK61" i="1"/>
  <c r="BI74" i="1"/>
  <c r="BL40" i="1"/>
  <c r="BL62" i="1"/>
  <c r="BJ74" i="1"/>
  <c r="BM62" i="1"/>
  <c r="BK74" i="1"/>
  <c r="BN62" i="1"/>
  <c r="BN74" i="1"/>
  <c r="BD75" i="1"/>
  <c r="BH40" i="1"/>
  <c r="BF75" i="1"/>
  <c r="BG75" i="1"/>
  <c r="BM42" i="1"/>
  <c r="BJ40" i="1"/>
  <c r="BF40" i="1"/>
  <c r="BH75" i="1"/>
  <c r="BI48" i="1"/>
  <c r="BJ48" i="1"/>
  <c r="BE49" i="1"/>
  <c r="BF43" i="1"/>
  <c r="BD43" i="1"/>
  <c r="BM60" i="1"/>
  <c r="BE40" i="1"/>
  <c r="BJ75" i="1"/>
  <c r="BK40" i="1"/>
  <c r="BD40" i="1"/>
  <c r="BL75" i="1"/>
  <c r="BE46" i="1"/>
  <c r="BN75" i="1"/>
  <c r="BF46" i="1"/>
  <c r="BG40" i="1"/>
  <c r="BE45" i="1"/>
  <c r="BK43" i="1"/>
  <c r="BJ43" i="1"/>
  <c r="BD49" i="1"/>
  <c r="BM46" i="1"/>
  <c r="BD47" i="1"/>
  <c r="BE47" i="1"/>
  <c r="BD46" i="1"/>
  <c r="BL74" i="1"/>
  <c r="BE75" i="1"/>
  <c r="BI75" i="1"/>
  <c r="BK75" i="1"/>
  <c r="BJ72" i="1"/>
  <c r="BL72" i="1"/>
  <c r="BK72" i="1"/>
  <c r="BH72" i="1"/>
  <c r="BI72" i="1"/>
  <c r="BN72" i="1"/>
  <c r="BM72" i="1"/>
  <c r="BE59" i="1"/>
  <c r="BF59" i="1" s="1"/>
  <c r="BK39" i="1"/>
  <c r="BJ39" i="1"/>
  <c r="BL61" i="1"/>
  <c r="BM61" i="1"/>
  <c r="BD62" i="1"/>
  <c r="BK69" i="1"/>
  <c r="BH39" i="1"/>
  <c r="BF39" i="1"/>
  <c r="BE39" i="1"/>
  <c r="BE62" i="1"/>
  <c r="BL69" i="1"/>
  <c r="BF62" i="1"/>
  <c r="BM69" i="1"/>
  <c r="BN68" i="1"/>
  <c r="BI39" i="1"/>
  <c r="BE69" i="1"/>
  <c r="BG69" i="1"/>
  <c r="BI69" i="1"/>
  <c r="BN69" i="1"/>
  <c r="BD71" i="1"/>
  <c r="BN39" i="1"/>
  <c r="BD69" i="1"/>
  <c r="BG39" i="1"/>
  <c r="BI46" i="1"/>
  <c r="BM39" i="1"/>
  <c r="BL39" i="1"/>
  <c r="BF69" i="1"/>
  <c r="BH69" i="1"/>
  <c r="BG46" i="1"/>
  <c r="BH46" i="1"/>
  <c r="BG62" i="1"/>
  <c r="BH62" i="1"/>
  <c r="BD72" i="1"/>
  <c r="BJ46" i="1"/>
  <c r="BI62" i="1"/>
  <c r="BE72" i="1"/>
  <c r="BK46" i="1"/>
  <c r="BJ62" i="1"/>
  <c r="BF72" i="1"/>
  <c r="U47" i="1"/>
  <c r="U46" i="1"/>
  <c r="W46" i="1" s="1"/>
  <c r="T46" i="1"/>
  <c r="V46" i="1" s="1"/>
  <c r="BH77" i="1" l="1"/>
  <c r="BI77" i="1" s="1"/>
  <c r="BJ77" i="1" s="1"/>
  <c r="BF45" i="1"/>
  <c r="BE71" i="1"/>
  <c r="BF71" i="1" s="1"/>
  <c r="BG59" i="1"/>
  <c r="BH65" i="1"/>
  <c r="T60" i="1"/>
  <c r="V60" i="1" s="1"/>
  <c r="U60" i="1"/>
  <c r="W60" i="1" s="1"/>
  <c r="BK77" i="1" l="1"/>
  <c r="BL77" i="1" s="1"/>
  <c r="BM77" i="1" s="1"/>
  <c r="BG45" i="1"/>
  <c r="BG71" i="1"/>
  <c r="BH59" i="1"/>
  <c r="BI59" i="1" s="1"/>
  <c r="BJ59" i="1" s="1"/>
  <c r="BI65" i="1"/>
  <c r="BJ65" i="1" s="1"/>
  <c r="O87" i="1"/>
  <c r="BN77" i="1" l="1"/>
  <c r="BK59" i="1"/>
  <c r="BL59" i="1" s="1"/>
  <c r="BH45" i="1"/>
  <c r="BH71" i="1"/>
  <c r="BI71" i="1" s="1"/>
  <c r="BK65" i="1"/>
  <c r="BL65" i="1" s="1"/>
  <c r="BM65" i="1" s="1"/>
  <c r="O62" i="1"/>
  <c r="U87" i="1"/>
  <c r="W87" i="1" s="1"/>
  <c r="T87" i="1"/>
  <c r="V87" i="1" s="1"/>
  <c r="U86" i="1"/>
  <c r="W86" i="1" s="1"/>
  <c r="T86" i="1"/>
  <c r="V86" i="1" s="1"/>
  <c r="O86" i="1"/>
  <c r="U85" i="1"/>
  <c r="W85" i="1" s="1"/>
  <c r="T85" i="1"/>
  <c r="V85" i="1" s="1"/>
  <c r="O85" i="1"/>
  <c r="U84" i="1"/>
  <c r="W84" i="1" s="1"/>
  <c r="V84" i="1"/>
  <c r="O84" i="1"/>
  <c r="O83" i="1"/>
  <c r="T71" i="1"/>
  <c r="V71" i="1" s="1"/>
  <c r="U71" i="1"/>
  <c r="W71" i="1" s="1"/>
  <c r="T59" i="1"/>
  <c r="V59" i="1" s="1"/>
  <c r="U59" i="1"/>
  <c r="W59" i="1" s="1"/>
  <c r="T61" i="1"/>
  <c r="V61" i="1" s="1"/>
  <c r="U61" i="1"/>
  <c r="W61" i="1" s="1"/>
  <c r="T62" i="1"/>
  <c r="V62" i="1" s="1"/>
  <c r="U62" i="1"/>
  <c r="W62" i="1" s="1"/>
  <c r="T63" i="1"/>
  <c r="V63" i="1" s="1"/>
  <c r="U63" i="1"/>
  <c r="W63" i="1" s="1"/>
  <c r="T65" i="1"/>
  <c r="V65" i="1" s="1"/>
  <c r="U65" i="1"/>
  <c r="W65" i="1" s="1"/>
  <c r="T66" i="1"/>
  <c r="V66" i="1" s="1"/>
  <c r="U66" i="1"/>
  <c r="W66" i="1" s="1"/>
  <c r="T67" i="1"/>
  <c r="V67" i="1" s="1"/>
  <c r="U67" i="1"/>
  <c r="W67" i="1" s="1"/>
  <c r="T68" i="1"/>
  <c r="V68" i="1" s="1"/>
  <c r="U68" i="1"/>
  <c r="W68" i="1" s="1"/>
  <c r="T69" i="1"/>
  <c r="V69" i="1" s="1"/>
  <c r="U69" i="1"/>
  <c r="W69" i="1" s="1"/>
  <c r="T72" i="1"/>
  <c r="V72" i="1" s="1"/>
  <c r="U72" i="1"/>
  <c r="W72" i="1" s="1"/>
  <c r="T73" i="1"/>
  <c r="V73" i="1" s="1"/>
  <c r="U73" i="1"/>
  <c r="W73" i="1" s="1"/>
  <c r="T74" i="1"/>
  <c r="V74" i="1" s="1"/>
  <c r="U74" i="1"/>
  <c r="W74" i="1" s="1"/>
  <c r="T75" i="1"/>
  <c r="V75" i="1" s="1"/>
  <c r="U75" i="1"/>
  <c r="W75" i="1" s="1"/>
  <c r="V48" i="1"/>
  <c r="U48" i="1"/>
  <c r="W48" i="1" s="1"/>
  <c r="T49" i="1"/>
  <c r="V49" i="1" s="1"/>
  <c r="U49" i="1"/>
  <c r="W49" i="1" s="1"/>
  <c r="O59" i="1"/>
  <c r="O61" i="1"/>
  <c r="O65" i="1"/>
  <c r="O66" i="1"/>
  <c r="O71" i="1"/>
  <c r="O49" i="1"/>
  <c r="W47" i="1"/>
  <c r="U45" i="1"/>
  <c r="W45" i="1" s="1"/>
  <c r="T45" i="1"/>
  <c r="V45" i="1" s="1"/>
  <c r="O45" i="1"/>
  <c r="AU83" i="1" l="1"/>
  <c r="BM59" i="1"/>
  <c r="BN59" i="1" s="1"/>
  <c r="BI45" i="1"/>
  <c r="BJ45" i="1" s="1"/>
  <c r="BK45" i="1" s="1"/>
  <c r="BN65" i="1"/>
  <c r="BJ71" i="1"/>
  <c r="BK71" i="1" s="1"/>
  <c r="T47" i="1"/>
  <c r="V47" i="1" s="1"/>
  <c r="BL45" i="1" l="1"/>
  <c r="BM45" i="1" s="1"/>
  <c r="BN45" i="1" s="1"/>
  <c r="BL71" i="1"/>
  <c r="BM71" i="1" s="1"/>
  <c r="BN71" i="1" s="1"/>
  <c r="U20" i="1"/>
  <c r="W20" i="1" s="1"/>
  <c r="U21" i="1"/>
  <c r="W21" i="1" s="1"/>
  <c r="U22" i="1"/>
  <c r="W22" i="1" s="1"/>
  <c r="U23" i="1"/>
  <c r="W23" i="1" s="1"/>
  <c r="U26" i="1"/>
  <c r="W26" i="1" s="1"/>
  <c r="U28" i="1"/>
  <c r="W28" i="1" s="1"/>
  <c r="U29" i="1"/>
  <c r="W29" i="1" s="1"/>
  <c r="U30" i="1"/>
  <c r="W30" i="1" s="1"/>
  <c r="U38" i="1"/>
  <c r="W38" i="1" s="1"/>
  <c r="U40" i="1"/>
  <c r="W40" i="1" s="1"/>
  <c r="U41" i="1"/>
  <c r="W41" i="1" s="1"/>
  <c r="U42" i="1"/>
  <c r="W42" i="1" s="1"/>
  <c r="U43" i="1"/>
  <c r="W43" i="1" s="1"/>
  <c r="U32" i="1"/>
  <c r="W32" i="1" s="1"/>
  <c r="U34" i="1"/>
  <c r="W34" i="1" s="1"/>
  <c r="U35" i="1"/>
  <c r="W35" i="1" s="1"/>
  <c r="U36" i="1"/>
  <c r="W36" i="1" s="1"/>
  <c r="AV83" i="1" l="1"/>
  <c r="T36" i="1"/>
  <c r="V36" i="1" s="1"/>
  <c r="AR83" i="1" l="1"/>
  <c r="AQ83" i="1"/>
  <c r="AW83" i="1"/>
  <c r="AX83" i="1"/>
  <c r="O43" i="1"/>
  <c r="O32" i="1"/>
  <c r="O34" i="1"/>
  <c r="O35" i="1"/>
  <c r="O36" i="1"/>
  <c r="T32" i="1"/>
  <c r="V32" i="1" s="1"/>
  <c r="T34" i="1"/>
  <c r="V34" i="1" s="1"/>
  <c r="T35" i="1"/>
  <c r="V35" i="1" s="1"/>
  <c r="AZ83" i="1" l="1"/>
  <c r="BA83" i="1" s="1"/>
  <c r="BB83" i="1" s="1"/>
  <c r="T20" i="1"/>
  <c r="V20" i="1" s="1"/>
  <c r="T21" i="1"/>
  <c r="V21" i="1" s="1"/>
  <c r="T22" i="1"/>
  <c r="V22" i="1" s="1"/>
  <c r="T23" i="1"/>
  <c r="V23" i="1" s="1"/>
  <c r="T26" i="1"/>
  <c r="V26" i="1" s="1"/>
  <c r="T28" i="1"/>
  <c r="V28" i="1" s="1"/>
  <c r="T29" i="1"/>
  <c r="V29" i="1" s="1"/>
  <c r="T30" i="1"/>
  <c r="V30" i="1" s="1"/>
  <c r="O20" i="1"/>
  <c r="O26" i="1"/>
  <c r="O28" i="1"/>
  <c r="O29" i="1"/>
  <c r="O30" i="1"/>
  <c r="T40" i="1"/>
  <c r="T41" i="1"/>
  <c r="T42" i="1"/>
  <c r="T43" i="1"/>
  <c r="V42" i="1" l="1"/>
  <c r="V43" i="1"/>
  <c r="O7" i="1"/>
  <c r="O8" i="1"/>
  <c r="O9" i="1"/>
  <c r="O10" i="1"/>
  <c r="O11" i="1"/>
  <c r="O12" i="1"/>
  <c r="O13" i="1"/>
  <c r="O14" i="1"/>
  <c r="O15" i="1"/>
  <c r="O16" i="1"/>
  <c r="O17" i="1"/>
  <c r="O38" i="1"/>
  <c r="T38" i="1" l="1"/>
  <c r="V38" i="1" s="1"/>
  <c r="V40" i="1"/>
  <c r="V41" i="1"/>
  <c r="O5" i="1" l="1"/>
  <c r="U15" i="1"/>
  <c r="W15" i="1" s="1"/>
  <c r="U16" i="1"/>
  <c r="W16" i="1" s="1"/>
  <c r="U17" i="1"/>
  <c r="W17" i="1" s="1"/>
  <c r="T16" i="1"/>
  <c r="V16" i="1" s="1"/>
  <c r="T17" i="1"/>
  <c r="V17" i="1" s="1"/>
  <c r="T15" i="1" l="1"/>
  <c r="V15" i="1" s="1"/>
  <c r="O3" i="1"/>
  <c r="O4" i="1"/>
  <c r="O6" i="1"/>
  <c r="O2" i="1"/>
  <c r="U9" i="1" l="1"/>
  <c r="W9" i="1" s="1"/>
  <c r="U10" i="1"/>
  <c r="W10" i="1" s="1"/>
  <c r="U11" i="1"/>
  <c r="W11" i="1" s="1"/>
  <c r="U12" i="1"/>
  <c r="W12" i="1" s="1"/>
  <c r="U13" i="1"/>
  <c r="W13" i="1" s="1"/>
  <c r="U14" i="1"/>
  <c r="W14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U3" i="1"/>
  <c r="W3" i="1" s="1"/>
  <c r="U4" i="1"/>
  <c r="W4" i="1" s="1"/>
  <c r="U5" i="1"/>
  <c r="W5" i="1" s="1"/>
  <c r="U6" i="1"/>
  <c r="W6" i="1" s="1"/>
  <c r="U7" i="1"/>
  <c r="W7" i="1" s="1"/>
  <c r="U8" i="1"/>
  <c r="W8" i="1" s="1"/>
  <c r="U2" i="1"/>
  <c r="W2" i="1" s="1"/>
  <c r="T3" i="1"/>
  <c r="V3" i="1" s="1"/>
  <c r="T4" i="1"/>
  <c r="V4" i="1" s="1"/>
  <c r="T5" i="1"/>
  <c r="V5" i="1" s="1"/>
  <c r="T6" i="1"/>
  <c r="V6" i="1" s="1"/>
  <c r="T7" i="1"/>
  <c r="V7" i="1" s="1"/>
  <c r="T8" i="1"/>
  <c r="V8" i="1" s="1"/>
  <c r="T2" i="1"/>
  <c r="V2" i="1" s="1"/>
</calcChain>
</file>

<file path=xl/sharedStrings.xml><?xml version="1.0" encoding="utf-8"?>
<sst xmlns="http://schemas.openxmlformats.org/spreadsheetml/2006/main" count="243" uniqueCount="103">
  <si>
    <t>X</t>
    <phoneticPr fontId="1"/>
  </si>
  <si>
    <t>Y</t>
    <phoneticPr fontId="1"/>
  </si>
  <si>
    <t>C</t>
    <phoneticPr fontId="1"/>
  </si>
  <si>
    <t>D</t>
    <phoneticPr fontId="1"/>
  </si>
  <si>
    <t>A</t>
    <phoneticPr fontId="1"/>
  </si>
  <si>
    <t>Step Exp</t>
    <phoneticPr fontId="1"/>
  </si>
  <si>
    <t>CS</t>
    <phoneticPr fontId="1"/>
  </si>
  <si>
    <t>EM</t>
    <phoneticPr fontId="1"/>
  </si>
  <si>
    <t>Agg</t>
    <phoneticPr fontId="1"/>
  </si>
  <si>
    <t>Per</t>
    <phoneticPr fontId="1"/>
  </si>
  <si>
    <t>BD</t>
    <phoneticPr fontId="1"/>
  </si>
  <si>
    <t>Ver</t>
    <phoneticPr fontId="1"/>
  </si>
  <si>
    <t>Org. CS</t>
    <phoneticPr fontId="1"/>
  </si>
  <si>
    <t>Org.EM</t>
    <phoneticPr fontId="1"/>
  </si>
  <si>
    <t>Residual CS</t>
    <phoneticPr fontId="1"/>
  </si>
  <si>
    <t>Residual EM</t>
    <phoneticPr fontId="1"/>
  </si>
  <si>
    <t>Lost CS</t>
    <phoneticPr fontId="1"/>
  </si>
  <si>
    <t>Lost EM</t>
    <phoneticPr fontId="1"/>
  </si>
  <si>
    <t>Exp Raw</t>
    <phoneticPr fontId="1"/>
  </si>
  <si>
    <t>EXP %</t>
    <phoneticPr fontId="1"/>
  </si>
  <si>
    <t>Type</t>
  </si>
  <si>
    <t>DEF</t>
  </si>
  <si>
    <t>ASR</t>
  </si>
  <si>
    <t>BD-MARK</t>
  </si>
  <si>
    <t>FIX</t>
  </si>
  <si>
    <t>FREE</t>
  </si>
  <si>
    <t>FIX</t>
    <phoneticPr fontId="1"/>
  </si>
  <si>
    <t>DEF</t>
    <phoneticPr fontId="1"/>
  </si>
  <si>
    <t>FIX</t>
    <phoneticPr fontId="1"/>
  </si>
  <si>
    <t>ASR</t>
    <phoneticPr fontId="1"/>
  </si>
  <si>
    <t>0-0.00005</t>
    <phoneticPr fontId="1"/>
  </si>
  <si>
    <t>0.00005-0.0001</t>
    <phoneticPr fontId="1"/>
  </si>
  <si>
    <t>0.0001-0.0002</t>
    <phoneticPr fontId="1"/>
  </si>
  <si>
    <t>0.0002-0.0005</t>
    <phoneticPr fontId="1"/>
  </si>
  <si>
    <t>0.0005-0.001</t>
    <phoneticPr fontId="1"/>
  </si>
  <si>
    <t>0.001-0.003</t>
    <phoneticPr fontId="1"/>
  </si>
  <si>
    <t>0.01-0.03</t>
    <phoneticPr fontId="1"/>
  </si>
  <si>
    <t>0.003-0.01</t>
    <phoneticPr fontId="1"/>
  </si>
  <si>
    <t>SUM OF CRACK</t>
    <phoneticPr fontId="1"/>
  </si>
  <si>
    <t>0.1+</t>
    <phoneticPr fontId="1"/>
  </si>
  <si>
    <t>0-0.00005[%]</t>
    <phoneticPr fontId="1"/>
  </si>
  <si>
    <t>0.00005-0.0001[%]</t>
    <phoneticPr fontId="1"/>
  </si>
  <si>
    <t>0.0001-0.0002[%]</t>
    <phoneticPr fontId="1"/>
  </si>
  <si>
    <t>0.0002-0.0005[%]</t>
    <phoneticPr fontId="1"/>
  </si>
  <si>
    <t>0.0005-0.001[%]</t>
    <phoneticPr fontId="1"/>
  </si>
  <si>
    <t>0.001-0.003[%]</t>
    <phoneticPr fontId="1"/>
  </si>
  <si>
    <t>0.003-0.01[%]</t>
    <phoneticPr fontId="1"/>
  </si>
  <si>
    <t>0.01-0.03[%]</t>
    <phoneticPr fontId="1"/>
  </si>
  <si>
    <t>0.03-0.1[%]</t>
    <phoneticPr fontId="1"/>
  </si>
  <si>
    <t>0.1+[%]</t>
    <phoneticPr fontId="1"/>
  </si>
  <si>
    <t>SUM OF CRACK[%]</t>
    <phoneticPr fontId="1"/>
  </si>
  <si>
    <t>0.0005+</t>
    <phoneticPr fontId="1"/>
  </si>
  <si>
    <t>0.001+</t>
    <phoneticPr fontId="1"/>
  </si>
  <si>
    <t>Cal Crack</t>
    <phoneticPr fontId="1"/>
  </si>
  <si>
    <t>ASR_A30P75_0</t>
  </si>
  <si>
    <t>ASR_A30P75_1</t>
  </si>
  <si>
    <t>ASR_A30P75_2</t>
  </si>
  <si>
    <t>ASR_A30P75_3</t>
  </si>
  <si>
    <t>ASR_A30P75_4</t>
  </si>
  <si>
    <t>ASR_A30P75_5</t>
  </si>
  <si>
    <t>ASR_A30P25_0</t>
  </si>
  <si>
    <t>ASR_A30P25_1</t>
  </si>
  <si>
    <t>ASR_A30P25_2</t>
  </si>
  <si>
    <t>ASR_A30P25_3</t>
  </si>
  <si>
    <t>ASR_A30P25_4</t>
  </si>
  <si>
    <t>DEF_A30X0_0</t>
  </si>
  <si>
    <t>DEF_A30X0_1</t>
  </si>
  <si>
    <t>DEF_A30X0_2</t>
  </si>
  <si>
    <t>DEF_A30X0_3</t>
  </si>
  <si>
    <t>DEF_A30X0_4</t>
  </si>
  <si>
    <t>DEF_A30X0D_0</t>
  </si>
  <si>
    <t>DEF_A30X0D_1</t>
  </si>
  <si>
    <t>DEF_A30X0D_2</t>
  </si>
  <si>
    <t>DEF_A30X0D_3</t>
  </si>
  <si>
    <t>DEF_A30X0D_4</t>
  </si>
  <si>
    <t>DEF_A30X-1_0</t>
  </si>
  <si>
    <t>DEF_A30X-1_1</t>
  </si>
  <si>
    <t>DEF_A30X-1_2</t>
  </si>
  <si>
    <t>DEF_A30X-1_3</t>
  </si>
  <si>
    <t>DEF_A30X-1_4</t>
  </si>
  <si>
    <t>DEF_A30X-5_0</t>
  </si>
  <si>
    <t>DEF_A30X-5_1</t>
  </si>
  <si>
    <t>DEF_A30X-5_2</t>
  </si>
  <si>
    <t>DEF_A30X-5_3</t>
  </si>
  <si>
    <t>DEF_A30X-5_4</t>
  </si>
  <si>
    <t>ASR_A15P75_0</t>
  </si>
  <si>
    <t>ASR_A15P75_2</t>
  </si>
  <si>
    <t>ASR_A15P75_3</t>
  </si>
  <si>
    <t>ASR_A15P75_4</t>
  </si>
  <si>
    <t>ASR_A15P75_5</t>
  </si>
  <si>
    <t>DEF_A15X0_0</t>
  </si>
  <si>
    <t>DEF_A15X0_1</t>
  </si>
  <si>
    <t>DEF_A15X0_2</t>
  </si>
  <si>
    <t>DEF_A15X0_3</t>
  </si>
  <si>
    <t>DEF_A15X0_4</t>
  </si>
  <si>
    <t>0-0.0001</t>
  </si>
  <si>
    <t>0.0001-0.001</t>
  </si>
  <si>
    <t>0.001-0.01</t>
  </si>
  <si>
    <t>0.01-0.1</t>
  </si>
  <si>
    <t>0.1+</t>
  </si>
  <si>
    <t>0.0005+</t>
  </si>
  <si>
    <t>0.001+</t>
  </si>
  <si>
    <t>0.03-0.1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</si>
</sst>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6" fillId="3" borderId="1" applyNumberFormat="0" applyAlignment="0" applyProtection="0"/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0" fontId="5" fillId="2" borderId="0" xfId="2" applyAlignment="1">
      <alignment vertical="center"/>
    </xf>
    <xf numFmtId="0" fontId="6" fillId="3" borderId="1" xfId="3" applyAlignment="1">
      <alignment vertical="center"/>
    </xf>
  </cellXfs>
  <cellStyles count="4">
    <cellStyle name="Good" xfId="2" builtinId="26"/>
    <cellStyle name="Input" xfId="3" builtinId="20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7"/>
  <sheetViews>
    <sheetView tabSelected="1" topLeftCell="K49" zoomScale="59" zoomScaleNormal="59" workbookViewId="0">
      <selection activeCell="W84" sqref="W84"/>
    </sheetView>
  </sheetViews>
  <sheetFormatPr defaultRowHeight="14.4"/>
  <cols>
    <col min="1" max="1" width="5.109375" customWidth="1"/>
    <col min="2" max="2" width="6.77734375" customWidth="1"/>
    <col min="3" max="3" width="5.21875" customWidth="1"/>
    <col min="4" max="4" width="5.6640625" customWidth="1"/>
    <col min="5" max="5" width="9.77734375" bestFit="1" customWidth="1"/>
    <col min="6" max="6" width="5.6640625" customWidth="1"/>
    <col min="7" max="7" width="7" customWidth="1"/>
    <col min="8" max="8" width="4.33203125" customWidth="1"/>
    <col min="9" max="9" width="4.77734375" customWidth="1"/>
    <col min="10" max="10" width="10.33203125" customWidth="1"/>
    <col min="11" max="11" width="9" customWidth="1"/>
    <col min="12" max="12" width="8.44140625" bestFit="1" customWidth="1"/>
    <col min="13" max="13" width="14.33203125" customWidth="1"/>
    <col min="14" max="14" width="9.44140625" bestFit="1" customWidth="1"/>
    <col min="15" max="15" width="10.44140625" customWidth="1"/>
    <col min="16" max="16" width="8.77734375" customWidth="1"/>
    <col min="17" max="17" width="6.44140625" customWidth="1"/>
    <col min="18" max="18" width="7.109375" customWidth="1"/>
    <col min="19" max="19" width="8.33203125" customWidth="1"/>
    <col min="20" max="20" width="11.109375" customWidth="1"/>
    <col min="21" max="21" width="12.77734375" customWidth="1"/>
    <col min="22" max="22" width="12.5546875" customWidth="1"/>
    <col min="23" max="33" width="11.77734375" customWidth="1"/>
    <col min="34" max="34" width="19.77734375" customWidth="1"/>
    <col min="35" max="35" width="19.44140625" customWidth="1"/>
    <col min="36" max="36" width="20.5546875" customWidth="1"/>
    <col min="37" max="37" width="14.21875" bestFit="1" customWidth="1"/>
    <col min="38" max="38" width="13.109375" bestFit="1" customWidth="1"/>
    <col min="39" max="39" width="12" bestFit="1" customWidth="1"/>
    <col min="40" max="40" width="10.88671875" bestFit="1" customWidth="1"/>
    <col min="41" max="41" width="9.6640625" bestFit="1" customWidth="1"/>
    <col min="42" max="42" width="8.5546875" bestFit="1" customWidth="1"/>
    <col min="43" max="45" width="11" style="5" customWidth="1"/>
    <col min="46" max="46" width="10.88671875" customWidth="1"/>
    <col min="47" max="47" width="9.21875" customWidth="1"/>
    <col min="48" max="48" width="14.5546875" customWidth="1"/>
    <col min="49" max="49" width="11.77734375" customWidth="1"/>
    <col min="50" max="51" width="9.21875" customWidth="1"/>
    <col min="52" max="52" width="12.88671875" customWidth="1"/>
    <col min="53" max="53" width="13" customWidth="1"/>
    <col min="54" max="55" width="12.88671875" customWidth="1"/>
    <col min="56" max="56" width="12.77734375" bestFit="1" customWidth="1"/>
    <col min="66" max="66" width="18.109375" customWidth="1"/>
  </cols>
  <sheetData>
    <row r="1" spans="1:66">
      <c r="A1" t="s">
        <v>11</v>
      </c>
      <c r="B1" t="s">
        <v>8</v>
      </c>
      <c r="C1" t="s">
        <v>9</v>
      </c>
      <c r="D1" t="s">
        <v>10</v>
      </c>
      <c r="E1" t="s">
        <v>23</v>
      </c>
      <c r="F1" t="s">
        <v>20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18</v>
      </c>
      <c r="O1" t="s">
        <v>19</v>
      </c>
      <c r="P1" t="s">
        <v>6</v>
      </c>
      <c r="Q1" t="s">
        <v>7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>
        <v>0</v>
      </c>
      <c r="Y1">
        <v>5.0000000000000002E-5</v>
      </c>
      <c r="Z1">
        <v>1E-4</v>
      </c>
      <c r="AA1">
        <v>2.0000000000000001E-4</v>
      </c>
      <c r="AB1">
        <v>5.0000000000000001E-4</v>
      </c>
      <c r="AC1">
        <v>1E-3</v>
      </c>
      <c r="AD1">
        <v>3.0000000000000001E-3</v>
      </c>
      <c r="AE1">
        <v>0.01</v>
      </c>
      <c r="AF1">
        <v>0.03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37</v>
      </c>
      <c r="AO1" t="s">
        <v>36</v>
      </c>
      <c r="AP1" t="s">
        <v>102</v>
      </c>
      <c r="AQ1" s="5" t="s">
        <v>100</v>
      </c>
      <c r="AR1" s="5" t="s">
        <v>101</v>
      </c>
      <c r="AT1" t="s">
        <v>39</v>
      </c>
      <c r="AU1" t="s">
        <v>95</v>
      </c>
      <c r="AV1" t="s">
        <v>96</v>
      </c>
      <c r="AW1" t="s">
        <v>97</v>
      </c>
      <c r="AX1" t="s">
        <v>98</v>
      </c>
      <c r="AY1" t="s">
        <v>99</v>
      </c>
      <c r="AZ1" t="s">
        <v>38</v>
      </c>
      <c r="BA1" t="s">
        <v>51</v>
      </c>
      <c r="BB1" t="s">
        <v>52</v>
      </c>
      <c r="BC1" t="s">
        <v>53</v>
      </c>
      <c r="BD1" t="s">
        <v>40</v>
      </c>
      <c r="BE1" t="s">
        <v>41</v>
      </c>
      <c r="BF1" t="s">
        <v>42</v>
      </c>
      <c r="BG1" t="s">
        <v>43</v>
      </c>
      <c r="BH1" t="s">
        <v>44</v>
      </c>
      <c r="BI1" t="s">
        <v>45</v>
      </c>
      <c r="BJ1" t="s">
        <v>46</v>
      </c>
      <c r="BK1" t="s">
        <v>47</v>
      </c>
      <c r="BL1" t="s">
        <v>48</v>
      </c>
      <c r="BM1" t="s">
        <v>49</v>
      </c>
      <c r="BN1" t="s">
        <v>50</v>
      </c>
    </row>
    <row r="2" spans="1:66">
      <c r="A2">
        <v>12</v>
      </c>
      <c r="B2">
        <v>15</v>
      </c>
      <c r="C2">
        <v>75</v>
      </c>
      <c r="D2">
        <v>1</v>
      </c>
      <c r="E2" t="s">
        <v>24</v>
      </c>
      <c r="F2" t="s">
        <v>21</v>
      </c>
      <c r="G2">
        <v>0</v>
      </c>
      <c r="H2">
        <v>1</v>
      </c>
      <c r="I2">
        <v>1</v>
      </c>
      <c r="J2">
        <v>5.0000000000000001E-4</v>
      </c>
      <c r="K2">
        <v>0</v>
      </c>
      <c r="L2">
        <v>20</v>
      </c>
      <c r="N2">
        <v>8.0450000000000001E-3</v>
      </c>
      <c r="O2">
        <f>N2*100</f>
        <v>0.80449999999999999</v>
      </c>
      <c r="P2">
        <v>16.469000000000001</v>
      </c>
      <c r="Q2">
        <v>2.64</v>
      </c>
      <c r="R2">
        <v>28.097999999999999</v>
      </c>
      <c r="S2">
        <v>19.079999999999998</v>
      </c>
      <c r="T2">
        <f>P2/R2</f>
        <v>0.58612712648587095</v>
      </c>
      <c r="U2">
        <f>Q2/S2</f>
        <v>0.13836477987421386</v>
      </c>
      <c r="V2">
        <f>1-T2</f>
        <v>0.41387287351412905</v>
      </c>
      <c r="W2">
        <f>1-U2</f>
        <v>0.86163522012578619</v>
      </c>
    </row>
    <row r="3" spans="1:66">
      <c r="A3">
        <v>12</v>
      </c>
      <c r="B3">
        <v>15</v>
      </c>
      <c r="C3">
        <v>75</v>
      </c>
      <c r="D3">
        <v>1</v>
      </c>
      <c r="E3" t="s">
        <v>24</v>
      </c>
      <c r="F3" t="s">
        <v>21</v>
      </c>
      <c r="G3">
        <v>0</v>
      </c>
      <c r="H3">
        <v>1</v>
      </c>
      <c r="I3">
        <v>1</v>
      </c>
      <c r="J3">
        <v>4.0000000000000002E-4</v>
      </c>
      <c r="K3">
        <v>0</v>
      </c>
      <c r="L3">
        <v>20</v>
      </c>
      <c r="N3">
        <v>6.4149999999999997E-3</v>
      </c>
      <c r="O3">
        <f t="shared" ref="O3:O17" si="0">N3*100</f>
        <v>0.64149999999999996</v>
      </c>
      <c r="P3">
        <v>17.387</v>
      </c>
      <c r="Q3">
        <v>3.03</v>
      </c>
      <c r="R3">
        <v>28.097999999999999</v>
      </c>
      <c r="S3">
        <v>19.079999999999998</v>
      </c>
      <c r="T3">
        <f t="shared" ref="T3:T30" si="1">P3/R3</f>
        <v>0.61879849099580042</v>
      </c>
      <c r="U3">
        <f t="shared" ref="U3:U43" si="2">Q3/S3</f>
        <v>0.15880503144654087</v>
      </c>
      <c r="V3">
        <f t="shared" ref="V3:V30" si="3">1-T3</f>
        <v>0.38120150900419958</v>
      </c>
      <c r="W3">
        <f t="shared" ref="W3:W43" si="4">1-U3</f>
        <v>0.8411949685534591</v>
      </c>
    </row>
    <row r="4" spans="1:66">
      <c r="A4">
        <v>12</v>
      </c>
      <c r="B4">
        <v>15</v>
      </c>
      <c r="C4">
        <v>75</v>
      </c>
      <c r="D4">
        <v>1</v>
      </c>
      <c r="E4" t="s">
        <v>24</v>
      </c>
      <c r="F4" t="s">
        <v>21</v>
      </c>
      <c r="G4">
        <v>0</v>
      </c>
      <c r="H4">
        <v>1</v>
      </c>
      <c r="I4">
        <v>1</v>
      </c>
      <c r="J4">
        <v>2.9999999999999997E-4</v>
      </c>
      <c r="K4">
        <v>0</v>
      </c>
      <c r="L4">
        <v>20</v>
      </c>
      <c r="N4">
        <v>4.7749999999999997E-3</v>
      </c>
      <c r="O4">
        <f t="shared" si="0"/>
        <v>0.47749999999999998</v>
      </c>
      <c r="P4">
        <v>18.574000000000002</v>
      </c>
      <c r="Q4">
        <v>3.92</v>
      </c>
      <c r="R4">
        <v>28.097999999999999</v>
      </c>
      <c r="S4">
        <v>19.079999999999998</v>
      </c>
      <c r="T4">
        <f t="shared" si="1"/>
        <v>0.66104349063990331</v>
      </c>
      <c r="U4">
        <f t="shared" si="2"/>
        <v>0.20545073375262057</v>
      </c>
      <c r="V4">
        <f t="shared" si="3"/>
        <v>0.33895650936009669</v>
      </c>
      <c r="W4">
        <f t="shared" si="4"/>
        <v>0.79454926624737943</v>
      </c>
    </row>
    <row r="5" spans="1:66">
      <c r="A5">
        <v>12</v>
      </c>
      <c r="B5">
        <v>15</v>
      </c>
      <c r="C5">
        <v>75</v>
      </c>
      <c r="D5">
        <v>1</v>
      </c>
      <c r="E5" t="s">
        <v>24</v>
      </c>
      <c r="F5" t="s">
        <v>21</v>
      </c>
      <c r="G5">
        <v>0</v>
      </c>
      <c r="H5">
        <v>1</v>
      </c>
      <c r="I5">
        <v>1</v>
      </c>
      <c r="J5">
        <v>2.0000000000000001E-4</v>
      </c>
      <c r="K5">
        <v>0</v>
      </c>
      <c r="L5">
        <v>20</v>
      </c>
      <c r="N5">
        <v>3.199E-3</v>
      </c>
      <c r="O5">
        <f t="shared" si="0"/>
        <v>0.31990000000000002</v>
      </c>
      <c r="P5">
        <v>20.044</v>
      </c>
      <c r="Q5">
        <v>5.78</v>
      </c>
      <c r="R5">
        <v>28.097999999999999</v>
      </c>
      <c r="S5">
        <v>19.079999999999998</v>
      </c>
      <c r="T5">
        <f t="shared" si="1"/>
        <v>0.71336038152181658</v>
      </c>
      <c r="U5">
        <f t="shared" si="2"/>
        <v>0.30293501048218036</v>
      </c>
      <c r="V5">
        <f t="shared" si="3"/>
        <v>0.28663961847818342</v>
      </c>
      <c r="W5">
        <f t="shared" si="4"/>
        <v>0.69706498951781959</v>
      </c>
    </row>
    <row r="6" spans="1:66">
      <c r="A6">
        <v>12</v>
      </c>
      <c r="B6">
        <v>15</v>
      </c>
      <c r="C6">
        <v>75</v>
      </c>
      <c r="D6">
        <v>1</v>
      </c>
      <c r="E6" t="s">
        <v>24</v>
      </c>
      <c r="F6" t="s">
        <v>21</v>
      </c>
      <c r="G6">
        <v>0</v>
      </c>
      <c r="H6">
        <v>1</v>
      </c>
      <c r="I6">
        <v>1</v>
      </c>
      <c r="J6">
        <v>1E-4</v>
      </c>
      <c r="K6">
        <v>0</v>
      </c>
      <c r="L6">
        <v>20</v>
      </c>
      <c r="N6">
        <v>1.4760000000000001E-3</v>
      </c>
      <c r="O6">
        <f t="shared" si="0"/>
        <v>0.14760000000000001</v>
      </c>
      <c r="P6">
        <v>22.925000000000001</v>
      </c>
      <c r="Q6">
        <v>9.7799999999999994</v>
      </c>
      <c r="R6">
        <v>28.097999999999999</v>
      </c>
      <c r="S6">
        <v>19.079999999999998</v>
      </c>
      <c r="T6">
        <f t="shared" si="1"/>
        <v>0.81589436970602891</v>
      </c>
      <c r="U6">
        <f t="shared" si="2"/>
        <v>0.51257861635220126</v>
      </c>
      <c r="V6">
        <f t="shared" si="3"/>
        <v>0.18410563029397109</v>
      </c>
      <c r="W6">
        <f t="shared" si="4"/>
        <v>0.48742138364779874</v>
      </c>
    </row>
    <row r="7" spans="1:66">
      <c r="A7">
        <v>12</v>
      </c>
      <c r="B7">
        <v>15</v>
      </c>
      <c r="C7">
        <v>75</v>
      </c>
      <c r="D7">
        <v>1</v>
      </c>
      <c r="E7" t="s">
        <v>24</v>
      </c>
      <c r="F7" t="s">
        <v>21</v>
      </c>
      <c r="G7">
        <v>0</v>
      </c>
      <c r="H7">
        <v>1</v>
      </c>
      <c r="I7">
        <v>1</v>
      </c>
      <c r="J7">
        <v>5.0000000000000002E-5</v>
      </c>
      <c r="K7">
        <v>0</v>
      </c>
      <c r="L7">
        <v>20</v>
      </c>
      <c r="N7">
        <v>6.6799999999999997E-4</v>
      </c>
      <c r="O7">
        <f t="shared" si="0"/>
        <v>6.6799999999999998E-2</v>
      </c>
      <c r="P7">
        <v>25.643000000000001</v>
      </c>
      <c r="Q7">
        <v>16.77</v>
      </c>
      <c r="R7">
        <v>28.097999999999999</v>
      </c>
      <c r="S7">
        <v>19.079999999999998</v>
      </c>
      <c r="T7">
        <f t="shared" si="1"/>
        <v>0.91262723325503603</v>
      </c>
      <c r="U7">
        <f t="shared" si="2"/>
        <v>0.87893081761006298</v>
      </c>
      <c r="V7">
        <f t="shared" si="3"/>
        <v>8.737276674496397E-2</v>
      </c>
      <c r="W7">
        <f t="shared" si="4"/>
        <v>0.12106918238993702</v>
      </c>
    </row>
    <row r="8" spans="1:66">
      <c r="A8">
        <v>12</v>
      </c>
      <c r="B8">
        <v>15</v>
      </c>
      <c r="C8">
        <v>75</v>
      </c>
      <c r="D8">
        <v>1</v>
      </c>
      <c r="E8" t="s">
        <v>24</v>
      </c>
      <c r="F8" t="s">
        <v>21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N8">
        <v>0</v>
      </c>
      <c r="O8">
        <f t="shared" si="0"/>
        <v>0</v>
      </c>
      <c r="P8">
        <v>28.097999999999999</v>
      </c>
      <c r="Q8">
        <v>19.079999999999998</v>
      </c>
      <c r="R8">
        <v>28.097999999999999</v>
      </c>
      <c r="S8">
        <v>19.079999999999998</v>
      </c>
      <c r="T8">
        <f t="shared" si="1"/>
        <v>1</v>
      </c>
      <c r="U8">
        <f t="shared" si="2"/>
        <v>1</v>
      </c>
      <c r="V8">
        <f t="shared" si="3"/>
        <v>0</v>
      </c>
      <c r="W8">
        <f t="shared" si="4"/>
        <v>0</v>
      </c>
    </row>
    <row r="9" spans="1:66">
      <c r="A9">
        <v>12</v>
      </c>
      <c r="B9">
        <v>15</v>
      </c>
      <c r="C9">
        <v>75</v>
      </c>
      <c r="D9">
        <v>1</v>
      </c>
      <c r="E9" t="s">
        <v>24</v>
      </c>
      <c r="F9" t="s">
        <v>22</v>
      </c>
      <c r="G9">
        <v>0</v>
      </c>
      <c r="H9">
        <v>-1</v>
      </c>
      <c r="I9">
        <v>1</v>
      </c>
      <c r="J9">
        <v>0</v>
      </c>
      <c r="K9">
        <v>0</v>
      </c>
      <c r="L9">
        <v>0</v>
      </c>
      <c r="N9">
        <v>0</v>
      </c>
      <c r="O9">
        <f t="shared" si="0"/>
        <v>0</v>
      </c>
      <c r="P9">
        <v>28.097999999999999</v>
      </c>
      <c r="Q9">
        <v>19.079999999999998</v>
      </c>
      <c r="R9">
        <v>28.097999999999999</v>
      </c>
      <c r="S9">
        <v>19.079999999999998</v>
      </c>
      <c r="T9">
        <f t="shared" si="1"/>
        <v>1</v>
      </c>
      <c r="U9">
        <f t="shared" si="2"/>
        <v>1</v>
      </c>
      <c r="V9">
        <f t="shared" si="3"/>
        <v>0</v>
      </c>
      <c r="W9">
        <f t="shared" si="4"/>
        <v>0</v>
      </c>
    </row>
    <row r="10" spans="1:66">
      <c r="A10">
        <v>12</v>
      </c>
      <c r="B10">
        <v>15</v>
      </c>
      <c r="C10">
        <v>75</v>
      </c>
      <c r="D10">
        <v>1</v>
      </c>
      <c r="E10" t="s">
        <v>24</v>
      </c>
      <c r="F10" t="s">
        <v>22</v>
      </c>
      <c r="G10">
        <v>0</v>
      </c>
      <c r="H10">
        <v>-1</v>
      </c>
      <c r="I10">
        <v>1</v>
      </c>
      <c r="J10">
        <v>0</v>
      </c>
      <c r="K10">
        <v>5.0000000000000001E-3</v>
      </c>
      <c r="L10">
        <v>20</v>
      </c>
      <c r="N10">
        <v>1.3010000000000001E-3</v>
      </c>
      <c r="O10">
        <f t="shared" si="0"/>
        <v>0.13009999999999999</v>
      </c>
      <c r="P10">
        <v>22.242999999999999</v>
      </c>
      <c r="Q10">
        <v>7.99</v>
      </c>
      <c r="R10">
        <v>28.097999999999999</v>
      </c>
      <c r="S10">
        <v>19.079999999999998</v>
      </c>
      <c r="T10">
        <f t="shared" si="1"/>
        <v>0.79162217951455616</v>
      </c>
      <c r="U10">
        <f t="shared" si="2"/>
        <v>0.41876310272536693</v>
      </c>
      <c r="V10">
        <f t="shared" si="3"/>
        <v>0.20837782048544384</v>
      </c>
      <c r="W10">
        <f t="shared" si="4"/>
        <v>0.58123689727463312</v>
      </c>
    </row>
    <row r="11" spans="1:66">
      <c r="A11">
        <v>12</v>
      </c>
      <c r="B11">
        <v>15</v>
      </c>
      <c r="C11">
        <v>75</v>
      </c>
      <c r="D11">
        <v>1</v>
      </c>
      <c r="E11" t="s">
        <v>24</v>
      </c>
      <c r="F11" t="s">
        <v>22</v>
      </c>
      <c r="G11">
        <v>0</v>
      </c>
      <c r="H11">
        <v>-1</v>
      </c>
      <c r="I11">
        <v>1</v>
      </c>
      <c r="J11">
        <v>0</v>
      </c>
      <c r="K11">
        <v>1E-3</v>
      </c>
      <c r="L11">
        <v>20</v>
      </c>
      <c r="N11">
        <v>3.0100000000000001E-3</v>
      </c>
      <c r="O11">
        <f t="shared" si="0"/>
        <v>0.30099999999999999</v>
      </c>
      <c r="P11">
        <v>19.29</v>
      </c>
      <c r="Q11">
        <v>4.46</v>
      </c>
      <c r="R11">
        <v>28.097999999999999</v>
      </c>
      <c r="S11">
        <v>19.079999999999998</v>
      </c>
      <c r="T11">
        <f t="shared" si="1"/>
        <v>0.6865257313687807</v>
      </c>
      <c r="U11">
        <f t="shared" si="2"/>
        <v>0.2337526205450734</v>
      </c>
      <c r="V11">
        <f t="shared" si="3"/>
        <v>0.3134742686312193</v>
      </c>
      <c r="W11">
        <f t="shared" si="4"/>
        <v>0.7662473794549266</v>
      </c>
    </row>
    <row r="12" spans="1:66">
      <c r="A12">
        <v>12</v>
      </c>
      <c r="B12">
        <v>15</v>
      </c>
      <c r="C12">
        <v>75</v>
      </c>
      <c r="D12">
        <v>1</v>
      </c>
      <c r="E12" t="s">
        <v>24</v>
      </c>
      <c r="F12" t="s">
        <v>22</v>
      </c>
      <c r="G12">
        <v>0</v>
      </c>
      <c r="H12">
        <v>-1</v>
      </c>
      <c r="I12">
        <v>1</v>
      </c>
      <c r="J12">
        <v>0</v>
      </c>
      <c r="K12">
        <v>2E-3</v>
      </c>
      <c r="L12">
        <v>20</v>
      </c>
      <c r="N12">
        <v>4.7450000000000001E-3</v>
      </c>
      <c r="O12">
        <f t="shared" si="0"/>
        <v>0.47450000000000003</v>
      </c>
      <c r="P12">
        <v>17.751000000000001</v>
      </c>
      <c r="Q12">
        <v>2.81</v>
      </c>
      <c r="R12">
        <v>28.097999999999999</v>
      </c>
      <c r="S12">
        <v>19.079999999999998</v>
      </c>
      <c r="T12">
        <f t="shared" si="1"/>
        <v>0.63175314969036944</v>
      </c>
      <c r="U12">
        <f t="shared" si="2"/>
        <v>0.14727463312368974</v>
      </c>
      <c r="V12">
        <f t="shared" si="3"/>
        <v>0.36824685030963056</v>
      </c>
      <c r="W12">
        <f t="shared" si="4"/>
        <v>0.85272536687631029</v>
      </c>
    </row>
    <row r="13" spans="1:66">
      <c r="A13">
        <v>12</v>
      </c>
      <c r="B13">
        <v>15</v>
      </c>
      <c r="C13">
        <v>75</v>
      </c>
      <c r="D13">
        <v>1</v>
      </c>
      <c r="E13" t="s">
        <v>24</v>
      </c>
      <c r="F13" t="s">
        <v>22</v>
      </c>
      <c r="G13">
        <v>0</v>
      </c>
      <c r="H13">
        <v>-1</v>
      </c>
      <c r="I13">
        <v>1</v>
      </c>
      <c r="J13">
        <v>0</v>
      </c>
      <c r="K13">
        <v>3.0000000000000001E-3</v>
      </c>
      <c r="L13">
        <v>20</v>
      </c>
      <c r="N13">
        <v>6.411E-3</v>
      </c>
      <c r="O13">
        <f t="shared" si="0"/>
        <v>0.6411</v>
      </c>
      <c r="P13">
        <v>16.547000000000001</v>
      </c>
      <c r="Q13">
        <v>1.98</v>
      </c>
      <c r="R13">
        <v>28.097999999999999</v>
      </c>
      <c r="S13">
        <v>19.079999999999998</v>
      </c>
      <c r="T13">
        <f t="shared" si="1"/>
        <v>0.58890312477756424</v>
      </c>
      <c r="U13">
        <f t="shared" si="2"/>
        <v>0.10377358490566038</v>
      </c>
      <c r="V13">
        <f t="shared" si="3"/>
        <v>0.41109687522243576</v>
      </c>
      <c r="W13">
        <f t="shared" si="4"/>
        <v>0.89622641509433965</v>
      </c>
    </row>
    <row r="14" spans="1:66">
      <c r="A14">
        <v>12</v>
      </c>
      <c r="B14">
        <v>15</v>
      </c>
      <c r="C14">
        <v>75</v>
      </c>
      <c r="D14">
        <v>1</v>
      </c>
      <c r="E14" t="s">
        <v>24</v>
      </c>
      <c r="F14" t="s">
        <v>22</v>
      </c>
      <c r="G14">
        <v>0</v>
      </c>
      <c r="H14">
        <v>-1</v>
      </c>
      <c r="I14">
        <v>1</v>
      </c>
      <c r="J14">
        <v>0</v>
      </c>
      <c r="K14">
        <v>5.0000000000000001E-3</v>
      </c>
      <c r="L14">
        <v>20</v>
      </c>
      <c r="N14">
        <v>9.4859999999999996E-3</v>
      </c>
      <c r="O14">
        <f t="shared" si="0"/>
        <v>0.9486</v>
      </c>
      <c r="P14">
        <v>14.9</v>
      </c>
      <c r="Q14">
        <v>1.19</v>
      </c>
      <c r="R14">
        <v>28.097999999999999</v>
      </c>
      <c r="S14">
        <v>19.079999999999998</v>
      </c>
      <c r="T14">
        <f t="shared" si="1"/>
        <v>0.53028685315680835</v>
      </c>
      <c r="U14">
        <f t="shared" si="2"/>
        <v>6.2368972746331242E-2</v>
      </c>
      <c r="V14">
        <f t="shared" si="3"/>
        <v>0.46971314684319165</v>
      </c>
      <c r="W14">
        <f t="shared" si="4"/>
        <v>0.93763102725366876</v>
      </c>
    </row>
    <row r="15" spans="1:66">
      <c r="A15">
        <v>12</v>
      </c>
      <c r="B15">
        <v>30</v>
      </c>
      <c r="C15">
        <v>75</v>
      </c>
      <c r="D15">
        <v>1</v>
      </c>
      <c r="E15" t="s">
        <v>24</v>
      </c>
      <c r="F15" t="s">
        <v>22</v>
      </c>
      <c r="G15">
        <v>0</v>
      </c>
      <c r="H15">
        <v>-1</v>
      </c>
      <c r="I15">
        <v>1</v>
      </c>
      <c r="J15">
        <v>0</v>
      </c>
      <c r="K15">
        <v>0</v>
      </c>
      <c r="L15">
        <v>0</v>
      </c>
      <c r="N15">
        <v>0</v>
      </c>
      <c r="O15">
        <f t="shared" si="0"/>
        <v>0</v>
      </c>
      <c r="P15">
        <v>34.115000000000002</v>
      </c>
      <c r="Q15">
        <v>19.079999999999998</v>
      </c>
      <c r="R15">
        <v>34.115000000000002</v>
      </c>
      <c r="S15">
        <v>19.079999999999998</v>
      </c>
      <c r="T15">
        <f t="shared" si="1"/>
        <v>1</v>
      </c>
      <c r="U15">
        <f t="shared" si="2"/>
        <v>1</v>
      </c>
      <c r="V15">
        <f t="shared" si="3"/>
        <v>0</v>
      </c>
      <c r="W15">
        <f t="shared" si="4"/>
        <v>0</v>
      </c>
    </row>
    <row r="16" spans="1:66">
      <c r="A16">
        <v>12</v>
      </c>
      <c r="B16">
        <v>30</v>
      </c>
      <c r="C16">
        <v>75</v>
      </c>
      <c r="D16">
        <v>1</v>
      </c>
      <c r="E16" t="s">
        <v>24</v>
      </c>
      <c r="F16" t="s">
        <v>22</v>
      </c>
      <c r="G16">
        <v>0</v>
      </c>
      <c r="H16">
        <v>-1</v>
      </c>
      <c r="I16">
        <v>1</v>
      </c>
      <c r="J16">
        <v>0</v>
      </c>
      <c r="K16">
        <v>1E-3</v>
      </c>
      <c r="L16">
        <v>20</v>
      </c>
      <c r="N16">
        <v>4.0889999999999998E-3</v>
      </c>
      <c r="O16">
        <f t="shared" si="0"/>
        <v>0.40889999999999999</v>
      </c>
      <c r="P16">
        <v>27.347999999999999</v>
      </c>
      <c r="Q16">
        <v>3.59</v>
      </c>
      <c r="R16">
        <v>34.115000000000002</v>
      </c>
      <c r="S16">
        <v>19.079999999999998</v>
      </c>
      <c r="T16">
        <f t="shared" si="1"/>
        <v>0.80164150666862077</v>
      </c>
      <c r="U16">
        <f t="shared" si="2"/>
        <v>0.18815513626834382</v>
      </c>
      <c r="V16">
        <f t="shared" si="3"/>
        <v>0.19835849333137923</v>
      </c>
      <c r="W16">
        <f t="shared" si="4"/>
        <v>0.81184486373165621</v>
      </c>
    </row>
    <row r="17" spans="1:66">
      <c r="A17">
        <v>12</v>
      </c>
      <c r="B17">
        <v>30</v>
      </c>
      <c r="C17">
        <v>75</v>
      </c>
      <c r="D17">
        <v>1</v>
      </c>
      <c r="E17" t="s">
        <v>24</v>
      </c>
      <c r="F17" t="s">
        <v>22</v>
      </c>
      <c r="G17">
        <v>0</v>
      </c>
      <c r="H17">
        <v>-1</v>
      </c>
      <c r="I17">
        <v>1</v>
      </c>
      <c r="J17">
        <v>0</v>
      </c>
      <c r="K17">
        <v>2E-3</v>
      </c>
      <c r="L17">
        <v>20</v>
      </c>
      <c r="N17">
        <v>8.6969999999999999E-3</v>
      </c>
      <c r="O17">
        <f t="shared" si="0"/>
        <v>0.86970000000000003</v>
      </c>
      <c r="P17">
        <v>23.018000000000001</v>
      </c>
      <c r="Q17">
        <v>1.99</v>
      </c>
      <c r="R17">
        <v>34.115000000000002</v>
      </c>
      <c r="S17">
        <v>19.079999999999998</v>
      </c>
      <c r="T17">
        <f t="shared" si="1"/>
        <v>0.67471786604133077</v>
      </c>
      <c r="U17">
        <f t="shared" si="2"/>
        <v>0.10429769392033544</v>
      </c>
      <c r="V17">
        <f t="shared" si="3"/>
        <v>0.32528213395866923</v>
      </c>
      <c r="W17">
        <f t="shared" si="4"/>
        <v>0.8957023060796645</v>
      </c>
    </row>
    <row r="20" spans="1:66">
      <c r="A20">
        <v>13</v>
      </c>
      <c r="B20">
        <v>15</v>
      </c>
      <c r="C20">
        <v>75</v>
      </c>
      <c r="D20">
        <v>1</v>
      </c>
      <c r="E20" t="s">
        <v>24</v>
      </c>
      <c r="F20" t="s">
        <v>22</v>
      </c>
      <c r="G20">
        <v>0</v>
      </c>
      <c r="H20">
        <v>-1</v>
      </c>
      <c r="I20">
        <v>1</v>
      </c>
      <c r="J20">
        <v>0</v>
      </c>
      <c r="K20">
        <v>0</v>
      </c>
      <c r="L20">
        <v>0</v>
      </c>
      <c r="M20" t="s">
        <v>85</v>
      </c>
      <c r="N20">
        <v>0</v>
      </c>
      <c r="O20">
        <f t="shared" ref="O20:O30" si="5">N20*100</f>
        <v>0</v>
      </c>
      <c r="P20">
        <v>28.093</v>
      </c>
      <c r="Q20">
        <v>31.53</v>
      </c>
      <c r="R20">
        <v>28.093</v>
      </c>
      <c r="S20">
        <v>31.53</v>
      </c>
      <c r="T20">
        <f t="shared" si="1"/>
        <v>1</v>
      </c>
      <c r="U20">
        <f t="shared" si="2"/>
        <v>1</v>
      </c>
      <c r="V20">
        <f t="shared" si="3"/>
        <v>0</v>
      </c>
      <c r="W20">
        <f t="shared" si="4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>X20-Y20</f>
        <v>0</v>
      </c>
      <c r="AI20">
        <f t="shared" ref="AI20:AP20" si="6">Y20-Z20</f>
        <v>0</v>
      </c>
      <c r="AJ20">
        <f t="shared" si="6"/>
        <v>0</v>
      </c>
      <c r="AK20">
        <f t="shared" si="6"/>
        <v>0</v>
      </c>
      <c r="AL20">
        <f t="shared" si="6"/>
        <v>0</v>
      </c>
      <c r="AM20">
        <f t="shared" si="6"/>
        <v>0</v>
      </c>
      <c r="AN20">
        <f t="shared" si="6"/>
        <v>0</v>
      </c>
      <c r="AO20">
        <f t="shared" si="6"/>
        <v>0</v>
      </c>
      <c r="AP20">
        <f t="shared" si="6"/>
        <v>0</v>
      </c>
    </row>
    <row r="21" spans="1:66">
      <c r="A21">
        <v>13</v>
      </c>
      <c r="B21">
        <v>15</v>
      </c>
      <c r="C21">
        <v>75</v>
      </c>
      <c r="D21">
        <v>1</v>
      </c>
      <c r="E21" t="s">
        <v>24</v>
      </c>
      <c r="F21" t="s">
        <v>22</v>
      </c>
      <c r="G21">
        <v>0</v>
      </c>
      <c r="H21">
        <v>-1</v>
      </c>
      <c r="I21">
        <v>1</v>
      </c>
      <c r="J21">
        <v>0</v>
      </c>
      <c r="K21">
        <v>5.0000000000000001E-4</v>
      </c>
      <c r="L21">
        <v>20</v>
      </c>
      <c r="M21" t="s">
        <v>86</v>
      </c>
      <c r="N21">
        <v>1.364E-3</v>
      </c>
      <c r="O21">
        <f>N21*100</f>
        <v>0.13639999999999999</v>
      </c>
      <c r="P21">
        <v>20.992000000000001</v>
      </c>
      <c r="Q21">
        <v>6.69</v>
      </c>
      <c r="R21">
        <v>28.093</v>
      </c>
      <c r="S21">
        <v>31.53</v>
      </c>
      <c r="T21">
        <f t="shared" si="1"/>
        <v>0.74723240664934332</v>
      </c>
      <c r="U21">
        <f t="shared" si="2"/>
        <v>0.21217887725975262</v>
      </c>
      <c r="V21">
        <f t="shared" si="3"/>
        <v>0.25276759335065668</v>
      </c>
      <c r="W21">
        <f t="shared" si="4"/>
        <v>0.7878211227402474</v>
      </c>
      <c r="X21">
        <v>355069</v>
      </c>
      <c r="Y21">
        <v>284984</v>
      </c>
      <c r="Z21">
        <v>237102</v>
      </c>
      <c r="AA21">
        <v>184886</v>
      </c>
      <c r="AB21">
        <v>107852</v>
      </c>
      <c r="AC21">
        <v>53149</v>
      </c>
      <c r="AD21">
        <v>4615</v>
      </c>
      <c r="AE21">
        <v>0</v>
      </c>
      <c r="AF21">
        <v>0</v>
      </c>
      <c r="AH21">
        <f t="shared" ref="AH21:AH87" si="7">X21-Y21</f>
        <v>70085</v>
      </c>
      <c r="AI21">
        <f t="shared" ref="AI21:AI87" si="8">Y21-Z21</f>
        <v>47882</v>
      </c>
      <c r="AJ21">
        <f t="shared" ref="AJ21:AJ87" si="9">Z21-AA21</f>
        <v>52216</v>
      </c>
      <c r="AK21">
        <f t="shared" ref="AK21:AK87" si="10">AA21-AB21</f>
        <v>77034</v>
      </c>
      <c r="AL21">
        <f t="shared" ref="AL21:AL87" si="11">AB21-AC21</f>
        <v>54703</v>
      </c>
      <c r="AM21">
        <f t="shared" ref="AM21:AM87" si="12">AC21-AD21</f>
        <v>48534</v>
      </c>
      <c r="AN21">
        <f t="shared" ref="AN21:AN87" si="13">AD21-AE21</f>
        <v>4615</v>
      </c>
      <c r="AO21">
        <f t="shared" ref="AO21:AO87" si="14">AE21-AF21</f>
        <v>0</v>
      </c>
      <c r="AP21">
        <f t="shared" ref="AP21:AP87" si="15">AF21-AG21</f>
        <v>0</v>
      </c>
      <c r="AQ21" s="5">
        <f>SUM(AL21+AM21+AN21+AO21+AP21)</f>
        <v>107852</v>
      </c>
      <c r="AR21" s="5">
        <f t="shared" ref="AR21:AR87" si="16">SUM(AM21+AN21+AO21+AP21)</f>
        <v>53149</v>
      </c>
      <c r="AT21">
        <v>0</v>
      </c>
      <c r="AU21">
        <f t="shared" ref="AU21:AU24" si="17">AH21+AI21</f>
        <v>117967</v>
      </c>
      <c r="AV21">
        <f t="shared" ref="AV21:AV24" si="18">AJ21+AK21+AL21</f>
        <v>183953</v>
      </c>
      <c r="AW21">
        <f t="shared" ref="AW21:AW24" si="19">AM21+AN21</f>
        <v>53149</v>
      </c>
      <c r="AX21">
        <f t="shared" ref="AX21:AX24" si="20">AP21+AO21</f>
        <v>0</v>
      </c>
      <c r="AY21">
        <f t="shared" ref="AY21:AY24" si="21">AT21</f>
        <v>0</v>
      </c>
      <c r="AZ21">
        <f t="shared" ref="AZ21:AZ38" si="22">SUM(AH21:AT21)</f>
        <v>516070</v>
      </c>
      <c r="BA21">
        <f t="shared" ref="BA21:BA38" si="23">AL21+AM21+AN21+AO21+AP21+AT21</f>
        <v>107852</v>
      </c>
      <c r="BB21">
        <f t="shared" ref="BB21:BB38" si="24">AM21+AN21+AO21+AP21+AT21</f>
        <v>53149</v>
      </c>
      <c r="BC21">
        <f t="shared" ref="BC21:BC38" si="25">0.000025*AH21+0.000075*AI21+0.00015*AJ21+0.00035*AK21+0.00075*AL21+0.002*AM21+0.0065*AN21+0.02*AO21+0.065*AP21+0.1*AT21</f>
        <v>208.23032499999999</v>
      </c>
      <c r="BD21">
        <f t="shared" ref="BD21:BD38" si="26">AH21/$AZ21*100</f>
        <v>13.58052202220629</v>
      </c>
      <c r="BE21">
        <f t="shared" ref="BE21:BE38" si="27">AI21/$AZ21*100</f>
        <v>9.2781986939756234</v>
      </c>
      <c r="BF21">
        <f t="shared" ref="BF21:BF38" si="28">AJ21/$AZ21*100</f>
        <v>10.118007247078884</v>
      </c>
      <c r="BG21">
        <f t="shared" ref="BG21:BG38" si="29">AK21/$AZ21*100</f>
        <v>14.927044780746797</v>
      </c>
      <c r="BH21">
        <f t="shared" ref="BH21:BH38" si="30">AL21/$AZ21*100</f>
        <v>10.599918615691669</v>
      </c>
      <c r="BI21">
        <f t="shared" ref="BI21:BI38" si="31">AM21/$AZ21*100</f>
        <v>9.4045381440502265</v>
      </c>
      <c r="BJ21">
        <f t="shared" ref="BJ21:BJ38" si="32">AN21/$AZ21*100</f>
        <v>0.8942585308194626</v>
      </c>
      <c r="BK21">
        <f t="shared" ref="BK21:BK38" si="33">AO21/$AZ21*100</f>
        <v>0</v>
      </c>
      <c r="BL21">
        <f t="shared" ref="BL21:BL38" si="34">AP21/$AZ21*100</f>
        <v>0</v>
      </c>
      <c r="BM21">
        <f t="shared" ref="BM21:BM38" si="35">AT21/$AZ21*100</f>
        <v>0</v>
      </c>
      <c r="BN21">
        <f t="shared" ref="BN21:BN38" si="36">AZ21/$AZ21*100</f>
        <v>100</v>
      </c>
    </row>
    <row r="22" spans="1:66">
      <c r="A22">
        <v>13</v>
      </c>
      <c r="B22">
        <v>15</v>
      </c>
      <c r="C22">
        <v>75</v>
      </c>
      <c r="D22">
        <v>1</v>
      </c>
      <c r="E22" t="s">
        <v>24</v>
      </c>
      <c r="F22" t="s">
        <v>22</v>
      </c>
      <c r="G22">
        <v>0</v>
      </c>
      <c r="H22">
        <v>-1</v>
      </c>
      <c r="I22">
        <v>1</v>
      </c>
      <c r="J22">
        <v>0</v>
      </c>
      <c r="K22">
        <v>1E-3</v>
      </c>
      <c r="L22">
        <v>20</v>
      </c>
      <c r="M22" t="s">
        <v>87</v>
      </c>
      <c r="N22">
        <v>3.0509999999999999E-3</v>
      </c>
      <c r="O22">
        <f t="shared" si="5"/>
        <v>0.30509999999999998</v>
      </c>
      <c r="P22">
        <v>18.151</v>
      </c>
      <c r="Q22">
        <v>3.1</v>
      </c>
      <c r="R22">
        <v>28.093</v>
      </c>
      <c r="S22">
        <v>31.53</v>
      </c>
      <c r="T22">
        <f t="shared" si="1"/>
        <v>0.64610401167550635</v>
      </c>
      <c r="U22">
        <f t="shared" si="2"/>
        <v>9.8319061211544559E-2</v>
      </c>
      <c r="V22">
        <f t="shared" si="3"/>
        <v>0.35389598832449365</v>
      </c>
      <c r="W22">
        <f t="shared" si="4"/>
        <v>0.90168093878845545</v>
      </c>
      <c r="X22">
        <v>363340</v>
      </c>
      <c r="Y22">
        <v>303804</v>
      </c>
      <c r="Z22">
        <v>263111</v>
      </c>
      <c r="AA22">
        <v>220320</v>
      </c>
      <c r="AB22">
        <v>163316</v>
      </c>
      <c r="AC22">
        <v>117764</v>
      </c>
      <c r="AD22">
        <v>45969</v>
      </c>
      <c r="AE22">
        <v>696</v>
      </c>
      <c r="AF22">
        <v>0</v>
      </c>
      <c r="AH22">
        <f t="shared" si="7"/>
        <v>59536</v>
      </c>
      <c r="AI22">
        <f t="shared" si="8"/>
        <v>40693</v>
      </c>
      <c r="AJ22">
        <f t="shared" si="9"/>
        <v>42791</v>
      </c>
      <c r="AK22">
        <f t="shared" si="10"/>
        <v>57004</v>
      </c>
      <c r="AL22">
        <f t="shared" si="11"/>
        <v>45552</v>
      </c>
      <c r="AM22">
        <f t="shared" si="12"/>
        <v>71795</v>
      </c>
      <c r="AN22">
        <f t="shared" si="13"/>
        <v>45273</v>
      </c>
      <c r="AO22">
        <f t="shared" si="14"/>
        <v>696</v>
      </c>
      <c r="AP22">
        <f t="shared" si="15"/>
        <v>0</v>
      </c>
      <c r="AQ22" s="5">
        <f t="shared" ref="AQ22:AQ87" si="37">SUM(AL22+AM22+AN22+AO22+AP22)</f>
        <v>163316</v>
      </c>
      <c r="AR22" s="5">
        <f t="shared" si="16"/>
        <v>117764</v>
      </c>
      <c r="AT22">
        <v>0</v>
      </c>
      <c r="AU22">
        <f t="shared" si="17"/>
        <v>100229</v>
      </c>
      <c r="AV22">
        <f t="shared" si="18"/>
        <v>145347</v>
      </c>
      <c r="AW22">
        <f t="shared" si="19"/>
        <v>117068</v>
      </c>
      <c r="AX22">
        <f t="shared" si="20"/>
        <v>696</v>
      </c>
      <c r="AY22">
        <f t="shared" si="21"/>
        <v>0</v>
      </c>
      <c r="AZ22">
        <f t="shared" si="22"/>
        <v>644420</v>
      </c>
      <c r="BA22">
        <f t="shared" si="23"/>
        <v>163316</v>
      </c>
      <c r="BB22">
        <f t="shared" si="24"/>
        <v>117764</v>
      </c>
      <c r="BC22">
        <f t="shared" si="25"/>
        <v>516.858925</v>
      </c>
      <c r="BD22">
        <f t="shared" si="26"/>
        <v>9.2386952608547226</v>
      </c>
      <c r="BE22">
        <f t="shared" si="27"/>
        <v>6.314670556469383</v>
      </c>
      <c r="BF22">
        <f t="shared" si="28"/>
        <v>6.6402346295893979</v>
      </c>
      <c r="BG22">
        <f t="shared" si="29"/>
        <v>8.8457838055926263</v>
      </c>
      <c r="BH22">
        <f t="shared" si="30"/>
        <v>7.0686819155209326</v>
      </c>
      <c r="BI22">
        <f t="shared" si="31"/>
        <v>11.141026038918717</v>
      </c>
      <c r="BJ22">
        <f t="shared" si="32"/>
        <v>7.0253871698581678</v>
      </c>
      <c r="BK22">
        <f t="shared" si="33"/>
        <v>0.10800409670711647</v>
      </c>
      <c r="BL22">
        <f t="shared" si="34"/>
        <v>0</v>
      </c>
      <c r="BM22">
        <f t="shared" si="35"/>
        <v>0</v>
      </c>
      <c r="BN22">
        <f t="shared" si="36"/>
        <v>100</v>
      </c>
    </row>
    <row r="23" spans="1:66">
      <c r="A23">
        <v>13</v>
      </c>
      <c r="B23">
        <v>15</v>
      </c>
      <c r="C23">
        <v>75</v>
      </c>
      <c r="D23">
        <v>1</v>
      </c>
      <c r="E23" t="s">
        <v>24</v>
      </c>
      <c r="F23" t="s">
        <v>22</v>
      </c>
      <c r="G23">
        <v>0</v>
      </c>
      <c r="H23">
        <v>-1</v>
      </c>
      <c r="I23">
        <v>1</v>
      </c>
      <c r="J23">
        <v>0</v>
      </c>
      <c r="K23">
        <v>2E-3</v>
      </c>
      <c r="L23">
        <v>20</v>
      </c>
      <c r="M23" t="s">
        <v>88</v>
      </c>
      <c r="N23">
        <v>6.2899999999999996E-3</v>
      </c>
      <c r="O23">
        <f>N23*100</f>
        <v>0.629</v>
      </c>
      <c r="P23">
        <v>15.005000000000001</v>
      </c>
      <c r="Q23">
        <v>1.32</v>
      </c>
      <c r="R23">
        <v>28.093</v>
      </c>
      <c r="S23">
        <v>31.53</v>
      </c>
      <c r="T23">
        <f t="shared" si="1"/>
        <v>0.53411881963478447</v>
      </c>
      <c r="U23">
        <f t="shared" si="2"/>
        <v>4.1864890580399619E-2</v>
      </c>
      <c r="V23">
        <f t="shared" si="3"/>
        <v>0.46588118036521553</v>
      </c>
      <c r="W23">
        <f t="shared" si="4"/>
        <v>0.95813510941960034</v>
      </c>
      <c r="X23">
        <v>378213</v>
      </c>
      <c r="Y23">
        <v>328063</v>
      </c>
      <c r="Z23">
        <v>293935</v>
      </c>
      <c r="AA23">
        <v>257386</v>
      </c>
      <c r="AB23">
        <v>209828</v>
      </c>
      <c r="AC23">
        <v>174021</v>
      </c>
      <c r="AD23">
        <v>106489</v>
      </c>
      <c r="AE23">
        <v>14005</v>
      </c>
      <c r="AF23">
        <v>1</v>
      </c>
      <c r="AH23">
        <f t="shared" si="7"/>
        <v>50150</v>
      </c>
      <c r="AI23">
        <f t="shared" si="8"/>
        <v>34128</v>
      </c>
      <c r="AJ23">
        <f t="shared" si="9"/>
        <v>36549</v>
      </c>
      <c r="AK23">
        <f t="shared" si="10"/>
        <v>47558</v>
      </c>
      <c r="AL23">
        <f t="shared" si="11"/>
        <v>35807</v>
      </c>
      <c r="AM23">
        <f t="shared" si="12"/>
        <v>67532</v>
      </c>
      <c r="AN23">
        <f t="shared" si="13"/>
        <v>92484</v>
      </c>
      <c r="AO23">
        <f t="shared" si="14"/>
        <v>14004</v>
      </c>
      <c r="AP23">
        <f t="shared" si="15"/>
        <v>1</v>
      </c>
      <c r="AQ23" s="5">
        <f t="shared" si="37"/>
        <v>209828</v>
      </c>
      <c r="AR23" s="5">
        <f t="shared" si="16"/>
        <v>174021</v>
      </c>
      <c r="AT23">
        <v>0</v>
      </c>
      <c r="AU23">
        <f t="shared" si="17"/>
        <v>84278</v>
      </c>
      <c r="AV23">
        <f t="shared" si="18"/>
        <v>119914</v>
      </c>
      <c r="AW23">
        <f t="shared" si="19"/>
        <v>160016</v>
      </c>
      <c r="AX23">
        <f t="shared" si="20"/>
        <v>14005</v>
      </c>
      <c r="AY23">
        <f t="shared" si="21"/>
        <v>0</v>
      </c>
      <c r="AZ23">
        <f t="shared" si="22"/>
        <v>762062</v>
      </c>
      <c r="BA23">
        <f t="shared" si="23"/>
        <v>209828</v>
      </c>
      <c r="BB23">
        <f t="shared" si="24"/>
        <v>174021</v>
      </c>
      <c r="BC23">
        <f t="shared" si="25"/>
        <v>1069.1512499999999</v>
      </c>
      <c r="BD23">
        <f t="shared" si="26"/>
        <v>6.5808293813364269</v>
      </c>
      <c r="BE23">
        <f t="shared" si="27"/>
        <v>4.4783757751993933</v>
      </c>
      <c r="BF23">
        <f t="shared" si="28"/>
        <v>4.7960664617839495</v>
      </c>
      <c r="BG23">
        <f t="shared" si="29"/>
        <v>6.2406995756250803</v>
      </c>
      <c r="BH23">
        <f t="shared" si="30"/>
        <v>4.6986990559823214</v>
      </c>
      <c r="BI23">
        <f t="shared" si="31"/>
        <v>8.861746157136821</v>
      </c>
      <c r="BJ23">
        <f t="shared" si="32"/>
        <v>12.136020428784009</v>
      </c>
      <c r="BK23">
        <f t="shared" si="33"/>
        <v>1.8376457558571351</v>
      </c>
      <c r="BL23">
        <f t="shared" si="34"/>
        <v>1.3122291887011819E-4</v>
      </c>
      <c r="BM23">
        <f t="shared" si="35"/>
        <v>0</v>
      </c>
      <c r="BN23">
        <f t="shared" si="36"/>
        <v>100</v>
      </c>
    </row>
    <row r="24" spans="1:66">
      <c r="A24">
        <v>13</v>
      </c>
      <c r="B24">
        <v>15</v>
      </c>
      <c r="C24">
        <v>75</v>
      </c>
      <c r="D24">
        <v>1</v>
      </c>
      <c r="E24" t="s">
        <v>24</v>
      </c>
      <c r="F24" t="s">
        <v>22</v>
      </c>
      <c r="G24">
        <v>0</v>
      </c>
      <c r="H24">
        <v>-1</v>
      </c>
      <c r="I24">
        <v>1</v>
      </c>
      <c r="J24">
        <v>0</v>
      </c>
      <c r="K24">
        <v>3.0000000000000001E-3</v>
      </c>
      <c r="L24">
        <v>20</v>
      </c>
      <c r="M24" t="s">
        <v>89</v>
      </c>
      <c r="N24">
        <v>9.2429999999999995E-3</v>
      </c>
      <c r="O24">
        <f t="shared" si="5"/>
        <v>0.9242999999999999</v>
      </c>
      <c r="P24">
        <v>12.986000000000001</v>
      </c>
      <c r="Q24">
        <v>0.81</v>
      </c>
      <c r="R24">
        <v>28.093</v>
      </c>
      <c r="S24">
        <v>31.53</v>
      </c>
      <c r="T24">
        <f t="shared" si="1"/>
        <v>0.46225038265760154</v>
      </c>
      <c r="U24">
        <f t="shared" si="2"/>
        <v>2.5689819219790678E-2</v>
      </c>
      <c r="V24">
        <f t="shared" si="3"/>
        <v>0.53774961734239846</v>
      </c>
      <c r="W24">
        <f t="shared" si="4"/>
        <v>0.97431018078020937</v>
      </c>
      <c r="X24">
        <v>391801</v>
      </c>
      <c r="Y24">
        <v>349074</v>
      </c>
      <c r="Z24">
        <v>319357</v>
      </c>
      <c r="AA24">
        <v>286988</v>
      </c>
      <c r="AB24">
        <v>243659</v>
      </c>
      <c r="AC24">
        <v>211368</v>
      </c>
      <c r="AD24">
        <v>148970</v>
      </c>
      <c r="AE24">
        <v>37248</v>
      </c>
      <c r="AF24">
        <v>32</v>
      </c>
      <c r="AH24">
        <f t="shared" si="7"/>
        <v>42727</v>
      </c>
      <c r="AI24">
        <f t="shared" si="8"/>
        <v>29717</v>
      </c>
      <c r="AJ24">
        <f t="shared" si="9"/>
        <v>32369</v>
      </c>
      <c r="AK24">
        <f t="shared" si="10"/>
        <v>43329</v>
      </c>
      <c r="AL24">
        <f t="shared" si="11"/>
        <v>32291</v>
      </c>
      <c r="AM24">
        <f t="shared" si="12"/>
        <v>62398</v>
      </c>
      <c r="AN24">
        <f t="shared" si="13"/>
        <v>111722</v>
      </c>
      <c r="AO24">
        <f t="shared" si="14"/>
        <v>37216</v>
      </c>
      <c r="AP24">
        <f t="shared" si="15"/>
        <v>32</v>
      </c>
      <c r="AQ24" s="5">
        <f t="shared" si="37"/>
        <v>243659</v>
      </c>
      <c r="AR24" s="5">
        <f t="shared" si="16"/>
        <v>211368</v>
      </c>
      <c r="AT24">
        <v>0</v>
      </c>
      <c r="AU24">
        <f t="shared" si="17"/>
        <v>72444</v>
      </c>
      <c r="AV24">
        <f t="shared" si="18"/>
        <v>107989</v>
      </c>
      <c r="AW24">
        <f t="shared" si="19"/>
        <v>174120</v>
      </c>
      <c r="AX24">
        <f t="shared" si="20"/>
        <v>37248</v>
      </c>
      <c r="AY24">
        <f t="shared" si="21"/>
        <v>0</v>
      </c>
      <c r="AZ24">
        <f t="shared" si="22"/>
        <v>846828</v>
      </c>
      <c r="BA24">
        <f t="shared" si="23"/>
        <v>243659</v>
      </c>
      <c r="BB24">
        <f t="shared" si="24"/>
        <v>211368</v>
      </c>
      <c r="BC24">
        <f t="shared" si="25"/>
        <v>1644.9247</v>
      </c>
      <c r="BD24">
        <f t="shared" si="26"/>
        <v>5.0455346304090085</v>
      </c>
      <c r="BE24">
        <f t="shared" si="27"/>
        <v>3.5092132050428186</v>
      </c>
      <c r="BF24">
        <f t="shared" si="28"/>
        <v>3.8223818768392164</v>
      </c>
      <c r="BG24">
        <f t="shared" si="29"/>
        <v>5.1166234465558533</v>
      </c>
      <c r="BH24">
        <f t="shared" si="30"/>
        <v>3.8131710335510869</v>
      </c>
      <c r="BI24">
        <f t="shared" si="31"/>
        <v>7.3684384550345525</v>
      </c>
      <c r="BJ24">
        <f t="shared" si="32"/>
        <v>13.192997869697271</v>
      </c>
      <c r="BK24">
        <f t="shared" si="33"/>
        <v>4.3947531257823309</v>
      </c>
      <c r="BL24">
        <f t="shared" si="34"/>
        <v>3.7788075028222972E-3</v>
      </c>
      <c r="BM24">
        <f t="shared" si="35"/>
        <v>0</v>
      </c>
      <c r="BN24">
        <f t="shared" si="36"/>
        <v>100</v>
      </c>
    </row>
    <row r="25" spans="1:66">
      <c r="AH25">
        <f t="shared" si="7"/>
        <v>0</v>
      </c>
      <c r="AI25">
        <f t="shared" si="8"/>
        <v>0</v>
      </c>
      <c r="AJ25">
        <f t="shared" si="9"/>
        <v>0</v>
      </c>
      <c r="AK25">
        <f t="shared" si="10"/>
        <v>0</v>
      </c>
      <c r="AL25">
        <f t="shared" si="11"/>
        <v>0</v>
      </c>
      <c r="AM25">
        <f t="shared" si="12"/>
        <v>0</v>
      </c>
      <c r="AN25">
        <f t="shared" si="13"/>
        <v>0</v>
      </c>
      <c r="AO25">
        <f t="shared" si="14"/>
        <v>0</v>
      </c>
      <c r="AP25">
        <f t="shared" si="15"/>
        <v>0</v>
      </c>
      <c r="AQ25" s="5">
        <f t="shared" si="37"/>
        <v>0</v>
      </c>
      <c r="AR25" s="5">
        <f t="shared" si="16"/>
        <v>0</v>
      </c>
      <c r="AZ25">
        <f t="shared" si="22"/>
        <v>0</v>
      </c>
      <c r="BA25">
        <f t="shared" si="23"/>
        <v>0</v>
      </c>
      <c r="BB25">
        <f t="shared" si="24"/>
        <v>0</v>
      </c>
      <c r="BC25">
        <f t="shared" si="25"/>
        <v>0</v>
      </c>
      <c r="BD25" t="e">
        <f t="shared" si="26"/>
        <v>#DIV/0!</v>
      </c>
      <c r="BE25" t="e">
        <f t="shared" si="27"/>
        <v>#DIV/0!</v>
      </c>
      <c r="BF25" t="e">
        <f t="shared" si="28"/>
        <v>#DIV/0!</v>
      </c>
      <c r="BG25" t="e">
        <f t="shared" si="29"/>
        <v>#DIV/0!</v>
      </c>
      <c r="BH25" t="e">
        <f t="shared" si="30"/>
        <v>#DIV/0!</v>
      </c>
      <c r="BI25" t="e">
        <f t="shared" si="31"/>
        <v>#DIV/0!</v>
      </c>
      <c r="BJ25" t="e">
        <f t="shared" si="32"/>
        <v>#DIV/0!</v>
      </c>
      <c r="BK25" t="e">
        <f t="shared" si="33"/>
        <v>#DIV/0!</v>
      </c>
      <c r="BL25" t="e">
        <f t="shared" si="34"/>
        <v>#DIV/0!</v>
      </c>
      <c r="BM25" t="e">
        <f t="shared" si="35"/>
        <v>#DIV/0!</v>
      </c>
      <c r="BN25" t="e">
        <f t="shared" si="36"/>
        <v>#DIV/0!</v>
      </c>
    </row>
    <row r="26" spans="1:66">
      <c r="A26">
        <v>13</v>
      </c>
      <c r="B26">
        <v>15</v>
      </c>
      <c r="C26">
        <v>75</v>
      </c>
      <c r="D26">
        <v>0</v>
      </c>
      <c r="E26" t="s">
        <v>25</v>
      </c>
      <c r="F26" t="s">
        <v>22</v>
      </c>
      <c r="G26">
        <v>0</v>
      </c>
      <c r="H26">
        <v>-1</v>
      </c>
      <c r="I26">
        <v>1</v>
      </c>
      <c r="J26">
        <v>0</v>
      </c>
      <c r="K26">
        <v>0</v>
      </c>
      <c r="L26">
        <v>0</v>
      </c>
      <c r="N26">
        <v>0</v>
      </c>
      <c r="O26">
        <f t="shared" si="5"/>
        <v>0</v>
      </c>
      <c r="P26">
        <v>20.010999999999999</v>
      </c>
      <c r="Q26">
        <v>30.53</v>
      </c>
      <c r="R26">
        <v>20.010999999999999</v>
      </c>
      <c r="S26">
        <v>30.53</v>
      </c>
      <c r="T26">
        <f t="shared" si="1"/>
        <v>1</v>
      </c>
      <c r="U26">
        <f t="shared" si="2"/>
        <v>1</v>
      </c>
      <c r="V26">
        <f t="shared" si="3"/>
        <v>0</v>
      </c>
      <c r="W26">
        <f t="shared" si="4"/>
        <v>0</v>
      </c>
      <c r="AH26">
        <f t="shared" si="7"/>
        <v>0</v>
      </c>
      <c r="AI26">
        <f t="shared" si="8"/>
        <v>0</v>
      </c>
      <c r="AJ26">
        <f t="shared" si="9"/>
        <v>0</v>
      </c>
      <c r="AK26">
        <f t="shared" si="10"/>
        <v>0</v>
      </c>
      <c r="AL26">
        <f t="shared" si="11"/>
        <v>0</v>
      </c>
      <c r="AM26">
        <f t="shared" si="12"/>
        <v>0</v>
      </c>
      <c r="AN26">
        <f t="shared" si="13"/>
        <v>0</v>
      </c>
      <c r="AO26">
        <f t="shared" si="14"/>
        <v>0</v>
      </c>
      <c r="AP26">
        <f t="shared" si="15"/>
        <v>0</v>
      </c>
      <c r="AQ26" s="5">
        <f t="shared" si="37"/>
        <v>0</v>
      </c>
      <c r="AR26" s="5">
        <f t="shared" si="16"/>
        <v>0</v>
      </c>
      <c r="AZ26">
        <f t="shared" si="22"/>
        <v>0</v>
      </c>
      <c r="BA26">
        <f t="shared" si="23"/>
        <v>0</v>
      </c>
      <c r="BB26">
        <f t="shared" si="24"/>
        <v>0</v>
      </c>
      <c r="BC26">
        <f t="shared" si="25"/>
        <v>0</v>
      </c>
      <c r="BD26" t="e">
        <f t="shared" si="26"/>
        <v>#DIV/0!</v>
      </c>
      <c r="BE26" t="e">
        <f t="shared" si="27"/>
        <v>#DIV/0!</v>
      </c>
      <c r="BF26" t="e">
        <f t="shared" si="28"/>
        <v>#DIV/0!</v>
      </c>
      <c r="BG26" t="e">
        <f t="shared" si="29"/>
        <v>#DIV/0!</v>
      </c>
      <c r="BH26" t="e">
        <f t="shared" si="30"/>
        <v>#DIV/0!</v>
      </c>
      <c r="BI26" t="e">
        <f t="shared" si="31"/>
        <v>#DIV/0!</v>
      </c>
      <c r="BJ26" t="e">
        <f t="shared" si="32"/>
        <v>#DIV/0!</v>
      </c>
      <c r="BK26" t="e">
        <f t="shared" si="33"/>
        <v>#DIV/0!</v>
      </c>
      <c r="BL26" t="e">
        <f t="shared" si="34"/>
        <v>#DIV/0!</v>
      </c>
      <c r="BM26" t="e">
        <f t="shared" si="35"/>
        <v>#DIV/0!</v>
      </c>
      <c r="BN26" t="e">
        <f t="shared" si="36"/>
        <v>#DIV/0!</v>
      </c>
    </row>
    <row r="27" spans="1:66">
      <c r="A27">
        <v>13</v>
      </c>
      <c r="B27">
        <v>15</v>
      </c>
      <c r="C27">
        <v>75</v>
      </c>
      <c r="D27">
        <v>0</v>
      </c>
      <c r="E27" t="s">
        <v>25</v>
      </c>
      <c r="F27" t="s">
        <v>22</v>
      </c>
      <c r="G27">
        <v>0</v>
      </c>
      <c r="H27">
        <v>-1</v>
      </c>
      <c r="I27">
        <v>1</v>
      </c>
      <c r="J27">
        <v>0</v>
      </c>
      <c r="K27">
        <v>2.0000000000000001E-4</v>
      </c>
      <c r="L27">
        <v>20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</v>
      </c>
      <c r="AL27">
        <f t="shared" si="11"/>
        <v>0</v>
      </c>
      <c r="AM27">
        <f t="shared" si="12"/>
        <v>0</v>
      </c>
      <c r="AN27">
        <f t="shared" si="13"/>
        <v>0</v>
      </c>
      <c r="AO27">
        <f t="shared" si="14"/>
        <v>0</v>
      </c>
      <c r="AP27">
        <f t="shared" si="15"/>
        <v>0</v>
      </c>
      <c r="AQ27" s="5">
        <f t="shared" si="37"/>
        <v>0</v>
      </c>
      <c r="AR27" s="5">
        <f t="shared" si="16"/>
        <v>0</v>
      </c>
      <c r="AZ27">
        <f t="shared" si="22"/>
        <v>0</v>
      </c>
      <c r="BA27">
        <f t="shared" si="23"/>
        <v>0</v>
      </c>
      <c r="BB27">
        <f t="shared" si="24"/>
        <v>0</v>
      </c>
      <c r="BC27">
        <f t="shared" si="25"/>
        <v>0</v>
      </c>
      <c r="BD27" t="e">
        <f t="shared" si="26"/>
        <v>#DIV/0!</v>
      </c>
      <c r="BE27" t="e">
        <f t="shared" si="27"/>
        <v>#DIV/0!</v>
      </c>
      <c r="BF27" t="e">
        <f t="shared" si="28"/>
        <v>#DIV/0!</v>
      </c>
      <c r="BG27" t="e">
        <f t="shared" si="29"/>
        <v>#DIV/0!</v>
      </c>
      <c r="BH27" t="e">
        <f t="shared" si="30"/>
        <v>#DIV/0!</v>
      </c>
      <c r="BI27" t="e">
        <f t="shared" si="31"/>
        <v>#DIV/0!</v>
      </c>
      <c r="BJ27" t="e">
        <f t="shared" si="32"/>
        <v>#DIV/0!</v>
      </c>
      <c r="BK27" t="e">
        <f t="shared" si="33"/>
        <v>#DIV/0!</v>
      </c>
      <c r="BL27" t="e">
        <f t="shared" si="34"/>
        <v>#DIV/0!</v>
      </c>
      <c r="BM27" t="e">
        <f t="shared" si="35"/>
        <v>#DIV/0!</v>
      </c>
      <c r="BN27" t="e">
        <f t="shared" si="36"/>
        <v>#DIV/0!</v>
      </c>
    </row>
    <row r="28" spans="1:66">
      <c r="A28">
        <v>13</v>
      </c>
      <c r="B28">
        <v>15</v>
      </c>
      <c r="C28">
        <v>75</v>
      </c>
      <c r="D28">
        <v>0</v>
      </c>
      <c r="E28" t="s">
        <v>25</v>
      </c>
      <c r="F28" t="s">
        <v>22</v>
      </c>
      <c r="G28">
        <v>0</v>
      </c>
      <c r="H28">
        <v>-1</v>
      </c>
      <c r="I28">
        <v>1</v>
      </c>
      <c r="J28">
        <v>0</v>
      </c>
      <c r="K28">
        <v>5.0000000000000001E-4</v>
      </c>
      <c r="L28">
        <v>20</v>
      </c>
      <c r="N28">
        <v>1.364E-3</v>
      </c>
      <c r="O28">
        <f t="shared" si="5"/>
        <v>0.13639999999999999</v>
      </c>
      <c r="P28">
        <v>10.622999999999999</v>
      </c>
      <c r="Q28">
        <v>4.42</v>
      </c>
      <c r="R28">
        <v>20.010999999999999</v>
      </c>
      <c r="S28">
        <v>30.53</v>
      </c>
      <c r="T28">
        <f t="shared" si="1"/>
        <v>0.53085802808455351</v>
      </c>
      <c r="U28">
        <f t="shared" si="2"/>
        <v>0.14477563052735015</v>
      </c>
      <c r="V28">
        <f t="shared" si="3"/>
        <v>0.46914197191544649</v>
      </c>
      <c r="W28">
        <f t="shared" si="4"/>
        <v>0.85522436947264979</v>
      </c>
      <c r="AH28">
        <f t="shared" si="7"/>
        <v>0</v>
      </c>
      <c r="AI28">
        <f t="shared" si="8"/>
        <v>0</v>
      </c>
      <c r="AJ28">
        <f t="shared" si="9"/>
        <v>0</v>
      </c>
      <c r="AK28">
        <f t="shared" si="10"/>
        <v>0</v>
      </c>
      <c r="AL28">
        <f t="shared" si="11"/>
        <v>0</v>
      </c>
      <c r="AM28">
        <f t="shared" si="12"/>
        <v>0</v>
      </c>
      <c r="AN28">
        <f t="shared" si="13"/>
        <v>0</v>
      </c>
      <c r="AO28">
        <f t="shared" si="14"/>
        <v>0</v>
      </c>
      <c r="AP28">
        <f t="shared" si="15"/>
        <v>0</v>
      </c>
      <c r="AQ28" s="5">
        <f t="shared" si="37"/>
        <v>0</v>
      </c>
      <c r="AR28" s="5">
        <f t="shared" si="16"/>
        <v>0</v>
      </c>
      <c r="AZ28">
        <f t="shared" si="22"/>
        <v>0</v>
      </c>
      <c r="BA28">
        <f t="shared" si="23"/>
        <v>0</v>
      </c>
      <c r="BB28">
        <f t="shared" si="24"/>
        <v>0</v>
      </c>
      <c r="BC28">
        <f t="shared" si="25"/>
        <v>0</v>
      </c>
      <c r="BD28" t="e">
        <f t="shared" si="26"/>
        <v>#DIV/0!</v>
      </c>
      <c r="BE28" t="e">
        <f t="shared" si="27"/>
        <v>#DIV/0!</v>
      </c>
      <c r="BF28" t="e">
        <f t="shared" si="28"/>
        <v>#DIV/0!</v>
      </c>
      <c r="BG28" t="e">
        <f t="shared" si="29"/>
        <v>#DIV/0!</v>
      </c>
      <c r="BH28" t="e">
        <f t="shared" si="30"/>
        <v>#DIV/0!</v>
      </c>
      <c r="BI28" t="e">
        <f t="shared" si="31"/>
        <v>#DIV/0!</v>
      </c>
      <c r="BJ28" t="e">
        <f t="shared" si="32"/>
        <v>#DIV/0!</v>
      </c>
      <c r="BK28" t="e">
        <f t="shared" si="33"/>
        <v>#DIV/0!</v>
      </c>
      <c r="BL28" t="e">
        <f t="shared" si="34"/>
        <v>#DIV/0!</v>
      </c>
      <c r="BM28" t="e">
        <f t="shared" si="35"/>
        <v>#DIV/0!</v>
      </c>
      <c r="BN28" t="e">
        <f t="shared" si="36"/>
        <v>#DIV/0!</v>
      </c>
    </row>
    <row r="29" spans="1:66">
      <c r="A29">
        <v>13</v>
      </c>
      <c r="B29">
        <v>15</v>
      </c>
      <c r="C29">
        <v>75</v>
      </c>
      <c r="D29">
        <v>0</v>
      </c>
      <c r="E29" t="s">
        <v>25</v>
      </c>
      <c r="F29" t="s">
        <v>22</v>
      </c>
      <c r="G29">
        <v>0</v>
      </c>
      <c r="H29">
        <v>-1</v>
      </c>
      <c r="I29">
        <v>1</v>
      </c>
      <c r="J29">
        <v>0</v>
      </c>
      <c r="K29">
        <v>1E-3</v>
      </c>
      <c r="L29">
        <v>20</v>
      </c>
      <c r="N29">
        <v>3.0509999999999999E-3</v>
      </c>
      <c r="O29">
        <f t="shared" si="5"/>
        <v>0.30509999999999998</v>
      </c>
      <c r="P29">
        <v>7.9097</v>
      </c>
      <c r="Q29">
        <v>1.71</v>
      </c>
      <c r="R29">
        <v>20.010999999999999</v>
      </c>
      <c r="S29">
        <v>30.53</v>
      </c>
      <c r="T29">
        <f t="shared" si="1"/>
        <v>0.39526760281844986</v>
      </c>
      <c r="U29">
        <f t="shared" si="2"/>
        <v>5.6010481493612839E-2</v>
      </c>
      <c r="V29">
        <f t="shared" si="3"/>
        <v>0.60473239718155014</v>
      </c>
      <c r="W29">
        <f t="shared" si="4"/>
        <v>0.94398951850638713</v>
      </c>
      <c r="AH29">
        <f t="shared" si="7"/>
        <v>0</v>
      </c>
      <c r="AI29">
        <f t="shared" si="8"/>
        <v>0</v>
      </c>
      <c r="AJ29">
        <f t="shared" si="9"/>
        <v>0</v>
      </c>
      <c r="AK29">
        <f t="shared" si="10"/>
        <v>0</v>
      </c>
      <c r="AL29">
        <f t="shared" si="11"/>
        <v>0</v>
      </c>
      <c r="AM29">
        <f t="shared" si="12"/>
        <v>0</v>
      </c>
      <c r="AN29">
        <f t="shared" si="13"/>
        <v>0</v>
      </c>
      <c r="AO29">
        <f t="shared" si="14"/>
        <v>0</v>
      </c>
      <c r="AP29">
        <f t="shared" si="15"/>
        <v>0</v>
      </c>
      <c r="AQ29" s="5">
        <f t="shared" si="37"/>
        <v>0</v>
      </c>
      <c r="AR29" s="5">
        <f t="shared" si="16"/>
        <v>0</v>
      </c>
      <c r="AZ29">
        <f t="shared" si="22"/>
        <v>0</v>
      </c>
      <c r="BA29">
        <f t="shared" si="23"/>
        <v>0</v>
      </c>
      <c r="BB29">
        <f t="shared" si="24"/>
        <v>0</v>
      </c>
      <c r="BC29">
        <f t="shared" si="25"/>
        <v>0</v>
      </c>
      <c r="BD29" t="e">
        <f t="shared" si="26"/>
        <v>#DIV/0!</v>
      </c>
      <c r="BE29" t="e">
        <f t="shared" si="27"/>
        <v>#DIV/0!</v>
      </c>
      <c r="BF29" t="e">
        <f t="shared" si="28"/>
        <v>#DIV/0!</v>
      </c>
      <c r="BG29" t="e">
        <f t="shared" si="29"/>
        <v>#DIV/0!</v>
      </c>
      <c r="BH29" t="e">
        <f t="shared" si="30"/>
        <v>#DIV/0!</v>
      </c>
      <c r="BI29" t="e">
        <f t="shared" si="31"/>
        <v>#DIV/0!</v>
      </c>
      <c r="BJ29" t="e">
        <f t="shared" si="32"/>
        <v>#DIV/0!</v>
      </c>
      <c r="BK29" t="e">
        <f t="shared" si="33"/>
        <v>#DIV/0!</v>
      </c>
      <c r="BL29" t="e">
        <f t="shared" si="34"/>
        <v>#DIV/0!</v>
      </c>
      <c r="BM29" t="e">
        <f t="shared" si="35"/>
        <v>#DIV/0!</v>
      </c>
      <c r="BN29" t="e">
        <f t="shared" si="36"/>
        <v>#DIV/0!</v>
      </c>
    </row>
    <row r="30" spans="1:66">
      <c r="A30">
        <v>13</v>
      </c>
      <c r="B30">
        <v>15</v>
      </c>
      <c r="C30">
        <v>75</v>
      </c>
      <c r="D30">
        <v>0</v>
      </c>
      <c r="E30" t="s">
        <v>25</v>
      </c>
      <c r="F30" t="s">
        <v>22</v>
      </c>
      <c r="G30">
        <v>0</v>
      </c>
      <c r="H30">
        <v>-1</v>
      </c>
      <c r="I30">
        <v>1</v>
      </c>
      <c r="J30">
        <v>0</v>
      </c>
      <c r="K30">
        <v>2E-3</v>
      </c>
      <c r="L30">
        <v>20</v>
      </c>
      <c r="N30">
        <v>6.2899999999999996E-3</v>
      </c>
      <c r="O30">
        <f t="shared" si="5"/>
        <v>0.629</v>
      </c>
      <c r="P30">
        <v>5.8639999999999999</v>
      </c>
      <c r="Q30">
        <v>0.68</v>
      </c>
      <c r="R30">
        <v>20.010999999999999</v>
      </c>
      <c r="S30">
        <v>30.53</v>
      </c>
      <c r="T30">
        <f t="shared" si="1"/>
        <v>0.29303882864424569</v>
      </c>
      <c r="U30">
        <f t="shared" si="2"/>
        <v>2.2273173927284638E-2</v>
      </c>
      <c r="V30">
        <f t="shared" si="3"/>
        <v>0.70696117135575431</v>
      </c>
      <c r="W30">
        <f t="shared" si="4"/>
        <v>0.97772682607271533</v>
      </c>
      <c r="AH30">
        <f t="shared" si="7"/>
        <v>0</v>
      </c>
      <c r="AI30">
        <f t="shared" si="8"/>
        <v>0</v>
      </c>
      <c r="AJ30">
        <f t="shared" si="9"/>
        <v>0</v>
      </c>
      <c r="AK30">
        <f t="shared" si="10"/>
        <v>0</v>
      </c>
      <c r="AL30">
        <f t="shared" si="11"/>
        <v>0</v>
      </c>
      <c r="AM30">
        <f t="shared" si="12"/>
        <v>0</v>
      </c>
      <c r="AN30">
        <f t="shared" si="13"/>
        <v>0</v>
      </c>
      <c r="AO30">
        <f t="shared" si="14"/>
        <v>0</v>
      </c>
      <c r="AP30">
        <f t="shared" si="15"/>
        <v>0</v>
      </c>
      <c r="AQ30" s="5">
        <f t="shared" si="37"/>
        <v>0</v>
      </c>
      <c r="AR30" s="5">
        <f t="shared" si="16"/>
        <v>0</v>
      </c>
      <c r="AZ30">
        <f t="shared" si="22"/>
        <v>0</v>
      </c>
      <c r="BA30">
        <f t="shared" si="23"/>
        <v>0</v>
      </c>
      <c r="BB30">
        <f t="shared" si="24"/>
        <v>0</v>
      </c>
      <c r="BC30">
        <f t="shared" si="25"/>
        <v>0</v>
      </c>
      <c r="BD30" t="e">
        <f t="shared" si="26"/>
        <v>#DIV/0!</v>
      </c>
      <c r="BE30" t="e">
        <f t="shared" si="27"/>
        <v>#DIV/0!</v>
      </c>
      <c r="BF30" t="e">
        <f t="shared" si="28"/>
        <v>#DIV/0!</v>
      </c>
      <c r="BG30" t="e">
        <f t="shared" si="29"/>
        <v>#DIV/0!</v>
      </c>
      <c r="BH30" t="e">
        <f t="shared" si="30"/>
        <v>#DIV/0!</v>
      </c>
      <c r="BI30" t="e">
        <f t="shared" si="31"/>
        <v>#DIV/0!</v>
      </c>
      <c r="BJ30" t="e">
        <f t="shared" si="32"/>
        <v>#DIV/0!</v>
      </c>
      <c r="BK30" t="e">
        <f t="shared" si="33"/>
        <v>#DIV/0!</v>
      </c>
      <c r="BL30" t="e">
        <f t="shared" si="34"/>
        <v>#DIV/0!</v>
      </c>
      <c r="BM30" t="e">
        <f t="shared" si="35"/>
        <v>#DIV/0!</v>
      </c>
      <c r="BN30" t="e">
        <f t="shared" si="36"/>
        <v>#DIV/0!</v>
      </c>
    </row>
    <row r="31" spans="1:66">
      <c r="AH31">
        <f t="shared" si="7"/>
        <v>0</v>
      </c>
      <c r="AI31">
        <f t="shared" si="8"/>
        <v>0</v>
      </c>
      <c r="AJ31">
        <f t="shared" si="9"/>
        <v>0</v>
      </c>
      <c r="AK31">
        <f t="shared" si="10"/>
        <v>0</v>
      </c>
      <c r="AL31">
        <f t="shared" si="11"/>
        <v>0</v>
      </c>
      <c r="AM31">
        <f t="shared" si="12"/>
        <v>0</v>
      </c>
      <c r="AN31">
        <f t="shared" si="13"/>
        <v>0</v>
      </c>
      <c r="AO31">
        <f t="shared" si="14"/>
        <v>0</v>
      </c>
      <c r="AP31">
        <f t="shared" si="15"/>
        <v>0</v>
      </c>
      <c r="AQ31" s="5">
        <f t="shared" si="37"/>
        <v>0</v>
      </c>
      <c r="AR31" s="5">
        <f t="shared" si="16"/>
        <v>0</v>
      </c>
      <c r="AZ31">
        <f t="shared" si="22"/>
        <v>0</v>
      </c>
      <c r="BA31">
        <f t="shared" si="23"/>
        <v>0</v>
      </c>
      <c r="BB31">
        <f t="shared" si="24"/>
        <v>0</v>
      </c>
      <c r="BC31">
        <f t="shared" si="25"/>
        <v>0</v>
      </c>
      <c r="BD31" t="e">
        <f t="shared" si="26"/>
        <v>#DIV/0!</v>
      </c>
      <c r="BE31" t="e">
        <f t="shared" si="27"/>
        <v>#DIV/0!</v>
      </c>
      <c r="BF31" t="e">
        <f t="shared" si="28"/>
        <v>#DIV/0!</v>
      </c>
      <c r="BG31" t="e">
        <f t="shared" si="29"/>
        <v>#DIV/0!</v>
      </c>
      <c r="BH31" t="e">
        <f t="shared" si="30"/>
        <v>#DIV/0!</v>
      </c>
      <c r="BI31" t="e">
        <f t="shared" si="31"/>
        <v>#DIV/0!</v>
      </c>
      <c r="BJ31" t="e">
        <f t="shared" si="32"/>
        <v>#DIV/0!</v>
      </c>
      <c r="BK31" t="e">
        <f t="shared" si="33"/>
        <v>#DIV/0!</v>
      </c>
      <c r="BL31" t="e">
        <f t="shared" si="34"/>
        <v>#DIV/0!</v>
      </c>
      <c r="BM31" t="e">
        <f t="shared" si="35"/>
        <v>#DIV/0!</v>
      </c>
      <c r="BN31" t="e">
        <f t="shared" si="36"/>
        <v>#DIV/0!</v>
      </c>
    </row>
    <row r="32" spans="1:66">
      <c r="A32">
        <v>13</v>
      </c>
      <c r="B32">
        <v>30</v>
      </c>
      <c r="C32">
        <v>75</v>
      </c>
      <c r="D32">
        <v>0</v>
      </c>
      <c r="E32" t="s">
        <v>25</v>
      </c>
      <c r="F32" t="s">
        <v>22</v>
      </c>
      <c r="G32">
        <v>0</v>
      </c>
      <c r="H32">
        <v>-1</v>
      </c>
      <c r="I32">
        <v>1</v>
      </c>
      <c r="J32">
        <v>0</v>
      </c>
      <c r="K32">
        <v>0</v>
      </c>
      <c r="L32">
        <v>0</v>
      </c>
      <c r="N32">
        <v>0</v>
      </c>
      <c r="O32">
        <f>N32*100</f>
        <v>0</v>
      </c>
      <c r="P32">
        <v>19.896999999999998</v>
      </c>
      <c r="Q32">
        <v>32.57</v>
      </c>
      <c r="R32">
        <v>19.896999999999998</v>
      </c>
      <c r="S32">
        <v>32.57</v>
      </c>
      <c r="T32">
        <f>P32/R32</f>
        <v>1</v>
      </c>
      <c r="U32">
        <f>Q32/S32</f>
        <v>1</v>
      </c>
      <c r="V32">
        <f>1-T32</f>
        <v>0</v>
      </c>
      <c r="W32">
        <f>1-U32</f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  <c r="AL32">
        <f t="shared" si="11"/>
        <v>0</v>
      </c>
      <c r="AM32">
        <f t="shared" si="12"/>
        <v>0</v>
      </c>
      <c r="AN32">
        <f t="shared" si="13"/>
        <v>0</v>
      </c>
      <c r="AO32">
        <f t="shared" si="14"/>
        <v>0</v>
      </c>
      <c r="AP32">
        <f t="shared" si="15"/>
        <v>0</v>
      </c>
      <c r="AQ32" s="5">
        <f t="shared" si="37"/>
        <v>0</v>
      </c>
      <c r="AR32" s="5">
        <f t="shared" si="16"/>
        <v>0</v>
      </c>
      <c r="AZ32">
        <f t="shared" si="22"/>
        <v>0</v>
      </c>
      <c r="BA32">
        <f t="shared" si="23"/>
        <v>0</v>
      </c>
      <c r="BB32">
        <f t="shared" si="24"/>
        <v>0</v>
      </c>
      <c r="BC32">
        <f t="shared" si="25"/>
        <v>0</v>
      </c>
      <c r="BD32" t="e">
        <f t="shared" si="26"/>
        <v>#DIV/0!</v>
      </c>
      <c r="BE32" t="e">
        <f t="shared" si="27"/>
        <v>#DIV/0!</v>
      </c>
      <c r="BF32" t="e">
        <f t="shared" si="28"/>
        <v>#DIV/0!</v>
      </c>
      <c r="BG32" t="e">
        <f t="shared" si="29"/>
        <v>#DIV/0!</v>
      </c>
      <c r="BH32" t="e">
        <f t="shared" si="30"/>
        <v>#DIV/0!</v>
      </c>
      <c r="BI32" t="e">
        <f t="shared" si="31"/>
        <v>#DIV/0!</v>
      </c>
      <c r="BJ32" t="e">
        <f t="shared" si="32"/>
        <v>#DIV/0!</v>
      </c>
      <c r="BK32" t="e">
        <f t="shared" si="33"/>
        <v>#DIV/0!</v>
      </c>
      <c r="BL32" t="e">
        <f t="shared" si="34"/>
        <v>#DIV/0!</v>
      </c>
      <c r="BM32" t="e">
        <f t="shared" si="35"/>
        <v>#DIV/0!</v>
      </c>
      <c r="BN32" t="e">
        <f t="shared" si="36"/>
        <v>#DIV/0!</v>
      </c>
    </row>
    <row r="33" spans="1:66">
      <c r="A33">
        <v>13</v>
      </c>
      <c r="B33">
        <v>30</v>
      </c>
      <c r="C33">
        <v>75</v>
      </c>
      <c r="D33">
        <v>0</v>
      </c>
      <c r="E33" t="s">
        <v>25</v>
      </c>
      <c r="F33" t="s">
        <v>22</v>
      </c>
      <c r="G33">
        <v>0</v>
      </c>
      <c r="H33">
        <v>-1</v>
      </c>
      <c r="I33">
        <v>1</v>
      </c>
      <c r="J33">
        <v>0</v>
      </c>
      <c r="K33">
        <v>2.0000000000000001E-4</v>
      </c>
      <c r="L33">
        <v>20</v>
      </c>
      <c r="AH33">
        <f t="shared" si="7"/>
        <v>0</v>
      </c>
      <c r="AI33">
        <f t="shared" si="8"/>
        <v>0</v>
      </c>
      <c r="AJ33">
        <f t="shared" si="9"/>
        <v>0</v>
      </c>
      <c r="AK33">
        <f t="shared" si="10"/>
        <v>0</v>
      </c>
      <c r="AL33">
        <f t="shared" si="11"/>
        <v>0</v>
      </c>
      <c r="AM33">
        <f t="shared" si="12"/>
        <v>0</v>
      </c>
      <c r="AN33">
        <f t="shared" si="13"/>
        <v>0</v>
      </c>
      <c r="AO33">
        <f t="shared" si="14"/>
        <v>0</v>
      </c>
      <c r="AP33">
        <f t="shared" si="15"/>
        <v>0</v>
      </c>
      <c r="AQ33" s="5">
        <f t="shared" si="37"/>
        <v>0</v>
      </c>
      <c r="AR33" s="5">
        <f t="shared" si="16"/>
        <v>0</v>
      </c>
      <c r="AZ33">
        <f t="shared" si="22"/>
        <v>0</v>
      </c>
      <c r="BA33">
        <f t="shared" si="23"/>
        <v>0</v>
      </c>
      <c r="BB33">
        <f t="shared" si="24"/>
        <v>0</v>
      </c>
      <c r="BC33">
        <f t="shared" si="25"/>
        <v>0</v>
      </c>
      <c r="BD33" t="e">
        <f t="shared" si="26"/>
        <v>#DIV/0!</v>
      </c>
      <c r="BE33" t="e">
        <f t="shared" si="27"/>
        <v>#DIV/0!</v>
      </c>
      <c r="BF33" t="e">
        <f t="shared" si="28"/>
        <v>#DIV/0!</v>
      </c>
      <c r="BG33" t="e">
        <f t="shared" si="29"/>
        <v>#DIV/0!</v>
      </c>
      <c r="BH33" t="e">
        <f t="shared" si="30"/>
        <v>#DIV/0!</v>
      </c>
      <c r="BI33" t="e">
        <f t="shared" si="31"/>
        <v>#DIV/0!</v>
      </c>
      <c r="BJ33" t="e">
        <f t="shared" si="32"/>
        <v>#DIV/0!</v>
      </c>
      <c r="BK33" t="e">
        <f t="shared" si="33"/>
        <v>#DIV/0!</v>
      </c>
      <c r="BL33" t="e">
        <f t="shared" si="34"/>
        <v>#DIV/0!</v>
      </c>
      <c r="BM33" t="e">
        <f t="shared" si="35"/>
        <v>#DIV/0!</v>
      </c>
      <c r="BN33" t="e">
        <f t="shared" si="36"/>
        <v>#DIV/0!</v>
      </c>
    </row>
    <row r="34" spans="1:66">
      <c r="A34">
        <v>13</v>
      </c>
      <c r="B34">
        <v>30</v>
      </c>
      <c r="C34">
        <v>75</v>
      </c>
      <c r="D34">
        <v>0</v>
      </c>
      <c r="E34" t="s">
        <v>25</v>
      </c>
      <c r="F34" t="s">
        <v>22</v>
      </c>
      <c r="G34">
        <v>0</v>
      </c>
      <c r="H34">
        <v>-1</v>
      </c>
      <c r="I34">
        <v>1</v>
      </c>
      <c r="J34">
        <v>0</v>
      </c>
      <c r="K34">
        <v>5.0000000000000001E-4</v>
      </c>
      <c r="L34">
        <v>20</v>
      </c>
      <c r="N34">
        <v>1.936E-3</v>
      </c>
      <c r="O34">
        <f>N34*100</f>
        <v>0.19359999999999999</v>
      </c>
      <c r="P34">
        <v>9.8202999999999996</v>
      </c>
      <c r="Q34">
        <v>3.67</v>
      </c>
      <c r="R34">
        <v>19.896999999999998</v>
      </c>
      <c r="S34">
        <v>32.57</v>
      </c>
      <c r="T34">
        <f t="shared" ref="T34:U36" si="38">P34/R34</f>
        <v>0.49355681761069509</v>
      </c>
      <c r="U34">
        <f t="shared" si="38"/>
        <v>0.11268038071845256</v>
      </c>
      <c r="V34">
        <f t="shared" ref="V34:W36" si="39">1-T34</f>
        <v>0.50644318238930497</v>
      </c>
      <c r="W34">
        <f t="shared" si="39"/>
        <v>0.88731961928154746</v>
      </c>
      <c r="AH34">
        <f t="shared" si="7"/>
        <v>0</v>
      </c>
      <c r="AI34">
        <f t="shared" si="8"/>
        <v>0</v>
      </c>
      <c r="AJ34">
        <f t="shared" si="9"/>
        <v>0</v>
      </c>
      <c r="AK34">
        <f t="shared" si="10"/>
        <v>0</v>
      </c>
      <c r="AL34">
        <f t="shared" si="11"/>
        <v>0</v>
      </c>
      <c r="AM34">
        <f t="shared" si="12"/>
        <v>0</v>
      </c>
      <c r="AN34">
        <f t="shared" si="13"/>
        <v>0</v>
      </c>
      <c r="AO34">
        <f t="shared" si="14"/>
        <v>0</v>
      </c>
      <c r="AP34">
        <f t="shared" si="15"/>
        <v>0</v>
      </c>
      <c r="AQ34" s="5">
        <f t="shared" si="37"/>
        <v>0</v>
      </c>
      <c r="AR34" s="5">
        <f t="shared" si="16"/>
        <v>0</v>
      </c>
      <c r="AZ34">
        <f t="shared" si="22"/>
        <v>0</v>
      </c>
      <c r="BA34">
        <f t="shared" si="23"/>
        <v>0</v>
      </c>
      <c r="BB34">
        <f t="shared" si="24"/>
        <v>0</v>
      </c>
      <c r="BC34">
        <f t="shared" si="25"/>
        <v>0</v>
      </c>
      <c r="BD34" t="e">
        <f t="shared" si="26"/>
        <v>#DIV/0!</v>
      </c>
      <c r="BE34" t="e">
        <f t="shared" si="27"/>
        <v>#DIV/0!</v>
      </c>
      <c r="BF34" t="e">
        <f t="shared" si="28"/>
        <v>#DIV/0!</v>
      </c>
      <c r="BG34" t="e">
        <f t="shared" si="29"/>
        <v>#DIV/0!</v>
      </c>
      <c r="BH34" t="e">
        <f t="shared" si="30"/>
        <v>#DIV/0!</v>
      </c>
      <c r="BI34" t="e">
        <f t="shared" si="31"/>
        <v>#DIV/0!</v>
      </c>
      <c r="BJ34" t="e">
        <f t="shared" si="32"/>
        <v>#DIV/0!</v>
      </c>
      <c r="BK34" t="e">
        <f t="shared" si="33"/>
        <v>#DIV/0!</v>
      </c>
      <c r="BL34" t="e">
        <f t="shared" si="34"/>
        <v>#DIV/0!</v>
      </c>
      <c r="BM34" t="e">
        <f t="shared" si="35"/>
        <v>#DIV/0!</v>
      </c>
      <c r="BN34" t="e">
        <f t="shared" si="36"/>
        <v>#DIV/0!</v>
      </c>
    </row>
    <row r="35" spans="1:66">
      <c r="A35">
        <v>13</v>
      </c>
      <c r="B35">
        <v>30</v>
      </c>
      <c r="C35">
        <v>75</v>
      </c>
      <c r="D35">
        <v>0</v>
      </c>
      <c r="E35" t="s">
        <v>25</v>
      </c>
      <c r="F35" t="s">
        <v>22</v>
      </c>
      <c r="G35">
        <v>0</v>
      </c>
      <c r="H35">
        <v>-1</v>
      </c>
      <c r="I35">
        <v>1</v>
      </c>
      <c r="J35">
        <v>0</v>
      </c>
      <c r="K35">
        <v>1E-3</v>
      </c>
      <c r="L35">
        <v>20</v>
      </c>
      <c r="N35">
        <v>4.2230000000000002E-3</v>
      </c>
      <c r="O35">
        <f>N35*100</f>
        <v>0.42230000000000001</v>
      </c>
      <c r="P35">
        <v>7.4466000000000001</v>
      </c>
      <c r="Q35">
        <v>1.44</v>
      </c>
      <c r="R35">
        <v>19.896999999999998</v>
      </c>
      <c r="S35">
        <v>32.57</v>
      </c>
      <c r="T35">
        <f t="shared" si="38"/>
        <v>0.37425742574257431</v>
      </c>
      <c r="U35">
        <f t="shared" si="38"/>
        <v>4.4212465459011356E-2</v>
      </c>
      <c r="V35">
        <f t="shared" si="39"/>
        <v>0.62574257425742563</v>
      </c>
      <c r="W35">
        <f t="shared" si="39"/>
        <v>0.95578753454098864</v>
      </c>
      <c r="AH35">
        <f t="shared" si="7"/>
        <v>0</v>
      </c>
      <c r="AI35">
        <f t="shared" si="8"/>
        <v>0</v>
      </c>
      <c r="AJ35">
        <f t="shared" si="9"/>
        <v>0</v>
      </c>
      <c r="AK35">
        <f t="shared" si="10"/>
        <v>0</v>
      </c>
      <c r="AL35">
        <f t="shared" si="11"/>
        <v>0</v>
      </c>
      <c r="AM35">
        <f t="shared" si="12"/>
        <v>0</v>
      </c>
      <c r="AN35">
        <f t="shared" si="13"/>
        <v>0</v>
      </c>
      <c r="AO35">
        <f t="shared" si="14"/>
        <v>0</v>
      </c>
      <c r="AP35">
        <f t="shared" si="15"/>
        <v>0</v>
      </c>
      <c r="AQ35" s="5">
        <f t="shared" si="37"/>
        <v>0</v>
      </c>
      <c r="AR35" s="5">
        <f t="shared" si="16"/>
        <v>0</v>
      </c>
      <c r="AZ35">
        <f t="shared" si="22"/>
        <v>0</v>
      </c>
      <c r="BA35">
        <f t="shared" si="23"/>
        <v>0</v>
      </c>
      <c r="BB35">
        <f t="shared" si="24"/>
        <v>0</v>
      </c>
      <c r="BC35">
        <f t="shared" si="25"/>
        <v>0</v>
      </c>
      <c r="BD35" t="e">
        <f t="shared" si="26"/>
        <v>#DIV/0!</v>
      </c>
      <c r="BE35" t="e">
        <f t="shared" si="27"/>
        <v>#DIV/0!</v>
      </c>
      <c r="BF35" t="e">
        <f t="shared" si="28"/>
        <v>#DIV/0!</v>
      </c>
      <c r="BG35" t="e">
        <f t="shared" si="29"/>
        <v>#DIV/0!</v>
      </c>
      <c r="BH35" t="e">
        <f t="shared" si="30"/>
        <v>#DIV/0!</v>
      </c>
      <c r="BI35" t="e">
        <f t="shared" si="31"/>
        <v>#DIV/0!</v>
      </c>
      <c r="BJ35" t="e">
        <f t="shared" si="32"/>
        <v>#DIV/0!</v>
      </c>
      <c r="BK35" t="e">
        <f t="shared" si="33"/>
        <v>#DIV/0!</v>
      </c>
      <c r="BL35" t="e">
        <f t="shared" si="34"/>
        <v>#DIV/0!</v>
      </c>
      <c r="BM35" t="e">
        <f t="shared" si="35"/>
        <v>#DIV/0!</v>
      </c>
      <c r="BN35" t="e">
        <f t="shared" si="36"/>
        <v>#DIV/0!</v>
      </c>
    </row>
    <row r="36" spans="1:66">
      <c r="A36">
        <v>13</v>
      </c>
      <c r="B36">
        <v>30</v>
      </c>
      <c r="C36">
        <v>75</v>
      </c>
      <c r="D36">
        <v>0</v>
      </c>
      <c r="E36" t="s">
        <v>25</v>
      </c>
      <c r="F36" t="s">
        <v>22</v>
      </c>
      <c r="G36">
        <v>0</v>
      </c>
      <c r="H36">
        <v>-1</v>
      </c>
      <c r="I36">
        <v>1</v>
      </c>
      <c r="J36">
        <v>0</v>
      </c>
      <c r="K36">
        <v>2E-3</v>
      </c>
      <c r="L36">
        <v>20</v>
      </c>
      <c r="N36">
        <v>8.8319999999999996E-3</v>
      </c>
      <c r="O36">
        <f>N36*100</f>
        <v>0.88319999999999999</v>
      </c>
      <c r="P36">
        <v>5.8731999999999998</v>
      </c>
      <c r="Q36">
        <v>0.63</v>
      </c>
      <c r="R36">
        <v>19.896999999999998</v>
      </c>
      <c r="S36">
        <v>32.57</v>
      </c>
      <c r="T36">
        <f t="shared" si="38"/>
        <v>0.29518017791626877</v>
      </c>
      <c r="U36">
        <f t="shared" si="38"/>
        <v>1.9342953638317471E-2</v>
      </c>
      <c r="V36">
        <f t="shared" si="39"/>
        <v>0.70481982208373117</v>
      </c>
      <c r="W36">
        <f t="shared" si="39"/>
        <v>0.98065704636168249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  <c r="AL36">
        <f t="shared" si="11"/>
        <v>0</v>
      </c>
      <c r="AM36">
        <f t="shared" si="12"/>
        <v>0</v>
      </c>
      <c r="AN36">
        <f t="shared" si="13"/>
        <v>0</v>
      </c>
      <c r="AO36">
        <f t="shared" si="14"/>
        <v>0</v>
      </c>
      <c r="AP36">
        <f t="shared" si="15"/>
        <v>0</v>
      </c>
      <c r="AQ36" s="5">
        <f t="shared" si="37"/>
        <v>0</v>
      </c>
      <c r="AR36" s="5">
        <f t="shared" si="16"/>
        <v>0</v>
      </c>
      <c r="AZ36">
        <f t="shared" si="22"/>
        <v>0</v>
      </c>
      <c r="BA36">
        <f t="shared" si="23"/>
        <v>0</v>
      </c>
      <c r="BB36">
        <f t="shared" si="24"/>
        <v>0</v>
      </c>
      <c r="BC36">
        <f t="shared" si="25"/>
        <v>0</v>
      </c>
      <c r="BD36" t="e">
        <f t="shared" si="26"/>
        <v>#DIV/0!</v>
      </c>
      <c r="BE36" t="e">
        <f t="shared" si="27"/>
        <v>#DIV/0!</v>
      </c>
      <c r="BF36" t="e">
        <f t="shared" si="28"/>
        <v>#DIV/0!</v>
      </c>
      <c r="BG36" t="e">
        <f t="shared" si="29"/>
        <v>#DIV/0!</v>
      </c>
      <c r="BH36" t="e">
        <f t="shared" si="30"/>
        <v>#DIV/0!</v>
      </c>
      <c r="BI36" t="e">
        <f t="shared" si="31"/>
        <v>#DIV/0!</v>
      </c>
      <c r="BJ36" t="e">
        <f t="shared" si="32"/>
        <v>#DIV/0!</v>
      </c>
      <c r="BK36" t="e">
        <f t="shared" si="33"/>
        <v>#DIV/0!</v>
      </c>
      <c r="BL36" t="e">
        <f t="shared" si="34"/>
        <v>#DIV/0!</v>
      </c>
      <c r="BM36" t="e">
        <f t="shared" si="35"/>
        <v>#DIV/0!</v>
      </c>
      <c r="BN36" t="e">
        <f t="shared" si="36"/>
        <v>#DIV/0!</v>
      </c>
    </row>
    <row r="37" spans="1:66">
      <c r="AH37">
        <f t="shared" si="7"/>
        <v>0</v>
      </c>
      <c r="AI37">
        <f t="shared" si="8"/>
        <v>0</v>
      </c>
      <c r="AJ37">
        <f t="shared" si="9"/>
        <v>0</v>
      </c>
      <c r="AK37">
        <f t="shared" si="10"/>
        <v>0</v>
      </c>
      <c r="AL37">
        <f t="shared" si="11"/>
        <v>0</v>
      </c>
      <c r="AM37">
        <f t="shared" si="12"/>
        <v>0</v>
      </c>
      <c r="AN37">
        <f t="shared" si="13"/>
        <v>0</v>
      </c>
      <c r="AO37">
        <f t="shared" si="14"/>
        <v>0</v>
      </c>
      <c r="AP37">
        <f t="shared" si="15"/>
        <v>0</v>
      </c>
      <c r="AQ37" s="5">
        <f t="shared" si="37"/>
        <v>0</v>
      </c>
      <c r="AR37" s="5">
        <f t="shared" si="16"/>
        <v>0</v>
      </c>
      <c r="AZ37">
        <f t="shared" si="22"/>
        <v>0</v>
      </c>
      <c r="BA37">
        <f t="shared" si="23"/>
        <v>0</v>
      </c>
      <c r="BB37">
        <f t="shared" si="24"/>
        <v>0</v>
      </c>
      <c r="BC37">
        <f t="shared" si="25"/>
        <v>0</v>
      </c>
      <c r="BD37" t="e">
        <f t="shared" si="26"/>
        <v>#DIV/0!</v>
      </c>
      <c r="BE37" t="e">
        <f t="shared" si="27"/>
        <v>#DIV/0!</v>
      </c>
      <c r="BF37" t="e">
        <f t="shared" si="28"/>
        <v>#DIV/0!</v>
      </c>
      <c r="BG37" t="e">
        <f t="shared" si="29"/>
        <v>#DIV/0!</v>
      </c>
      <c r="BH37" t="e">
        <f t="shared" si="30"/>
        <v>#DIV/0!</v>
      </c>
      <c r="BI37" t="e">
        <f t="shared" si="31"/>
        <v>#DIV/0!</v>
      </c>
      <c r="BJ37" t="e">
        <f t="shared" si="32"/>
        <v>#DIV/0!</v>
      </c>
      <c r="BK37" t="e">
        <f t="shared" si="33"/>
        <v>#DIV/0!</v>
      </c>
      <c r="BL37" t="e">
        <f t="shared" si="34"/>
        <v>#DIV/0!</v>
      </c>
      <c r="BM37" t="e">
        <f t="shared" si="35"/>
        <v>#DIV/0!</v>
      </c>
      <c r="BN37" t="e">
        <f t="shared" si="36"/>
        <v>#DIV/0!</v>
      </c>
    </row>
    <row r="38" spans="1:66">
      <c r="A38">
        <v>13</v>
      </c>
      <c r="B38">
        <v>30</v>
      </c>
      <c r="C38">
        <v>75</v>
      </c>
      <c r="D38">
        <v>1</v>
      </c>
      <c r="E38" t="s">
        <v>24</v>
      </c>
      <c r="F38" t="s">
        <v>22</v>
      </c>
      <c r="G38">
        <v>0</v>
      </c>
      <c r="H38">
        <v>-1</v>
      </c>
      <c r="I38">
        <v>1</v>
      </c>
      <c r="J38">
        <v>0</v>
      </c>
      <c r="K38">
        <v>0</v>
      </c>
      <c r="L38">
        <v>0</v>
      </c>
      <c r="M38" t="s">
        <v>54</v>
      </c>
      <c r="N38">
        <v>0</v>
      </c>
      <c r="O38">
        <f>N38*100</f>
        <v>0</v>
      </c>
      <c r="P38">
        <v>29.986999999999998</v>
      </c>
      <c r="Q38">
        <v>33.799999999999997</v>
      </c>
      <c r="R38">
        <v>29.986999999999998</v>
      </c>
      <c r="S38">
        <v>33.799999999999997</v>
      </c>
      <c r="T38">
        <f t="shared" ref="T38:T43" si="40">P38/R38</f>
        <v>1</v>
      </c>
      <c r="U38">
        <f t="shared" si="2"/>
        <v>1</v>
      </c>
      <c r="V38">
        <f t="shared" ref="V38:V43" si="41">1-T38</f>
        <v>0</v>
      </c>
      <c r="W38">
        <f t="shared" si="4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f t="shared" si="7"/>
        <v>0</v>
      </c>
      <c r="AI38">
        <f t="shared" si="8"/>
        <v>0</v>
      </c>
      <c r="AJ38">
        <f t="shared" si="9"/>
        <v>0</v>
      </c>
      <c r="AK38">
        <f t="shared" si="10"/>
        <v>0</v>
      </c>
      <c r="AL38">
        <f t="shared" si="11"/>
        <v>0</v>
      </c>
      <c r="AM38">
        <f t="shared" si="12"/>
        <v>0</v>
      </c>
      <c r="AN38">
        <f t="shared" si="13"/>
        <v>0</v>
      </c>
      <c r="AO38">
        <f t="shared" si="14"/>
        <v>0</v>
      </c>
      <c r="AP38">
        <f t="shared" si="15"/>
        <v>0</v>
      </c>
      <c r="AQ38" s="5">
        <f t="shared" si="37"/>
        <v>0</v>
      </c>
      <c r="AR38" s="5">
        <f t="shared" si="16"/>
        <v>0</v>
      </c>
      <c r="AT38">
        <v>0</v>
      </c>
      <c r="AU38">
        <f>AH38+AI38</f>
        <v>0</v>
      </c>
      <c r="AV38">
        <f>AJ38+AK38+AL38</f>
        <v>0</v>
      </c>
      <c r="AW38">
        <f>AM38+AN38</f>
        <v>0</v>
      </c>
      <c r="AX38">
        <f>AP38+AO38</f>
        <v>0</v>
      </c>
      <c r="AY38">
        <f>AT38</f>
        <v>0</v>
      </c>
      <c r="AZ38">
        <f t="shared" si="22"/>
        <v>0</v>
      </c>
      <c r="BA38">
        <f t="shared" si="23"/>
        <v>0</v>
      </c>
      <c r="BB38">
        <f t="shared" si="24"/>
        <v>0</v>
      </c>
      <c r="BC38">
        <f t="shared" si="25"/>
        <v>0</v>
      </c>
      <c r="BD38" t="e">
        <f t="shared" si="26"/>
        <v>#DIV/0!</v>
      </c>
      <c r="BE38" t="e">
        <f t="shared" si="27"/>
        <v>#DIV/0!</v>
      </c>
      <c r="BF38" t="e">
        <f t="shared" si="28"/>
        <v>#DIV/0!</v>
      </c>
      <c r="BG38" t="e">
        <f t="shared" si="29"/>
        <v>#DIV/0!</v>
      </c>
      <c r="BH38" t="e">
        <f t="shared" si="30"/>
        <v>#DIV/0!</v>
      </c>
      <c r="BI38" t="e">
        <f t="shared" si="31"/>
        <v>#DIV/0!</v>
      </c>
      <c r="BJ38" t="e">
        <f t="shared" si="32"/>
        <v>#DIV/0!</v>
      </c>
      <c r="BK38" t="e">
        <f t="shared" si="33"/>
        <v>#DIV/0!</v>
      </c>
      <c r="BL38" t="e">
        <f t="shared" si="34"/>
        <v>#DIV/0!</v>
      </c>
      <c r="BM38" t="e">
        <f t="shared" si="35"/>
        <v>#DIV/0!</v>
      </c>
      <c r="BN38" t="e">
        <f t="shared" si="36"/>
        <v>#DIV/0!</v>
      </c>
    </row>
    <row r="39" spans="1:66">
      <c r="A39">
        <v>13</v>
      </c>
      <c r="B39">
        <v>30</v>
      </c>
      <c r="C39">
        <v>75</v>
      </c>
      <c r="D39">
        <v>1</v>
      </c>
      <c r="E39" t="s">
        <v>24</v>
      </c>
      <c r="F39" t="s">
        <v>22</v>
      </c>
      <c r="G39">
        <v>0</v>
      </c>
      <c r="H39">
        <v>-1</v>
      </c>
      <c r="I39">
        <v>1</v>
      </c>
      <c r="J39">
        <v>0</v>
      </c>
      <c r="K39">
        <v>2.0000000000000001E-4</v>
      </c>
      <c r="L39">
        <v>20</v>
      </c>
      <c r="M39" t="s">
        <v>55</v>
      </c>
      <c r="N39">
        <v>6.9899999999999997E-4</v>
      </c>
      <c r="O39">
        <f>N39*100</f>
        <v>6.989999999999999E-2</v>
      </c>
      <c r="P39">
        <v>27.600999999999999</v>
      </c>
      <c r="Q39">
        <v>14.11</v>
      </c>
      <c r="R39">
        <v>29.986999999999998</v>
      </c>
      <c r="S39">
        <v>33.799999999999997</v>
      </c>
      <c r="T39">
        <f t="shared" si="40"/>
        <v>0.92043218728115517</v>
      </c>
      <c r="U39">
        <f t="shared" ref="U39" si="42">Q39/S39</f>
        <v>0.41745562130177516</v>
      </c>
      <c r="V39">
        <f t="shared" si="41"/>
        <v>7.9567812718844833E-2</v>
      </c>
      <c r="W39">
        <f t="shared" ref="W39" si="43">1-U39</f>
        <v>0.58254437869822484</v>
      </c>
      <c r="X39">
        <v>284980</v>
      </c>
      <c r="Y39">
        <v>227916</v>
      </c>
      <c r="Z39">
        <v>178177</v>
      </c>
      <c r="AA39">
        <v>107661</v>
      </c>
      <c r="AB39">
        <v>24365</v>
      </c>
      <c r="AC39">
        <v>2117</v>
      </c>
      <c r="AD39">
        <v>1</v>
      </c>
      <c r="AE39">
        <v>0</v>
      </c>
      <c r="AF39">
        <v>0</v>
      </c>
      <c r="AH39">
        <f t="shared" si="7"/>
        <v>57064</v>
      </c>
      <c r="AI39">
        <f t="shared" si="8"/>
        <v>49739</v>
      </c>
      <c r="AJ39">
        <f t="shared" si="9"/>
        <v>70516</v>
      </c>
      <c r="AK39">
        <f t="shared" si="10"/>
        <v>83296</v>
      </c>
      <c r="AL39">
        <f t="shared" si="11"/>
        <v>22248</v>
      </c>
      <c r="AM39">
        <f t="shared" si="12"/>
        <v>2116</v>
      </c>
      <c r="AN39">
        <f t="shared" si="13"/>
        <v>1</v>
      </c>
      <c r="AO39">
        <f t="shared" si="14"/>
        <v>0</v>
      </c>
      <c r="AP39">
        <f t="shared" si="15"/>
        <v>0</v>
      </c>
      <c r="AQ39" s="5">
        <f>SUM(AL39+AM39+AN39+AO39+AP39)</f>
        <v>24365</v>
      </c>
      <c r="AR39" s="5">
        <f t="shared" si="16"/>
        <v>2117</v>
      </c>
      <c r="AT39">
        <v>0</v>
      </c>
      <c r="AU39">
        <f t="shared" ref="AU39:AU81" si="44">AH39+AI39</f>
        <v>106803</v>
      </c>
      <c r="AV39">
        <f t="shared" ref="AV39:AV81" si="45">AJ39+AK39+AL39</f>
        <v>176060</v>
      </c>
      <c r="AW39">
        <f t="shared" ref="AW39:AW81" si="46">AM39+AN39</f>
        <v>2117</v>
      </c>
      <c r="AX39">
        <f t="shared" ref="AX39:AX81" si="47">AP39+AO39</f>
        <v>0</v>
      </c>
      <c r="AY39">
        <f t="shared" ref="AY39:AY81" si="48">AT39</f>
        <v>0</v>
      </c>
      <c r="AZ39">
        <f t="shared" ref="AZ39:AZ75" si="49">SUM(AH39:AT39)</f>
        <v>311462</v>
      </c>
      <c r="BA39">
        <f t="shared" ref="BA39:BA75" si="50">AL39+AM39+AN39+AO39+AP39+AT39</f>
        <v>24365</v>
      </c>
      <c r="BB39">
        <f t="shared" ref="BB39:BB75" si="51">AM39+AN39+AO39+AP39+AT39</f>
        <v>2117</v>
      </c>
      <c r="BC39">
        <f t="shared" ref="BC39:BC81" si="52">0.000025*AH39+0.000075*AI39+0.00015*AJ39+0.00035*AK39+0.00075*AL39+0.002*AM39+0.0065*AN39+0.02*AO39+0.065*AP39+0.1*AT39</f>
        <v>65.812525000000008</v>
      </c>
      <c r="BD39">
        <f t="shared" ref="BD39:BD43" si="53">AH39/$AZ39*100</f>
        <v>18.321336150156359</v>
      </c>
      <c r="BE39">
        <f t="shared" ref="BE39:BE43" si="54">AI39/$AZ39*100</f>
        <v>15.969524372154547</v>
      </c>
      <c r="BF39">
        <f t="shared" ref="BF39:BF43" si="55">AJ39/$AZ39*100</f>
        <v>22.640322093866988</v>
      </c>
      <c r="BG39">
        <f t="shared" ref="BG39:BG43" si="56">AK39/$AZ39*100</f>
        <v>26.743551380264684</v>
      </c>
      <c r="BH39">
        <f t="shared" ref="BH39:BH43" si="57">AL39/$AZ39*100</f>
        <v>7.1430864760388113</v>
      </c>
      <c r="BI39">
        <f t="shared" ref="BI39:BI43" si="58">AM39/$AZ39*100</f>
        <v>0.67937661737226374</v>
      </c>
      <c r="BJ39">
        <f t="shared" ref="BJ39:BJ43" si="59">AN39/$AZ39*100</f>
        <v>3.2106645433471824E-4</v>
      </c>
      <c r="BK39">
        <f t="shared" ref="BK39:BK43" si="60">AO39/$AZ39*100</f>
        <v>0</v>
      </c>
      <c r="BL39">
        <f t="shared" ref="BL39:BL43" si="61">AP39/$AZ39*100</f>
        <v>0</v>
      </c>
      <c r="BM39">
        <f t="shared" ref="BM39:BM43" si="62">AT39/$AZ39*100</f>
        <v>0</v>
      </c>
      <c r="BN39">
        <f t="shared" ref="BN39:BN43" si="63">AZ39/$AZ39*100</f>
        <v>100</v>
      </c>
    </row>
    <row r="40" spans="1:66">
      <c r="A40">
        <v>13</v>
      </c>
      <c r="B40">
        <v>30</v>
      </c>
      <c r="C40">
        <v>75</v>
      </c>
      <c r="D40">
        <v>1</v>
      </c>
      <c r="E40" t="s">
        <v>24</v>
      </c>
      <c r="F40" t="s">
        <v>22</v>
      </c>
      <c r="G40">
        <v>0</v>
      </c>
      <c r="H40">
        <v>-1</v>
      </c>
      <c r="I40">
        <v>1</v>
      </c>
      <c r="J40">
        <v>0</v>
      </c>
      <c r="K40">
        <v>5.0000000000000001E-4</v>
      </c>
      <c r="L40">
        <v>20</v>
      </c>
      <c r="M40" t="s">
        <v>56</v>
      </c>
      <c r="N40">
        <v>1.936E-3</v>
      </c>
      <c r="O40">
        <f>N40*100</f>
        <v>0.19359999999999999</v>
      </c>
      <c r="P40">
        <v>25.338999999999999</v>
      </c>
      <c r="Q40">
        <v>6.79</v>
      </c>
      <c r="R40">
        <v>29.986999999999998</v>
      </c>
      <c r="S40">
        <v>33.799999999999997</v>
      </c>
      <c r="T40">
        <f t="shared" si="40"/>
        <v>0.84499949978323941</v>
      </c>
      <c r="U40">
        <f t="shared" si="2"/>
        <v>0.20088757396449705</v>
      </c>
      <c r="V40">
        <f t="shared" si="41"/>
        <v>0.15500050021676059</v>
      </c>
      <c r="W40">
        <f t="shared" si="4"/>
        <v>0.79911242603550292</v>
      </c>
      <c r="X40">
        <v>307822</v>
      </c>
      <c r="Y40">
        <v>271427</v>
      </c>
      <c r="Z40">
        <v>242334</v>
      </c>
      <c r="AA40">
        <v>202569</v>
      </c>
      <c r="AB40">
        <v>125768</v>
      </c>
      <c r="AC40">
        <v>59702</v>
      </c>
      <c r="AD40">
        <v>2947</v>
      </c>
      <c r="AE40">
        <v>0</v>
      </c>
      <c r="AF40">
        <v>0</v>
      </c>
      <c r="AH40">
        <f t="shared" si="7"/>
        <v>36395</v>
      </c>
      <c r="AI40">
        <f t="shared" si="8"/>
        <v>29093</v>
      </c>
      <c r="AJ40">
        <f t="shared" si="9"/>
        <v>39765</v>
      </c>
      <c r="AK40">
        <f t="shared" si="10"/>
        <v>76801</v>
      </c>
      <c r="AL40">
        <f t="shared" si="11"/>
        <v>66066</v>
      </c>
      <c r="AM40">
        <f t="shared" si="12"/>
        <v>56755</v>
      </c>
      <c r="AN40">
        <f t="shared" si="13"/>
        <v>2947</v>
      </c>
      <c r="AO40">
        <f t="shared" si="14"/>
        <v>0</v>
      </c>
      <c r="AP40">
        <f t="shared" si="15"/>
        <v>0</v>
      </c>
      <c r="AQ40" s="5">
        <f t="shared" si="37"/>
        <v>125768</v>
      </c>
      <c r="AR40" s="5">
        <f t="shared" si="16"/>
        <v>59702</v>
      </c>
      <c r="AT40">
        <v>0</v>
      </c>
      <c r="AU40">
        <f t="shared" si="44"/>
        <v>65488</v>
      </c>
      <c r="AV40">
        <f t="shared" si="45"/>
        <v>182632</v>
      </c>
      <c r="AW40">
        <f t="shared" si="46"/>
        <v>59702</v>
      </c>
      <c r="AX40">
        <f t="shared" si="47"/>
        <v>0</v>
      </c>
      <c r="AY40">
        <f t="shared" si="48"/>
        <v>0</v>
      </c>
      <c r="AZ40">
        <f t="shared" si="49"/>
        <v>493292</v>
      </c>
      <c r="BA40">
        <f t="shared" si="50"/>
        <v>125768</v>
      </c>
      <c r="BB40">
        <f t="shared" si="51"/>
        <v>59702</v>
      </c>
      <c r="BC40">
        <f t="shared" si="52"/>
        <v>218.15194999999997</v>
      </c>
      <c r="BD40">
        <f t="shared" si="53"/>
        <v>7.3779830201989904</v>
      </c>
      <c r="BE40">
        <f t="shared" si="54"/>
        <v>5.8977238633507127</v>
      </c>
      <c r="BF40">
        <f t="shared" si="55"/>
        <v>8.0611483664847583</v>
      </c>
      <c r="BG40">
        <f t="shared" si="56"/>
        <v>15.569074706259173</v>
      </c>
      <c r="BH40">
        <f t="shared" si="57"/>
        <v>13.392878862823643</v>
      </c>
      <c r="BI40">
        <f t="shared" si="58"/>
        <v>11.505355854139131</v>
      </c>
      <c r="BJ40">
        <f t="shared" si="59"/>
        <v>0.59741491854722961</v>
      </c>
      <c r="BK40">
        <f t="shared" si="60"/>
        <v>0</v>
      </c>
      <c r="BL40">
        <f t="shared" si="61"/>
        <v>0</v>
      </c>
      <c r="BM40">
        <f t="shared" si="62"/>
        <v>0</v>
      </c>
      <c r="BN40">
        <f t="shared" si="63"/>
        <v>100</v>
      </c>
    </row>
    <row r="41" spans="1:66" s="4" customFormat="1">
      <c r="A41" s="4">
        <v>13</v>
      </c>
      <c r="B41" s="4">
        <v>30</v>
      </c>
      <c r="C41" s="4">
        <v>75</v>
      </c>
      <c r="D41" s="4">
        <v>1</v>
      </c>
      <c r="E41" s="4" t="s">
        <v>24</v>
      </c>
      <c r="F41" s="4" t="s">
        <v>22</v>
      </c>
      <c r="G41" s="4">
        <v>0</v>
      </c>
      <c r="H41" s="4">
        <v>-1</v>
      </c>
      <c r="I41" s="4">
        <v>1</v>
      </c>
      <c r="J41" s="4">
        <v>0</v>
      </c>
      <c r="K41" s="4">
        <v>1E-3</v>
      </c>
      <c r="L41" s="4">
        <v>20</v>
      </c>
      <c r="M41" s="4" t="s">
        <v>57</v>
      </c>
      <c r="N41" s="4">
        <v>4.2230000000000002E-3</v>
      </c>
      <c r="O41" s="4">
        <f>N41*100</f>
        <v>0.42230000000000001</v>
      </c>
      <c r="P41" s="4">
        <v>22.667000000000002</v>
      </c>
      <c r="Q41" s="4">
        <v>3.42</v>
      </c>
      <c r="R41" s="4">
        <v>29.986999999999998</v>
      </c>
      <c r="S41" s="4">
        <v>33.799999999999997</v>
      </c>
      <c r="T41" s="4">
        <f t="shared" si="40"/>
        <v>0.75589422082902602</v>
      </c>
      <c r="U41" s="4">
        <f t="shared" si="2"/>
        <v>0.10118343195266273</v>
      </c>
      <c r="V41" s="4">
        <f t="shared" si="41"/>
        <v>0.24410577917097398</v>
      </c>
      <c r="W41" s="4">
        <f t="shared" si="4"/>
        <v>0.89881656804733723</v>
      </c>
      <c r="X41" s="4">
        <v>316744</v>
      </c>
      <c r="Y41" s="4">
        <v>286704</v>
      </c>
      <c r="Z41" s="4">
        <v>263943</v>
      </c>
      <c r="AA41" s="4">
        <v>234672</v>
      </c>
      <c r="AB41" s="4">
        <v>183238</v>
      </c>
      <c r="AC41" s="4">
        <v>131553</v>
      </c>
      <c r="AD41" s="4">
        <v>42432</v>
      </c>
      <c r="AE41" s="4">
        <v>275</v>
      </c>
      <c r="AF41" s="4">
        <v>0</v>
      </c>
      <c r="AH41">
        <f t="shared" si="7"/>
        <v>30040</v>
      </c>
      <c r="AI41">
        <f t="shared" si="8"/>
        <v>22761</v>
      </c>
      <c r="AJ41">
        <f t="shared" si="9"/>
        <v>29271</v>
      </c>
      <c r="AK41">
        <f t="shared" si="10"/>
        <v>51434</v>
      </c>
      <c r="AL41">
        <f t="shared" si="11"/>
        <v>51685</v>
      </c>
      <c r="AM41">
        <f t="shared" si="12"/>
        <v>89121</v>
      </c>
      <c r="AN41">
        <f t="shared" si="13"/>
        <v>42157</v>
      </c>
      <c r="AO41">
        <f t="shared" si="14"/>
        <v>275</v>
      </c>
      <c r="AP41">
        <f t="shared" si="15"/>
        <v>0</v>
      </c>
      <c r="AQ41" s="5">
        <f t="shared" si="37"/>
        <v>183238</v>
      </c>
      <c r="AR41" s="5">
        <f t="shared" si="16"/>
        <v>131553</v>
      </c>
      <c r="AS41" s="5"/>
      <c r="AT41" s="4">
        <v>0</v>
      </c>
      <c r="AU41" s="4">
        <f t="shared" si="44"/>
        <v>52801</v>
      </c>
      <c r="AV41" s="4">
        <f t="shared" si="45"/>
        <v>132390</v>
      </c>
      <c r="AW41" s="4">
        <f t="shared" si="46"/>
        <v>131278</v>
      </c>
      <c r="AX41" s="4">
        <f t="shared" si="47"/>
        <v>275</v>
      </c>
      <c r="AY41" s="4">
        <f t="shared" si="48"/>
        <v>0</v>
      </c>
      <c r="AZ41" s="4">
        <f>SUM(AH41:AT41)</f>
        <v>631535</v>
      </c>
      <c r="BA41" s="4">
        <f t="shared" si="50"/>
        <v>183238</v>
      </c>
      <c r="BB41" s="4">
        <f t="shared" si="51"/>
        <v>131553</v>
      </c>
      <c r="BC41" s="4">
        <f t="shared" si="52"/>
        <v>521.37687499999993</v>
      </c>
      <c r="BD41" s="4">
        <f t="shared" si="53"/>
        <v>4.7566643178921204</v>
      </c>
      <c r="BE41" s="4">
        <f t="shared" si="54"/>
        <v>3.6040757836066093</v>
      </c>
      <c r="BF41" s="4">
        <f t="shared" si="55"/>
        <v>4.6348975116185169</v>
      </c>
      <c r="BG41" s="4">
        <f t="shared" si="56"/>
        <v>8.1442833730513762</v>
      </c>
      <c r="BH41" s="4">
        <f t="shared" si="57"/>
        <v>8.1840278052681175</v>
      </c>
      <c r="BI41" s="4">
        <f t="shared" si="58"/>
        <v>14.111806946566698</v>
      </c>
      <c r="BJ41" s="4">
        <f t="shared" si="59"/>
        <v>6.6753228245465408</v>
      </c>
      <c r="BK41" s="4">
        <f t="shared" si="60"/>
        <v>4.3544696651808691E-2</v>
      </c>
      <c r="BL41" s="4">
        <f t="shared" si="61"/>
        <v>0</v>
      </c>
      <c r="BM41" s="4">
        <f t="shared" si="62"/>
        <v>0</v>
      </c>
      <c r="BN41" s="4">
        <f t="shared" si="63"/>
        <v>100</v>
      </c>
    </row>
    <row r="42" spans="1:66">
      <c r="A42">
        <v>13</v>
      </c>
      <c r="B42">
        <v>30</v>
      </c>
      <c r="C42">
        <v>75</v>
      </c>
      <c r="D42">
        <v>1</v>
      </c>
      <c r="E42" t="s">
        <v>24</v>
      </c>
      <c r="F42" t="s">
        <v>22</v>
      </c>
      <c r="G42">
        <v>0</v>
      </c>
      <c r="H42">
        <v>-1</v>
      </c>
      <c r="I42">
        <v>1</v>
      </c>
      <c r="J42">
        <v>0</v>
      </c>
      <c r="K42">
        <v>2E-3</v>
      </c>
      <c r="L42">
        <v>20</v>
      </c>
      <c r="M42" t="s">
        <v>58</v>
      </c>
      <c r="N42">
        <v>8.8319999999999996E-3</v>
      </c>
      <c r="O42">
        <f>N42*100</f>
        <v>0.88319999999999999</v>
      </c>
      <c r="P42">
        <v>18.725000000000001</v>
      </c>
      <c r="Q42">
        <v>1.7</v>
      </c>
      <c r="R42">
        <v>29.986999999999998</v>
      </c>
      <c r="S42">
        <v>33.799999999999997</v>
      </c>
      <c r="T42">
        <f t="shared" si="40"/>
        <v>0.62443725614432932</v>
      </c>
      <c r="U42">
        <f t="shared" si="2"/>
        <v>5.0295857988165681E-2</v>
      </c>
      <c r="V42">
        <f t="shared" si="41"/>
        <v>0.37556274385567068</v>
      </c>
      <c r="W42">
        <f t="shared" si="4"/>
        <v>0.94970414201183428</v>
      </c>
      <c r="X42">
        <v>326975</v>
      </c>
      <c r="Y42">
        <v>302823</v>
      </c>
      <c r="Z42">
        <v>284847</v>
      </c>
      <c r="AA42">
        <v>262370</v>
      </c>
      <c r="AB42">
        <v>224562</v>
      </c>
      <c r="AC42">
        <v>189032</v>
      </c>
      <c r="AD42">
        <v>110332</v>
      </c>
      <c r="AE42">
        <v>8393</v>
      </c>
      <c r="AF42">
        <v>0</v>
      </c>
      <c r="AH42">
        <f t="shared" si="7"/>
        <v>24152</v>
      </c>
      <c r="AI42">
        <f t="shared" si="8"/>
        <v>17976</v>
      </c>
      <c r="AJ42">
        <f t="shared" si="9"/>
        <v>22477</v>
      </c>
      <c r="AK42">
        <f t="shared" si="10"/>
        <v>37808</v>
      </c>
      <c r="AL42">
        <f t="shared" si="11"/>
        <v>35530</v>
      </c>
      <c r="AM42">
        <f t="shared" si="12"/>
        <v>78700</v>
      </c>
      <c r="AN42">
        <f t="shared" si="13"/>
        <v>101939</v>
      </c>
      <c r="AO42">
        <f t="shared" si="14"/>
        <v>8393</v>
      </c>
      <c r="AP42">
        <f t="shared" si="15"/>
        <v>0</v>
      </c>
      <c r="AQ42" s="5">
        <f t="shared" si="37"/>
        <v>224562</v>
      </c>
      <c r="AR42" s="5">
        <f t="shared" si="16"/>
        <v>189032</v>
      </c>
      <c r="AT42">
        <v>0</v>
      </c>
      <c r="AU42">
        <f t="shared" si="44"/>
        <v>42128</v>
      </c>
      <c r="AV42">
        <f t="shared" si="45"/>
        <v>95815</v>
      </c>
      <c r="AW42">
        <f t="shared" si="46"/>
        <v>180639</v>
      </c>
      <c r="AX42">
        <f t="shared" si="47"/>
        <v>8393</v>
      </c>
      <c r="AY42">
        <f t="shared" si="48"/>
        <v>0</v>
      </c>
      <c r="AZ42">
        <f t="shared" si="49"/>
        <v>740569</v>
      </c>
      <c r="BA42">
        <f t="shared" si="50"/>
        <v>224562</v>
      </c>
      <c r="BB42">
        <f t="shared" si="51"/>
        <v>189032</v>
      </c>
      <c r="BC42">
        <f t="shared" si="52"/>
        <v>1033.0673499999998</v>
      </c>
      <c r="BD42">
        <f t="shared" si="53"/>
        <v>3.261276126870015</v>
      </c>
      <c r="BE42">
        <f t="shared" si="54"/>
        <v>2.4273227747853339</v>
      </c>
      <c r="BF42">
        <f t="shared" si="55"/>
        <v>3.0350986876307271</v>
      </c>
      <c r="BG42">
        <f t="shared" si="56"/>
        <v>5.1052636553784998</v>
      </c>
      <c r="BH42">
        <f t="shared" si="57"/>
        <v>4.7976623380130681</v>
      </c>
      <c r="BI42">
        <f t="shared" si="58"/>
        <v>10.626963861571305</v>
      </c>
      <c r="BJ42">
        <f t="shared" si="59"/>
        <v>13.764956405142531</v>
      </c>
      <c r="BK42">
        <f t="shared" si="60"/>
        <v>1.1333177597225916</v>
      </c>
      <c r="BL42">
        <f t="shared" si="61"/>
        <v>0</v>
      </c>
      <c r="BM42">
        <f t="shared" si="62"/>
        <v>0</v>
      </c>
      <c r="BN42">
        <f t="shared" si="63"/>
        <v>100</v>
      </c>
    </row>
    <row r="43" spans="1:66">
      <c r="A43">
        <v>13</v>
      </c>
      <c r="B43">
        <v>30</v>
      </c>
      <c r="C43">
        <v>75</v>
      </c>
      <c r="D43">
        <v>1</v>
      </c>
      <c r="E43" t="s">
        <v>24</v>
      </c>
      <c r="F43" t="s">
        <v>22</v>
      </c>
      <c r="G43">
        <v>0</v>
      </c>
      <c r="H43">
        <v>-1</v>
      </c>
      <c r="I43">
        <v>1</v>
      </c>
      <c r="J43">
        <v>0</v>
      </c>
      <c r="K43">
        <v>3.0000000000000001E-3</v>
      </c>
      <c r="L43">
        <v>20</v>
      </c>
      <c r="M43" t="s">
        <v>59</v>
      </c>
      <c r="N43">
        <v>1.3224E-2</v>
      </c>
      <c r="O43">
        <f t="shared" ref="O43" si="64">N43*100</f>
        <v>1.3224</v>
      </c>
      <c r="P43">
        <v>15.993</v>
      </c>
      <c r="Q43">
        <v>1.1100000000000001</v>
      </c>
      <c r="R43">
        <v>29.986999999999998</v>
      </c>
      <c r="S43">
        <v>33.799999999999997</v>
      </c>
      <c r="T43">
        <f t="shared" si="40"/>
        <v>0.53333111014773071</v>
      </c>
      <c r="U43">
        <f t="shared" si="2"/>
        <v>3.2840236686390537E-2</v>
      </c>
      <c r="V43">
        <f t="shared" si="41"/>
        <v>0.46666888985226929</v>
      </c>
      <c r="W43">
        <f t="shared" si="4"/>
        <v>0.96715976331360942</v>
      </c>
      <c r="X43">
        <v>336495</v>
      </c>
      <c r="Y43">
        <v>315694</v>
      </c>
      <c r="Z43">
        <v>300675</v>
      </c>
      <c r="AA43">
        <v>282000</v>
      </c>
      <c r="AB43">
        <v>250578</v>
      </c>
      <c r="AC43">
        <v>221366</v>
      </c>
      <c r="AD43">
        <v>155090</v>
      </c>
      <c r="AE43">
        <v>29719</v>
      </c>
      <c r="AF43">
        <v>6</v>
      </c>
      <c r="AH43">
        <f t="shared" si="7"/>
        <v>20801</v>
      </c>
      <c r="AI43">
        <f t="shared" si="8"/>
        <v>15019</v>
      </c>
      <c r="AJ43">
        <f t="shared" si="9"/>
        <v>18675</v>
      </c>
      <c r="AK43">
        <f t="shared" si="10"/>
        <v>31422</v>
      </c>
      <c r="AL43">
        <f t="shared" si="11"/>
        <v>29212</v>
      </c>
      <c r="AM43">
        <f t="shared" si="12"/>
        <v>66276</v>
      </c>
      <c r="AN43">
        <f t="shared" si="13"/>
        <v>125371</v>
      </c>
      <c r="AO43">
        <f t="shared" si="14"/>
        <v>29713</v>
      </c>
      <c r="AP43">
        <f t="shared" si="15"/>
        <v>6</v>
      </c>
      <c r="AQ43" s="5">
        <f t="shared" si="37"/>
        <v>250578</v>
      </c>
      <c r="AR43" s="5">
        <f t="shared" si="16"/>
        <v>221366</v>
      </c>
      <c r="AT43">
        <v>0</v>
      </c>
      <c r="AU43">
        <f t="shared" si="44"/>
        <v>35820</v>
      </c>
      <c r="AV43">
        <f t="shared" si="45"/>
        <v>79309</v>
      </c>
      <c r="AW43">
        <f t="shared" si="46"/>
        <v>191647</v>
      </c>
      <c r="AX43">
        <f t="shared" si="47"/>
        <v>29719</v>
      </c>
      <c r="AY43">
        <f t="shared" si="48"/>
        <v>0</v>
      </c>
      <c r="AZ43">
        <f t="shared" si="49"/>
        <v>808439</v>
      </c>
      <c r="BA43">
        <f t="shared" si="50"/>
        <v>250578</v>
      </c>
      <c r="BB43">
        <f t="shared" si="51"/>
        <v>221366</v>
      </c>
      <c r="BC43">
        <f t="shared" si="52"/>
        <v>1579.4678999999999</v>
      </c>
      <c r="BD43">
        <f t="shared" si="53"/>
        <v>2.5729832430152428</v>
      </c>
      <c r="BE43">
        <f t="shared" si="54"/>
        <v>1.8577777667826516</v>
      </c>
      <c r="BF43">
        <f t="shared" si="55"/>
        <v>2.3100073103845804</v>
      </c>
      <c r="BG43">
        <f t="shared" si="56"/>
        <v>3.8867496496334293</v>
      </c>
      <c r="BH43">
        <f t="shared" si="57"/>
        <v>3.6133833226749323</v>
      </c>
      <c r="BI43">
        <f t="shared" si="58"/>
        <v>8.1980211246612296</v>
      </c>
      <c r="BJ43">
        <f t="shared" si="59"/>
        <v>15.507787229463199</v>
      </c>
      <c r="BK43">
        <f t="shared" si="60"/>
        <v>3.6753546031302298</v>
      </c>
      <c r="BL43">
        <f t="shared" si="61"/>
        <v>7.4217102341673277E-4</v>
      </c>
      <c r="BM43">
        <f t="shared" si="62"/>
        <v>0</v>
      </c>
      <c r="BN43">
        <f t="shared" si="63"/>
        <v>100</v>
      </c>
    </row>
    <row r="44" spans="1:66">
      <c r="AH44">
        <f t="shared" si="7"/>
        <v>0</v>
      </c>
      <c r="AI44">
        <f t="shared" si="8"/>
        <v>0</v>
      </c>
      <c r="AJ44">
        <f t="shared" si="9"/>
        <v>0</v>
      </c>
      <c r="AK44">
        <f t="shared" si="10"/>
        <v>0</v>
      </c>
      <c r="AL44">
        <f t="shared" si="11"/>
        <v>0</v>
      </c>
      <c r="AM44">
        <f t="shared" si="12"/>
        <v>0</v>
      </c>
      <c r="AN44">
        <f t="shared" si="13"/>
        <v>0</v>
      </c>
      <c r="AO44">
        <f t="shared" si="14"/>
        <v>0</v>
      </c>
      <c r="AP44">
        <f t="shared" si="15"/>
        <v>0</v>
      </c>
      <c r="AQ44" s="5">
        <f t="shared" si="37"/>
        <v>0</v>
      </c>
      <c r="AR44" s="5">
        <f t="shared" si="16"/>
        <v>0</v>
      </c>
      <c r="AU44">
        <f t="shared" si="44"/>
        <v>0</v>
      </c>
      <c r="AV44">
        <f t="shared" si="45"/>
        <v>0</v>
      </c>
      <c r="AW44">
        <f t="shared" si="46"/>
        <v>0</v>
      </c>
      <c r="AX44">
        <f t="shared" si="47"/>
        <v>0</v>
      </c>
      <c r="AY44">
        <f t="shared" si="48"/>
        <v>0</v>
      </c>
    </row>
    <row r="45" spans="1:66">
      <c r="A45">
        <v>13</v>
      </c>
      <c r="B45">
        <v>30</v>
      </c>
      <c r="C45">
        <v>25</v>
      </c>
      <c r="D45">
        <v>1</v>
      </c>
      <c r="E45" t="s">
        <v>24</v>
      </c>
      <c r="F45" t="s">
        <v>22</v>
      </c>
      <c r="G45">
        <v>0</v>
      </c>
      <c r="H45">
        <v>-1</v>
      </c>
      <c r="I45">
        <v>1</v>
      </c>
      <c r="J45">
        <v>0</v>
      </c>
      <c r="K45">
        <v>0</v>
      </c>
      <c r="L45">
        <v>0</v>
      </c>
      <c r="M45" t="s">
        <v>60</v>
      </c>
      <c r="N45">
        <v>0</v>
      </c>
      <c r="O45">
        <f>N45*100</f>
        <v>0</v>
      </c>
      <c r="P45">
        <v>29.986999999999998</v>
      </c>
      <c r="Q45">
        <v>33.799999999999997</v>
      </c>
      <c r="R45">
        <v>29.986999999999998</v>
      </c>
      <c r="S45">
        <v>33.799999999999997</v>
      </c>
      <c r="T45">
        <f>P45/R45</f>
        <v>1</v>
      </c>
      <c r="U45">
        <f t="shared" ref="U45" si="65">Q45/S45</f>
        <v>1</v>
      </c>
      <c r="V45">
        <f>1-T45</f>
        <v>0</v>
      </c>
      <c r="W45">
        <f t="shared" ref="W45" si="66">1-U45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f t="shared" si="7"/>
        <v>0</v>
      </c>
      <c r="AI45">
        <f t="shared" si="8"/>
        <v>0</v>
      </c>
      <c r="AJ45">
        <f t="shared" si="9"/>
        <v>0</v>
      </c>
      <c r="AK45">
        <f t="shared" si="10"/>
        <v>0</v>
      </c>
      <c r="AL45">
        <f t="shared" si="11"/>
        <v>0</v>
      </c>
      <c r="AM45">
        <f t="shared" si="12"/>
        <v>0</v>
      </c>
      <c r="AN45">
        <f t="shared" si="13"/>
        <v>0</v>
      </c>
      <c r="AO45">
        <f t="shared" si="14"/>
        <v>0</v>
      </c>
      <c r="AP45">
        <f t="shared" si="15"/>
        <v>0</v>
      </c>
      <c r="AQ45" s="5">
        <f t="shared" si="37"/>
        <v>0</v>
      </c>
      <c r="AR45" s="5">
        <f t="shared" si="16"/>
        <v>0</v>
      </c>
      <c r="AT45">
        <v>0</v>
      </c>
      <c r="AU45">
        <f t="shared" si="44"/>
        <v>0</v>
      </c>
      <c r="AV45">
        <f t="shared" si="45"/>
        <v>0</v>
      </c>
      <c r="AW45">
        <f t="shared" si="46"/>
        <v>0</v>
      </c>
      <c r="AX45">
        <f t="shared" si="47"/>
        <v>0</v>
      </c>
      <c r="AY45">
        <f t="shared" si="48"/>
        <v>0</v>
      </c>
      <c r="AZ45">
        <f t="shared" si="49"/>
        <v>0</v>
      </c>
      <c r="BA45">
        <f t="shared" si="50"/>
        <v>0</v>
      </c>
      <c r="BB45">
        <f t="shared" si="51"/>
        <v>0</v>
      </c>
      <c r="BC45">
        <f t="shared" si="52"/>
        <v>0</v>
      </c>
      <c r="BD45">
        <f t="shared" ref="BD45" si="67">SUM(AI45:AZ45)</f>
        <v>0</v>
      </c>
      <c r="BE45">
        <f t="shared" ref="BE45" si="68">SUM(AJ45:BD45)</f>
        <v>0</v>
      </c>
      <c r="BF45">
        <f t="shared" ref="BF45" si="69">SUM(AK45:BE45)</f>
        <v>0</v>
      </c>
      <c r="BG45">
        <f t="shared" ref="BG45" si="70">SUM(AL45:BF45)</f>
        <v>0</v>
      </c>
      <c r="BH45">
        <f t="shared" ref="BH45" si="71">SUM(AM45:BG45)</f>
        <v>0</v>
      </c>
      <c r="BI45">
        <f t="shared" ref="BI45" si="72">SUM(AN45:BH45)</f>
        <v>0</v>
      </c>
      <c r="BJ45">
        <f t="shared" ref="BJ45" si="73">SUM(AO45:BI45)</f>
        <v>0</v>
      </c>
      <c r="BK45">
        <f t="shared" ref="BK45" si="74">SUM(AP45:BJ45)</f>
        <v>0</v>
      </c>
      <c r="BL45">
        <f t="shared" ref="BL45" si="75">SUM(AT45:BK45)</f>
        <v>0</v>
      </c>
      <c r="BM45">
        <f t="shared" ref="BM45" si="76">SUM(AZ45:BL45)</f>
        <v>0</v>
      </c>
      <c r="BN45">
        <f t="shared" ref="BN45" si="77">SUM(BD45:BM45)</f>
        <v>0</v>
      </c>
    </row>
    <row r="46" spans="1:66">
      <c r="A46">
        <v>13</v>
      </c>
      <c r="B46">
        <v>30</v>
      </c>
      <c r="C46">
        <v>25</v>
      </c>
      <c r="D46">
        <v>1</v>
      </c>
      <c r="E46" t="s">
        <v>24</v>
      </c>
      <c r="F46" t="s">
        <v>22</v>
      </c>
      <c r="G46">
        <v>0</v>
      </c>
      <c r="H46">
        <v>-1</v>
      </c>
      <c r="I46">
        <v>1</v>
      </c>
      <c r="J46">
        <v>0</v>
      </c>
      <c r="K46">
        <v>1E-3</v>
      </c>
      <c r="L46">
        <v>20</v>
      </c>
      <c r="M46" t="s">
        <v>61</v>
      </c>
      <c r="N46">
        <v>1.6509999999999999E-3</v>
      </c>
      <c r="O46">
        <f>N46*100</f>
        <v>0.1651</v>
      </c>
      <c r="P46">
        <v>24.170999999999999</v>
      </c>
      <c r="Q46">
        <v>5.09</v>
      </c>
      <c r="R46">
        <v>29.986999999999998</v>
      </c>
      <c r="S46">
        <v>33.799999999999997</v>
      </c>
      <c r="T46">
        <f>P46/R46</f>
        <v>0.80604928802481079</v>
      </c>
      <c r="U46">
        <f>Q46/S46</f>
        <v>0.15059171597633136</v>
      </c>
      <c r="V46">
        <f>1-T46</f>
        <v>0.19395071197518921</v>
      </c>
      <c r="W46">
        <f t="shared" ref="W46" si="78">1-U46</f>
        <v>0.84940828402366864</v>
      </c>
      <c r="X46">
        <v>301026</v>
      </c>
      <c r="Y46">
        <v>236945</v>
      </c>
      <c r="Z46">
        <v>209002</v>
      </c>
      <c r="AA46">
        <v>179801</v>
      </c>
      <c r="AB46">
        <v>136208</v>
      </c>
      <c r="AC46">
        <v>97741</v>
      </c>
      <c r="AD46">
        <v>33167</v>
      </c>
      <c r="AE46">
        <v>196</v>
      </c>
      <c r="AF46">
        <v>0</v>
      </c>
      <c r="AH46">
        <f t="shared" si="7"/>
        <v>64081</v>
      </c>
      <c r="AI46">
        <f t="shared" si="8"/>
        <v>27943</v>
      </c>
      <c r="AJ46">
        <f t="shared" si="9"/>
        <v>29201</v>
      </c>
      <c r="AK46">
        <f t="shared" si="10"/>
        <v>43593</v>
      </c>
      <c r="AL46">
        <f t="shared" si="11"/>
        <v>38467</v>
      </c>
      <c r="AM46">
        <f t="shared" si="12"/>
        <v>64574</v>
      </c>
      <c r="AN46">
        <f t="shared" si="13"/>
        <v>32971</v>
      </c>
      <c r="AO46">
        <f t="shared" si="14"/>
        <v>196</v>
      </c>
      <c r="AP46">
        <f t="shared" si="15"/>
        <v>0</v>
      </c>
      <c r="AQ46" s="5">
        <f t="shared" si="37"/>
        <v>136208</v>
      </c>
      <c r="AR46" s="5">
        <f t="shared" si="16"/>
        <v>97741</v>
      </c>
      <c r="AT46">
        <v>0</v>
      </c>
      <c r="AU46">
        <f t="shared" si="44"/>
        <v>92024</v>
      </c>
      <c r="AV46">
        <f t="shared" si="45"/>
        <v>111261</v>
      </c>
      <c r="AW46">
        <f t="shared" si="46"/>
        <v>97545</v>
      </c>
      <c r="AX46">
        <f t="shared" si="47"/>
        <v>196</v>
      </c>
      <c r="AY46">
        <f t="shared" si="48"/>
        <v>0</v>
      </c>
      <c r="AZ46">
        <f t="shared" si="49"/>
        <v>534975</v>
      </c>
      <c r="BA46">
        <f t="shared" si="50"/>
        <v>136208</v>
      </c>
      <c r="BB46">
        <f t="shared" si="51"/>
        <v>97741</v>
      </c>
      <c r="BC46">
        <f t="shared" si="52"/>
        <v>399.5652</v>
      </c>
      <c r="BD46">
        <f t="shared" ref="BD46:BL49" si="79">AH46/$AZ46*100</f>
        <v>11.978316743773073</v>
      </c>
      <c r="BE46">
        <f t="shared" si="79"/>
        <v>5.2232347305948874</v>
      </c>
      <c r="BF46">
        <f t="shared" si="79"/>
        <v>5.4583859058834525</v>
      </c>
      <c r="BG46">
        <f t="shared" si="79"/>
        <v>8.1486050750035055</v>
      </c>
      <c r="BH46">
        <f t="shared" si="79"/>
        <v>7.1904294593205282</v>
      </c>
      <c r="BI46">
        <f t="shared" si="79"/>
        <v>12.07047058273751</v>
      </c>
      <c r="BJ46">
        <f t="shared" si="79"/>
        <v>6.1630917332585629</v>
      </c>
      <c r="BK46">
        <f t="shared" si="79"/>
        <v>3.6637226038599931E-2</v>
      </c>
      <c r="BL46">
        <f t="shared" si="79"/>
        <v>0</v>
      </c>
      <c r="BM46">
        <f>AT46/$AZ46*100</f>
        <v>0</v>
      </c>
      <c r="BN46">
        <f>AZ46/$AZ46*100</f>
        <v>100</v>
      </c>
    </row>
    <row r="47" spans="1:66">
      <c r="A47">
        <v>13</v>
      </c>
      <c r="B47">
        <v>30</v>
      </c>
      <c r="C47">
        <v>25</v>
      </c>
      <c r="D47">
        <v>1</v>
      </c>
      <c r="E47" t="s">
        <v>28</v>
      </c>
      <c r="F47" t="s">
        <v>29</v>
      </c>
      <c r="G47">
        <v>0</v>
      </c>
      <c r="H47">
        <v>-1</v>
      </c>
      <c r="I47">
        <v>1</v>
      </c>
      <c r="J47">
        <v>0</v>
      </c>
      <c r="K47">
        <v>2E-3</v>
      </c>
      <c r="L47">
        <v>20</v>
      </c>
      <c r="M47" t="s">
        <v>62</v>
      </c>
      <c r="N47">
        <v>3.6059999999999998E-3</v>
      </c>
      <c r="O47">
        <f>N47*100</f>
        <v>0.36059999999999998</v>
      </c>
      <c r="P47">
        <v>20.895</v>
      </c>
      <c r="Q47">
        <v>2.41</v>
      </c>
      <c r="R47">
        <v>29.986999999999998</v>
      </c>
      <c r="S47">
        <v>33.799999999999997</v>
      </c>
      <c r="T47">
        <f>P47/R47</f>
        <v>0.69680194751058799</v>
      </c>
      <c r="U47">
        <f>Q47/S47</f>
        <v>7.1301775147929E-2</v>
      </c>
      <c r="V47">
        <f>1-T47</f>
        <v>0.30319805248941201</v>
      </c>
      <c r="W47">
        <f>1-U47</f>
        <v>0.92869822485207099</v>
      </c>
      <c r="X47">
        <v>327828</v>
      </c>
      <c r="Y47">
        <v>280821</v>
      </c>
      <c r="Z47">
        <v>256125</v>
      </c>
      <c r="AA47">
        <v>229235</v>
      </c>
      <c r="AB47">
        <v>189533</v>
      </c>
      <c r="AC47">
        <v>154639</v>
      </c>
      <c r="AD47">
        <v>85126</v>
      </c>
      <c r="AE47">
        <v>6584</v>
      </c>
      <c r="AF47">
        <v>0</v>
      </c>
      <c r="AH47">
        <f t="shared" si="7"/>
        <v>47007</v>
      </c>
      <c r="AI47">
        <f t="shared" si="8"/>
        <v>24696</v>
      </c>
      <c r="AJ47">
        <f t="shared" si="9"/>
        <v>26890</v>
      </c>
      <c r="AK47">
        <f t="shared" si="10"/>
        <v>39702</v>
      </c>
      <c r="AL47">
        <f t="shared" si="11"/>
        <v>34894</v>
      </c>
      <c r="AM47">
        <f t="shared" si="12"/>
        <v>69513</v>
      </c>
      <c r="AN47">
        <f t="shared" si="13"/>
        <v>78542</v>
      </c>
      <c r="AO47">
        <f t="shared" si="14"/>
        <v>6584</v>
      </c>
      <c r="AP47">
        <f t="shared" si="15"/>
        <v>0</v>
      </c>
      <c r="AQ47" s="5">
        <f t="shared" si="37"/>
        <v>189533</v>
      </c>
      <c r="AR47" s="5">
        <f t="shared" si="16"/>
        <v>154639</v>
      </c>
      <c r="AT47">
        <v>0</v>
      </c>
      <c r="AU47">
        <f t="shared" si="44"/>
        <v>71703</v>
      </c>
      <c r="AV47">
        <f t="shared" si="45"/>
        <v>101486</v>
      </c>
      <c r="AW47">
        <f t="shared" si="46"/>
        <v>148055</v>
      </c>
      <c r="AX47">
        <f t="shared" si="47"/>
        <v>6584</v>
      </c>
      <c r="AY47">
        <f t="shared" si="48"/>
        <v>0</v>
      </c>
      <c r="AZ47">
        <f t="shared" si="49"/>
        <v>672000</v>
      </c>
      <c r="BA47">
        <f t="shared" si="50"/>
        <v>189533</v>
      </c>
      <c r="BB47">
        <f t="shared" si="51"/>
        <v>154639</v>
      </c>
      <c r="BC47">
        <f t="shared" si="52"/>
        <v>828.35607499999992</v>
      </c>
      <c r="BD47">
        <f t="shared" si="79"/>
        <v>6.9950892857142861</v>
      </c>
      <c r="BE47">
        <f t="shared" si="79"/>
        <v>3.6749999999999998</v>
      </c>
      <c r="BF47">
        <f t="shared" si="79"/>
        <v>4.0014880952380958</v>
      </c>
      <c r="BG47">
        <f t="shared" si="79"/>
        <v>5.9080357142857141</v>
      </c>
      <c r="BH47">
        <f t="shared" si="79"/>
        <v>5.1925595238095239</v>
      </c>
      <c r="BI47">
        <f t="shared" si="79"/>
        <v>10.344196428571429</v>
      </c>
      <c r="BJ47">
        <f t="shared" si="79"/>
        <v>11.687797619047618</v>
      </c>
      <c r="BK47">
        <f t="shared" si="79"/>
        <v>0.97976190476190483</v>
      </c>
      <c r="BL47">
        <f t="shared" si="79"/>
        <v>0</v>
      </c>
      <c r="BM47">
        <f>AT47/$AZ47*100</f>
        <v>0</v>
      </c>
      <c r="BN47">
        <f>AZ47/$AZ47*100</f>
        <v>100</v>
      </c>
    </row>
    <row r="48" spans="1:66">
      <c r="A48">
        <v>13</v>
      </c>
      <c r="B48">
        <v>30</v>
      </c>
      <c r="C48">
        <v>25</v>
      </c>
      <c r="D48">
        <v>1</v>
      </c>
      <c r="E48" t="s">
        <v>24</v>
      </c>
      <c r="F48" t="s">
        <v>22</v>
      </c>
      <c r="G48">
        <v>0</v>
      </c>
      <c r="H48">
        <v>-1</v>
      </c>
      <c r="I48">
        <v>1</v>
      </c>
      <c r="J48">
        <v>0</v>
      </c>
      <c r="K48">
        <v>4.0000000000000001E-3</v>
      </c>
      <c r="L48">
        <v>20</v>
      </c>
      <c r="M48" t="s">
        <v>63</v>
      </c>
      <c r="N48">
        <v>7.0239999999999999E-3</v>
      </c>
      <c r="O48">
        <f>N48*100</f>
        <v>0.70240000000000002</v>
      </c>
      <c r="P48">
        <v>16.341999999999999</v>
      </c>
      <c r="Q48">
        <v>1.1100000000000001</v>
      </c>
      <c r="R48">
        <v>29.986999999999998</v>
      </c>
      <c r="S48">
        <v>33.799999999999997</v>
      </c>
      <c r="T48">
        <f>P48/R48</f>
        <v>0.5449694867776036</v>
      </c>
      <c r="U48">
        <f t="shared" ref="U48:U59" si="80">Q48/S48</f>
        <v>3.2840236686390537E-2</v>
      </c>
      <c r="V48">
        <f>1-T48</f>
        <v>0.4550305132223964</v>
      </c>
      <c r="W48">
        <f t="shared" ref="W48:W59" si="81">1-U48</f>
        <v>0.96715976331360942</v>
      </c>
      <c r="X48">
        <v>356348</v>
      </c>
      <c r="Y48">
        <v>323646</v>
      </c>
      <c r="Z48">
        <v>303924</v>
      </c>
      <c r="AA48">
        <v>281351</v>
      </c>
      <c r="AB48">
        <v>247177</v>
      </c>
      <c r="AC48">
        <v>217485</v>
      </c>
      <c r="AD48">
        <v>154202</v>
      </c>
      <c r="AE48">
        <v>31766</v>
      </c>
      <c r="AF48">
        <v>97</v>
      </c>
      <c r="AH48">
        <f t="shared" si="7"/>
        <v>32702</v>
      </c>
      <c r="AI48">
        <f t="shared" si="8"/>
        <v>19722</v>
      </c>
      <c r="AJ48">
        <f t="shared" si="9"/>
        <v>22573</v>
      </c>
      <c r="AK48">
        <f t="shared" si="10"/>
        <v>34174</v>
      </c>
      <c r="AL48">
        <f t="shared" si="11"/>
        <v>29692</v>
      </c>
      <c r="AM48">
        <f t="shared" si="12"/>
        <v>63283</v>
      </c>
      <c r="AN48">
        <f t="shared" si="13"/>
        <v>122436</v>
      </c>
      <c r="AO48">
        <f t="shared" si="14"/>
        <v>31669</v>
      </c>
      <c r="AP48">
        <f t="shared" si="15"/>
        <v>97</v>
      </c>
      <c r="AQ48" s="5">
        <f t="shared" si="37"/>
        <v>247177</v>
      </c>
      <c r="AR48" s="5">
        <f t="shared" si="16"/>
        <v>217485</v>
      </c>
      <c r="AT48">
        <v>0</v>
      </c>
      <c r="AU48">
        <f t="shared" si="44"/>
        <v>52424</v>
      </c>
      <c r="AV48">
        <f t="shared" si="45"/>
        <v>86439</v>
      </c>
      <c r="AW48">
        <f t="shared" si="46"/>
        <v>185719</v>
      </c>
      <c r="AX48">
        <f t="shared" si="47"/>
        <v>31766</v>
      </c>
      <c r="AY48">
        <f t="shared" si="48"/>
        <v>0</v>
      </c>
      <c r="AZ48">
        <f t="shared" si="49"/>
        <v>821010</v>
      </c>
      <c r="BA48">
        <f t="shared" si="50"/>
        <v>247177</v>
      </c>
      <c r="BB48">
        <f t="shared" si="51"/>
        <v>217485</v>
      </c>
      <c r="BC48">
        <f t="shared" si="52"/>
        <v>1601.99755</v>
      </c>
      <c r="BD48">
        <f t="shared" si="79"/>
        <v>3.9831427144614557</v>
      </c>
      <c r="BE48">
        <f t="shared" si="79"/>
        <v>2.4021631892425184</v>
      </c>
      <c r="BF48">
        <f t="shared" si="79"/>
        <v>2.7494183992886811</v>
      </c>
      <c r="BG48">
        <f t="shared" si="79"/>
        <v>4.1624340751026176</v>
      </c>
      <c r="BH48">
        <f t="shared" si="79"/>
        <v>3.6165211142373419</v>
      </c>
      <c r="BI48">
        <f t="shared" si="79"/>
        <v>7.7079450920208039</v>
      </c>
      <c r="BJ48">
        <f t="shared" si="79"/>
        <v>14.912851244199219</v>
      </c>
      <c r="BK48">
        <f t="shared" si="79"/>
        <v>3.8573220789028149</v>
      </c>
      <c r="BL48">
        <f t="shared" si="79"/>
        <v>1.1814716020511321E-2</v>
      </c>
      <c r="BM48">
        <f>AT48/$AZ48*100</f>
        <v>0</v>
      </c>
      <c r="BN48">
        <f>AZ48/$AZ48*100</f>
        <v>100</v>
      </c>
    </row>
    <row r="49" spans="1:66">
      <c r="A49">
        <v>13</v>
      </c>
      <c r="B49">
        <v>30</v>
      </c>
      <c r="C49">
        <v>25</v>
      </c>
      <c r="D49">
        <v>1</v>
      </c>
      <c r="E49" t="s">
        <v>24</v>
      </c>
      <c r="F49" t="s">
        <v>22</v>
      </c>
      <c r="G49">
        <v>0</v>
      </c>
      <c r="H49">
        <v>-1</v>
      </c>
      <c r="I49">
        <v>1</v>
      </c>
      <c r="J49">
        <v>0</v>
      </c>
      <c r="K49">
        <v>6.0000000000000001E-3</v>
      </c>
      <c r="L49">
        <v>20</v>
      </c>
      <c r="M49" t="s">
        <v>64</v>
      </c>
      <c r="N49">
        <v>1.0201E-2</v>
      </c>
      <c r="O49">
        <f>N49*100</f>
        <v>1.0201</v>
      </c>
      <c r="P49">
        <v>13.507999999999999</v>
      </c>
      <c r="Q49">
        <v>0.69</v>
      </c>
      <c r="R49">
        <v>29.986999999999998</v>
      </c>
      <c r="S49">
        <v>33.799999999999997</v>
      </c>
      <c r="T49">
        <f t="shared" ref="T49:T61" si="82">P49/R49</f>
        <v>0.45046186680895056</v>
      </c>
      <c r="U49">
        <f t="shared" si="80"/>
        <v>2.0414201183431954E-2</v>
      </c>
      <c r="V49">
        <f t="shared" ref="V49:V61" si="83">1-T49</f>
        <v>0.54953813319104938</v>
      </c>
      <c r="W49">
        <f t="shared" si="81"/>
        <v>0.97958579881656804</v>
      </c>
      <c r="X49">
        <v>374184</v>
      </c>
      <c r="Y49">
        <v>348878</v>
      </c>
      <c r="Z49">
        <v>332340</v>
      </c>
      <c r="AA49">
        <v>313335</v>
      </c>
      <c r="AB49">
        <v>283207</v>
      </c>
      <c r="AC49">
        <v>257104</v>
      </c>
      <c r="AD49">
        <v>200706</v>
      </c>
      <c r="AE49">
        <v>74665</v>
      </c>
      <c r="AF49">
        <v>952</v>
      </c>
      <c r="AH49">
        <f t="shared" si="7"/>
        <v>25306</v>
      </c>
      <c r="AI49">
        <f t="shared" si="8"/>
        <v>16538</v>
      </c>
      <c r="AJ49">
        <f t="shared" si="9"/>
        <v>19005</v>
      </c>
      <c r="AK49">
        <f t="shared" si="10"/>
        <v>30128</v>
      </c>
      <c r="AL49">
        <f t="shared" si="11"/>
        <v>26103</v>
      </c>
      <c r="AM49">
        <f t="shared" si="12"/>
        <v>56398</v>
      </c>
      <c r="AN49">
        <f t="shared" si="13"/>
        <v>126041</v>
      </c>
      <c r="AO49">
        <f t="shared" si="14"/>
        <v>73713</v>
      </c>
      <c r="AP49">
        <f t="shared" si="15"/>
        <v>952</v>
      </c>
      <c r="AQ49" s="5">
        <f t="shared" si="37"/>
        <v>283207</v>
      </c>
      <c r="AR49" s="5">
        <f t="shared" si="16"/>
        <v>257104</v>
      </c>
      <c r="AT49">
        <v>0</v>
      </c>
      <c r="AU49">
        <f t="shared" si="44"/>
        <v>41844</v>
      </c>
      <c r="AV49">
        <f t="shared" si="45"/>
        <v>75236</v>
      </c>
      <c r="AW49">
        <f t="shared" si="46"/>
        <v>182439</v>
      </c>
      <c r="AX49">
        <f t="shared" si="47"/>
        <v>74665</v>
      </c>
      <c r="AY49">
        <f t="shared" si="48"/>
        <v>0</v>
      </c>
      <c r="AZ49">
        <f t="shared" si="49"/>
        <v>914495</v>
      </c>
      <c r="BA49">
        <f t="shared" si="50"/>
        <v>283207</v>
      </c>
      <c r="BB49">
        <f t="shared" si="51"/>
        <v>257104</v>
      </c>
      <c r="BC49">
        <f t="shared" si="52"/>
        <v>2503.0482999999999</v>
      </c>
      <c r="BD49">
        <f t="shared" si="79"/>
        <v>2.7672103182630852</v>
      </c>
      <c r="BE49">
        <f t="shared" si="79"/>
        <v>1.8084297891185845</v>
      </c>
      <c r="BF49">
        <f t="shared" si="79"/>
        <v>2.0781961629095838</v>
      </c>
      <c r="BG49">
        <f t="shared" si="79"/>
        <v>3.2944958693049169</v>
      </c>
      <c r="BH49">
        <f t="shared" si="79"/>
        <v>2.8543622436426661</v>
      </c>
      <c r="BI49">
        <f t="shared" si="79"/>
        <v>6.167119557788725</v>
      </c>
      <c r="BJ49">
        <f t="shared" si="79"/>
        <v>13.782579456421304</v>
      </c>
      <c r="BK49">
        <f t="shared" si="79"/>
        <v>8.060514272904717</v>
      </c>
      <c r="BL49">
        <f t="shared" si="79"/>
        <v>0.10410117059141931</v>
      </c>
      <c r="BM49">
        <f>AT49/$AZ49*100</f>
        <v>0</v>
      </c>
      <c r="BN49">
        <f>AZ49/$AZ49*100</f>
        <v>100</v>
      </c>
    </row>
    <row r="51" spans="1:66">
      <c r="A51">
        <v>13</v>
      </c>
      <c r="B51">
        <v>30</v>
      </c>
      <c r="C51">
        <v>100</v>
      </c>
      <c r="D51">
        <v>1</v>
      </c>
      <c r="E51" t="s">
        <v>24</v>
      </c>
      <c r="F51" t="s">
        <v>22</v>
      </c>
      <c r="G51">
        <v>0</v>
      </c>
      <c r="H51">
        <v>-1</v>
      </c>
      <c r="I51">
        <v>1</v>
      </c>
      <c r="J51">
        <v>0</v>
      </c>
      <c r="K51">
        <v>0</v>
      </c>
      <c r="L51">
        <v>0</v>
      </c>
    </row>
    <row r="52" spans="1:66">
      <c r="A52">
        <v>13</v>
      </c>
      <c r="B52">
        <v>30</v>
      </c>
      <c r="C52">
        <v>100</v>
      </c>
      <c r="D52">
        <v>1</v>
      </c>
      <c r="E52" t="s">
        <v>24</v>
      </c>
      <c r="F52" t="s">
        <v>22</v>
      </c>
      <c r="G52">
        <v>0</v>
      </c>
      <c r="H52">
        <v>-1</v>
      </c>
      <c r="I52">
        <v>1</v>
      </c>
      <c r="J52">
        <v>0</v>
      </c>
      <c r="K52">
        <v>5.0000000000000002E-5</v>
      </c>
      <c r="L52">
        <v>20</v>
      </c>
    </row>
    <row r="53" spans="1:66">
      <c r="A53">
        <v>13</v>
      </c>
      <c r="B53">
        <v>30</v>
      </c>
      <c r="C53">
        <v>100</v>
      </c>
      <c r="D53">
        <v>1</v>
      </c>
      <c r="E53" t="s">
        <v>24</v>
      </c>
      <c r="F53" t="s">
        <v>22</v>
      </c>
      <c r="G53">
        <v>0</v>
      </c>
      <c r="H53">
        <v>-1</v>
      </c>
      <c r="I53">
        <v>1</v>
      </c>
      <c r="J53">
        <v>0</v>
      </c>
      <c r="K53">
        <v>1E-4</v>
      </c>
      <c r="L53">
        <v>20</v>
      </c>
    </row>
    <row r="54" spans="1:66">
      <c r="A54">
        <v>13</v>
      </c>
      <c r="B54">
        <v>30</v>
      </c>
      <c r="C54">
        <v>100</v>
      </c>
      <c r="D54">
        <v>1</v>
      </c>
      <c r="E54" t="s">
        <v>24</v>
      </c>
      <c r="F54" t="s">
        <v>22</v>
      </c>
      <c r="G54">
        <v>0</v>
      </c>
      <c r="H54">
        <v>-1</v>
      </c>
      <c r="I54">
        <v>1</v>
      </c>
      <c r="J54">
        <v>0</v>
      </c>
      <c r="K54">
        <v>2.0000000000000001E-4</v>
      </c>
      <c r="L54">
        <v>20</v>
      </c>
    </row>
    <row r="55" spans="1:66">
      <c r="A55">
        <v>13</v>
      </c>
      <c r="B55">
        <v>30</v>
      </c>
      <c r="C55">
        <v>100</v>
      </c>
      <c r="D55">
        <v>1</v>
      </c>
      <c r="E55" t="s">
        <v>26</v>
      </c>
      <c r="F55" t="s">
        <v>29</v>
      </c>
      <c r="G55">
        <v>0</v>
      </c>
      <c r="H55">
        <v>-1</v>
      </c>
      <c r="I55">
        <v>1</v>
      </c>
      <c r="J55">
        <v>0</v>
      </c>
      <c r="K55">
        <v>5.0000000000000001E-4</v>
      </c>
      <c r="L55">
        <v>20</v>
      </c>
    </row>
    <row r="56" spans="1:66">
      <c r="A56">
        <v>13</v>
      </c>
      <c r="B56">
        <v>30</v>
      </c>
      <c r="C56">
        <v>100</v>
      </c>
      <c r="D56">
        <v>1</v>
      </c>
      <c r="E56" t="s">
        <v>24</v>
      </c>
      <c r="F56" t="s">
        <v>22</v>
      </c>
      <c r="G56">
        <v>0</v>
      </c>
      <c r="H56">
        <v>-1</v>
      </c>
      <c r="I56">
        <v>1</v>
      </c>
      <c r="J56">
        <v>0</v>
      </c>
      <c r="K56">
        <v>1E-3</v>
      </c>
      <c r="L56">
        <v>20</v>
      </c>
    </row>
    <row r="57" spans="1:66">
      <c r="A57">
        <v>13</v>
      </c>
      <c r="B57">
        <v>30</v>
      </c>
      <c r="C57">
        <v>100</v>
      </c>
      <c r="D57">
        <v>1</v>
      </c>
      <c r="E57" t="s">
        <v>24</v>
      </c>
      <c r="F57" t="s">
        <v>22</v>
      </c>
      <c r="G57">
        <v>0</v>
      </c>
      <c r="H57">
        <v>-1</v>
      </c>
      <c r="I57">
        <v>1</v>
      </c>
      <c r="J57">
        <v>0</v>
      </c>
      <c r="K57">
        <v>2E-3</v>
      </c>
      <c r="L57">
        <v>20</v>
      </c>
    </row>
    <row r="58" spans="1:66">
      <c r="AH58">
        <f t="shared" si="7"/>
        <v>0</v>
      </c>
      <c r="AI58">
        <f t="shared" si="8"/>
        <v>0</v>
      </c>
      <c r="AJ58">
        <f t="shared" si="9"/>
        <v>0</v>
      </c>
      <c r="AK58">
        <f t="shared" si="10"/>
        <v>0</v>
      </c>
      <c r="AL58">
        <f t="shared" si="11"/>
        <v>0</v>
      </c>
      <c r="AM58">
        <f t="shared" si="12"/>
        <v>0</v>
      </c>
      <c r="AN58">
        <f t="shared" si="13"/>
        <v>0</v>
      </c>
      <c r="AO58">
        <f t="shared" si="14"/>
        <v>0</v>
      </c>
      <c r="AP58">
        <f t="shared" si="15"/>
        <v>0</v>
      </c>
      <c r="AQ58" s="5">
        <f t="shared" si="37"/>
        <v>0</v>
      </c>
      <c r="AR58" s="5">
        <f t="shared" si="16"/>
        <v>0</v>
      </c>
      <c r="AU58">
        <f t="shared" si="44"/>
        <v>0</v>
      </c>
      <c r="AV58">
        <f t="shared" si="45"/>
        <v>0</v>
      </c>
      <c r="AW58">
        <f t="shared" si="46"/>
        <v>0</v>
      </c>
      <c r="AX58">
        <f t="shared" si="47"/>
        <v>0</v>
      </c>
      <c r="AY58">
        <f t="shared" si="48"/>
        <v>0</v>
      </c>
    </row>
    <row r="59" spans="1:66">
      <c r="A59">
        <v>13</v>
      </c>
      <c r="B59">
        <v>30</v>
      </c>
      <c r="D59">
        <v>1</v>
      </c>
      <c r="E59" t="s">
        <v>24</v>
      </c>
      <c r="F59" t="s">
        <v>27</v>
      </c>
      <c r="G59">
        <v>-1</v>
      </c>
      <c r="H59">
        <v>1</v>
      </c>
      <c r="I59">
        <v>1</v>
      </c>
      <c r="J59">
        <v>0</v>
      </c>
      <c r="K59">
        <v>0</v>
      </c>
      <c r="L59">
        <v>0</v>
      </c>
      <c r="M59" t="s">
        <v>75</v>
      </c>
      <c r="N59">
        <v>0</v>
      </c>
      <c r="O59">
        <f t="shared" ref="O59:O71" si="84">N59*100</f>
        <v>0</v>
      </c>
      <c r="P59">
        <v>29.986999999999998</v>
      </c>
      <c r="Q59">
        <v>33.799999999999997</v>
      </c>
      <c r="R59">
        <v>29.986999999999998</v>
      </c>
      <c r="S59">
        <v>33.799999999999997</v>
      </c>
      <c r="T59">
        <f t="shared" si="82"/>
        <v>1</v>
      </c>
      <c r="U59">
        <f t="shared" si="80"/>
        <v>1</v>
      </c>
      <c r="V59">
        <f t="shared" si="83"/>
        <v>0</v>
      </c>
      <c r="W59">
        <f t="shared" si="8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f t="shared" si="7"/>
        <v>0</v>
      </c>
      <c r="AI59">
        <f t="shared" si="8"/>
        <v>0</v>
      </c>
      <c r="AJ59">
        <f t="shared" si="9"/>
        <v>0</v>
      </c>
      <c r="AK59">
        <f t="shared" si="10"/>
        <v>0</v>
      </c>
      <c r="AL59">
        <f t="shared" si="11"/>
        <v>0</v>
      </c>
      <c r="AM59">
        <f t="shared" si="12"/>
        <v>0</v>
      </c>
      <c r="AN59">
        <f t="shared" si="13"/>
        <v>0</v>
      </c>
      <c r="AO59">
        <f t="shared" si="14"/>
        <v>0</v>
      </c>
      <c r="AP59">
        <f t="shared" si="15"/>
        <v>0</v>
      </c>
      <c r="AQ59" s="5">
        <f t="shared" si="37"/>
        <v>0</v>
      </c>
      <c r="AR59" s="5">
        <f t="shared" si="16"/>
        <v>0</v>
      </c>
      <c r="AT59">
        <v>0</v>
      </c>
      <c r="AU59">
        <f t="shared" si="44"/>
        <v>0</v>
      </c>
      <c r="AV59">
        <f t="shared" si="45"/>
        <v>0</v>
      </c>
      <c r="AW59">
        <f t="shared" si="46"/>
        <v>0</v>
      </c>
      <c r="AX59">
        <f t="shared" si="47"/>
        <v>0</v>
      </c>
      <c r="AY59">
        <f t="shared" si="48"/>
        <v>0</v>
      </c>
      <c r="AZ59">
        <f t="shared" si="49"/>
        <v>0</v>
      </c>
      <c r="BA59">
        <f t="shared" si="50"/>
        <v>0</v>
      </c>
      <c r="BB59">
        <f t="shared" si="51"/>
        <v>0</v>
      </c>
      <c r="BC59">
        <f t="shared" si="52"/>
        <v>0</v>
      </c>
      <c r="BD59">
        <f t="shared" ref="BD59" si="85">SUM(AI59:AZ59)</f>
        <v>0</v>
      </c>
      <c r="BE59">
        <f t="shared" ref="BE59" si="86">SUM(AJ59:BD59)</f>
        <v>0</v>
      </c>
      <c r="BF59">
        <f t="shared" ref="BF59" si="87">SUM(AK59:BE59)</f>
        <v>0</v>
      </c>
      <c r="BG59">
        <f t="shared" ref="BG59" si="88">SUM(AL59:BF59)</f>
        <v>0</v>
      </c>
      <c r="BH59">
        <f t="shared" ref="BH59" si="89">SUM(AM59:BG59)</f>
        <v>0</v>
      </c>
      <c r="BI59">
        <f t="shared" ref="BI59" si="90">SUM(AN59:BH59)</f>
        <v>0</v>
      </c>
      <c r="BJ59">
        <f t="shared" ref="BJ59" si="91">SUM(AO59:BI59)</f>
        <v>0</v>
      </c>
      <c r="BK59">
        <f t="shared" ref="BK59" si="92">SUM(AP59:BJ59)</f>
        <v>0</v>
      </c>
      <c r="BL59">
        <f t="shared" ref="BL59" si="93">SUM(AT59:BK59)</f>
        <v>0</v>
      </c>
      <c r="BM59">
        <f t="shared" ref="BM59" si="94">SUM(AZ59:BL59)</f>
        <v>0</v>
      </c>
      <c r="BN59">
        <f t="shared" ref="BN59" si="95">SUM(BD59:BM59)</f>
        <v>0</v>
      </c>
    </row>
    <row r="60" spans="1:66">
      <c r="A60">
        <v>13</v>
      </c>
      <c r="B60">
        <v>30</v>
      </c>
      <c r="D60">
        <v>1</v>
      </c>
      <c r="E60" t="s">
        <v>24</v>
      </c>
      <c r="F60" t="s">
        <v>27</v>
      </c>
      <c r="G60">
        <v>-1</v>
      </c>
      <c r="H60">
        <v>1</v>
      </c>
      <c r="I60">
        <v>1</v>
      </c>
      <c r="J60">
        <v>1E-4</v>
      </c>
      <c r="K60">
        <v>0</v>
      </c>
      <c r="L60">
        <v>20</v>
      </c>
      <c r="M60" t="s">
        <v>76</v>
      </c>
      <c r="N60">
        <v>2E-3</v>
      </c>
      <c r="O60">
        <f>N60*100</f>
        <v>0.2</v>
      </c>
      <c r="P60">
        <v>27.681000000000001</v>
      </c>
      <c r="Q60">
        <v>6.24</v>
      </c>
      <c r="R60">
        <v>29.986999999999998</v>
      </c>
      <c r="S60">
        <v>33.799999999999997</v>
      </c>
      <c r="T60">
        <f t="shared" ref="T60" si="96">P60/R60</f>
        <v>0.92310001000433528</v>
      </c>
      <c r="U60">
        <f t="shared" ref="U60" si="97">Q60/S60</f>
        <v>0.18461538461538463</v>
      </c>
      <c r="V60">
        <f t="shared" ref="V60" si="98">1-T60</f>
        <v>7.6899989995664719E-2</v>
      </c>
      <c r="W60">
        <f t="shared" ref="W60" si="99">1-U60</f>
        <v>0.81538461538461537</v>
      </c>
      <c r="X60">
        <v>310245</v>
      </c>
      <c r="Y60">
        <v>236635</v>
      </c>
      <c r="Z60">
        <v>185142</v>
      </c>
      <c r="AA60">
        <v>135884</v>
      </c>
      <c r="AB60">
        <v>53942</v>
      </c>
      <c r="AC60">
        <v>27843</v>
      </c>
      <c r="AD60">
        <v>0</v>
      </c>
      <c r="AE60">
        <v>0</v>
      </c>
      <c r="AF60">
        <v>0</v>
      </c>
      <c r="AH60">
        <f t="shared" si="7"/>
        <v>73610</v>
      </c>
      <c r="AI60">
        <f t="shared" si="8"/>
        <v>51493</v>
      </c>
      <c r="AJ60">
        <f t="shared" si="9"/>
        <v>49258</v>
      </c>
      <c r="AK60">
        <f t="shared" si="10"/>
        <v>81942</v>
      </c>
      <c r="AL60">
        <f t="shared" si="11"/>
        <v>26099</v>
      </c>
      <c r="AM60">
        <f t="shared" si="12"/>
        <v>27843</v>
      </c>
      <c r="AN60">
        <f t="shared" si="13"/>
        <v>0</v>
      </c>
      <c r="AO60">
        <f t="shared" si="14"/>
        <v>0</v>
      </c>
      <c r="AP60">
        <f t="shared" si="15"/>
        <v>0</v>
      </c>
      <c r="AQ60" s="5">
        <f t="shared" si="37"/>
        <v>53942</v>
      </c>
      <c r="AR60" s="5">
        <f t="shared" si="16"/>
        <v>27843</v>
      </c>
      <c r="AT60">
        <v>0</v>
      </c>
      <c r="AU60">
        <f t="shared" si="44"/>
        <v>125103</v>
      </c>
      <c r="AV60">
        <f t="shared" si="45"/>
        <v>157299</v>
      </c>
      <c r="AW60">
        <f t="shared" si="46"/>
        <v>27843</v>
      </c>
      <c r="AX60">
        <f t="shared" si="47"/>
        <v>0</v>
      </c>
      <c r="AY60">
        <f t="shared" si="48"/>
        <v>0</v>
      </c>
      <c r="AZ60">
        <f t="shared" si="49"/>
        <v>392030</v>
      </c>
      <c r="BA60">
        <f t="shared" si="50"/>
        <v>53942</v>
      </c>
      <c r="BB60">
        <f t="shared" si="51"/>
        <v>27843</v>
      </c>
      <c r="BC60">
        <f t="shared" si="52"/>
        <v>117.03087499999999</v>
      </c>
      <c r="BD60">
        <f t="shared" ref="BD60:BD63" si="100">AH60/$AZ60*100</f>
        <v>18.776624237940972</v>
      </c>
      <c r="BE60">
        <f t="shared" ref="BE60:BL63" si="101">AI60/$AZ60*100</f>
        <v>13.134964160906055</v>
      </c>
      <c r="BF60">
        <f t="shared" si="101"/>
        <v>12.564854730505317</v>
      </c>
      <c r="BG60">
        <f t="shared" si="101"/>
        <v>20.901971787873379</v>
      </c>
      <c r="BH60">
        <f t="shared" si="101"/>
        <v>6.6573986684692503</v>
      </c>
      <c r="BI60">
        <f t="shared" si="101"/>
        <v>7.1022625819452596</v>
      </c>
      <c r="BJ60">
        <f t="shared" si="101"/>
        <v>0</v>
      </c>
      <c r="BK60">
        <f t="shared" si="101"/>
        <v>0</v>
      </c>
      <c r="BL60">
        <f t="shared" si="101"/>
        <v>0</v>
      </c>
      <c r="BM60">
        <f>AT60/$AZ60*100</f>
        <v>0</v>
      </c>
      <c r="BN60">
        <f>AZ60/$AZ60*100</f>
        <v>100</v>
      </c>
    </row>
    <row r="61" spans="1:66">
      <c r="A61">
        <v>13</v>
      </c>
      <c r="B61">
        <v>30</v>
      </c>
      <c r="D61">
        <v>1</v>
      </c>
      <c r="E61" t="s">
        <v>24</v>
      </c>
      <c r="F61" t="s">
        <v>21</v>
      </c>
      <c r="G61">
        <v>-1</v>
      </c>
      <c r="H61">
        <v>1</v>
      </c>
      <c r="I61">
        <v>1</v>
      </c>
      <c r="J61">
        <v>2.0000000000000001E-4</v>
      </c>
      <c r="K61">
        <v>0</v>
      </c>
      <c r="L61">
        <v>20</v>
      </c>
      <c r="M61" t="s">
        <v>77</v>
      </c>
      <c r="N61">
        <v>4.0870000000000004E-3</v>
      </c>
      <c r="O61">
        <f t="shared" si="84"/>
        <v>0.40870000000000006</v>
      </c>
      <c r="P61">
        <v>25.667999999999999</v>
      </c>
      <c r="Q61">
        <v>3.56</v>
      </c>
      <c r="R61">
        <v>29.986999999999998</v>
      </c>
      <c r="S61">
        <v>33.799999999999997</v>
      </c>
      <c r="T61">
        <f t="shared" si="82"/>
        <v>0.8559709207323174</v>
      </c>
      <c r="U61">
        <f t="shared" ref="U61:U75" si="102">Q61/S61</f>
        <v>0.10532544378698226</v>
      </c>
      <c r="V61">
        <f t="shared" si="83"/>
        <v>0.1440290792676826</v>
      </c>
      <c r="W61">
        <f t="shared" ref="W61:W77" si="103">1-U61</f>
        <v>0.89467455621301772</v>
      </c>
      <c r="X61">
        <v>356842</v>
      </c>
      <c r="Y61">
        <v>311054</v>
      </c>
      <c r="Z61">
        <v>259839</v>
      </c>
      <c r="AA61">
        <v>196163</v>
      </c>
      <c r="AB61">
        <v>110939</v>
      </c>
      <c r="AC61">
        <v>54542</v>
      </c>
      <c r="AD61">
        <v>12369</v>
      </c>
      <c r="AE61">
        <v>0</v>
      </c>
      <c r="AF61">
        <v>0</v>
      </c>
      <c r="AH61">
        <f t="shared" si="7"/>
        <v>45788</v>
      </c>
      <c r="AI61">
        <f t="shared" si="8"/>
        <v>51215</v>
      </c>
      <c r="AJ61">
        <f t="shared" si="9"/>
        <v>63676</v>
      </c>
      <c r="AK61">
        <f t="shared" si="10"/>
        <v>85224</v>
      </c>
      <c r="AL61">
        <f t="shared" si="11"/>
        <v>56397</v>
      </c>
      <c r="AM61">
        <f t="shared" si="12"/>
        <v>42173</v>
      </c>
      <c r="AN61">
        <f t="shared" si="13"/>
        <v>12369</v>
      </c>
      <c r="AO61">
        <f t="shared" si="14"/>
        <v>0</v>
      </c>
      <c r="AP61">
        <f t="shared" si="15"/>
        <v>0</v>
      </c>
      <c r="AQ61" s="5">
        <f t="shared" si="37"/>
        <v>110939</v>
      </c>
      <c r="AR61" s="5">
        <f t="shared" si="16"/>
        <v>54542</v>
      </c>
      <c r="AT61">
        <v>0</v>
      </c>
      <c r="AU61">
        <f t="shared" si="44"/>
        <v>97003</v>
      </c>
      <c r="AV61">
        <f t="shared" si="45"/>
        <v>205297</v>
      </c>
      <c r="AW61">
        <f t="shared" si="46"/>
        <v>54542</v>
      </c>
      <c r="AX61">
        <f t="shared" si="47"/>
        <v>0</v>
      </c>
      <c r="AY61">
        <f t="shared" si="48"/>
        <v>0</v>
      </c>
      <c r="AZ61">
        <f t="shared" si="49"/>
        <v>522323</v>
      </c>
      <c r="BA61">
        <f t="shared" si="50"/>
        <v>110939</v>
      </c>
      <c r="BB61">
        <f t="shared" si="51"/>
        <v>54542</v>
      </c>
      <c r="BC61">
        <f t="shared" si="52"/>
        <v>251.40787499999999</v>
      </c>
      <c r="BD61">
        <f t="shared" si="100"/>
        <v>8.7662231990549913</v>
      </c>
      <c r="BE61">
        <f t="shared" si="101"/>
        <v>9.8052354577531524</v>
      </c>
      <c r="BF61">
        <f t="shared" si="101"/>
        <v>12.190924006792732</v>
      </c>
      <c r="BG61">
        <f t="shared" si="101"/>
        <v>16.316340655111876</v>
      </c>
      <c r="BH61">
        <f t="shared" si="101"/>
        <v>10.797341874663761</v>
      </c>
      <c r="BI61">
        <f t="shared" si="101"/>
        <v>8.0741227171692618</v>
      </c>
      <c r="BJ61">
        <f t="shared" si="101"/>
        <v>2.368074926817314</v>
      </c>
      <c r="BK61">
        <f t="shared" si="101"/>
        <v>0</v>
      </c>
      <c r="BL61">
        <f t="shared" si="101"/>
        <v>0</v>
      </c>
      <c r="BM61">
        <f>AT61/$AZ61*100</f>
        <v>0</v>
      </c>
      <c r="BN61">
        <f>AZ61/$AZ61*100</f>
        <v>100</v>
      </c>
    </row>
    <row r="62" spans="1:66">
      <c r="A62">
        <v>13</v>
      </c>
      <c r="B62">
        <v>30</v>
      </c>
      <c r="D62">
        <v>1</v>
      </c>
      <c r="E62" t="s">
        <v>24</v>
      </c>
      <c r="F62" t="s">
        <v>21</v>
      </c>
      <c r="G62">
        <v>-1</v>
      </c>
      <c r="H62">
        <v>1</v>
      </c>
      <c r="I62">
        <v>1</v>
      </c>
      <c r="J62">
        <v>2.9999999999999997E-4</v>
      </c>
      <c r="K62">
        <v>0</v>
      </c>
      <c r="L62">
        <v>20</v>
      </c>
      <c r="M62" t="s">
        <v>78</v>
      </c>
      <c r="N62">
        <v>6.1910000000000003E-3</v>
      </c>
      <c r="O62">
        <f t="shared" si="84"/>
        <v>0.61909999999999998</v>
      </c>
      <c r="P62">
        <v>24.07</v>
      </c>
      <c r="Q62">
        <v>2.33</v>
      </c>
      <c r="R62">
        <v>29.986999999999998</v>
      </c>
      <c r="S62">
        <v>33.799999999999997</v>
      </c>
      <c r="T62">
        <f t="shared" ref="T62:T75" si="104">P62/R62</f>
        <v>0.80268116183679605</v>
      </c>
      <c r="U62">
        <f t="shared" si="102"/>
        <v>6.8934911242603564E-2</v>
      </c>
      <c r="V62">
        <f t="shared" ref="V62:V75" si="105">1-T62</f>
        <v>0.19731883816320395</v>
      </c>
      <c r="W62">
        <f t="shared" si="103"/>
        <v>0.93106508875739646</v>
      </c>
      <c r="X62">
        <v>374625</v>
      </c>
      <c r="Y62">
        <v>341970</v>
      </c>
      <c r="Z62">
        <v>304017</v>
      </c>
      <c r="AA62">
        <v>243092</v>
      </c>
      <c r="AB62">
        <v>157748</v>
      </c>
      <c r="AC62">
        <v>77330</v>
      </c>
      <c r="AD62">
        <v>29408</v>
      </c>
      <c r="AE62">
        <v>0</v>
      </c>
      <c r="AF62">
        <v>0</v>
      </c>
      <c r="AH62">
        <f t="shared" si="7"/>
        <v>32655</v>
      </c>
      <c r="AI62">
        <f t="shared" si="8"/>
        <v>37953</v>
      </c>
      <c r="AJ62">
        <f t="shared" si="9"/>
        <v>60925</v>
      </c>
      <c r="AK62">
        <f t="shared" si="10"/>
        <v>85344</v>
      </c>
      <c r="AL62">
        <f t="shared" si="11"/>
        <v>80418</v>
      </c>
      <c r="AM62">
        <f t="shared" si="12"/>
        <v>47922</v>
      </c>
      <c r="AN62">
        <f t="shared" si="13"/>
        <v>29408</v>
      </c>
      <c r="AO62">
        <f t="shared" si="14"/>
        <v>0</v>
      </c>
      <c r="AP62">
        <f t="shared" si="15"/>
        <v>0</v>
      </c>
      <c r="AQ62" s="5">
        <f t="shared" si="37"/>
        <v>157748</v>
      </c>
      <c r="AR62" s="5">
        <f t="shared" si="16"/>
        <v>77330</v>
      </c>
      <c r="AT62">
        <v>0</v>
      </c>
      <c r="AU62">
        <f t="shared" si="44"/>
        <v>70608</v>
      </c>
      <c r="AV62">
        <f t="shared" si="45"/>
        <v>226687</v>
      </c>
      <c r="AW62">
        <f t="shared" si="46"/>
        <v>77330</v>
      </c>
      <c r="AX62">
        <f t="shared" si="47"/>
        <v>0</v>
      </c>
      <c r="AY62">
        <f t="shared" si="48"/>
        <v>0</v>
      </c>
      <c r="AZ62">
        <f t="shared" si="49"/>
        <v>609703</v>
      </c>
      <c r="BA62">
        <f t="shared" si="50"/>
        <v>157748</v>
      </c>
      <c r="BB62">
        <f t="shared" si="51"/>
        <v>77330</v>
      </c>
      <c r="BC62">
        <f t="shared" si="52"/>
        <v>389.98149999999998</v>
      </c>
      <c r="BD62">
        <f t="shared" si="100"/>
        <v>5.3558863905868916</v>
      </c>
      <c r="BE62">
        <f t="shared" si="101"/>
        <v>6.2248340585498187</v>
      </c>
      <c r="BF62">
        <f t="shared" si="101"/>
        <v>9.9925701530089235</v>
      </c>
      <c r="BG62">
        <f t="shared" si="101"/>
        <v>13.997634914048316</v>
      </c>
      <c r="BH62">
        <f t="shared" si="101"/>
        <v>13.18970055912469</v>
      </c>
      <c r="BI62">
        <f t="shared" si="101"/>
        <v>7.8598924394336258</v>
      </c>
      <c r="BJ62">
        <f t="shared" si="101"/>
        <v>4.8233320157519319</v>
      </c>
      <c r="BK62">
        <f t="shared" si="101"/>
        <v>0</v>
      </c>
      <c r="BL62">
        <f t="shared" si="101"/>
        <v>0</v>
      </c>
      <c r="BM62">
        <f>AT62/$AZ62*100</f>
        <v>0</v>
      </c>
      <c r="BN62">
        <f>AZ62/$AZ62*100</f>
        <v>100</v>
      </c>
    </row>
    <row r="63" spans="1:66" s="3" customFormat="1">
      <c r="A63">
        <v>13</v>
      </c>
      <c r="B63">
        <v>30</v>
      </c>
      <c r="C63"/>
      <c r="D63">
        <v>1</v>
      </c>
      <c r="E63" t="s">
        <v>24</v>
      </c>
      <c r="F63" t="s">
        <v>21</v>
      </c>
      <c r="G63">
        <v>-1</v>
      </c>
      <c r="H63">
        <v>1</v>
      </c>
      <c r="I63">
        <v>1</v>
      </c>
      <c r="J63">
        <v>5.0000000000000001E-4</v>
      </c>
      <c r="K63">
        <v>0</v>
      </c>
      <c r="L63">
        <v>20</v>
      </c>
      <c r="M63" t="s">
        <v>79</v>
      </c>
      <c r="N63">
        <v>1.0454E-2</v>
      </c>
      <c r="O63">
        <f>N63*100</f>
        <v>1.0453999999999999</v>
      </c>
      <c r="P63">
        <v>21.422000000000001</v>
      </c>
      <c r="Q63">
        <v>1.44</v>
      </c>
      <c r="R63">
        <v>29.986999999999998</v>
      </c>
      <c r="S63">
        <v>33.799999999999997</v>
      </c>
      <c r="T63">
        <f t="shared" si="104"/>
        <v>0.71437622969953651</v>
      </c>
      <c r="U63">
        <f t="shared" si="102"/>
        <v>4.2603550295857988E-2</v>
      </c>
      <c r="V63">
        <f t="shared" si="105"/>
        <v>0.28562377030046349</v>
      </c>
      <c r="W63">
        <f t="shared" si="103"/>
        <v>0.95739644970414206</v>
      </c>
      <c r="X63">
        <v>390420</v>
      </c>
      <c r="Y63">
        <v>367816</v>
      </c>
      <c r="Z63">
        <v>343479</v>
      </c>
      <c r="AA63">
        <v>300500</v>
      </c>
      <c r="AB63">
        <v>210408</v>
      </c>
      <c r="AC63">
        <v>141511</v>
      </c>
      <c r="AD63">
        <v>51340</v>
      </c>
      <c r="AE63">
        <v>1909</v>
      </c>
      <c r="AF63">
        <v>0</v>
      </c>
      <c r="AG63"/>
      <c r="AH63">
        <f t="shared" si="7"/>
        <v>22604</v>
      </c>
      <c r="AI63">
        <f t="shared" si="8"/>
        <v>24337</v>
      </c>
      <c r="AJ63">
        <f t="shared" si="9"/>
        <v>42979</v>
      </c>
      <c r="AK63">
        <f t="shared" si="10"/>
        <v>90092</v>
      </c>
      <c r="AL63">
        <f t="shared" si="11"/>
        <v>68897</v>
      </c>
      <c r="AM63">
        <f t="shared" si="12"/>
        <v>90171</v>
      </c>
      <c r="AN63">
        <f t="shared" si="13"/>
        <v>49431</v>
      </c>
      <c r="AO63">
        <f t="shared" si="14"/>
        <v>1909</v>
      </c>
      <c r="AP63">
        <f t="shared" si="15"/>
        <v>0</v>
      </c>
      <c r="AQ63" s="5">
        <f t="shared" si="37"/>
        <v>210408</v>
      </c>
      <c r="AR63" s="5">
        <f t="shared" si="16"/>
        <v>141511</v>
      </c>
      <c r="AS63" s="5"/>
      <c r="AT63">
        <v>0</v>
      </c>
      <c r="AU63">
        <f t="shared" si="44"/>
        <v>46941</v>
      </c>
      <c r="AV63">
        <f t="shared" si="45"/>
        <v>201968</v>
      </c>
      <c r="AW63">
        <f t="shared" si="46"/>
        <v>139602</v>
      </c>
      <c r="AX63">
        <f t="shared" si="47"/>
        <v>1909</v>
      </c>
      <c r="AY63">
        <f t="shared" si="48"/>
        <v>0</v>
      </c>
      <c r="AZ63">
        <f t="shared" si="49"/>
        <v>742339</v>
      </c>
      <c r="BA63">
        <f t="shared" si="50"/>
        <v>210408</v>
      </c>
      <c r="BB63">
        <f t="shared" si="51"/>
        <v>141511</v>
      </c>
      <c r="BC63">
        <f t="shared" si="52"/>
        <v>631.8656749999999</v>
      </c>
      <c r="BD63">
        <f t="shared" si="100"/>
        <v>3.0449700204354073</v>
      </c>
      <c r="BE63">
        <f t="shared" si="101"/>
        <v>3.2784213142513057</v>
      </c>
      <c r="BF63">
        <f t="shared" si="101"/>
        <v>5.7896729122409036</v>
      </c>
      <c r="BG63">
        <f t="shared" si="101"/>
        <v>12.136234254161508</v>
      </c>
      <c r="BH63">
        <f t="shared" si="101"/>
        <v>9.2810696999618774</v>
      </c>
      <c r="BI63">
        <f t="shared" si="101"/>
        <v>12.146876292367773</v>
      </c>
      <c r="BJ63">
        <f t="shared" si="101"/>
        <v>6.658817602200612</v>
      </c>
      <c r="BK63">
        <f t="shared" si="101"/>
        <v>0.25716013842732227</v>
      </c>
      <c r="BL63">
        <f t="shared" si="101"/>
        <v>0</v>
      </c>
      <c r="BM63">
        <f>AT63/$AZ63*100</f>
        <v>0</v>
      </c>
      <c r="BN63">
        <f>AZ63/$AZ63*100</f>
        <v>100</v>
      </c>
    </row>
    <row r="64" spans="1:66">
      <c r="AH64">
        <f t="shared" si="7"/>
        <v>0</v>
      </c>
      <c r="AI64">
        <f t="shared" si="8"/>
        <v>0</v>
      </c>
      <c r="AJ64">
        <f t="shared" si="9"/>
        <v>0</v>
      </c>
      <c r="AK64">
        <f t="shared" si="10"/>
        <v>0</v>
      </c>
      <c r="AL64">
        <f t="shared" si="11"/>
        <v>0</v>
      </c>
      <c r="AM64">
        <f t="shared" si="12"/>
        <v>0</v>
      </c>
      <c r="AN64">
        <f t="shared" si="13"/>
        <v>0</v>
      </c>
      <c r="AO64">
        <f t="shared" si="14"/>
        <v>0</v>
      </c>
      <c r="AP64">
        <f t="shared" si="15"/>
        <v>0</v>
      </c>
      <c r="AQ64" s="5">
        <f t="shared" si="37"/>
        <v>0</v>
      </c>
      <c r="AR64" s="5">
        <f t="shared" si="16"/>
        <v>0</v>
      </c>
      <c r="AU64">
        <f t="shared" si="44"/>
        <v>0</v>
      </c>
      <c r="AV64">
        <f t="shared" si="45"/>
        <v>0</v>
      </c>
      <c r="AW64">
        <f t="shared" si="46"/>
        <v>0</v>
      </c>
      <c r="AX64">
        <f t="shared" si="47"/>
        <v>0</v>
      </c>
      <c r="AY64">
        <f t="shared" si="48"/>
        <v>0</v>
      </c>
    </row>
    <row r="65" spans="1:66" ht="8.4" customHeight="1">
      <c r="A65">
        <v>13</v>
      </c>
      <c r="B65">
        <v>30</v>
      </c>
      <c r="D65">
        <v>1</v>
      </c>
      <c r="E65" t="s">
        <v>24</v>
      </c>
      <c r="F65" t="s">
        <v>27</v>
      </c>
      <c r="G65">
        <v>-0.5</v>
      </c>
      <c r="H65">
        <v>1</v>
      </c>
      <c r="I65">
        <v>1</v>
      </c>
      <c r="J65">
        <v>0</v>
      </c>
      <c r="K65">
        <v>0</v>
      </c>
      <c r="L65">
        <v>0</v>
      </c>
      <c r="M65" t="s">
        <v>80</v>
      </c>
      <c r="N65">
        <v>0</v>
      </c>
      <c r="O65">
        <f t="shared" si="84"/>
        <v>0</v>
      </c>
      <c r="P65">
        <v>29.986999999999998</v>
      </c>
      <c r="Q65">
        <v>33.799999999999997</v>
      </c>
      <c r="R65">
        <v>29.986999999999998</v>
      </c>
      <c r="S65">
        <v>33.799999999999997</v>
      </c>
      <c r="T65">
        <f t="shared" si="104"/>
        <v>1</v>
      </c>
      <c r="U65">
        <f t="shared" si="102"/>
        <v>1</v>
      </c>
      <c r="V65">
        <f t="shared" si="105"/>
        <v>0</v>
      </c>
      <c r="W65">
        <f t="shared" si="103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f t="shared" si="7"/>
        <v>0</v>
      </c>
      <c r="AI65">
        <f t="shared" si="8"/>
        <v>0</v>
      </c>
      <c r="AJ65">
        <f t="shared" si="9"/>
        <v>0</v>
      </c>
      <c r="AK65">
        <f t="shared" si="10"/>
        <v>0</v>
      </c>
      <c r="AL65">
        <f t="shared" si="11"/>
        <v>0</v>
      </c>
      <c r="AM65">
        <f t="shared" si="12"/>
        <v>0</v>
      </c>
      <c r="AN65">
        <f t="shared" si="13"/>
        <v>0</v>
      </c>
      <c r="AO65">
        <f t="shared" si="14"/>
        <v>0</v>
      </c>
      <c r="AP65">
        <f t="shared" si="15"/>
        <v>0</v>
      </c>
      <c r="AQ65" s="5">
        <f t="shared" si="37"/>
        <v>0</v>
      </c>
      <c r="AR65" s="5">
        <f t="shared" si="16"/>
        <v>0</v>
      </c>
      <c r="AT65">
        <v>0</v>
      </c>
      <c r="AU65">
        <f t="shared" si="44"/>
        <v>0</v>
      </c>
      <c r="AV65">
        <f t="shared" si="45"/>
        <v>0</v>
      </c>
      <c r="AW65">
        <f t="shared" si="46"/>
        <v>0</v>
      </c>
      <c r="AX65">
        <f t="shared" si="47"/>
        <v>0</v>
      </c>
      <c r="AY65">
        <f t="shared" si="48"/>
        <v>0</v>
      </c>
      <c r="AZ65">
        <f t="shared" si="49"/>
        <v>0</v>
      </c>
      <c r="BA65">
        <f t="shared" si="50"/>
        <v>0</v>
      </c>
      <c r="BB65">
        <f t="shared" si="51"/>
        <v>0</v>
      </c>
      <c r="BC65">
        <f t="shared" si="52"/>
        <v>0</v>
      </c>
      <c r="BD65">
        <f t="shared" ref="BD65" si="106">SUM(AI65:AZ65)</f>
        <v>0</v>
      </c>
      <c r="BE65">
        <f t="shared" ref="BE65" si="107">SUM(AJ65:BD65)</f>
        <v>0</v>
      </c>
      <c r="BF65">
        <f t="shared" ref="BF65" si="108">SUM(AK65:BE65)</f>
        <v>0</v>
      </c>
      <c r="BG65">
        <f t="shared" ref="BG65" si="109">SUM(AL65:BF65)</f>
        <v>0</v>
      </c>
      <c r="BH65">
        <f t="shared" ref="BH65" si="110">SUM(AM65:BG65)</f>
        <v>0</v>
      </c>
      <c r="BI65">
        <f t="shared" ref="BI65" si="111">SUM(AN65:BH65)</f>
        <v>0</v>
      </c>
      <c r="BJ65">
        <f t="shared" ref="BJ65" si="112">SUM(AO65:BI65)</f>
        <v>0</v>
      </c>
      <c r="BK65">
        <f t="shared" ref="BK65" si="113">SUM(AP65:BJ65)</f>
        <v>0</v>
      </c>
      <c r="BL65">
        <f t="shared" ref="BL65" si="114">SUM(AT65:BK65)</f>
        <v>0</v>
      </c>
      <c r="BM65">
        <f t="shared" ref="BM65" si="115">SUM(AZ65:BL65)</f>
        <v>0</v>
      </c>
      <c r="BN65">
        <f t="shared" ref="BN65" si="116">SUM(BD65:BM65)</f>
        <v>0</v>
      </c>
    </row>
    <row r="66" spans="1:66">
      <c r="A66">
        <v>13</v>
      </c>
      <c r="B66">
        <v>30</v>
      </c>
      <c r="D66">
        <v>1</v>
      </c>
      <c r="E66" t="s">
        <v>26</v>
      </c>
      <c r="F66" t="s">
        <v>27</v>
      </c>
      <c r="G66">
        <v>-0.5</v>
      </c>
      <c r="H66">
        <v>1</v>
      </c>
      <c r="I66">
        <v>1</v>
      </c>
      <c r="J66">
        <v>1E-4</v>
      </c>
      <c r="K66">
        <v>0</v>
      </c>
      <c r="L66">
        <v>20</v>
      </c>
      <c r="M66" t="s">
        <v>81</v>
      </c>
      <c r="N66">
        <v>1.671E-3</v>
      </c>
      <c r="O66">
        <f t="shared" si="84"/>
        <v>0.1671</v>
      </c>
      <c r="P66">
        <v>27.393999999999998</v>
      </c>
      <c r="Q66">
        <v>9.5500000000000007</v>
      </c>
      <c r="R66">
        <v>29.986999999999998</v>
      </c>
      <c r="S66">
        <v>33.799999999999997</v>
      </c>
      <c r="T66">
        <f t="shared" si="104"/>
        <v>0.91352919598492677</v>
      </c>
      <c r="U66">
        <f t="shared" si="102"/>
        <v>0.28254437869822491</v>
      </c>
      <c r="V66">
        <f t="shared" si="105"/>
        <v>8.6470804015073233E-2</v>
      </c>
      <c r="W66">
        <f t="shared" si="103"/>
        <v>0.71745562130177509</v>
      </c>
      <c r="X66">
        <v>326286</v>
      </c>
      <c r="Y66">
        <v>259731</v>
      </c>
      <c r="Z66">
        <v>208885</v>
      </c>
      <c r="AA66">
        <v>154357</v>
      </c>
      <c r="AB66">
        <v>76208</v>
      </c>
      <c r="AC66">
        <v>35908</v>
      </c>
      <c r="AD66">
        <v>653</v>
      </c>
      <c r="AE66">
        <v>0</v>
      </c>
      <c r="AF66">
        <v>0</v>
      </c>
      <c r="AH66">
        <f t="shared" si="7"/>
        <v>66555</v>
      </c>
      <c r="AI66">
        <f t="shared" si="8"/>
        <v>50846</v>
      </c>
      <c r="AJ66">
        <f t="shared" si="9"/>
        <v>54528</v>
      </c>
      <c r="AK66">
        <f t="shared" si="10"/>
        <v>78149</v>
      </c>
      <c r="AL66">
        <f t="shared" si="11"/>
        <v>40300</v>
      </c>
      <c r="AM66">
        <f t="shared" si="12"/>
        <v>35255</v>
      </c>
      <c r="AN66">
        <f t="shared" si="13"/>
        <v>653</v>
      </c>
      <c r="AO66">
        <f t="shared" si="14"/>
        <v>0</v>
      </c>
      <c r="AP66">
        <f t="shared" si="15"/>
        <v>0</v>
      </c>
      <c r="AQ66" s="5">
        <f t="shared" si="37"/>
        <v>76208</v>
      </c>
      <c r="AR66" s="5">
        <f t="shared" si="16"/>
        <v>35908</v>
      </c>
      <c r="AT66">
        <v>0</v>
      </c>
      <c r="AU66">
        <f t="shared" si="44"/>
        <v>117401</v>
      </c>
      <c r="AV66">
        <f t="shared" si="45"/>
        <v>172977</v>
      </c>
      <c r="AW66">
        <f t="shared" si="46"/>
        <v>35908</v>
      </c>
      <c r="AX66">
        <f t="shared" si="47"/>
        <v>0</v>
      </c>
      <c r="AY66">
        <f t="shared" si="48"/>
        <v>0</v>
      </c>
      <c r="AZ66">
        <f t="shared" si="49"/>
        <v>438402</v>
      </c>
      <c r="BA66">
        <f t="shared" si="50"/>
        <v>76208</v>
      </c>
      <c r="BB66">
        <f t="shared" si="51"/>
        <v>35908</v>
      </c>
      <c r="BC66">
        <f t="shared" si="52"/>
        <v>145.98817499999998</v>
      </c>
      <c r="BD66">
        <f t="shared" ref="BD66:BD69" si="117">AH66/$AZ66*100</f>
        <v>15.181271983248251</v>
      </c>
      <c r="BE66">
        <f t="shared" ref="BE66:BL69" si="118">AI66/$AZ66*100</f>
        <v>11.598031030880334</v>
      </c>
      <c r="BF66">
        <f t="shared" si="118"/>
        <v>12.437899462137491</v>
      </c>
      <c r="BG66">
        <f t="shared" si="118"/>
        <v>17.825876706766849</v>
      </c>
      <c r="BH66">
        <f t="shared" si="118"/>
        <v>9.1924763116956587</v>
      </c>
      <c r="BI66">
        <f t="shared" si="118"/>
        <v>8.041706014114899</v>
      </c>
      <c r="BJ66">
        <f t="shared" si="118"/>
        <v>0.14895005041035397</v>
      </c>
      <c r="BK66">
        <f t="shared" si="118"/>
        <v>0</v>
      </c>
      <c r="BL66">
        <f t="shared" si="118"/>
        <v>0</v>
      </c>
      <c r="BM66">
        <f>AT66/$AZ66*100</f>
        <v>0</v>
      </c>
      <c r="BN66">
        <f>AZ66/$AZ66*100</f>
        <v>100</v>
      </c>
    </row>
    <row r="67" spans="1:66">
      <c r="A67">
        <v>13</v>
      </c>
      <c r="B67">
        <v>30</v>
      </c>
      <c r="D67">
        <v>1</v>
      </c>
      <c r="E67" t="s">
        <v>26</v>
      </c>
      <c r="F67" t="s">
        <v>27</v>
      </c>
      <c r="G67">
        <v>-0.5</v>
      </c>
      <c r="H67">
        <v>1</v>
      </c>
      <c r="I67">
        <v>1</v>
      </c>
      <c r="J67">
        <v>2.0000000000000001E-4</v>
      </c>
      <c r="K67">
        <v>0</v>
      </c>
      <c r="L67">
        <v>20</v>
      </c>
      <c r="M67" t="s">
        <v>82</v>
      </c>
      <c r="N67">
        <v>3.3800000000000002E-3</v>
      </c>
      <c r="O67">
        <f>N67*100</f>
        <v>0.33800000000000002</v>
      </c>
      <c r="P67">
        <v>25.297000000000001</v>
      </c>
      <c r="Q67">
        <v>5</v>
      </c>
      <c r="R67">
        <v>29.986999999999998</v>
      </c>
      <c r="S67">
        <v>33.799999999999997</v>
      </c>
      <c r="T67">
        <f t="shared" si="104"/>
        <v>0.84359889285356993</v>
      </c>
      <c r="U67">
        <f t="shared" si="102"/>
        <v>0.14792899408284024</v>
      </c>
      <c r="V67">
        <f t="shared" si="105"/>
        <v>0.15640110714643007</v>
      </c>
      <c r="W67">
        <f t="shared" si="103"/>
        <v>0.85207100591715978</v>
      </c>
      <c r="X67">
        <v>358945</v>
      </c>
      <c r="Y67">
        <v>311060</v>
      </c>
      <c r="Z67">
        <v>266408</v>
      </c>
      <c r="AA67">
        <v>212900</v>
      </c>
      <c r="AB67">
        <v>136938</v>
      </c>
      <c r="AC67">
        <v>80737</v>
      </c>
      <c r="AD67">
        <v>19212</v>
      </c>
      <c r="AE67">
        <v>5</v>
      </c>
      <c r="AF67">
        <v>0</v>
      </c>
      <c r="AH67">
        <f t="shared" si="7"/>
        <v>47885</v>
      </c>
      <c r="AI67">
        <f t="shared" si="8"/>
        <v>44652</v>
      </c>
      <c r="AJ67">
        <f t="shared" si="9"/>
        <v>53508</v>
      </c>
      <c r="AK67">
        <f t="shared" si="10"/>
        <v>75962</v>
      </c>
      <c r="AL67">
        <f t="shared" si="11"/>
        <v>56201</v>
      </c>
      <c r="AM67">
        <f t="shared" si="12"/>
        <v>61525</v>
      </c>
      <c r="AN67">
        <f t="shared" si="13"/>
        <v>19207</v>
      </c>
      <c r="AO67">
        <f t="shared" si="14"/>
        <v>5</v>
      </c>
      <c r="AP67">
        <f t="shared" si="15"/>
        <v>0</v>
      </c>
      <c r="AQ67" s="5">
        <f t="shared" si="37"/>
        <v>136938</v>
      </c>
      <c r="AR67" s="5">
        <f t="shared" si="16"/>
        <v>80737</v>
      </c>
      <c r="AT67">
        <v>0</v>
      </c>
      <c r="AU67">
        <f t="shared" si="44"/>
        <v>92537</v>
      </c>
      <c r="AV67">
        <f t="shared" si="45"/>
        <v>185671</v>
      </c>
      <c r="AW67">
        <f t="shared" si="46"/>
        <v>80732</v>
      </c>
      <c r="AX67">
        <f t="shared" si="47"/>
        <v>5</v>
      </c>
      <c r="AY67">
        <f t="shared" si="48"/>
        <v>0</v>
      </c>
      <c r="AZ67">
        <f t="shared" si="49"/>
        <v>576620</v>
      </c>
      <c r="BA67">
        <f t="shared" si="50"/>
        <v>136938</v>
      </c>
      <c r="BB67">
        <f t="shared" si="51"/>
        <v>80737</v>
      </c>
      <c r="BC67">
        <f t="shared" si="52"/>
        <v>329.30517500000002</v>
      </c>
      <c r="BD67">
        <f t="shared" si="117"/>
        <v>8.304429260171343</v>
      </c>
      <c r="BE67">
        <f t="shared" si="118"/>
        <v>7.7437480489750614</v>
      </c>
      <c r="BF67">
        <f t="shared" si="118"/>
        <v>9.2795948805105617</v>
      </c>
      <c r="BG67">
        <f t="shared" si="118"/>
        <v>13.173667233186501</v>
      </c>
      <c r="BH67">
        <f t="shared" si="118"/>
        <v>9.7466268946619952</v>
      </c>
      <c r="BI67">
        <f t="shared" si="118"/>
        <v>10.669938607748604</v>
      </c>
      <c r="BJ67">
        <f t="shared" si="118"/>
        <v>3.3309631993340498</v>
      </c>
      <c r="BK67">
        <f t="shared" si="118"/>
        <v>8.6712219485969967E-4</v>
      </c>
      <c r="BL67">
        <f t="shared" si="118"/>
        <v>0</v>
      </c>
      <c r="BM67">
        <f>AT67/$AZ67*100</f>
        <v>0</v>
      </c>
      <c r="BN67">
        <f>AZ67/$AZ67*100</f>
        <v>100</v>
      </c>
    </row>
    <row r="68" spans="1:66">
      <c r="A68">
        <v>13</v>
      </c>
      <c r="B68">
        <v>30</v>
      </c>
      <c r="D68">
        <v>1</v>
      </c>
      <c r="E68" t="s">
        <v>26</v>
      </c>
      <c r="F68" t="s">
        <v>27</v>
      </c>
      <c r="G68">
        <v>-0.5</v>
      </c>
      <c r="H68">
        <v>1</v>
      </c>
      <c r="I68">
        <v>1</v>
      </c>
      <c r="J68">
        <v>2.9999999999999997E-4</v>
      </c>
      <c r="K68">
        <v>0</v>
      </c>
      <c r="L68">
        <v>20</v>
      </c>
      <c r="M68" t="s">
        <v>83</v>
      </c>
      <c r="N68">
        <v>5.1180000000000002E-3</v>
      </c>
      <c r="O68">
        <f>N68*100</f>
        <v>0.51180000000000003</v>
      </c>
      <c r="P68">
        <v>23.783999999999999</v>
      </c>
      <c r="Q68">
        <v>3.17</v>
      </c>
      <c r="R68">
        <v>29.986999999999998</v>
      </c>
      <c r="S68">
        <v>33.799999999999997</v>
      </c>
      <c r="T68">
        <f t="shared" si="104"/>
        <v>0.79314369560142728</v>
      </c>
      <c r="U68">
        <f t="shared" si="102"/>
        <v>9.3786982248520723E-2</v>
      </c>
      <c r="V68">
        <f t="shared" si="105"/>
        <v>0.20685630439857272</v>
      </c>
      <c r="W68">
        <f t="shared" si="103"/>
        <v>0.90621301775147933</v>
      </c>
      <c r="X68">
        <v>373019</v>
      </c>
      <c r="Y68">
        <v>335814</v>
      </c>
      <c r="Z68">
        <v>299690</v>
      </c>
      <c r="AA68">
        <v>249242</v>
      </c>
      <c r="AB68">
        <v>177030</v>
      </c>
      <c r="AC68">
        <v>113350</v>
      </c>
      <c r="AD68">
        <v>42207</v>
      </c>
      <c r="AE68">
        <v>240</v>
      </c>
      <c r="AF68">
        <v>0</v>
      </c>
      <c r="AH68">
        <f t="shared" si="7"/>
        <v>37205</v>
      </c>
      <c r="AI68">
        <f t="shared" si="8"/>
        <v>36124</v>
      </c>
      <c r="AJ68">
        <f t="shared" si="9"/>
        <v>50448</v>
      </c>
      <c r="AK68">
        <f t="shared" si="10"/>
        <v>72212</v>
      </c>
      <c r="AL68">
        <f t="shared" si="11"/>
        <v>63680</v>
      </c>
      <c r="AM68">
        <f t="shared" si="12"/>
        <v>71143</v>
      </c>
      <c r="AN68">
        <f t="shared" si="13"/>
        <v>41967</v>
      </c>
      <c r="AO68">
        <f t="shared" si="14"/>
        <v>240</v>
      </c>
      <c r="AP68">
        <f t="shared" si="15"/>
        <v>0</v>
      </c>
      <c r="AQ68" s="5">
        <f t="shared" si="37"/>
        <v>177030</v>
      </c>
      <c r="AR68" s="5">
        <f t="shared" si="16"/>
        <v>113350</v>
      </c>
      <c r="AT68">
        <v>0</v>
      </c>
      <c r="AU68">
        <f t="shared" si="44"/>
        <v>73329</v>
      </c>
      <c r="AV68">
        <f t="shared" si="45"/>
        <v>186340</v>
      </c>
      <c r="AW68">
        <f t="shared" si="46"/>
        <v>113110</v>
      </c>
      <c r="AX68">
        <f t="shared" si="47"/>
        <v>240</v>
      </c>
      <c r="AY68">
        <f t="shared" si="48"/>
        <v>0</v>
      </c>
      <c r="AZ68">
        <f t="shared" si="49"/>
        <v>663399</v>
      </c>
      <c r="BA68">
        <f t="shared" si="50"/>
        <v>177030</v>
      </c>
      <c r="BB68">
        <f t="shared" si="51"/>
        <v>113350</v>
      </c>
      <c r="BC68">
        <f t="shared" si="52"/>
        <v>504.112325</v>
      </c>
      <c r="BD68">
        <f t="shared" si="117"/>
        <v>5.6082387823918936</v>
      </c>
      <c r="BE68">
        <f t="shared" si="118"/>
        <v>5.4452900893730627</v>
      </c>
      <c r="BF68">
        <f t="shared" si="118"/>
        <v>7.604473326007426</v>
      </c>
      <c r="BG68">
        <f t="shared" si="118"/>
        <v>10.885153580273711</v>
      </c>
      <c r="BH68">
        <f t="shared" si="118"/>
        <v>9.5990497423119425</v>
      </c>
      <c r="BI68">
        <f t="shared" si="118"/>
        <v>10.724013753412351</v>
      </c>
      <c r="BJ68">
        <f t="shared" si="118"/>
        <v>6.3260571692149066</v>
      </c>
      <c r="BK68">
        <f t="shared" si="118"/>
        <v>3.6177323149416872E-2</v>
      </c>
      <c r="BL68">
        <f t="shared" si="118"/>
        <v>0</v>
      </c>
      <c r="BM68">
        <f>AT68/$AZ68*100</f>
        <v>0</v>
      </c>
      <c r="BN68">
        <f>AZ68/$AZ68*100</f>
        <v>100</v>
      </c>
    </row>
    <row r="69" spans="1:66">
      <c r="A69">
        <v>13</v>
      </c>
      <c r="B69">
        <v>30</v>
      </c>
      <c r="D69">
        <v>1</v>
      </c>
      <c r="E69" t="s">
        <v>26</v>
      </c>
      <c r="F69" t="s">
        <v>27</v>
      </c>
      <c r="G69">
        <v>-0.5</v>
      </c>
      <c r="H69">
        <v>1</v>
      </c>
      <c r="I69">
        <v>1</v>
      </c>
      <c r="J69">
        <v>5.0000000000000001E-4</v>
      </c>
      <c r="K69">
        <v>0</v>
      </c>
      <c r="L69">
        <v>20</v>
      </c>
      <c r="M69" t="s">
        <v>84</v>
      </c>
      <c r="N69">
        <v>8.5769999999999996E-3</v>
      </c>
      <c r="O69">
        <f>N69*100</f>
        <v>0.85769999999999991</v>
      </c>
      <c r="P69">
        <v>21.291</v>
      </c>
      <c r="Q69">
        <v>1.85</v>
      </c>
      <c r="R69">
        <v>29.986999999999998</v>
      </c>
      <c r="S69">
        <v>33.799999999999997</v>
      </c>
      <c r="T69">
        <f t="shared" si="104"/>
        <v>0.71000766999032916</v>
      </c>
      <c r="U69">
        <f t="shared" si="102"/>
        <v>5.4733727810650896E-2</v>
      </c>
      <c r="V69">
        <f t="shared" si="105"/>
        <v>0.28999233000967084</v>
      </c>
      <c r="W69">
        <f t="shared" si="103"/>
        <v>0.94526627218934911</v>
      </c>
      <c r="X69">
        <v>386745</v>
      </c>
      <c r="Y69">
        <v>359506</v>
      </c>
      <c r="Z69">
        <v>334046</v>
      </c>
      <c r="AA69">
        <v>294737</v>
      </c>
      <c r="AB69">
        <v>224361</v>
      </c>
      <c r="AC69">
        <v>168125</v>
      </c>
      <c r="AD69">
        <v>77412</v>
      </c>
      <c r="AE69">
        <v>3458</v>
      </c>
      <c r="AF69">
        <v>0</v>
      </c>
      <c r="AH69">
        <f t="shared" si="7"/>
        <v>27239</v>
      </c>
      <c r="AI69">
        <f t="shared" si="8"/>
        <v>25460</v>
      </c>
      <c r="AJ69">
        <f t="shared" si="9"/>
        <v>39309</v>
      </c>
      <c r="AK69">
        <f t="shared" si="10"/>
        <v>70376</v>
      </c>
      <c r="AL69">
        <f t="shared" si="11"/>
        <v>56236</v>
      </c>
      <c r="AM69">
        <f t="shared" si="12"/>
        <v>90713</v>
      </c>
      <c r="AN69">
        <f t="shared" si="13"/>
        <v>73954</v>
      </c>
      <c r="AO69">
        <f t="shared" si="14"/>
        <v>3458</v>
      </c>
      <c r="AP69">
        <f t="shared" si="15"/>
        <v>0</v>
      </c>
      <c r="AQ69" s="5">
        <f t="shared" si="37"/>
        <v>224361</v>
      </c>
      <c r="AR69" s="5">
        <f t="shared" si="16"/>
        <v>168125</v>
      </c>
      <c r="AT69">
        <v>0</v>
      </c>
      <c r="AU69">
        <f t="shared" si="44"/>
        <v>52699</v>
      </c>
      <c r="AV69">
        <f t="shared" si="45"/>
        <v>165921</v>
      </c>
      <c r="AW69">
        <f t="shared" si="46"/>
        <v>164667</v>
      </c>
      <c r="AX69">
        <f t="shared" si="47"/>
        <v>3458</v>
      </c>
      <c r="AY69">
        <f t="shared" si="48"/>
        <v>0</v>
      </c>
      <c r="AZ69">
        <f t="shared" si="49"/>
        <v>779231</v>
      </c>
      <c r="BA69">
        <f t="shared" si="50"/>
        <v>224361</v>
      </c>
      <c r="BB69">
        <f t="shared" si="51"/>
        <v>168125</v>
      </c>
      <c r="BC69">
        <f t="shared" si="52"/>
        <v>806.58242499999994</v>
      </c>
      <c r="BD69">
        <f t="shared" si="117"/>
        <v>3.4956258157080504</v>
      </c>
      <c r="BE69">
        <f t="shared" si="118"/>
        <v>3.2673238102693554</v>
      </c>
      <c r="BF69">
        <f t="shared" si="118"/>
        <v>5.0445888318098229</v>
      </c>
      <c r="BG69">
        <f t="shared" si="118"/>
        <v>9.0314682039087248</v>
      </c>
      <c r="BH69">
        <f t="shared" si="118"/>
        <v>7.2168586722037489</v>
      </c>
      <c r="BI69">
        <f t="shared" si="118"/>
        <v>11.641348970972665</v>
      </c>
      <c r="BJ69">
        <f t="shared" si="118"/>
        <v>9.4906388477871122</v>
      </c>
      <c r="BK69">
        <f t="shared" si="118"/>
        <v>0.44377084587240495</v>
      </c>
      <c r="BL69">
        <f t="shared" si="118"/>
        <v>0</v>
      </c>
      <c r="BM69">
        <f>AT69/$AZ69*100</f>
        <v>0</v>
      </c>
      <c r="BN69">
        <f>AZ69/$AZ69*100</f>
        <v>100</v>
      </c>
    </row>
    <row r="70" spans="1:66">
      <c r="AH70">
        <f t="shared" si="7"/>
        <v>0</v>
      </c>
      <c r="AI70">
        <f t="shared" si="8"/>
        <v>0</v>
      </c>
      <c r="AJ70">
        <f t="shared" si="9"/>
        <v>0</v>
      </c>
      <c r="AK70">
        <f t="shared" si="10"/>
        <v>0</v>
      </c>
      <c r="AL70">
        <f t="shared" si="11"/>
        <v>0</v>
      </c>
      <c r="AM70">
        <f t="shared" si="12"/>
        <v>0</v>
      </c>
      <c r="AN70">
        <f t="shared" si="13"/>
        <v>0</v>
      </c>
      <c r="AO70">
        <f t="shared" si="14"/>
        <v>0</v>
      </c>
      <c r="AP70">
        <f t="shared" si="15"/>
        <v>0</v>
      </c>
      <c r="AQ70" s="5">
        <f t="shared" si="37"/>
        <v>0</v>
      </c>
      <c r="AR70" s="5">
        <f t="shared" si="16"/>
        <v>0</v>
      </c>
      <c r="AU70">
        <f t="shared" si="44"/>
        <v>0</v>
      </c>
      <c r="AV70">
        <f t="shared" si="45"/>
        <v>0</v>
      </c>
      <c r="AW70">
        <f t="shared" si="46"/>
        <v>0</v>
      </c>
      <c r="AX70">
        <f t="shared" si="47"/>
        <v>0</v>
      </c>
      <c r="AY70">
        <f t="shared" si="48"/>
        <v>0</v>
      </c>
    </row>
    <row r="71" spans="1:66" s="1" customFormat="1">
      <c r="A71">
        <v>13</v>
      </c>
      <c r="B71">
        <v>30</v>
      </c>
      <c r="C71"/>
      <c r="D71">
        <v>1</v>
      </c>
      <c r="E71" t="s">
        <v>24</v>
      </c>
      <c r="F71" t="s">
        <v>27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 t="s">
        <v>65</v>
      </c>
      <c r="N71">
        <v>0</v>
      </c>
      <c r="O71">
        <f t="shared" si="84"/>
        <v>0</v>
      </c>
      <c r="P71">
        <v>29.986999999999998</v>
      </c>
      <c r="Q71">
        <v>33.799999999999997</v>
      </c>
      <c r="R71">
        <v>29.986999999999998</v>
      </c>
      <c r="S71">
        <v>33.799999999999997</v>
      </c>
      <c r="T71">
        <f t="shared" si="104"/>
        <v>1</v>
      </c>
      <c r="U71">
        <f t="shared" si="102"/>
        <v>1</v>
      </c>
      <c r="V71">
        <f t="shared" si="105"/>
        <v>0</v>
      </c>
      <c r="W71">
        <f t="shared" si="103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/>
      <c r="AH71">
        <f t="shared" si="7"/>
        <v>0</v>
      </c>
      <c r="AI71">
        <f t="shared" si="8"/>
        <v>0</v>
      </c>
      <c r="AJ71">
        <f t="shared" si="9"/>
        <v>0</v>
      </c>
      <c r="AK71">
        <f t="shared" si="10"/>
        <v>0</v>
      </c>
      <c r="AL71">
        <f t="shared" si="11"/>
        <v>0</v>
      </c>
      <c r="AM71">
        <f t="shared" si="12"/>
        <v>0</v>
      </c>
      <c r="AN71">
        <f t="shared" si="13"/>
        <v>0</v>
      </c>
      <c r="AO71">
        <f t="shared" si="14"/>
        <v>0</v>
      </c>
      <c r="AP71">
        <f t="shared" si="15"/>
        <v>0</v>
      </c>
      <c r="AQ71" s="5">
        <f t="shared" si="37"/>
        <v>0</v>
      </c>
      <c r="AR71" s="5">
        <f t="shared" si="16"/>
        <v>0</v>
      </c>
      <c r="AS71" s="5"/>
      <c r="AT71">
        <v>0</v>
      </c>
      <c r="AU71">
        <f t="shared" si="44"/>
        <v>0</v>
      </c>
      <c r="AV71">
        <f t="shared" si="45"/>
        <v>0</v>
      </c>
      <c r="AW71">
        <f t="shared" si="46"/>
        <v>0</v>
      </c>
      <c r="AX71">
        <f t="shared" si="47"/>
        <v>0</v>
      </c>
      <c r="AY71">
        <f t="shared" si="48"/>
        <v>0</v>
      </c>
      <c r="AZ71">
        <f t="shared" si="49"/>
        <v>0</v>
      </c>
      <c r="BA71">
        <f t="shared" si="50"/>
        <v>0</v>
      </c>
      <c r="BB71">
        <f t="shared" si="51"/>
        <v>0</v>
      </c>
      <c r="BC71">
        <f t="shared" si="52"/>
        <v>0</v>
      </c>
      <c r="BD71">
        <f t="shared" ref="BD71" si="119">SUM(AI71:AZ71)</f>
        <v>0</v>
      </c>
      <c r="BE71">
        <f t="shared" ref="BE71" si="120">SUM(AJ71:BD71)</f>
        <v>0</v>
      </c>
      <c r="BF71">
        <f t="shared" ref="BF71" si="121">SUM(AK71:BE71)</f>
        <v>0</v>
      </c>
      <c r="BG71">
        <f t="shared" ref="BG71" si="122">SUM(AL71:BF71)</f>
        <v>0</v>
      </c>
      <c r="BH71">
        <f t="shared" ref="BH71" si="123">SUM(AM71:BG71)</f>
        <v>0</v>
      </c>
      <c r="BI71">
        <f t="shared" ref="BI71" si="124">SUM(AN71:BH71)</f>
        <v>0</v>
      </c>
      <c r="BJ71">
        <f t="shared" ref="BJ71" si="125">SUM(AO71:BI71)</f>
        <v>0</v>
      </c>
      <c r="BK71">
        <f t="shared" ref="BK71" si="126">SUM(AP71:BJ71)</f>
        <v>0</v>
      </c>
      <c r="BL71">
        <f t="shared" ref="BL71" si="127">SUM(AT71:BK71)</f>
        <v>0</v>
      </c>
      <c r="BM71">
        <f t="shared" ref="BM71" si="128">SUM(AZ71:BL71)</f>
        <v>0</v>
      </c>
      <c r="BN71">
        <f t="shared" ref="BN71" si="129">SUM(BD71:BM71)</f>
        <v>0</v>
      </c>
    </row>
    <row r="72" spans="1:66" s="1" customFormat="1">
      <c r="A72">
        <v>13</v>
      </c>
      <c r="B72">
        <v>30</v>
      </c>
      <c r="C72"/>
      <c r="D72">
        <v>1</v>
      </c>
      <c r="E72" t="s">
        <v>26</v>
      </c>
      <c r="F72" t="s">
        <v>27</v>
      </c>
      <c r="G72">
        <v>0</v>
      </c>
      <c r="H72">
        <v>1</v>
      </c>
      <c r="I72">
        <v>1</v>
      </c>
      <c r="J72">
        <v>1E-4</v>
      </c>
      <c r="K72">
        <v>0</v>
      </c>
      <c r="L72">
        <v>20</v>
      </c>
      <c r="M72" t="s">
        <v>66</v>
      </c>
      <c r="N72">
        <v>1.379E-3</v>
      </c>
      <c r="O72">
        <f>N72*100</f>
        <v>0.13789999999999999</v>
      </c>
      <c r="P72">
        <v>27.891999999999999</v>
      </c>
      <c r="Q72">
        <v>12.36</v>
      </c>
      <c r="R72">
        <v>29.986999999999998</v>
      </c>
      <c r="S72">
        <v>33.799999999999997</v>
      </c>
      <c r="T72">
        <f t="shared" si="104"/>
        <v>0.93013639243672264</v>
      </c>
      <c r="U72">
        <f t="shared" si="102"/>
        <v>0.36568047337278109</v>
      </c>
      <c r="V72">
        <f t="shared" si="105"/>
        <v>6.9863607563277363E-2</v>
      </c>
      <c r="W72">
        <f t="shared" si="103"/>
        <v>0.63431952662721891</v>
      </c>
      <c r="X72">
        <v>309757</v>
      </c>
      <c r="Y72">
        <v>228134</v>
      </c>
      <c r="Z72">
        <v>175982</v>
      </c>
      <c r="AA72">
        <v>126256</v>
      </c>
      <c r="AB72">
        <v>63284</v>
      </c>
      <c r="AC72">
        <v>29223</v>
      </c>
      <c r="AD72">
        <v>2784</v>
      </c>
      <c r="AE72">
        <v>0</v>
      </c>
      <c r="AF72">
        <v>0</v>
      </c>
      <c r="AG72"/>
      <c r="AH72">
        <f t="shared" si="7"/>
        <v>81623</v>
      </c>
      <c r="AI72">
        <f t="shared" si="8"/>
        <v>52152</v>
      </c>
      <c r="AJ72">
        <f t="shared" si="9"/>
        <v>49726</v>
      </c>
      <c r="AK72">
        <f t="shared" si="10"/>
        <v>62972</v>
      </c>
      <c r="AL72">
        <f t="shared" si="11"/>
        <v>34061</v>
      </c>
      <c r="AM72">
        <f t="shared" si="12"/>
        <v>26439</v>
      </c>
      <c r="AN72">
        <f t="shared" si="13"/>
        <v>2784</v>
      </c>
      <c r="AO72">
        <f t="shared" si="14"/>
        <v>0</v>
      </c>
      <c r="AP72">
        <f t="shared" si="15"/>
        <v>0</v>
      </c>
      <c r="AQ72" s="5">
        <f t="shared" si="37"/>
        <v>63284</v>
      </c>
      <c r="AR72" s="5">
        <f t="shared" si="16"/>
        <v>29223</v>
      </c>
      <c r="AS72" s="5"/>
      <c r="AT72">
        <v>0</v>
      </c>
      <c r="AU72">
        <f t="shared" si="44"/>
        <v>133775</v>
      </c>
      <c r="AV72">
        <f t="shared" si="45"/>
        <v>146759</v>
      </c>
      <c r="AW72">
        <f t="shared" si="46"/>
        <v>29223</v>
      </c>
      <c r="AX72">
        <f t="shared" si="47"/>
        <v>0</v>
      </c>
      <c r="AY72">
        <f t="shared" si="48"/>
        <v>0</v>
      </c>
      <c r="AZ72">
        <f t="shared" si="49"/>
        <v>402264</v>
      </c>
      <c r="BA72">
        <f t="shared" si="50"/>
        <v>63284</v>
      </c>
      <c r="BB72">
        <f t="shared" si="51"/>
        <v>29223</v>
      </c>
      <c r="BC72">
        <f t="shared" si="52"/>
        <v>131.97082499999999</v>
      </c>
      <c r="BD72">
        <f t="shared" ref="BD72:BD75" si="130">AH72/$AZ72*100</f>
        <v>20.290903486267727</v>
      </c>
      <c r="BE72">
        <f t="shared" ref="BE72:BL75" si="131">AI72/$AZ72*100</f>
        <v>12.964620249388462</v>
      </c>
      <c r="BF72">
        <f t="shared" si="131"/>
        <v>12.361533719149612</v>
      </c>
      <c r="BG72">
        <f t="shared" si="131"/>
        <v>15.654396117972277</v>
      </c>
      <c r="BH72">
        <f t="shared" si="131"/>
        <v>8.4673249408348745</v>
      </c>
      <c r="BI72">
        <f t="shared" si="131"/>
        <v>6.5725493705626148</v>
      </c>
      <c r="BJ72">
        <f t="shared" si="131"/>
        <v>0.69208281128810933</v>
      </c>
      <c r="BK72">
        <f t="shared" si="131"/>
        <v>0</v>
      </c>
      <c r="BL72">
        <f t="shared" si="131"/>
        <v>0</v>
      </c>
      <c r="BM72">
        <f>AT72/$AZ72*100</f>
        <v>0</v>
      </c>
      <c r="BN72">
        <f>AZ72/$AZ72*100</f>
        <v>100</v>
      </c>
    </row>
    <row r="73" spans="1:66" s="1" customFormat="1">
      <c r="A73">
        <v>13</v>
      </c>
      <c r="B73">
        <v>30</v>
      </c>
      <c r="C73"/>
      <c r="D73">
        <v>1</v>
      </c>
      <c r="E73" t="s">
        <v>26</v>
      </c>
      <c r="F73" t="s">
        <v>27</v>
      </c>
      <c r="G73">
        <v>0</v>
      </c>
      <c r="H73">
        <v>1</v>
      </c>
      <c r="I73">
        <v>1</v>
      </c>
      <c r="J73">
        <v>2.0000000000000001E-4</v>
      </c>
      <c r="K73">
        <v>0</v>
      </c>
      <c r="L73">
        <v>20</v>
      </c>
      <c r="M73" t="s">
        <v>67</v>
      </c>
      <c r="N73">
        <v>2.8730000000000001E-3</v>
      </c>
      <c r="O73">
        <f>N73*100</f>
        <v>0.2873</v>
      </c>
      <c r="P73">
        <v>26.097000000000001</v>
      </c>
      <c r="Q73">
        <v>6.7</v>
      </c>
      <c r="R73">
        <v>29.986999999999998</v>
      </c>
      <c r="S73">
        <v>33.799999999999997</v>
      </c>
      <c r="T73">
        <f t="shared" si="104"/>
        <v>0.87027712008537039</v>
      </c>
      <c r="U73">
        <f t="shared" si="102"/>
        <v>0.19822485207100593</v>
      </c>
      <c r="V73">
        <f t="shared" si="105"/>
        <v>0.12972287991462961</v>
      </c>
      <c r="W73">
        <f t="shared" si="103"/>
        <v>0.80177514792899407</v>
      </c>
      <c r="X73">
        <v>342558</v>
      </c>
      <c r="Y73">
        <v>284859</v>
      </c>
      <c r="Z73">
        <v>239189</v>
      </c>
      <c r="AA73">
        <v>189274</v>
      </c>
      <c r="AB73">
        <v>120779</v>
      </c>
      <c r="AC73">
        <v>72422</v>
      </c>
      <c r="AD73">
        <v>17778</v>
      </c>
      <c r="AE73">
        <v>151</v>
      </c>
      <c r="AF73">
        <v>0</v>
      </c>
      <c r="AG73"/>
      <c r="AH73">
        <f t="shared" si="7"/>
        <v>57699</v>
      </c>
      <c r="AI73">
        <f t="shared" si="8"/>
        <v>45670</v>
      </c>
      <c r="AJ73">
        <f t="shared" si="9"/>
        <v>49915</v>
      </c>
      <c r="AK73">
        <f t="shared" si="10"/>
        <v>68495</v>
      </c>
      <c r="AL73">
        <f t="shared" si="11"/>
        <v>48357</v>
      </c>
      <c r="AM73">
        <f t="shared" si="12"/>
        <v>54644</v>
      </c>
      <c r="AN73">
        <f t="shared" si="13"/>
        <v>17627</v>
      </c>
      <c r="AO73">
        <f t="shared" si="14"/>
        <v>151</v>
      </c>
      <c r="AP73">
        <f t="shared" si="15"/>
        <v>0</v>
      </c>
      <c r="AQ73" s="5">
        <f t="shared" si="37"/>
        <v>120779</v>
      </c>
      <c r="AR73" s="5">
        <f t="shared" si="16"/>
        <v>72422</v>
      </c>
      <c r="AS73" s="5"/>
      <c r="AT73">
        <v>0</v>
      </c>
      <c r="AU73">
        <f t="shared" si="44"/>
        <v>103369</v>
      </c>
      <c r="AV73">
        <f t="shared" si="45"/>
        <v>166767</v>
      </c>
      <c r="AW73">
        <f t="shared" si="46"/>
        <v>72271</v>
      </c>
      <c r="AX73">
        <f t="shared" si="47"/>
        <v>151</v>
      </c>
      <c r="AY73">
        <f t="shared" si="48"/>
        <v>0</v>
      </c>
      <c r="AZ73">
        <f t="shared" si="49"/>
        <v>535759</v>
      </c>
      <c r="BA73">
        <f t="shared" si="50"/>
        <v>120779</v>
      </c>
      <c r="BB73">
        <f t="shared" si="51"/>
        <v>72422</v>
      </c>
      <c r="BC73">
        <f t="shared" si="52"/>
        <v>299.47947499999998</v>
      </c>
      <c r="BD73">
        <f t="shared" si="130"/>
        <v>10.769581098964274</v>
      </c>
      <c r="BE73">
        <f t="shared" si="131"/>
        <v>8.524355167155381</v>
      </c>
      <c r="BF73">
        <f t="shared" si="131"/>
        <v>9.3166890336886556</v>
      </c>
      <c r="BG73">
        <f t="shared" si="131"/>
        <v>12.784666239857847</v>
      </c>
      <c r="BH73">
        <f t="shared" si="131"/>
        <v>9.0258866393285029</v>
      </c>
      <c r="BI73">
        <f t="shared" si="131"/>
        <v>10.199362026582847</v>
      </c>
      <c r="BJ73">
        <f t="shared" si="131"/>
        <v>3.2900987197601905</v>
      </c>
      <c r="BK73">
        <f t="shared" si="131"/>
        <v>2.8184314215906777E-2</v>
      </c>
      <c r="BL73">
        <f t="shared" si="131"/>
        <v>0</v>
      </c>
      <c r="BM73">
        <f>AT73/$AZ73*100</f>
        <v>0</v>
      </c>
      <c r="BN73">
        <f>AZ73/$AZ73*100</f>
        <v>100</v>
      </c>
    </row>
    <row r="74" spans="1:66" s="4" customFormat="1">
      <c r="A74" s="4">
        <v>13</v>
      </c>
      <c r="B74" s="4">
        <v>30</v>
      </c>
      <c r="D74" s="4">
        <v>1</v>
      </c>
      <c r="E74" s="4" t="s">
        <v>26</v>
      </c>
      <c r="F74" s="4" t="s">
        <v>27</v>
      </c>
      <c r="G74" s="4">
        <v>0</v>
      </c>
      <c r="H74" s="4">
        <v>1</v>
      </c>
      <c r="I74" s="4">
        <v>1</v>
      </c>
      <c r="J74" s="4">
        <v>4.0000000000000002E-4</v>
      </c>
      <c r="K74" s="4">
        <v>0</v>
      </c>
      <c r="L74" s="4">
        <v>20</v>
      </c>
      <c r="M74" s="4" t="s">
        <v>68</v>
      </c>
      <c r="N74" s="4">
        <v>5.7949999999999998E-3</v>
      </c>
      <c r="O74" s="4">
        <f>N74*100</f>
        <v>0.57950000000000002</v>
      </c>
      <c r="P74" s="4">
        <v>23.495999999999999</v>
      </c>
      <c r="Q74" s="4">
        <v>3.18</v>
      </c>
      <c r="R74" s="4">
        <v>29.986999999999998</v>
      </c>
      <c r="S74" s="4">
        <v>33.799999999999997</v>
      </c>
      <c r="T74" s="4">
        <f t="shared" si="104"/>
        <v>0.78353953379797914</v>
      </c>
      <c r="U74" s="4">
        <f t="shared" si="102"/>
        <v>9.4082840236686407E-2</v>
      </c>
      <c r="V74" s="4">
        <f t="shared" si="105"/>
        <v>0.21646046620202086</v>
      </c>
      <c r="W74" s="4">
        <f t="shared" si="103"/>
        <v>0.90591715976331355</v>
      </c>
      <c r="X74" s="4">
        <v>367538</v>
      </c>
      <c r="Y74" s="4">
        <v>328471</v>
      </c>
      <c r="Z74" s="4">
        <v>294472</v>
      </c>
      <c r="AA74" s="4">
        <v>251035</v>
      </c>
      <c r="AB74" s="4">
        <v>186058</v>
      </c>
      <c r="AC74" s="4">
        <v>133854</v>
      </c>
      <c r="AD74" s="4">
        <v>57421</v>
      </c>
      <c r="AE74" s="4">
        <v>1736</v>
      </c>
      <c r="AF74" s="4">
        <v>0</v>
      </c>
      <c r="AH74">
        <f t="shared" si="7"/>
        <v>39067</v>
      </c>
      <c r="AI74">
        <f t="shared" si="8"/>
        <v>33999</v>
      </c>
      <c r="AJ74">
        <f t="shared" si="9"/>
        <v>43437</v>
      </c>
      <c r="AK74">
        <f t="shared" si="10"/>
        <v>64977</v>
      </c>
      <c r="AL74">
        <f t="shared" si="11"/>
        <v>52204</v>
      </c>
      <c r="AM74">
        <f t="shared" si="12"/>
        <v>76433</v>
      </c>
      <c r="AN74">
        <f t="shared" si="13"/>
        <v>55685</v>
      </c>
      <c r="AO74">
        <f t="shared" si="14"/>
        <v>1736</v>
      </c>
      <c r="AP74">
        <f t="shared" si="15"/>
        <v>0</v>
      </c>
      <c r="AQ74" s="5">
        <f t="shared" si="37"/>
        <v>186058</v>
      </c>
      <c r="AR74" s="5">
        <f t="shared" si="16"/>
        <v>133854</v>
      </c>
      <c r="AS74" s="5"/>
      <c r="AT74" s="4">
        <v>0</v>
      </c>
      <c r="AU74" s="4">
        <f t="shared" si="44"/>
        <v>73066</v>
      </c>
      <c r="AV74" s="4">
        <f t="shared" si="45"/>
        <v>160618</v>
      </c>
      <c r="AW74" s="4">
        <f t="shared" si="46"/>
        <v>132118</v>
      </c>
      <c r="AX74" s="4">
        <f t="shared" si="47"/>
        <v>1736</v>
      </c>
      <c r="AY74" s="4">
        <f t="shared" si="48"/>
        <v>0</v>
      </c>
      <c r="AZ74" s="4">
        <f t="shared" si="49"/>
        <v>687450</v>
      </c>
      <c r="BA74" s="4">
        <f t="shared" si="50"/>
        <v>186058</v>
      </c>
      <c r="BB74" s="4">
        <f t="shared" si="51"/>
        <v>133854</v>
      </c>
      <c r="BC74" s="4">
        <f t="shared" si="52"/>
        <v>621.47559999999999</v>
      </c>
      <c r="BD74" s="4">
        <f t="shared" si="130"/>
        <v>5.6828860280747691</v>
      </c>
      <c r="BE74" s="4">
        <f t="shared" si="131"/>
        <v>4.945668775910975</v>
      </c>
      <c r="BF74" s="4">
        <f t="shared" si="131"/>
        <v>6.3185686231725953</v>
      </c>
      <c r="BG74" s="4">
        <f t="shared" si="131"/>
        <v>9.4518874099934536</v>
      </c>
      <c r="BH74" s="4">
        <f t="shared" si="131"/>
        <v>7.5938613717361259</v>
      </c>
      <c r="BI74" s="4">
        <f t="shared" si="131"/>
        <v>11.118335878973017</v>
      </c>
      <c r="BJ74" s="4">
        <f t="shared" si="131"/>
        <v>8.1002254709433412</v>
      </c>
      <c r="BK74" s="4">
        <f t="shared" si="131"/>
        <v>0.25252745654229397</v>
      </c>
      <c r="BL74" s="4">
        <f t="shared" si="131"/>
        <v>0</v>
      </c>
      <c r="BM74" s="4">
        <f>AT74/$AZ74*100</f>
        <v>0</v>
      </c>
      <c r="BN74" s="4">
        <f>AZ74/$AZ74*100</f>
        <v>100</v>
      </c>
    </row>
    <row r="75" spans="1:66" s="1" customFormat="1">
      <c r="A75">
        <v>13</v>
      </c>
      <c r="B75">
        <v>30</v>
      </c>
      <c r="C75"/>
      <c r="D75">
        <v>1</v>
      </c>
      <c r="E75" t="s">
        <v>26</v>
      </c>
      <c r="F75" t="s">
        <v>27</v>
      </c>
      <c r="G75">
        <v>0</v>
      </c>
      <c r="H75">
        <v>1</v>
      </c>
      <c r="I75">
        <v>1</v>
      </c>
      <c r="J75">
        <v>5.9999999999999995E-4</v>
      </c>
      <c r="K75">
        <v>0</v>
      </c>
      <c r="L75">
        <v>20</v>
      </c>
      <c r="M75" t="s">
        <v>69</v>
      </c>
      <c r="N75">
        <v>8.7889999999999999E-3</v>
      </c>
      <c r="O75">
        <f>N75*100</f>
        <v>0.87890000000000001</v>
      </c>
      <c r="P75">
        <v>21.375</v>
      </c>
      <c r="Q75">
        <v>2</v>
      </c>
      <c r="R75">
        <v>29.986999999999998</v>
      </c>
      <c r="S75">
        <v>33.799999999999997</v>
      </c>
      <c r="T75">
        <f t="shared" si="104"/>
        <v>0.71280888384966823</v>
      </c>
      <c r="U75">
        <f t="shared" si="102"/>
        <v>5.9171597633136098E-2</v>
      </c>
      <c r="V75">
        <f t="shared" si="105"/>
        <v>0.28719111615033177</v>
      </c>
      <c r="W75">
        <f t="shared" si="103"/>
        <v>0.94082840236686394</v>
      </c>
      <c r="X75">
        <v>379343</v>
      </c>
      <c r="Y75">
        <v>348916</v>
      </c>
      <c r="Z75">
        <v>321745</v>
      </c>
      <c r="AA75">
        <v>284373</v>
      </c>
      <c r="AB75">
        <v>223385</v>
      </c>
      <c r="AC75">
        <v>174026</v>
      </c>
      <c r="AD75">
        <v>88205</v>
      </c>
      <c r="AE75">
        <v>8098</v>
      </c>
      <c r="AF75">
        <v>0</v>
      </c>
      <c r="AG75"/>
      <c r="AH75">
        <f t="shared" si="7"/>
        <v>30427</v>
      </c>
      <c r="AI75">
        <f t="shared" si="8"/>
        <v>27171</v>
      </c>
      <c r="AJ75">
        <f t="shared" si="9"/>
        <v>37372</v>
      </c>
      <c r="AK75">
        <f t="shared" si="10"/>
        <v>60988</v>
      </c>
      <c r="AL75">
        <f t="shared" si="11"/>
        <v>49359</v>
      </c>
      <c r="AM75">
        <f t="shared" si="12"/>
        <v>85821</v>
      </c>
      <c r="AN75">
        <f t="shared" si="13"/>
        <v>80107</v>
      </c>
      <c r="AO75">
        <f t="shared" si="14"/>
        <v>8098</v>
      </c>
      <c r="AP75">
        <f t="shared" si="15"/>
        <v>0</v>
      </c>
      <c r="AQ75" s="5">
        <f t="shared" si="37"/>
        <v>223385</v>
      </c>
      <c r="AR75" s="5">
        <f t="shared" si="16"/>
        <v>174026</v>
      </c>
      <c r="AS75" s="5"/>
      <c r="AT75">
        <v>0</v>
      </c>
      <c r="AU75">
        <f t="shared" si="44"/>
        <v>57598</v>
      </c>
      <c r="AV75">
        <f t="shared" si="45"/>
        <v>147719</v>
      </c>
      <c r="AW75">
        <f t="shared" si="46"/>
        <v>165928</v>
      </c>
      <c r="AX75">
        <f t="shared" si="47"/>
        <v>8098</v>
      </c>
      <c r="AY75">
        <f t="shared" si="48"/>
        <v>0</v>
      </c>
      <c r="AZ75">
        <f t="shared" si="49"/>
        <v>776754</v>
      </c>
      <c r="BA75">
        <f t="shared" si="50"/>
        <v>223385</v>
      </c>
      <c r="BB75">
        <f t="shared" si="51"/>
        <v>174026</v>
      </c>
      <c r="BC75">
        <f t="shared" si="52"/>
        <v>921.06684999999993</v>
      </c>
      <c r="BD75">
        <f t="shared" si="130"/>
        <v>3.9171990102400502</v>
      </c>
      <c r="BE75">
        <f t="shared" si="131"/>
        <v>3.4980186777280839</v>
      </c>
      <c r="BF75">
        <f t="shared" si="131"/>
        <v>4.8113044799254334</v>
      </c>
      <c r="BG75">
        <f t="shared" si="131"/>
        <v>7.8516492995208269</v>
      </c>
      <c r="BH75">
        <f t="shared" si="131"/>
        <v>6.354521508740218</v>
      </c>
      <c r="BI75">
        <f t="shared" si="131"/>
        <v>11.048671780254752</v>
      </c>
      <c r="BJ75">
        <f t="shared" si="131"/>
        <v>10.313046344144993</v>
      </c>
      <c r="BK75">
        <f t="shared" si="131"/>
        <v>1.042543713968644</v>
      </c>
      <c r="BL75">
        <f t="shared" si="131"/>
        <v>0</v>
      </c>
      <c r="BM75">
        <f>AT75/$AZ75*100</f>
        <v>0</v>
      </c>
      <c r="BN75">
        <f>AZ75/$AZ75*100</f>
        <v>100</v>
      </c>
    </row>
    <row r="76" spans="1:66">
      <c r="AH76">
        <f t="shared" si="7"/>
        <v>0</v>
      </c>
      <c r="AI76">
        <f t="shared" si="8"/>
        <v>0</v>
      </c>
      <c r="AJ76">
        <f t="shared" si="9"/>
        <v>0</v>
      </c>
      <c r="AK76">
        <f t="shared" si="10"/>
        <v>0</v>
      </c>
      <c r="AL76">
        <f t="shared" si="11"/>
        <v>0</v>
      </c>
      <c r="AM76">
        <f t="shared" si="12"/>
        <v>0</v>
      </c>
      <c r="AN76">
        <f t="shared" si="13"/>
        <v>0</v>
      </c>
      <c r="AO76">
        <f t="shared" si="14"/>
        <v>0</v>
      </c>
      <c r="AP76">
        <f t="shared" si="15"/>
        <v>0</v>
      </c>
      <c r="AQ76" s="5">
        <f t="shared" si="37"/>
        <v>0</v>
      </c>
      <c r="AR76" s="5">
        <f t="shared" si="16"/>
        <v>0</v>
      </c>
      <c r="AU76">
        <f t="shared" si="44"/>
        <v>0</v>
      </c>
      <c r="AV76">
        <f t="shared" si="45"/>
        <v>0</v>
      </c>
      <c r="AW76">
        <f t="shared" si="46"/>
        <v>0</v>
      </c>
      <c r="AX76">
        <f t="shared" si="47"/>
        <v>0</v>
      </c>
      <c r="AY76">
        <f t="shared" si="48"/>
        <v>0</v>
      </c>
    </row>
    <row r="77" spans="1:66" s="1" customFormat="1">
      <c r="A77">
        <v>13</v>
      </c>
      <c r="B77">
        <v>30</v>
      </c>
      <c r="C77"/>
      <c r="D77">
        <v>1</v>
      </c>
      <c r="E77" t="s">
        <v>24</v>
      </c>
      <c r="F77" t="s">
        <v>27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 t="s">
        <v>70</v>
      </c>
      <c r="N77">
        <v>0</v>
      </c>
      <c r="O77">
        <f t="shared" ref="O77:O81" si="132">N77*100</f>
        <v>0</v>
      </c>
      <c r="P77">
        <v>29.986999999999998</v>
      </c>
      <c r="Q77">
        <v>33.799999999999997</v>
      </c>
      <c r="R77">
        <v>29.986999999999998</v>
      </c>
      <c r="S77">
        <v>33.799999999999997</v>
      </c>
      <c r="T77">
        <f t="shared" ref="T77:T81" si="133">P77/R77</f>
        <v>1</v>
      </c>
      <c r="U77">
        <f t="shared" ref="U77:U81" si="134">Q77/S77</f>
        <v>1</v>
      </c>
      <c r="V77">
        <f t="shared" ref="V77:V81" si="135">1-T77</f>
        <v>0</v>
      </c>
      <c r="W77">
        <f t="shared" si="103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/>
      <c r="AH77">
        <f t="shared" si="7"/>
        <v>0</v>
      </c>
      <c r="AI77">
        <f t="shared" si="8"/>
        <v>0</v>
      </c>
      <c r="AJ77">
        <f t="shared" si="9"/>
        <v>0</v>
      </c>
      <c r="AK77">
        <f t="shared" si="10"/>
        <v>0</v>
      </c>
      <c r="AL77">
        <f t="shared" si="11"/>
        <v>0</v>
      </c>
      <c r="AM77">
        <f t="shared" si="12"/>
        <v>0</v>
      </c>
      <c r="AN77">
        <f t="shared" si="13"/>
        <v>0</v>
      </c>
      <c r="AO77">
        <f t="shared" si="14"/>
        <v>0</v>
      </c>
      <c r="AP77">
        <f t="shared" si="15"/>
        <v>0</v>
      </c>
      <c r="AQ77" s="5">
        <f t="shared" si="37"/>
        <v>0</v>
      </c>
      <c r="AR77" s="5">
        <f t="shared" si="16"/>
        <v>0</v>
      </c>
      <c r="AS77" s="5"/>
      <c r="AT77">
        <v>0</v>
      </c>
      <c r="AU77">
        <f t="shared" si="44"/>
        <v>0</v>
      </c>
      <c r="AV77">
        <f t="shared" si="45"/>
        <v>0</v>
      </c>
      <c r="AW77">
        <f t="shared" si="46"/>
        <v>0</v>
      </c>
      <c r="AX77">
        <f t="shared" si="47"/>
        <v>0</v>
      </c>
      <c r="AY77">
        <f t="shared" si="48"/>
        <v>0</v>
      </c>
      <c r="AZ77">
        <f t="shared" ref="AZ77" si="136">SUM(AH77:AT77)</f>
        <v>0</v>
      </c>
      <c r="BA77">
        <f t="shared" ref="BA77:BA81" si="137">AL77+AM77+AN77+AO77+AP77+AT77</f>
        <v>0</v>
      </c>
      <c r="BB77">
        <f t="shared" ref="BB77:BB81" si="138">AM77+AN77+AO77+AP77+AT77</f>
        <v>0</v>
      </c>
      <c r="BC77">
        <f t="shared" si="52"/>
        <v>0</v>
      </c>
      <c r="BD77">
        <f t="shared" ref="BD77" si="139">SUM(AI77:AZ77)</f>
        <v>0</v>
      </c>
      <c r="BE77">
        <f t="shared" ref="BE77" si="140">SUM(AJ77:BD77)</f>
        <v>0</v>
      </c>
      <c r="BF77">
        <f t="shared" ref="BF77" si="141">SUM(AK77:BE77)</f>
        <v>0</v>
      </c>
      <c r="BG77">
        <f t="shared" ref="BG77" si="142">SUM(AL77:BF77)</f>
        <v>0</v>
      </c>
      <c r="BH77">
        <f t="shared" ref="BH77" si="143">SUM(AM77:BG77)</f>
        <v>0</v>
      </c>
      <c r="BI77">
        <f t="shared" ref="BI77" si="144">SUM(AN77:BH77)</f>
        <v>0</v>
      </c>
      <c r="BJ77">
        <f t="shared" ref="BJ77" si="145">SUM(AO77:BI77)</f>
        <v>0</v>
      </c>
      <c r="BK77">
        <f t="shared" ref="BK77" si="146">SUM(AP77:BJ77)</f>
        <v>0</v>
      </c>
      <c r="BL77">
        <f t="shared" ref="BL77" si="147">SUM(AT77:BK77)</f>
        <v>0</v>
      </c>
      <c r="BM77">
        <f t="shared" ref="BM77" si="148">SUM(AZ77:BL77)</f>
        <v>0</v>
      </c>
      <c r="BN77">
        <f t="shared" ref="BN77" si="149">SUM(BD77:BM77)</f>
        <v>0</v>
      </c>
    </row>
    <row r="78" spans="1:66">
      <c r="A78">
        <v>13</v>
      </c>
      <c r="B78">
        <v>30</v>
      </c>
      <c r="D78">
        <v>1</v>
      </c>
      <c r="E78" t="s">
        <v>26</v>
      </c>
      <c r="F78" t="s">
        <v>27</v>
      </c>
      <c r="G78">
        <v>0</v>
      </c>
      <c r="H78">
        <v>1</v>
      </c>
      <c r="I78">
        <v>0</v>
      </c>
      <c r="J78">
        <v>1E-4</v>
      </c>
      <c r="K78" s="2">
        <v>0</v>
      </c>
      <c r="L78" s="2">
        <v>20</v>
      </c>
      <c r="M78" t="s">
        <v>71</v>
      </c>
      <c r="N78">
        <v>1.175E-3</v>
      </c>
      <c r="O78">
        <f t="shared" si="132"/>
        <v>0.11750000000000001</v>
      </c>
      <c r="P78">
        <v>28.263999999999999</v>
      </c>
      <c r="Q78">
        <v>18.11</v>
      </c>
      <c r="R78">
        <v>29.986999999999998</v>
      </c>
      <c r="S78">
        <v>33.799999999999997</v>
      </c>
      <c r="T78" s="2">
        <f t="shared" si="133"/>
        <v>0.94254176809950985</v>
      </c>
      <c r="U78" s="2">
        <f t="shared" si="134"/>
        <v>0.5357988165680474</v>
      </c>
      <c r="V78" s="2">
        <f t="shared" si="135"/>
        <v>5.7458231900490153E-2</v>
      </c>
      <c r="W78" s="2">
        <f t="shared" ref="W77:W81" si="150">1-U78</f>
        <v>0.4642011834319526</v>
      </c>
      <c r="X78" s="2">
        <v>229378</v>
      </c>
      <c r="Y78" s="2">
        <v>135524</v>
      </c>
      <c r="Z78" s="2">
        <v>106158</v>
      </c>
      <c r="AA78" s="2">
        <v>80679</v>
      </c>
      <c r="AB78" s="2">
        <v>47314</v>
      </c>
      <c r="AC78" s="2">
        <v>26404</v>
      </c>
      <c r="AD78" s="2">
        <v>7564</v>
      </c>
      <c r="AE78" s="2">
        <v>1</v>
      </c>
      <c r="AF78" s="2">
        <v>0</v>
      </c>
      <c r="AG78" s="2"/>
      <c r="AH78">
        <f t="shared" si="7"/>
        <v>93854</v>
      </c>
      <c r="AI78">
        <f t="shared" si="8"/>
        <v>29366</v>
      </c>
      <c r="AJ78">
        <f t="shared" si="9"/>
        <v>25479</v>
      </c>
      <c r="AK78">
        <f t="shared" si="10"/>
        <v>33365</v>
      </c>
      <c r="AL78">
        <f t="shared" si="11"/>
        <v>20910</v>
      </c>
      <c r="AM78">
        <f t="shared" si="12"/>
        <v>18840</v>
      </c>
      <c r="AN78">
        <f t="shared" si="13"/>
        <v>7563</v>
      </c>
      <c r="AO78">
        <f t="shared" si="14"/>
        <v>1</v>
      </c>
      <c r="AP78">
        <f t="shared" si="15"/>
        <v>0</v>
      </c>
      <c r="AQ78" s="5">
        <f t="shared" si="37"/>
        <v>47314</v>
      </c>
      <c r="AR78" s="5">
        <f t="shared" si="16"/>
        <v>26404</v>
      </c>
      <c r="AT78">
        <v>0</v>
      </c>
      <c r="AU78">
        <f t="shared" si="44"/>
        <v>123220</v>
      </c>
      <c r="AV78">
        <f t="shared" si="45"/>
        <v>79754</v>
      </c>
      <c r="AW78">
        <f t="shared" si="46"/>
        <v>26403</v>
      </c>
      <c r="AX78">
        <f t="shared" si="47"/>
        <v>1</v>
      </c>
      <c r="AY78">
        <f t="shared" si="48"/>
        <v>0</v>
      </c>
      <c r="AZ78">
        <f t="shared" ref="AZ78:AZ81" si="151">SUM(AH78:AT78)</f>
        <v>303096</v>
      </c>
      <c r="BA78">
        <f t="shared" si="137"/>
        <v>47314</v>
      </c>
      <c r="BB78">
        <f t="shared" si="138"/>
        <v>26404</v>
      </c>
      <c r="BC78">
        <f t="shared" si="52"/>
        <v>122.59039999999999</v>
      </c>
      <c r="BD78">
        <f t="shared" ref="BD78:BD81" si="152">AH78/$AZ78*100</f>
        <v>30.965106764853378</v>
      </c>
      <c r="BE78">
        <f t="shared" ref="BE78:BE81" si="153">AI78/$AZ78*100</f>
        <v>9.6886794942856387</v>
      </c>
      <c r="BF78">
        <f t="shared" ref="BF78:BF81" si="154">AJ78/$AZ78*100</f>
        <v>8.4062475255364646</v>
      </c>
      <c r="BG78">
        <f t="shared" ref="BG78:BG81" si="155">AK78/$AZ78*100</f>
        <v>11.00806345184364</v>
      </c>
      <c r="BH78">
        <f t="shared" ref="BH78:BH81" si="156">AL78/$AZ78*100</f>
        <v>6.8988043392192573</v>
      </c>
      <c r="BI78">
        <f t="shared" ref="BI78:BI81" si="157">AM78/$AZ78*100</f>
        <v>6.2158524031989861</v>
      </c>
      <c r="BJ78">
        <f t="shared" ref="BJ78:BJ81" si="158">AN78/$AZ78*100</f>
        <v>2.4952490300102936</v>
      </c>
      <c r="BK78">
        <f t="shared" ref="BK78:BK81" si="159">AO78/$AZ78*100</f>
        <v>3.299284715073772E-4</v>
      </c>
      <c r="BL78">
        <f t="shared" ref="BL78:BL81" si="160">AP78/$AZ78*100</f>
        <v>0</v>
      </c>
      <c r="BM78">
        <f t="shared" ref="BM78:BM81" si="161">AT78/$AZ78*100</f>
        <v>0</v>
      </c>
      <c r="BN78">
        <f t="shared" ref="BN78:BN81" si="162">AZ78/$AZ78*100</f>
        <v>100</v>
      </c>
    </row>
    <row r="79" spans="1:66">
      <c r="A79">
        <v>13</v>
      </c>
      <c r="B79">
        <v>30</v>
      </c>
      <c r="D79">
        <v>1</v>
      </c>
      <c r="E79" t="s">
        <v>26</v>
      </c>
      <c r="F79" t="s">
        <v>27</v>
      </c>
      <c r="G79">
        <v>0</v>
      </c>
      <c r="H79">
        <v>1</v>
      </c>
      <c r="I79">
        <v>0</v>
      </c>
      <c r="J79">
        <v>2.9999999999999997E-4</v>
      </c>
      <c r="K79">
        <v>0</v>
      </c>
      <c r="L79">
        <v>20</v>
      </c>
      <c r="M79" t="s">
        <v>72</v>
      </c>
      <c r="N79">
        <v>3.3050000000000002E-3</v>
      </c>
      <c r="O79">
        <f t="shared" si="132"/>
        <v>0.33050000000000002</v>
      </c>
      <c r="P79">
        <v>25.463000000000001</v>
      </c>
      <c r="Q79">
        <v>7.92</v>
      </c>
      <c r="R79">
        <v>29.986999999999998</v>
      </c>
      <c r="S79">
        <v>33.799999999999997</v>
      </c>
      <c r="T79">
        <f t="shared" si="133"/>
        <v>0.84913462500416859</v>
      </c>
      <c r="U79">
        <f t="shared" si="134"/>
        <v>0.23431952662721894</v>
      </c>
      <c r="V79">
        <f t="shared" si="135"/>
        <v>0.15086537499583141</v>
      </c>
      <c r="W79">
        <f t="shared" si="150"/>
        <v>0.76568047337278111</v>
      </c>
      <c r="X79">
        <v>284196</v>
      </c>
      <c r="Y79">
        <v>212752</v>
      </c>
      <c r="Z79">
        <v>184846</v>
      </c>
      <c r="AA79">
        <v>156662</v>
      </c>
      <c r="AB79">
        <v>117586</v>
      </c>
      <c r="AC79">
        <v>85309</v>
      </c>
      <c r="AD79">
        <v>39468</v>
      </c>
      <c r="AE79">
        <v>2515</v>
      </c>
      <c r="AF79">
        <v>0</v>
      </c>
      <c r="AH79">
        <f t="shared" si="7"/>
        <v>71444</v>
      </c>
      <c r="AI79">
        <f t="shared" si="8"/>
        <v>27906</v>
      </c>
      <c r="AJ79">
        <f t="shared" si="9"/>
        <v>28184</v>
      </c>
      <c r="AK79">
        <f t="shared" si="10"/>
        <v>39076</v>
      </c>
      <c r="AL79">
        <f t="shared" si="11"/>
        <v>32277</v>
      </c>
      <c r="AM79">
        <f t="shared" si="12"/>
        <v>45841</v>
      </c>
      <c r="AN79">
        <f t="shared" si="13"/>
        <v>36953</v>
      </c>
      <c r="AO79">
        <f t="shared" si="14"/>
        <v>2515</v>
      </c>
      <c r="AP79">
        <f t="shared" si="15"/>
        <v>0</v>
      </c>
      <c r="AQ79" s="5">
        <f t="shared" si="37"/>
        <v>117586</v>
      </c>
      <c r="AR79" s="5">
        <f t="shared" si="16"/>
        <v>85309</v>
      </c>
      <c r="AT79">
        <v>0</v>
      </c>
      <c r="AU79">
        <f t="shared" si="44"/>
        <v>99350</v>
      </c>
      <c r="AV79">
        <f t="shared" si="45"/>
        <v>99537</v>
      </c>
      <c r="AW79">
        <f t="shared" si="46"/>
        <v>82794</v>
      </c>
      <c r="AX79">
        <f t="shared" si="47"/>
        <v>2515</v>
      </c>
      <c r="AY79">
        <f t="shared" si="48"/>
        <v>0</v>
      </c>
      <c r="AZ79">
        <f t="shared" si="151"/>
        <v>487091</v>
      </c>
      <c r="BA79">
        <f t="shared" si="137"/>
        <v>117586</v>
      </c>
      <c r="BB79">
        <f t="shared" si="138"/>
        <v>85309</v>
      </c>
      <c r="BC79">
        <f t="shared" si="52"/>
        <v>428.16749999999996</v>
      </c>
      <c r="BD79">
        <f t="shared" si="152"/>
        <v>14.667485131115129</v>
      </c>
      <c r="BE79">
        <f t="shared" si="153"/>
        <v>5.7291142722817705</v>
      </c>
      <c r="BF79">
        <f t="shared" si="154"/>
        <v>5.7861877965308333</v>
      </c>
      <c r="BG79">
        <f t="shared" si="155"/>
        <v>8.0223202645912171</v>
      </c>
      <c r="BH79">
        <f t="shared" si="156"/>
        <v>6.6264825258524587</v>
      </c>
      <c r="BI79">
        <f t="shared" si="157"/>
        <v>9.4111777881340455</v>
      </c>
      <c r="BJ79">
        <f t="shared" si="158"/>
        <v>7.5864674157395644</v>
      </c>
      <c r="BK79">
        <f t="shared" si="159"/>
        <v>0.51633062405176855</v>
      </c>
      <c r="BL79">
        <f t="shared" si="160"/>
        <v>0</v>
      </c>
      <c r="BM79">
        <f t="shared" si="161"/>
        <v>0</v>
      </c>
      <c r="BN79">
        <f t="shared" si="162"/>
        <v>100</v>
      </c>
    </row>
    <row r="80" spans="1:66">
      <c r="A80">
        <v>13</v>
      </c>
      <c r="B80">
        <v>30</v>
      </c>
      <c r="D80">
        <v>1</v>
      </c>
      <c r="E80" t="s">
        <v>26</v>
      </c>
      <c r="F80" t="s">
        <v>27</v>
      </c>
      <c r="G80">
        <v>0</v>
      </c>
      <c r="H80">
        <v>1</v>
      </c>
      <c r="I80">
        <v>0</v>
      </c>
      <c r="J80">
        <v>5.0000000000000001E-4</v>
      </c>
      <c r="K80" s="2">
        <v>0</v>
      </c>
      <c r="L80" s="2">
        <v>20</v>
      </c>
      <c r="M80" t="s">
        <v>73</v>
      </c>
      <c r="N80">
        <v>5.3350000000000003E-3</v>
      </c>
      <c r="O80">
        <f t="shared" si="132"/>
        <v>0.53350000000000009</v>
      </c>
      <c r="P80">
        <v>23.248000000000001</v>
      </c>
      <c r="Q80">
        <v>4.3099999999999996</v>
      </c>
      <c r="R80">
        <v>29.986999999999998</v>
      </c>
      <c r="S80">
        <v>33.799999999999997</v>
      </c>
      <c r="T80" s="2">
        <f t="shared" si="133"/>
        <v>0.77526928335612111</v>
      </c>
      <c r="U80" s="2">
        <f t="shared" si="134"/>
        <v>0.12751479289940829</v>
      </c>
      <c r="V80" s="2">
        <f t="shared" si="135"/>
        <v>0.22473071664387889</v>
      </c>
      <c r="W80" s="2">
        <f t="shared" si="150"/>
        <v>0.87248520710059174</v>
      </c>
      <c r="X80" s="2">
        <v>308679</v>
      </c>
      <c r="Y80" s="2">
        <v>252006</v>
      </c>
      <c r="Z80" s="2">
        <v>226975</v>
      </c>
      <c r="AA80" s="2">
        <v>200629</v>
      </c>
      <c r="AB80" s="2">
        <v>161539</v>
      </c>
      <c r="AC80" s="2">
        <v>128898</v>
      </c>
      <c r="AD80" s="2">
        <v>71128</v>
      </c>
      <c r="AE80" s="2">
        <v>8188</v>
      </c>
      <c r="AF80" s="2">
        <v>0</v>
      </c>
      <c r="AG80" s="2"/>
      <c r="AH80">
        <f t="shared" si="7"/>
        <v>56673</v>
      </c>
      <c r="AI80">
        <f t="shared" si="8"/>
        <v>25031</v>
      </c>
      <c r="AJ80">
        <f t="shared" si="9"/>
        <v>26346</v>
      </c>
      <c r="AK80">
        <f t="shared" si="10"/>
        <v>39090</v>
      </c>
      <c r="AL80">
        <f t="shared" si="11"/>
        <v>32641</v>
      </c>
      <c r="AM80">
        <f t="shared" si="12"/>
        <v>57770</v>
      </c>
      <c r="AN80">
        <f t="shared" si="13"/>
        <v>62940</v>
      </c>
      <c r="AO80">
        <f t="shared" si="14"/>
        <v>8188</v>
      </c>
      <c r="AP80">
        <f t="shared" si="15"/>
        <v>0</v>
      </c>
      <c r="AQ80" s="5">
        <f t="shared" si="37"/>
        <v>161539</v>
      </c>
      <c r="AR80" s="5">
        <f t="shared" si="16"/>
        <v>128898</v>
      </c>
      <c r="AT80">
        <v>0</v>
      </c>
      <c r="AU80">
        <f t="shared" si="44"/>
        <v>81704</v>
      </c>
      <c r="AV80">
        <f t="shared" si="45"/>
        <v>98077</v>
      </c>
      <c r="AW80">
        <f t="shared" si="46"/>
        <v>120710</v>
      </c>
      <c r="AX80">
        <f t="shared" si="47"/>
        <v>8188</v>
      </c>
      <c r="AY80">
        <f t="shared" si="48"/>
        <v>0</v>
      </c>
      <c r="AZ80">
        <f t="shared" si="151"/>
        <v>599116</v>
      </c>
      <c r="BA80">
        <f t="shared" si="137"/>
        <v>161539</v>
      </c>
      <c r="BB80">
        <f t="shared" si="138"/>
        <v>128898</v>
      </c>
      <c r="BC80">
        <f t="shared" si="52"/>
        <v>733.81829999999991</v>
      </c>
      <c r="BD80">
        <f t="shared" si="152"/>
        <v>9.4594369037047912</v>
      </c>
      <c r="BE80">
        <f t="shared" si="153"/>
        <v>4.1779889036513795</v>
      </c>
      <c r="BF80">
        <f t="shared" si="154"/>
        <v>4.3974789523230893</v>
      </c>
      <c r="BG80">
        <f t="shared" si="155"/>
        <v>6.524612929716449</v>
      </c>
      <c r="BH80">
        <f t="shared" si="156"/>
        <v>5.4481936720100945</v>
      </c>
      <c r="BI80">
        <f t="shared" si="157"/>
        <v>9.642540008946515</v>
      </c>
      <c r="BJ80">
        <f t="shared" si="158"/>
        <v>10.505478071024644</v>
      </c>
      <c r="BK80">
        <f t="shared" si="159"/>
        <v>1.3666802422235427</v>
      </c>
      <c r="BL80">
        <f t="shared" si="160"/>
        <v>0</v>
      </c>
      <c r="BM80">
        <f t="shared" si="161"/>
        <v>0</v>
      </c>
      <c r="BN80">
        <f t="shared" si="162"/>
        <v>100</v>
      </c>
    </row>
    <row r="81" spans="1:66">
      <c r="A81">
        <v>13</v>
      </c>
      <c r="B81">
        <v>30</v>
      </c>
      <c r="D81">
        <v>1</v>
      </c>
      <c r="E81" t="s">
        <v>26</v>
      </c>
      <c r="F81" t="s">
        <v>27</v>
      </c>
      <c r="G81">
        <v>0</v>
      </c>
      <c r="H81">
        <v>1</v>
      </c>
      <c r="I81">
        <v>0</v>
      </c>
      <c r="J81">
        <v>6.9999999999999999E-4</v>
      </c>
      <c r="K81" s="2">
        <v>0</v>
      </c>
      <c r="L81" s="2">
        <v>20</v>
      </c>
      <c r="M81" t="s">
        <v>74</v>
      </c>
      <c r="N81">
        <v>7.4539999999999997E-3</v>
      </c>
      <c r="O81">
        <f t="shared" si="132"/>
        <v>0.74539999999999995</v>
      </c>
      <c r="P81">
        <v>21.593</v>
      </c>
      <c r="Q81">
        <v>2.68</v>
      </c>
      <c r="R81">
        <v>29.986999999999998</v>
      </c>
      <c r="S81">
        <v>33.799999999999997</v>
      </c>
      <c r="T81" s="2">
        <f t="shared" si="133"/>
        <v>0.72007870077033387</v>
      </c>
      <c r="U81" s="2">
        <f t="shared" si="134"/>
        <v>7.9289940828402378E-2</v>
      </c>
      <c r="V81" s="2">
        <f t="shared" si="135"/>
        <v>0.27992129922966613</v>
      </c>
      <c r="W81" s="2">
        <f t="shared" si="150"/>
        <v>0.92071005917159765</v>
      </c>
      <c r="X81" s="2">
        <v>326437</v>
      </c>
      <c r="Y81" s="2">
        <v>278084</v>
      </c>
      <c r="Z81" s="2">
        <v>254877</v>
      </c>
      <c r="AA81" s="2">
        <v>230003</v>
      </c>
      <c r="AB81" s="2">
        <v>192270</v>
      </c>
      <c r="AC81" s="2">
        <v>159896</v>
      </c>
      <c r="AD81" s="2">
        <v>98037</v>
      </c>
      <c r="AE81" s="2">
        <v>17279</v>
      </c>
      <c r="AF81" s="2">
        <v>0</v>
      </c>
      <c r="AG81" s="2"/>
      <c r="AH81">
        <f t="shared" si="7"/>
        <v>48353</v>
      </c>
      <c r="AI81">
        <f t="shared" si="8"/>
        <v>23207</v>
      </c>
      <c r="AJ81">
        <f t="shared" si="9"/>
        <v>24874</v>
      </c>
      <c r="AK81">
        <f t="shared" si="10"/>
        <v>37733</v>
      </c>
      <c r="AL81">
        <f t="shared" si="11"/>
        <v>32374</v>
      </c>
      <c r="AM81">
        <f t="shared" si="12"/>
        <v>61859</v>
      </c>
      <c r="AN81">
        <f t="shared" si="13"/>
        <v>80758</v>
      </c>
      <c r="AO81">
        <f t="shared" si="14"/>
        <v>17279</v>
      </c>
      <c r="AP81">
        <f t="shared" si="15"/>
        <v>0</v>
      </c>
      <c r="AQ81" s="5">
        <f t="shared" si="37"/>
        <v>192270</v>
      </c>
      <c r="AR81" s="5">
        <f t="shared" si="16"/>
        <v>159896</v>
      </c>
      <c r="AT81">
        <v>0</v>
      </c>
      <c r="AU81">
        <f t="shared" si="44"/>
        <v>71560</v>
      </c>
      <c r="AV81">
        <f t="shared" si="45"/>
        <v>94981</v>
      </c>
      <c r="AW81">
        <f t="shared" si="46"/>
        <v>142617</v>
      </c>
      <c r="AX81">
        <f t="shared" si="47"/>
        <v>17279</v>
      </c>
      <c r="AY81">
        <f t="shared" si="48"/>
        <v>0</v>
      </c>
      <c r="AZ81">
        <f t="shared" si="151"/>
        <v>678603</v>
      </c>
      <c r="BA81">
        <f t="shared" si="137"/>
        <v>192270</v>
      </c>
      <c r="BB81">
        <f t="shared" si="138"/>
        <v>159896</v>
      </c>
      <c r="BC81">
        <f t="shared" si="52"/>
        <v>1038.3924999999999</v>
      </c>
      <c r="BD81">
        <f t="shared" si="152"/>
        <v>7.1253737457688811</v>
      </c>
      <c r="BE81">
        <f t="shared" si="153"/>
        <v>3.4198198357508001</v>
      </c>
      <c r="BF81">
        <f t="shared" si="154"/>
        <v>3.6654715643756366</v>
      </c>
      <c r="BG81">
        <f t="shared" si="155"/>
        <v>5.5603939269351885</v>
      </c>
      <c r="BH81">
        <f t="shared" si="156"/>
        <v>4.7706833008401084</v>
      </c>
      <c r="BI81">
        <f t="shared" si="157"/>
        <v>9.1156390407941021</v>
      </c>
      <c r="BJ81">
        <f t="shared" si="158"/>
        <v>11.90062525511971</v>
      </c>
      <c r="BK81">
        <f t="shared" si="159"/>
        <v>2.5462604792492809</v>
      </c>
      <c r="BL81">
        <f t="shared" si="160"/>
        <v>0</v>
      </c>
      <c r="BM81">
        <f t="shared" si="161"/>
        <v>0</v>
      </c>
      <c r="BN81">
        <f t="shared" si="162"/>
        <v>100</v>
      </c>
    </row>
    <row r="82" spans="1:66">
      <c r="AH82">
        <f t="shared" si="7"/>
        <v>0</v>
      </c>
      <c r="AI82">
        <f t="shared" si="8"/>
        <v>0</v>
      </c>
      <c r="AJ82">
        <f t="shared" si="9"/>
        <v>0</v>
      </c>
      <c r="AK82">
        <f t="shared" si="10"/>
        <v>0</v>
      </c>
      <c r="AL82">
        <f t="shared" si="11"/>
        <v>0</v>
      </c>
      <c r="AM82">
        <f t="shared" si="12"/>
        <v>0</v>
      </c>
      <c r="AN82">
        <f t="shared" si="13"/>
        <v>0</v>
      </c>
      <c r="AO82">
        <f t="shared" si="14"/>
        <v>0</v>
      </c>
      <c r="AP82">
        <f t="shared" si="15"/>
        <v>0</v>
      </c>
      <c r="AQ82" s="5">
        <f t="shared" si="37"/>
        <v>0</v>
      </c>
      <c r="AR82" s="5">
        <f t="shared" si="16"/>
        <v>0</v>
      </c>
    </row>
    <row r="83" spans="1:66">
      <c r="A83">
        <v>13</v>
      </c>
      <c r="B83">
        <v>15</v>
      </c>
      <c r="D83">
        <v>1</v>
      </c>
      <c r="E83" t="s">
        <v>24</v>
      </c>
      <c r="F83" t="s">
        <v>21</v>
      </c>
      <c r="G83">
        <v>0</v>
      </c>
      <c r="H83">
        <v>1</v>
      </c>
      <c r="I83">
        <v>1</v>
      </c>
      <c r="J83">
        <v>0</v>
      </c>
      <c r="K83">
        <v>0</v>
      </c>
      <c r="L83">
        <v>20</v>
      </c>
      <c r="M83" t="s">
        <v>90</v>
      </c>
      <c r="N83">
        <v>0</v>
      </c>
      <c r="O83">
        <f>N83*100</f>
        <v>0</v>
      </c>
      <c r="P83">
        <v>28.093</v>
      </c>
      <c r="Q83">
        <v>31.53</v>
      </c>
      <c r="R83">
        <v>28.093</v>
      </c>
      <c r="S83">
        <v>31.53</v>
      </c>
      <c r="T83">
        <f t="shared" ref="T83" si="163">P83/R83</f>
        <v>1</v>
      </c>
      <c r="U83">
        <f t="shared" ref="U83" si="164">Q83/S83</f>
        <v>1</v>
      </c>
      <c r="V83">
        <f t="shared" ref="V83:W83" si="165">1-T83</f>
        <v>0</v>
      </c>
      <c r="W83">
        <f>1-U83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f t="shared" si="7"/>
        <v>0</v>
      </c>
      <c r="AI83">
        <f t="shared" si="8"/>
        <v>0</v>
      </c>
      <c r="AJ83">
        <f t="shared" si="9"/>
        <v>0</v>
      </c>
      <c r="AK83">
        <f t="shared" si="10"/>
        <v>0</v>
      </c>
      <c r="AL83">
        <f t="shared" si="11"/>
        <v>0</v>
      </c>
      <c r="AM83">
        <f t="shared" si="12"/>
        <v>0</v>
      </c>
      <c r="AN83">
        <f t="shared" si="13"/>
        <v>0</v>
      </c>
      <c r="AO83">
        <f t="shared" si="14"/>
        <v>0</v>
      </c>
      <c r="AP83">
        <f t="shared" si="15"/>
        <v>0</v>
      </c>
      <c r="AQ83" s="5">
        <f t="shared" si="37"/>
        <v>0</v>
      </c>
      <c r="AR83" s="5">
        <f t="shared" si="16"/>
        <v>0</v>
      </c>
      <c r="AT83">
        <v>0</v>
      </c>
      <c r="AU83">
        <f t="shared" ref="AU83:AU87" si="166">AH83+AI83</f>
        <v>0</v>
      </c>
      <c r="AV83">
        <f t="shared" ref="AV83:AV87" si="167">AJ83+AK83+AL83</f>
        <v>0</v>
      </c>
      <c r="AW83">
        <f t="shared" ref="AW83:AW87" si="168">AM83+AN83</f>
        <v>0</v>
      </c>
      <c r="AX83">
        <f t="shared" ref="AX83:AX87" si="169">AP83+AO83</f>
        <v>0</v>
      </c>
      <c r="AY83">
        <f t="shared" ref="AY83:AY87" si="170">AT83</f>
        <v>0</v>
      </c>
      <c r="AZ83">
        <f t="shared" ref="AZ83:AZ87" si="171">SUM(AH83:AT83)</f>
        <v>0</v>
      </c>
      <c r="BA83">
        <f t="shared" ref="P83:BB83" si="172">AZ83*100</f>
        <v>0</v>
      </c>
      <c r="BB83">
        <f t="shared" si="172"/>
        <v>0</v>
      </c>
    </row>
    <row r="84" spans="1:66" s="3" customFormat="1">
      <c r="A84" s="2">
        <v>13</v>
      </c>
      <c r="B84" s="2">
        <v>15</v>
      </c>
      <c r="C84" s="2"/>
      <c r="D84" s="2">
        <v>1</v>
      </c>
      <c r="E84" s="2" t="s">
        <v>24</v>
      </c>
      <c r="F84" s="2" t="s">
        <v>21</v>
      </c>
      <c r="G84" s="2">
        <v>0</v>
      </c>
      <c r="H84" s="2">
        <v>1</v>
      </c>
      <c r="I84" s="2">
        <v>1</v>
      </c>
      <c r="J84" s="2">
        <v>1E-4</v>
      </c>
      <c r="K84" s="2">
        <v>0</v>
      </c>
      <c r="L84" s="2">
        <v>20</v>
      </c>
      <c r="M84" t="s">
        <v>91</v>
      </c>
      <c r="N84" s="2">
        <v>1.645E-3</v>
      </c>
      <c r="O84" s="2">
        <f t="shared" ref="O84:O87" si="173">N84*100</f>
        <v>0.16450000000000001</v>
      </c>
      <c r="P84" s="2">
        <v>25.713999999999999</v>
      </c>
      <c r="Q84" s="2">
        <v>12.28</v>
      </c>
      <c r="R84" s="2">
        <v>28.093</v>
      </c>
      <c r="S84" s="2">
        <v>31.53</v>
      </c>
      <c r="T84" s="2">
        <f>P84/R84</f>
        <v>0.91531698287829699</v>
      </c>
      <c r="U84" s="2">
        <f t="shared" ref="U84:U87" si="174">Q84/S84</f>
        <v>0.38947034570250549</v>
      </c>
      <c r="V84" s="2">
        <f t="shared" ref="V84:V87" si="175">1-T84</f>
        <v>8.4683017121703008E-2</v>
      </c>
      <c r="W84" s="2">
        <f t="shared" ref="W84:W87" si="176">1-U84</f>
        <v>0.61052965429749451</v>
      </c>
      <c r="X84" s="2">
        <v>319802</v>
      </c>
      <c r="Y84" s="2">
        <v>216230</v>
      </c>
      <c r="Z84" s="2">
        <v>148940</v>
      </c>
      <c r="AA84" s="2">
        <v>98064</v>
      </c>
      <c r="AB84" s="2">
        <v>49572</v>
      </c>
      <c r="AC84" s="2">
        <v>25155</v>
      </c>
      <c r="AD84" s="2">
        <v>4183</v>
      </c>
      <c r="AE84" s="2">
        <v>6</v>
      </c>
      <c r="AF84" s="2">
        <v>0</v>
      </c>
      <c r="AG84" s="2"/>
      <c r="AH84">
        <f t="shared" si="7"/>
        <v>103572</v>
      </c>
      <c r="AI84">
        <f t="shared" si="8"/>
        <v>67290</v>
      </c>
      <c r="AJ84">
        <f t="shared" si="9"/>
        <v>50876</v>
      </c>
      <c r="AK84">
        <f t="shared" si="10"/>
        <v>48492</v>
      </c>
      <c r="AL84">
        <f t="shared" si="11"/>
        <v>24417</v>
      </c>
      <c r="AM84">
        <f t="shared" si="12"/>
        <v>20972</v>
      </c>
      <c r="AN84">
        <f t="shared" si="13"/>
        <v>4177</v>
      </c>
      <c r="AO84">
        <f t="shared" si="14"/>
        <v>6</v>
      </c>
      <c r="AP84">
        <f t="shared" si="15"/>
        <v>0</v>
      </c>
      <c r="AQ84" s="5">
        <f t="shared" si="37"/>
        <v>49572</v>
      </c>
      <c r="AR84" s="5">
        <f t="shared" si="16"/>
        <v>25155</v>
      </c>
      <c r="AS84" s="5"/>
      <c r="AT84">
        <v>0</v>
      </c>
      <c r="AU84">
        <f t="shared" si="166"/>
        <v>170862</v>
      </c>
      <c r="AV84">
        <f t="shared" si="167"/>
        <v>123785</v>
      </c>
      <c r="AW84">
        <f t="shared" si="168"/>
        <v>25149</v>
      </c>
      <c r="AX84">
        <f t="shared" si="169"/>
        <v>6</v>
      </c>
      <c r="AY84">
        <f t="shared" si="170"/>
        <v>0</v>
      </c>
      <c r="AZ84">
        <f t="shared" si="171"/>
        <v>394529</v>
      </c>
      <c r="BA84" s="2"/>
      <c r="BB84" s="2"/>
      <c r="BC84" s="2"/>
    </row>
    <row r="85" spans="1:66">
      <c r="A85">
        <v>13</v>
      </c>
      <c r="B85">
        <v>15</v>
      </c>
      <c r="D85">
        <v>1</v>
      </c>
      <c r="E85" t="s">
        <v>24</v>
      </c>
      <c r="F85" t="s">
        <v>21</v>
      </c>
      <c r="G85">
        <v>0</v>
      </c>
      <c r="H85">
        <v>1</v>
      </c>
      <c r="I85">
        <v>1</v>
      </c>
      <c r="J85">
        <v>2.0000000000000001E-4</v>
      </c>
      <c r="K85">
        <v>0</v>
      </c>
      <c r="L85">
        <v>20</v>
      </c>
      <c r="M85" t="s">
        <v>92</v>
      </c>
      <c r="N85">
        <v>3.4129999999999998E-3</v>
      </c>
      <c r="O85">
        <f t="shared" si="173"/>
        <v>0.34129999999999999</v>
      </c>
      <c r="P85">
        <v>22.77</v>
      </c>
      <c r="Q85">
        <v>6.39</v>
      </c>
      <c r="R85">
        <v>28.093</v>
      </c>
      <c r="S85">
        <v>31.53</v>
      </c>
      <c r="T85">
        <f t="shared" ref="T84:T87" si="177">P85/R85</f>
        <v>0.81052219414088922</v>
      </c>
      <c r="U85">
        <f t="shared" si="174"/>
        <v>0.20266412940057088</v>
      </c>
      <c r="V85">
        <f t="shared" si="175"/>
        <v>0.18947780585911078</v>
      </c>
      <c r="W85">
        <f t="shared" si="176"/>
        <v>0.79733587059942912</v>
      </c>
      <c r="X85">
        <v>361914</v>
      </c>
      <c r="Y85">
        <v>284773</v>
      </c>
      <c r="Z85">
        <v>220010</v>
      </c>
      <c r="AA85">
        <v>155418</v>
      </c>
      <c r="AB85">
        <v>92208</v>
      </c>
      <c r="AC85">
        <v>58382</v>
      </c>
      <c r="AD85">
        <v>18906</v>
      </c>
      <c r="AE85">
        <v>639</v>
      </c>
      <c r="AF85">
        <v>0</v>
      </c>
      <c r="AH85">
        <f t="shared" si="7"/>
        <v>77141</v>
      </c>
      <c r="AI85">
        <f t="shared" si="8"/>
        <v>64763</v>
      </c>
      <c r="AJ85">
        <f t="shared" si="9"/>
        <v>64592</v>
      </c>
      <c r="AK85">
        <f t="shared" si="10"/>
        <v>63210</v>
      </c>
      <c r="AL85">
        <f t="shared" si="11"/>
        <v>33826</v>
      </c>
      <c r="AM85">
        <f t="shared" si="12"/>
        <v>39476</v>
      </c>
      <c r="AN85">
        <f t="shared" si="13"/>
        <v>18267</v>
      </c>
      <c r="AO85">
        <f t="shared" si="14"/>
        <v>639</v>
      </c>
      <c r="AP85">
        <f t="shared" si="15"/>
        <v>0</v>
      </c>
      <c r="AQ85" s="5">
        <f t="shared" si="37"/>
        <v>92208</v>
      </c>
      <c r="AR85" s="5">
        <f t="shared" si="16"/>
        <v>58382</v>
      </c>
      <c r="AT85">
        <v>0</v>
      </c>
      <c r="AU85">
        <f t="shared" si="166"/>
        <v>141904</v>
      </c>
      <c r="AV85">
        <f t="shared" si="167"/>
        <v>161628</v>
      </c>
      <c r="AW85">
        <f t="shared" si="168"/>
        <v>57743</v>
      </c>
      <c r="AX85">
        <f t="shared" si="169"/>
        <v>639</v>
      </c>
      <c r="AY85">
        <f t="shared" si="170"/>
        <v>0</v>
      </c>
      <c r="AZ85">
        <f t="shared" si="171"/>
        <v>512504</v>
      </c>
    </row>
    <row r="86" spans="1:66">
      <c r="A86" s="2">
        <v>13</v>
      </c>
      <c r="B86" s="2">
        <v>15</v>
      </c>
      <c r="C86" s="2"/>
      <c r="D86" s="2">
        <v>1</v>
      </c>
      <c r="E86" s="2" t="s">
        <v>24</v>
      </c>
      <c r="F86" s="2" t="s">
        <v>21</v>
      </c>
      <c r="G86" s="2">
        <v>0</v>
      </c>
      <c r="H86" s="2">
        <v>1</v>
      </c>
      <c r="I86" s="2">
        <v>1</v>
      </c>
      <c r="J86" s="2">
        <v>4.0000000000000002E-4</v>
      </c>
      <c r="K86" s="2">
        <v>0</v>
      </c>
      <c r="L86" s="2">
        <v>20</v>
      </c>
      <c r="M86" t="s">
        <v>93</v>
      </c>
      <c r="N86" s="2">
        <v>6.6309999999999997E-3</v>
      </c>
      <c r="O86" s="2">
        <f t="shared" si="173"/>
        <v>0.66310000000000002</v>
      </c>
      <c r="P86" s="2">
        <v>19.602</v>
      </c>
      <c r="Q86" s="2">
        <v>2.84</v>
      </c>
      <c r="R86" s="2">
        <v>28.093</v>
      </c>
      <c r="S86" s="2">
        <v>31.53</v>
      </c>
      <c r="T86" s="2">
        <f t="shared" si="177"/>
        <v>0.69775388886911327</v>
      </c>
      <c r="U86" s="2">
        <f t="shared" si="174"/>
        <v>9.007294640025372E-2</v>
      </c>
      <c r="V86" s="2">
        <f t="shared" si="175"/>
        <v>0.30224611113088673</v>
      </c>
      <c r="W86" s="2">
        <f t="shared" si="176"/>
        <v>0.90992705359974624</v>
      </c>
      <c r="X86" s="2">
        <v>396456</v>
      </c>
      <c r="Y86" s="2">
        <v>344516</v>
      </c>
      <c r="Z86" s="2">
        <v>294996</v>
      </c>
      <c r="AA86" s="2">
        <v>231816</v>
      </c>
      <c r="AB86" s="2">
        <v>151693</v>
      </c>
      <c r="AC86" s="2">
        <v>105939</v>
      </c>
      <c r="AD86" s="2">
        <v>51221</v>
      </c>
      <c r="AE86" s="2">
        <v>3983</v>
      </c>
      <c r="AF86" s="2">
        <v>0</v>
      </c>
      <c r="AG86" s="2"/>
      <c r="AH86">
        <f t="shared" si="7"/>
        <v>51940</v>
      </c>
      <c r="AI86">
        <f t="shared" si="8"/>
        <v>49520</v>
      </c>
      <c r="AJ86">
        <f t="shared" si="9"/>
        <v>63180</v>
      </c>
      <c r="AK86">
        <f t="shared" si="10"/>
        <v>80123</v>
      </c>
      <c r="AL86">
        <f t="shared" si="11"/>
        <v>45754</v>
      </c>
      <c r="AM86">
        <f t="shared" si="12"/>
        <v>54718</v>
      </c>
      <c r="AN86">
        <f t="shared" si="13"/>
        <v>47238</v>
      </c>
      <c r="AO86">
        <f t="shared" si="14"/>
        <v>3983</v>
      </c>
      <c r="AP86">
        <f t="shared" si="15"/>
        <v>0</v>
      </c>
      <c r="AQ86" s="5">
        <f t="shared" si="37"/>
        <v>151693</v>
      </c>
      <c r="AR86" s="5">
        <f t="shared" si="16"/>
        <v>105939</v>
      </c>
      <c r="AT86">
        <v>0</v>
      </c>
      <c r="AU86">
        <f t="shared" si="166"/>
        <v>101460</v>
      </c>
      <c r="AV86">
        <f t="shared" si="167"/>
        <v>189057</v>
      </c>
      <c r="AW86">
        <f t="shared" si="168"/>
        <v>101956</v>
      </c>
      <c r="AX86">
        <f t="shared" si="169"/>
        <v>3983</v>
      </c>
      <c r="AY86">
        <f t="shared" si="170"/>
        <v>0</v>
      </c>
      <c r="AZ86">
        <f t="shared" si="171"/>
        <v>654088</v>
      </c>
      <c r="BA86" s="2"/>
      <c r="BB86" s="2"/>
      <c r="BC86" s="2"/>
    </row>
    <row r="87" spans="1:66">
      <c r="A87" s="2">
        <v>13</v>
      </c>
      <c r="B87" s="2">
        <v>15</v>
      </c>
      <c r="C87" s="2"/>
      <c r="D87" s="2">
        <v>1</v>
      </c>
      <c r="E87" s="2" t="s">
        <v>24</v>
      </c>
      <c r="F87" s="2" t="s">
        <v>21</v>
      </c>
      <c r="G87" s="2">
        <v>0</v>
      </c>
      <c r="H87" s="2">
        <v>1</v>
      </c>
      <c r="I87" s="2">
        <v>1</v>
      </c>
      <c r="J87" s="2">
        <v>5.9999999999999995E-4</v>
      </c>
      <c r="K87" s="2">
        <v>0</v>
      </c>
      <c r="L87" s="2">
        <v>20</v>
      </c>
      <c r="M87" t="s">
        <v>94</v>
      </c>
      <c r="N87" s="2">
        <v>9.587E-3</v>
      </c>
      <c r="O87" s="2">
        <f t="shared" si="173"/>
        <v>0.9587</v>
      </c>
      <c r="P87" s="2">
        <v>17.815999999999999</v>
      </c>
      <c r="Q87" s="2">
        <v>1.9</v>
      </c>
      <c r="R87" s="2">
        <v>28.093</v>
      </c>
      <c r="S87" s="2">
        <v>31.53</v>
      </c>
      <c r="T87" s="2">
        <f t="shared" si="177"/>
        <v>0.63417933292991135</v>
      </c>
      <c r="U87" s="2">
        <f t="shared" si="174"/>
        <v>6.0260069774817626E-2</v>
      </c>
      <c r="V87" s="2">
        <f t="shared" si="175"/>
        <v>0.36582066707008865</v>
      </c>
      <c r="W87" s="2">
        <f t="shared" si="176"/>
        <v>0.93973993022518232</v>
      </c>
      <c r="X87" s="2">
        <v>413514</v>
      </c>
      <c r="Y87" s="2">
        <v>373767</v>
      </c>
      <c r="Z87" s="2">
        <v>334812</v>
      </c>
      <c r="AA87" s="2">
        <v>280545</v>
      </c>
      <c r="AB87" s="2">
        <v>197055</v>
      </c>
      <c r="AC87" s="2">
        <v>142749</v>
      </c>
      <c r="AD87" s="2">
        <v>76554</v>
      </c>
      <c r="AE87" s="2">
        <v>12047</v>
      </c>
      <c r="AF87" s="2">
        <v>0</v>
      </c>
      <c r="AG87" s="2"/>
      <c r="AH87">
        <f t="shared" si="7"/>
        <v>39747</v>
      </c>
      <c r="AI87">
        <f t="shared" si="8"/>
        <v>38955</v>
      </c>
      <c r="AJ87">
        <f t="shared" si="9"/>
        <v>54267</v>
      </c>
      <c r="AK87">
        <f t="shared" si="10"/>
        <v>83490</v>
      </c>
      <c r="AL87">
        <f t="shared" si="11"/>
        <v>54306</v>
      </c>
      <c r="AM87">
        <f t="shared" si="12"/>
        <v>66195</v>
      </c>
      <c r="AN87">
        <f t="shared" si="13"/>
        <v>64507</v>
      </c>
      <c r="AO87">
        <f t="shared" si="14"/>
        <v>12047</v>
      </c>
      <c r="AP87">
        <f t="shared" si="15"/>
        <v>0</v>
      </c>
      <c r="AQ87" s="5">
        <f t="shared" si="37"/>
        <v>197055</v>
      </c>
      <c r="AR87" s="5">
        <f t="shared" si="16"/>
        <v>142749</v>
      </c>
      <c r="AT87">
        <v>0</v>
      </c>
      <c r="AU87">
        <f t="shared" si="166"/>
        <v>78702</v>
      </c>
      <c r="AV87">
        <f t="shared" si="167"/>
        <v>192063</v>
      </c>
      <c r="AW87">
        <f t="shared" si="168"/>
        <v>130702</v>
      </c>
      <c r="AX87">
        <f t="shared" si="169"/>
        <v>12047</v>
      </c>
      <c r="AY87">
        <f t="shared" si="170"/>
        <v>0</v>
      </c>
      <c r="AZ87">
        <f t="shared" si="171"/>
        <v>753318</v>
      </c>
      <c r="BA87" s="2"/>
      <c r="BB87" s="2"/>
      <c r="BC87" s="2"/>
    </row>
  </sheetData>
  <phoneticPr fontId="1"/>
  <conditionalFormatting sqref="BD46:BM58 BD60:BM64 BD66:BM70 BD72:BM75 BD21:BM44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{3FCAFC34-AA40-468E-BD8E-AD43D13B8563}</x14:id>
        </ext>
      </extLst>
    </cfRule>
  </conditionalFormatting>
  <conditionalFormatting sqref="AU39:AY87 AU21:AY37 AT39:AT75 AT38:AY3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{C368E7CE-B94F-490B-9E21-F586585483B4}</x14:id>
        </ext>
      </extLst>
    </cfRule>
  </conditionalFormatting>
  <conditionalFormatting sqref="AZ78:AZ8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{CBEA14A4-B2C7-443E-8B02-DAC374881324}</x14:id>
        </ext>
      </extLst>
    </cfRule>
  </conditionalFormatting>
  <conditionalFormatting sqref="BA78:BA8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{FEE47C22-F213-4C30-B1CF-467F19C94E83}</x14:id>
        </ext>
      </extLst>
    </cfRule>
  </conditionalFormatting>
  <conditionalFormatting sqref="BB78:BB8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{C138E719-F4D3-4282-B5CB-8F9328C5DF62}</x14:id>
        </ext>
      </extLst>
    </cfRule>
  </conditionalFormatting>
  <conditionalFormatting sqref="BD78:BM8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{0BAF4B36-30C3-40A9-9BE4-6E387BFF3C5D}</x14:id>
        </ext>
      </extLst>
    </cfRule>
  </conditionalFormatting>
  <conditionalFormatting sqref="AT78:AT87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{555B20F4-0D42-472D-AA2E-D8FBFCEE1E11}</x14:id>
        </ext>
      </extLst>
    </cfRule>
  </conditionalFormatting>
  <conditionalFormatting sqref="AZ77:BB7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{0BE1C73A-C94D-4733-BD11-E88742E9F5E0}</x14:id>
        </ext>
      </extLst>
    </cfRule>
  </conditionalFormatting>
  <conditionalFormatting sqref="AZ21:BB75 BC21:BC8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{3105697F-52FA-4E11-9893-B1F43341BA57}</x14:id>
        </ext>
      </extLst>
    </cfRule>
  </conditionalFormatting>
  <conditionalFormatting sqref="BC21:BC8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{FF860059-4AC6-4589-BF03-AA89A202B2F6}</x14:id>
        </ext>
      </extLst>
    </cfRule>
  </conditionalFormatting>
  <conditionalFormatting sqref="AU21:AY87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{926D3FA4-88F5-4B1E-82D4-258563799471}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CAFC34-AA40-468E-BD8E-AD43D13B8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BD46:BM58 BD60:BM64 BD66:BM70 BD72:BM75 BD21:BM44</xm:sqref>
        </x14:conditionalFormatting>
        <x14:conditionalFormatting xmlns:xm="http://schemas.microsoft.com/office/excel/2006/main">
          <x14:cfRule type="dataBar" id="{C368E7CE-B94F-490B-9E21-F58658548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AU39:AY87 AU21:AY37 AT39:AT75 AT38:AY38</xm:sqref>
        </x14:conditionalFormatting>
        <x14:conditionalFormatting xmlns:xm="http://schemas.microsoft.com/office/excel/2006/main">
          <x14:cfRule type="dataBar" id="{CBEA14A4-B2C7-443E-8B02-DAC374881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AZ78:AZ87</xm:sqref>
        </x14:conditionalFormatting>
        <x14:conditionalFormatting xmlns:xm="http://schemas.microsoft.com/office/excel/2006/main">
          <x14:cfRule type="dataBar" id="{FEE47C22-F213-4C30-B1CF-467F19C94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BA78:BA81</xm:sqref>
        </x14:conditionalFormatting>
        <x14:conditionalFormatting xmlns:xm="http://schemas.microsoft.com/office/excel/2006/main">
          <x14:cfRule type="dataBar" id="{C138E719-F4D3-4282-B5CB-8F9328C5DF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BB78:BB81</xm:sqref>
        </x14:conditionalFormatting>
        <x14:conditionalFormatting xmlns:xm="http://schemas.microsoft.com/office/excel/2006/main">
          <x14:cfRule type="dataBar" id="{0BAF4B36-30C3-40A9-9BE4-6E387BFF3C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BD78:BM81</xm:sqref>
        </x14:conditionalFormatting>
        <x14:conditionalFormatting xmlns:xm="http://schemas.microsoft.com/office/excel/2006/main">
          <x14:cfRule type="dataBar" id="{555B20F4-0D42-472D-AA2E-D8FBFCEE1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AT78:AT87</xm:sqref>
        </x14:conditionalFormatting>
        <x14:conditionalFormatting xmlns:xm="http://schemas.microsoft.com/office/excel/2006/main">
          <x14:cfRule type="dataBar" id="{0BE1C73A-C94D-4733-BD11-E88742E9F5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AZ77:BB77</xm:sqref>
        </x14:conditionalFormatting>
        <x14:conditionalFormatting xmlns:xm="http://schemas.microsoft.com/office/excel/2006/main">
          <x14:cfRule type="dataBar" id="{3105697F-52FA-4E11-9893-B1F43341B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AZ21:BB75 BC21:BC81</xm:sqref>
        </x14:conditionalFormatting>
        <x14:conditionalFormatting xmlns:xm="http://schemas.microsoft.com/office/excel/2006/main">
          <x14:cfRule type="dataBar" id="{FF860059-4AC6-4589-BF03-AA89A202B2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BC21:BC81</xm:sqref>
        </x14:conditionalFormatting>
        <x14:conditionalFormatting xmlns:xm="http://schemas.microsoft.com/office/excel/2006/main">
          <x14:cfRule type="dataBar" id="{926D3FA4-88F5-4B1E-82D4-2585637994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AU21:AY87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Datas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NagaiLab-Tao</dc:creator>
  <cp:lastModifiedBy>Nagailab</cp:lastModifiedBy>
  <dcterms:created xsi:type="dcterms:W3CDTF">2018-12-12T09:25:18Z</dcterms:created>
  <dcterms:modified xsi:type="dcterms:W3CDTF">2019-02-24T07:33:58Z</dcterms:modified>
</cp:coreProperties>
</file>