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zoltan.meng/work/goal-seek-poc/"/>
    </mc:Choice>
  </mc:AlternateContent>
  <xr:revisionPtr revIDLastSave="0" documentId="13_ncr:1_{9BEF239A-473B-504E-AC53-C539427E2775}" xr6:coauthVersionLast="47" xr6:coauthVersionMax="47" xr10:uidLastSave="{00000000-0000-0000-0000-000000000000}"/>
  <bookViews>
    <workbookView xWindow="0" yWindow="760" windowWidth="30240" windowHeight="17800" xr2:uid="{BFE2BB89-CAAC-417B-9071-BE9151ADB237}"/>
  </bookViews>
  <sheets>
    <sheet name="Norm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F6" i="1"/>
  <c r="E7" i="1"/>
  <c r="J5" i="1" a="1"/>
  <c r="E3" i="1" a="1"/>
  <c r="D7" i="1" l="1"/>
  <c r="I6" i="1"/>
  <c r="J5" i="1"/>
  <c r="E3" i="1"/>
  <c r="G7" i="1"/>
  <c r="G37" i="1" l="1"/>
  <c r="G28" i="1"/>
  <c r="G41" i="1"/>
  <c r="G15" i="1"/>
  <c r="G23" i="1"/>
  <c r="G38" i="1"/>
  <c r="G12" i="1"/>
  <c r="G32" i="1"/>
  <c r="G13" i="1"/>
  <c r="G25" i="1"/>
  <c r="G36" i="1"/>
  <c r="G27" i="1"/>
  <c r="G29" i="1"/>
  <c r="G26" i="1"/>
  <c r="G30" i="1"/>
  <c r="G10" i="1"/>
  <c r="G9" i="1"/>
  <c r="G40" i="1"/>
  <c r="G11" i="1"/>
  <c r="G18" i="1"/>
  <c r="G39" i="1"/>
  <c r="G19" i="1"/>
  <c r="G17" i="1"/>
  <c r="G21" i="1"/>
  <c r="G34" i="1"/>
  <c r="G20" i="1"/>
  <c r="G31" i="1"/>
  <c r="G16" i="1"/>
  <c r="G22" i="1"/>
  <c r="G33" i="1"/>
  <c r="G14" i="1"/>
  <c r="G24" i="1"/>
  <c r="G35" i="1"/>
  <c r="G8" i="1"/>
  <c r="C7" i="1"/>
  <c r="I7" i="1" s="1"/>
  <c r="F7" i="1" l="1"/>
  <c r="D8" i="1" l="1"/>
  <c r="C8" i="1" s="1"/>
  <c r="I8" i="1" s="1"/>
  <c r="F8" i="1"/>
  <c r="D9" i="1" l="1"/>
  <c r="C9" i="1" s="1"/>
  <c r="I9" i="1" s="1"/>
  <c r="F9" i="1" l="1"/>
  <c r="D10" i="1" s="1"/>
  <c r="C10" i="1" s="1"/>
  <c r="I10" i="1" s="1"/>
  <c r="F10" i="1"/>
  <c r="D11" i="1" s="1"/>
  <c r="C11" i="1" s="1"/>
  <c r="I11" i="1" s="1"/>
  <c r="F11" i="1" l="1"/>
  <c r="D12" i="1" l="1"/>
  <c r="C12" i="1" s="1"/>
  <c r="I12" i="1" s="1"/>
  <c r="F12" i="1" l="1"/>
  <c r="D13" i="1"/>
  <c r="C13" i="1" s="1"/>
  <c r="I13" i="1" s="1"/>
  <c r="F13" i="1"/>
  <c r="D14" i="1" l="1"/>
  <c r="C14" i="1" s="1"/>
  <c r="I14" i="1" s="1"/>
  <c r="F14" i="1" l="1"/>
  <c r="D15" i="1"/>
  <c r="C15" i="1" s="1"/>
  <c r="I15" i="1" s="1"/>
  <c r="F15" i="1" l="1"/>
  <c r="D16" i="1"/>
  <c r="C16" i="1" s="1"/>
  <c r="I16" i="1" s="1"/>
  <c r="F16" i="1"/>
  <c r="D17" i="1" l="1"/>
  <c r="C17" i="1" s="1"/>
  <c r="I17" i="1" s="1"/>
  <c r="F17" i="1" l="1"/>
  <c r="D18" i="1"/>
  <c r="C18" i="1" s="1"/>
  <c r="I18" i="1" s="1"/>
  <c r="F18" i="1" l="1"/>
  <c r="D19" i="1"/>
  <c r="C19" i="1" s="1"/>
  <c r="I19" i="1" s="1"/>
  <c r="F19" i="1"/>
  <c r="D20" i="1" l="1"/>
  <c r="C20" i="1" s="1"/>
  <c r="I20" i="1" s="1"/>
  <c r="F20" i="1" l="1"/>
  <c r="D21" i="1" l="1"/>
  <c r="C21" i="1" s="1"/>
  <c r="I21" i="1" s="1"/>
  <c r="F21" i="1"/>
  <c r="D22" i="1" l="1"/>
  <c r="C22" i="1" s="1"/>
  <c r="I22" i="1" s="1"/>
  <c r="F22" i="1" l="1"/>
  <c r="D23" i="1"/>
  <c r="C23" i="1" s="1"/>
  <c r="I23" i="1" s="1"/>
  <c r="F23" i="1" l="1"/>
  <c r="D24" i="1"/>
  <c r="C24" i="1" s="1"/>
  <c r="I24" i="1" s="1"/>
  <c r="F24" i="1" l="1"/>
  <c r="D25" i="1" s="1"/>
  <c r="C25" i="1" s="1"/>
  <c r="I25" i="1" s="1"/>
  <c r="F25" i="1" l="1"/>
  <c r="D26" i="1"/>
  <c r="C26" i="1" s="1"/>
  <c r="I26" i="1" s="1"/>
  <c r="F26" i="1" l="1"/>
  <c r="D27" i="1" s="1"/>
  <c r="C27" i="1" s="1"/>
  <c r="I27" i="1" s="1"/>
  <c r="F27" i="1" l="1"/>
  <c r="D28" i="1"/>
  <c r="C28" i="1" s="1"/>
  <c r="I28" i="1" s="1"/>
  <c r="F28" i="1" l="1"/>
  <c r="D29" i="1"/>
  <c r="C29" i="1" s="1"/>
  <c r="I29" i="1" s="1"/>
  <c r="F29" i="1" l="1"/>
  <c r="D30" i="1" l="1"/>
  <c r="C30" i="1" s="1"/>
  <c r="I30" i="1" s="1"/>
  <c r="F30" i="1"/>
  <c r="D31" i="1" l="1"/>
  <c r="C31" i="1" s="1"/>
  <c r="I31" i="1" s="1"/>
  <c r="F31" i="1" l="1"/>
  <c r="D32" i="1"/>
  <c r="C32" i="1" s="1"/>
  <c r="I32" i="1" s="1"/>
  <c r="F32" i="1"/>
  <c r="D33" i="1" l="1"/>
  <c r="C33" i="1" s="1"/>
  <c r="I33" i="1" s="1"/>
  <c r="F33" i="1"/>
  <c r="D34" i="1" l="1"/>
  <c r="C34" i="1" s="1"/>
  <c r="I34" i="1" s="1"/>
  <c r="F34" i="1"/>
  <c r="D35" i="1" l="1"/>
  <c r="C35" i="1" s="1"/>
  <c r="I35" i="1" s="1"/>
  <c r="F35" i="1"/>
  <c r="D36" i="1" l="1"/>
  <c r="C36" i="1" s="1"/>
  <c r="I36" i="1" s="1"/>
  <c r="F36" i="1"/>
  <c r="D37" i="1" l="1"/>
  <c r="C37" i="1" s="1"/>
  <c r="I37" i="1" s="1"/>
  <c r="F37" i="1" l="1"/>
  <c r="D38" i="1"/>
  <c r="C38" i="1" s="1"/>
  <c r="I38" i="1" s="1"/>
  <c r="F38" i="1"/>
  <c r="D39" i="1" l="1"/>
  <c r="C39" i="1" s="1"/>
  <c r="I39" i="1" s="1"/>
  <c r="F39" i="1"/>
  <c r="D40" i="1" l="1"/>
  <c r="C40" i="1" s="1"/>
  <c r="I40" i="1" s="1"/>
  <c r="F40" i="1"/>
  <c r="D41" i="1" l="1"/>
  <c r="C41" i="1" s="1"/>
  <c r="I41" i="1" s="1"/>
  <c r="F4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tc={14821742-D8F2-45A5-860A-1EC294B4F4D3}</author>
  </authors>
  <commentList>
    <comment ref="I5" authorId="0" shapeId="0" xr:uid="{14821742-D8F2-45A5-860A-1EC294B4F4D3}">
      <text>
        <t>[Threaded comment]
Your version of Excel allows you to read this threaded comment; however, any edits to it will get removed if the file is opened in a newer version of Excel. Learn more: https://go.microsoft.com/fwlink/?linkid=870924
Comment:
    XBMR függvényt kell használni. Venni kell a pénzáramlásokat. A fin. Összeg mínusz értékkel az első, majd az összes többi cash flow. Becslés 0,1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<sst xmlns="http://schemas.openxmlformats.org/spreadsheetml/2006/main" count="12" uniqueCount="11">
  <si>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THM</t>
  </si>
  <si>
    <t>Cf</t>
  </si>
  <si>
    <t>Cashflow Example</t>
  </si>
  <si>
    <t>Days</t>
  </si>
  <si>
    <t>Amount</t>
  </si>
  <si>
    <t>Mounth</t>
  </si>
  <si>
    <t>Principal repayment</t>
  </si>
  <si>
    <t xml:space="preserve">Interest repayment </t>
  </si>
  <si>
    <t>Fee/Installment</t>
  </si>
  <si>
    <t>Principal outstanding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</si>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</sst>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HUF&quot;_-;\-* #,##0.00\ &quot;HUF&quot;_-;_-* &quot;-&quot;??\ &quot;HUF&quot;_-;_-@_-"/>
    <numFmt numFmtId="164" formatCode="_-[$€-2]\ * #,##0.00_-;\-[$€-2]\ * #,##0.00_-;_-[$€-2]\ * &quot;-&quot;??_-;_-@_-"/>
  </numFmts>
  <fonts count="6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8"/>
      <color rgb="FF000000"/>
      <name val="Arial Unicode MS"/>
      <family val="2"/>
    </font>
    <font>
      <sz val="8"/>
      <color rgb="FF000000"/>
      <name val="Arial Unicode MS"/>
      <family val="2"/>
    </font>
    <font>
      <sz val="18"/>
      <color theme="1"/>
      <name val="Aptos Narrow (Body)"/>
    </font>
    <font>
      <b/>
      <sz val="11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rgb="FFF0F0F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4" borderId="1" xfId="0" applyFont="1" applyFill="1" applyBorder="1" applyAlignment="1">
      <alignment horizontal="center" vertical="top" wrapText="1"/>
    </xf>
    <xf numFmtId="14" fontId="3" fillId="0" borderId="2" xfId="0" applyNumberFormat="1" applyFont="1" applyBorder="1" applyAlignment="1">
      <alignment horizontal="left" vertical="top"/>
    </xf>
    <xf numFmtId="0" fontId="0" fillId="0" borderId="0" xfId="0" applyAlignment="1">
      <alignment wrapText="1"/>
    </xf>
    <xf numFmtId="10" fontId="0" fillId="0" borderId="0" xfId="1" applyNumberFormat="1" applyFont="1"/>
    <xf numFmtId="14" fontId="3" fillId="0" borderId="0" xfId="0" applyNumberFormat="1" applyFont="1" applyAlignment="1">
      <alignment horizontal="left" vertical="top"/>
    </xf>
    <xf numFmtId="14" fontId="3" fillId="7" borderId="3" xfId="0" applyNumberFormat="1" applyFont="1" applyFill="1" applyBorder="1" applyAlignment="1">
      <alignment horizontal="left" vertical="top"/>
    </xf>
    <xf numFmtId="0" fontId="5" fillId="0" borderId="0" xfId="0" applyFont="1"/>
    <xf numFmtId="0" fontId="5" fillId="3" borderId="0" xfId="0" applyFont="1" applyFill="1"/>
    <xf numFmtId="164" fontId="0" fillId="2" borderId="0" xfId="0" applyNumberFormat="1" applyFill="1"/>
    <xf numFmtId="0" fontId="0" fillId="2" borderId="0" xfId="0" applyFill="1"/>
    <xf numFmtId="10" fontId="0" fillId="2" borderId="0" xfId="1" applyNumberFormat="1" applyFont="1" applyFill="1"/>
    <xf numFmtId="2" fontId="3" fillId="5" borderId="2" xfId="2" applyNumberFormat="1" applyFont="1" applyFill="1" applyBorder="1" applyAlignment="1">
      <alignment horizontal="right" vertical="top"/>
    </xf>
    <xf numFmtId="2" fontId="3" fillId="6" borderId="2" xfId="2" applyNumberFormat="1" applyFont="1" applyFill="1" applyBorder="1" applyAlignment="1">
      <alignment horizontal="right" vertical="top"/>
    </xf>
    <xf numFmtId="2" fontId="3" fillId="5" borderId="2" xfId="0" applyNumberFormat="1" applyFont="1" applyFill="1" applyBorder="1" applyAlignment="1">
      <alignment horizontal="right" vertical="top"/>
    </xf>
    <xf numFmtId="2" fontId="3" fillId="6" borderId="2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Currency" xfId="2" builtinId="4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ávid Májer" id="{2A848B92-EA52-4FCA-BE52-3F487E642475}" userId="S::david.majer@intuitech.studio::8c9dffb5-7b5b-4c24-88a3-b6f1ba0f4481" providerId="AD"/>
</personList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5-04-11T06:31:34.28" personId="{2A848B92-EA52-4FCA-BE52-3F487E642475}" id="{14821742-D8F2-45A5-860A-1EC294B4F4D3}">
    <text>XBMR függvényt kell használni. Venni kell a pénzáramlásokat. A fin. Összeg mínusz értékkel az első, majd az összes többi cash flow. Becslés 0,1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6894-3C49-49AD-9A44-18A0A05AA53F}">
  <sheetPr>
    <tabColor rgb="FFFF0000"/>
  </sheetPr>
  <dimension ref="A1:P41"/>
  <sheetViews>
    <sheetView tabSelected="1" zoomScale="120" zoomScaleNormal="120" workbookViewId="0">
      <selection activeCell="B5" sqref="B5"/>
    </sheetView>
  </sheetViews>
  <sheetFormatPr baseColWidth="10" defaultColWidth="8.83203125" defaultRowHeight="15" x14ac:dyDescent="0.2"/>
  <cols>
    <col min="2" max="2" width="22.6640625" customWidth="1"/>
    <col min="3" max="3" width="24.6640625" customWidth="1"/>
    <col min="4" max="4" width="13.1640625" bestFit="1" customWidth="1"/>
    <col min="5" max="5" width="29.33203125" customWidth="1"/>
    <col min="6" max="6" width="15" bestFit="1" customWidth="1"/>
    <col min="7" max="7" width="15" customWidth="1"/>
    <col min="8" max="8" width="25.33203125" customWidth="1"/>
    <col min="9" max="9" width="16.83203125" customWidth="1"/>
    <col min="10" max="10" width="16.5" customWidth="1"/>
    <col min="11" max="11" width="19.1640625" bestFit="1" customWidth="1"/>
    <col min="12" max="12" width="19.1640625" hidden="1" customWidth="1"/>
    <col min="13" max="13" width="14.5" customWidth="1"/>
    <col min="14" max="14" width="15" bestFit="1" customWidth="1"/>
    <col min="15" max="15" width="0" hidden="1" customWidth="1"/>
    <col min="16" max="16" width="20.5" hidden="1" customWidth="1"/>
    <col min="17" max="17" width="13" bestFit="1" customWidth="1"/>
    <col min="18" max="18" width="19" customWidth="1"/>
    <col min="19" max="19" width="13.1640625" bestFit="1" customWidth="1"/>
  </cols>
  <sheetData>
    <row r="1" spans="1:10" ht="24" x14ac:dyDescent="0.3">
      <c r="B1" s="16" t="s">
        <v>2</v>
      </c>
      <c r="C1" s="17"/>
      <c r="D1" s="17"/>
      <c r="E1" s="17"/>
      <c r="F1" s="17"/>
    </row>
    <row r="2" spans="1:10" x14ac:dyDescent="0.2">
      <c r="B2" s="8" t="s">
        <v>4</v>
      </c>
      <c r="C2" s="9">
        <v>10000</v>
      </c>
      <c r="E2">
        <v>0</v>
      </c>
      <c r="F2">
        <v>310.68785654180323</v>
      </c>
      <c r="G2" s="7" t="s">
        <v>0</v>
      </c>
      <c r="H2">
        <v>0</v>
      </c>
      <c r="I2">
        <v>5.8278796076774594E-2</v>
      </c>
    </row>
    <row r="3" spans="1:10" x14ac:dyDescent="0.2">
      <c r="B3" s="8" t="s">
        <v>5</v>
      </c>
      <c r="C3" s="10">
        <v>35</v>
      </c>
      <c r="E3" t="e" cm="1">
        <f t="array" aca="1" ref="E3" ca="1">goalSeek(INDIRECT("F" &amp; 6+C3),0,E2,C2/C3)</f>
        <v>#NAME?</v>
      </c>
    </row>
    <row r="4" spans="1:10" x14ac:dyDescent="0.2">
      <c r="B4" s="8" t="s">
        <v>10</v>
      </c>
      <c r="C4" s="11">
        <v>5.6000000000000001E-2</v>
      </c>
    </row>
    <row r="5" spans="1:10" x14ac:dyDescent="0.2">
      <c r="B5" t="s">
        <v>1</v>
      </c>
      <c r="C5" s="1" t="s">
        <v>6</v>
      </c>
      <c r="D5" s="1" t="s">
        <v>7</v>
      </c>
      <c r="E5" s="1" t="s">
        <v>8</v>
      </c>
      <c r="F5" s="1" t="s">
        <v>9</v>
      </c>
      <c r="G5" t="s">
        <v>3</v>
      </c>
      <c r="I5" t="s">
        <v>0</v>
      </c>
      <c r="J5" s="4" t="e" cm="1">
        <f t="array" aca="1" ref="J5" ca="1">myXIRR(I6:INDIRECT("I" &amp; 6+C3),B6:INDIRECT("B" &amp; 6+C3),0.1,H2)</f>
        <v>#NAME?</v>
      </c>
    </row>
    <row r="6" spans="1:10" x14ac:dyDescent="0.2">
      <c r="A6">
        <v>0</v>
      </c>
      <c r="B6" s="2">
        <v>45627</v>
      </c>
      <c r="C6" s="12">
        <v>0</v>
      </c>
      <c r="D6" s="12">
        <v>0</v>
      </c>
      <c r="E6" s="12">
        <v>0</v>
      </c>
      <c r="F6" s="12">
        <f>C2</f>
        <v>10000</v>
      </c>
      <c r="I6" s="14">
        <f>-F6</f>
        <v>-10000</v>
      </c>
    </row>
    <row r="7" spans="1:10" x14ac:dyDescent="0.2">
      <c r="A7">
        <v>1</v>
      </c>
      <c r="B7" s="6">
        <v>45658</v>
      </c>
      <c r="C7" s="13">
        <f>E7-D7+0</f>
        <v>-48.222222222222221</v>
      </c>
      <c r="D7" s="13">
        <f>F6*$C$4*G7/360</f>
        <v>48.222222222222221</v>
      </c>
      <c r="E7" s="13">
        <f>$E$2</f>
        <v>0</v>
      </c>
      <c r="F7" s="13">
        <f>F6-C7</f>
        <v>10048.222222222223</v>
      </c>
      <c r="G7" s="3">
        <f>_xlfn.DAYS(B7,B6)</f>
        <v>31</v>
      </c>
      <c r="I7" s="15">
        <f t="shared" ref="I7:I41" si="0">C7+D7</f>
        <v>0</v>
      </c>
    </row>
    <row r="8" spans="1:10" x14ac:dyDescent="0.2">
      <c r="A8">
        <v>2</v>
      </c>
      <c r="B8" s="5">
        <v>45689</v>
      </c>
      <c r="C8" s="13">
        <f t="shared" ref="C8:C41" si="1">E8-D8+0</f>
        <v>-48.454760493827166</v>
      </c>
      <c r="D8" s="13">
        <f t="shared" ref="D8:D41" si="2">F7*$C$4*G8/360</f>
        <v>48.454760493827166</v>
      </c>
      <c r="E8" s="13">
        <f t="shared" ref="E8:E41" si="3">$E$2</f>
        <v>0</v>
      </c>
      <c r="F8" s="13">
        <f t="shared" ref="F8:F41" si="4">F7-C8</f>
        <v>10096.67698271605</v>
      </c>
      <c r="G8" s="3">
        <f t="shared" ref="G8:G41" si="5">_xlfn.DAYS(B8,B7)</f>
        <v>31</v>
      </c>
      <c r="I8" s="15">
        <f t="shared" si="0"/>
        <v>0</v>
      </c>
    </row>
    <row r="9" spans="1:10" x14ac:dyDescent="0.2">
      <c r="A9">
        <v>3</v>
      </c>
      <c r="B9" s="5">
        <v>45717</v>
      </c>
      <c r="C9" s="13">
        <f t="shared" si="1"/>
        <v>-43.97663752471879</v>
      </c>
      <c r="D9" s="13">
        <f t="shared" si="2"/>
        <v>43.97663752471879</v>
      </c>
      <c r="E9" s="13">
        <f t="shared" si="3"/>
        <v>0</v>
      </c>
      <c r="F9" s="13">
        <f t="shared" si="4"/>
        <v>10140.653620240768</v>
      </c>
      <c r="G9" s="3">
        <f t="shared" si="5"/>
        <v>28</v>
      </c>
      <c r="I9" s="15">
        <f t="shared" si="0"/>
        <v>0</v>
      </c>
    </row>
    <row r="10" spans="1:10" x14ac:dyDescent="0.2">
      <c r="A10">
        <v>4</v>
      </c>
      <c r="B10" s="5">
        <v>45748</v>
      </c>
      <c r="C10" s="13">
        <f t="shared" si="1"/>
        <v>-48.900485235383258</v>
      </c>
      <c r="D10" s="13">
        <f t="shared" si="2"/>
        <v>48.900485235383258</v>
      </c>
      <c r="E10" s="13">
        <f t="shared" si="3"/>
        <v>0</v>
      </c>
      <c r="F10" s="13">
        <f t="shared" si="4"/>
        <v>10189.554105476151</v>
      </c>
      <c r="G10" s="3">
        <f t="shared" si="5"/>
        <v>31</v>
      </c>
      <c r="I10" s="15">
        <f t="shared" si="0"/>
        <v>0</v>
      </c>
    </row>
    <row r="11" spans="1:10" x14ac:dyDescent="0.2">
      <c r="A11">
        <v>5</v>
      </c>
      <c r="B11" s="5">
        <v>45778</v>
      </c>
      <c r="C11" s="13">
        <f t="shared" si="1"/>
        <v>-47.551252492222034</v>
      </c>
      <c r="D11" s="13">
        <f t="shared" si="2"/>
        <v>47.551252492222034</v>
      </c>
      <c r="E11" s="13">
        <f t="shared" si="3"/>
        <v>0</v>
      </c>
      <c r="F11" s="13">
        <f t="shared" si="4"/>
        <v>10237.105357968372</v>
      </c>
      <c r="G11" s="3">
        <f t="shared" si="5"/>
        <v>30</v>
      </c>
      <c r="I11" s="15">
        <f t="shared" si="0"/>
        <v>0</v>
      </c>
    </row>
    <row r="12" spans="1:10" x14ac:dyDescent="0.2">
      <c r="A12">
        <v>6</v>
      </c>
      <c r="B12" s="5">
        <v>45809</v>
      </c>
      <c r="C12" s="13">
        <f t="shared" si="1"/>
        <v>-49.365596948425264</v>
      </c>
      <c r="D12" s="13">
        <f t="shared" si="2"/>
        <v>49.365596948425264</v>
      </c>
      <c r="E12" s="13">
        <f t="shared" si="3"/>
        <v>0</v>
      </c>
      <c r="F12" s="13">
        <f t="shared" si="4"/>
        <v>10286.470954916796</v>
      </c>
      <c r="G12" s="3">
        <f t="shared" si="5"/>
        <v>31</v>
      </c>
      <c r="I12" s="15">
        <f t="shared" si="0"/>
        <v>0</v>
      </c>
    </row>
    <row r="13" spans="1:10" x14ac:dyDescent="0.2">
      <c r="A13">
        <v>7</v>
      </c>
      <c r="B13" s="5">
        <v>45839</v>
      </c>
      <c r="C13" s="13">
        <f t="shared" si="1"/>
        <v>-48.003531122945049</v>
      </c>
      <c r="D13" s="13">
        <f t="shared" si="2"/>
        <v>48.003531122945049</v>
      </c>
      <c r="E13" s="13">
        <f t="shared" si="3"/>
        <v>0</v>
      </c>
      <c r="F13" s="13">
        <f t="shared" si="4"/>
        <v>10334.474486039742</v>
      </c>
      <c r="G13" s="3">
        <f t="shared" si="5"/>
        <v>30</v>
      </c>
      <c r="I13" s="15">
        <f t="shared" si="0"/>
        <v>0</v>
      </c>
    </row>
    <row r="14" spans="1:10" x14ac:dyDescent="0.2">
      <c r="A14">
        <v>8</v>
      </c>
      <c r="B14" s="5">
        <v>45870</v>
      </c>
      <c r="C14" s="13">
        <f t="shared" si="1"/>
        <v>-49.835132521569427</v>
      </c>
      <c r="D14" s="13">
        <f t="shared" si="2"/>
        <v>49.835132521569427</v>
      </c>
      <c r="E14" s="13">
        <f t="shared" si="3"/>
        <v>0</v>
      </c>
      <c r="F14" s="13">
        <f t="shared" si="4"/>
        <v>10384.309618561312</v>
      </c>
      <c r="G14" s="3">
        <f t="shared" si="5"/>
        <v>31</v>
      </c>
      <c r="I14" s="15">
        <f t="shared" si="0"/>
        <v>0</v>
      </c>
    </row>
    <row r="15" spans="1:10" x14ac:dyDescent="0.2">
      <c r="A15">
        <v>9</v>
      </c>
      <c r="B15" s="5">
        <v>45901</v>
      </c>
      <c r="C15" s="13">
        <f t="shared" si="1"/>
        <v>-50.075448605062327</v>
      </c>
      <c r="D15" s="13">
        <f t="shared" si="2"/>
        <v>50.075448605062327</v>
      </c>
      <c r="E15" s="13">
        <f t="shared" si="3"/>
        <v>0</v>
      </c>
      <c r="F15" s="13">
        <f t="shared" si="4"/>
        <v>10434.385067166375</v>
      </c>
      <c r="G15" s="3">
        <f t="shared" si="5"/>
        <v>31</v>
      </c>
      <c r="I15" s="15">
        <f t="shared" si="0"/>
        <v>0</v>
      </c>
    </row>
    <row r="16" spans="1:10" x14ac:dyDescent="0.2">
      <c r="A16">
        <v>10</v>
      </c>
      <c r="B16" s="5">
        <v>45931</v>
      </c>
      <c r="C16" s="13">
        <f t="shared" si="1"/>
        <v>-48.693796980109752</v>
      </c>
      <c r="D16" s="13">
        <f t="shared" si="2"/>
        <v>48.693796980109752</v>
      </c>
      <c r="E16" s="13">
        <f t="shared" si="3"/>
        <v>0</v>
      </c>
      <c r="F16" s="13">
        <f t="shared" si="4"/>
        <v>10483.078864146484</v>
      </c>
      <c r="G16" s="3">
        <f t="shared" si="5"/>
        <v>30</v>
      </c>
      <c r="I16" s="15">
        <f t="shared" si="0"/>
        <v>0</v>
      </c>
    </row>
    <row r="17" spans="1:9" x14ac:dyDescent="0.2">
      <c r="A17">
        <v>11</v>
      </c>
      <c r="B17" s="5">
        <v>45962</v>
      </c>
      <c r="C17" s="13">
        <f t="shared" si="1"/>
        <v>-50.551735855995268</v>
      </c>
      <c r="D17" s="13">
        <f t="shared" si="2"/>
        <v>50.551735855995268</v>
      </c>
      <c r="E17" s="13">
        <f t="shared" si="3"/>
        <v>0</v>
      </c>
      <c r="F17" s="13">
        <f t="shared" si="4"/>
        <v>10533.63060000248</v>
      </c>
      <c r="G17" s="3">
        <f t="shared" si="5"/>
        <v>31</v>
      </c>
      <c r="I17" s="15">
        <f t="shared" si="0"/>
        <v>0</v>
      </c>
    </row>
    <row r="18" spans="1:9" x14ac:dyDescent="0.2">
      <c r="A18">
        <v>12</v>
      </c>
      <c r="B18" s="5">
        <v>45992</v>
      </c>
      <c r="C18" s="13">
        <f t="shared" si="1"/>
        <v>-49.156942800011571</v>
      </c>
      <c r="D18" s="13">
        <f t="shared" si="2"/>
        <v>49.156942800011571</v>
      </c>
      <c r="E18" s="13">
        <f t="shared" si="3"/>
        <v>0</v>
      </c>
      <c r="F18" s="13">
        <f t="shared" si="4"/>
        <v>10582.787542802491</v>
      </c>
      <c r="G18" s="3">
        <f t="shared" si="5"/>
        <v>30</v>
      </c>
      <c r="I18" s="15">
        <f t="shared" si="0"/>
        <v>0</v>
      </c>
    </row>
    <row r="19" spans="1:9" x14ac:dyDescent="0.2">
      <c r="A19">
        <v>13</v>
      </c>
      <c r="B19" s="5">
        <v>46023</v>
      </c>
      <c r="C19" s="13">
        <f t="shared" si="1"/>
        <v>-51.032553261958675</v>
      </c>
      <c r="D19" s="13">
        <f t="shared" si="2"/>
        <v>51.032553261958675</v>
      </c>
      <c r="E19" s="13">
        <f t="shared" si="3"/>
        <v>0</v>
      </c>
      <c r="F19" s="13">
        <f t="shared" si="4"/>
        <v>10633.82009606445</v>
      </c>
      <c r="G19" s="3">
        <f t="shared" si="5"/>
        <v>31</v>
      </c>
      <c r="I19" s="15">
        <f t="shared" si="0"/>
        <v>0</v>
      </c>
    </row>
    <row r="20" spans="1:9" x14ac:dyDescent="0.2">
      <c r="A20">
        <v>14</v>
      </c>
      <c r="B20" s="5">
        <v>46054</v>
      </c>
      <c r="C20" s="13">
        <f t="shared" si="1"/>
        <v>-51.278643574355229</v>
      </c>
      <c r="D20" s="13">
        <f t="shared" si="2"/>
        <v>51.278643574355229</v>
      </c>
      <c r="E20" s="13">
        <f t="shared" si="3"/>
        <v>0</v>
      </c>
      <c r="F20" s="13">
        <f t="shared" si="4"/>
        <v>10685.098739638805</v>
      </c>
      <c r="G20" s="3">
        <f t="shared" si="5"/>
        <v>31</v>
      </c>
      <c r="I20" s="15">
        <f t="shared" si="0"/>
        <v>0</v>
      </c>
    </row>
    <row r="21" spans="1:9" x14ac:dyDescent="0.2">
      <c r="A21">
        <v>15</v>
      </c>
      <c r="B21" s="5">
        <v>46082</v>
      </c>
      <c r="C21" s="13">
        <f t="shared" si="1"/>
        <v>-46.539541177093461</v>
      </c>
      <c r="D21" s="13">
        <f t="shared" si="2"/>
        <v>46.539541177093461</v>
      </c>
      <c r="E21" s="13">
        <f t="shared" si="3"/>
        <v>0</v>
      </c>
      <c r="F21" s="13">
        <f t="shared" si="4"/>
        <v>10731.638280815898</v>
      </c>
      <c r="G21" s="3">
        <f t="shared" si="5"/>
        <v>28</v>
      </c>
      <c r="I21" s="15">
        <f t="shared" si="0"/>
        <v>0</v>
      </c>
    </row>
    <row r="22" spans="1:9" x14ac:dyDescent="0.2">
      <c r="A22">
        <v>16</v>
      </c>
      <c r="B22" s="5">
        <v>46113</v>
      </c>
      <c r="C22" s="13">
        <f t="shared" si="1"/>
        <v>-51.75034459860111</v>
      </c>
      <c r="D22" s="13">
        <f t="shared" si="2"/>
        <v>51.75034459860111</v>
      </c>
      <c r="E22" s="13">
        <f t="shared" si="3"/>
        <v>0</v>
      </c>
      <c r="F22" s="13">
        <f t="shared" si="4"/>
        <v>10783.388625414498</v>
      </c>
      <c r="G22" s="3">
        <f t="shared" si="5"/>
        <v>31</v>
      </c>
      <c r="I22" s="15">
        <f t="shared" si="0"/>
        <v>0</v>
      </c>
    </row>
    <row r="23" spans="1:9" x14ac:dyDescent="0.2">
      <c r="A23">
        <v>17</v>
      </c>
      <c r="B23" s="5">
        <v>46143</v>
      </c>
      <c r="C23" s="13">
        <f t="shared" si="1"/>
        <v>-50.322480251934323</v>
      </c>
      <c r="D23" s="13">
        <f t="shared" si="2"/>
        <v>50.322480251934323</v>
      </c>
      <c r="E23" s="13">
        <f t="shared" si="3"/>
        <v>0</v>
      </c>
      <c r="F23" s="13">
        <f t="shared" si="4"/>
        <v>10833.711105666433</v>
      </c>
      <c r="G23" s="3">
        <f t="shared" si="5"/>
        <v>30</v>
      </c>
      <c r="I23" s="15">
        <f t="shared" si="0"/>
        <v>0</v>
      </c>
    </row>
    <row r="24" spans="1:9" x14ac:dyDescent="0.2">
      <c r="A24">
        <v>18</v>
      </c>
      <c r="B24" s="5">
        <v>46174</v>
      </c>
      <c r="C24" s="13">
        <f t="shared" si="1"/>
        <v>-52.242562442880356</v>
      </c>
      <c r="D24" s="13">
        <f t="shared" si="2"/>
        <v>52.242562442880356</v>
      </c>
      <c r="E24" s="13">
        <f t="shared" si="3"/>
        <v>0</v>
      </c>
      <c r="F24" s="13">
        <f t="shared" si="4"/>
        <v>10885.953668109312</v>
      </c>
      <c r="G24" s="3">
        <f t="shared" si="5"/>
        <v>31</v>
      </c>
      <c r="I24" s="15">
        <f t="shared" si="0"/>
        <v>0</v>
      </c>
    </row>
    <row r="25" spans="1:9" x14ac:dyDescent="0.2">
      <c r="A25">
        <v>19</v>
      </c>
      <c r="B25" s="5">
        <v>46204</v>
      </c>
      <c r="C25" s="13">
        <f t="shared" si="1"/>
        <v>-50.801117117843461</v>
      </c>
      <c r="D25" s="13">
        <f t="shared" si="2"/>
        <v>50.801117117843461</v>
      </c>
      <c r="E25" s="13">
        <f t="shared" si="3"/>
        <v>0</v>
      </c>
      <c r="F25" s="13">
        <f t="shared" si="4"/>
        <v>10936.754785227156</v>
      </c>
      <c r="G25" s="3">
        <f t="shared" si="5"/>
        <v>30</v>
      </c>
      <c r="I25" s="15">
        <f t="shared" si="0"/>
        <v>0</v>
      </c>
    </row>
    <row r="26" spans="1:9" x14ac:dyDescent="0.2">
      <c r="A26">
        <v>20</v>
      </c>
      <c r="B26" s="5">
        <v>46235</v>
      </c>
      <c r="C26" s="13">
        <f t="shared" si="1"/>
        <v>-52.739461964317627</v>
      </c>
      <c r="D26" s="13">
        <f t="shared" si="2"/>
        <v>52.739461964317627</v>
      </c>
      <c r="E26" s="13">
        <f t="shared" si="3"/>
        <v>0</v>
      </c>
      <c r="F26" s="13">
        <f t="shared" si="4"/>
        <v>10989.494247191475</v>
      </c>
      <c r="G26" s="3">
        <f t="shared" si="5"/>
        <v>31</v>
      </c>
      <c r="I26" s="15">
        <f t="shared" si="0"/>
        <v>0</v>
      </c>
    </row>
    <row r="27" spans="1:9" x14ac:dyDescent="0.2">
      <c r="A27">
        <v>21</v>
      </c>
      <c r="B27" s="5">
        <v>46266</v>
      </c>
      <c r="C27" s="13">
        <f t="shared" si="1"/>
        <v>-52.993783369790002</v>
      </c>
      <c r="D27" s="13">
        <f t="shared" si="2"/>
        <v>52.993783369790002</v>
      </c>
      <c r="E27" s="13">
        <f t="shared" si="3"/>
        <v>0</v>
      </c>
      <c r="F27" s="13">
        <f t="shared" si="4"/>
        <v>11042.488030561264</v>
      </c>
      <c r="G27" s="3">
        <f t="shared" si="5"/>
        <v>31</v>
      </c>
      <c r="I27" s="15">
        <f t="shared" si="0"/>
        <v>0</v>
      </c>
    </row>
    <row r="28" spans="1:9" x14ac:dyDescent="0.2">
      <c r="A28">
        <v>22</v>
      </c>
      <c r="B28" s="5">
        <v>46296</v>
      </c>
      <c r="C28" s="13">
        <f t="shared" si="1"/>
        <v>-51.531610809285901</v>
      </c>
      <c r="D28" s="13">
        <f t="shared" si="2"/>
        <v>51.531610809285901</v>
      </c>
      <c r="E28" s="13">
        <f t="shared" si="3"/>
        <v>0</v>
      </c>
      <c r="F28" s="13">
        <f t="shared" si="4"/>
        <v>11094.019641370551</v>
      </c>
      <c r="G28" s="3">
        <f t="shared" si="5"/>
        <v>30</v>
      </c>
      <c r="I28" s="15">
        <f t="shared" si="0"/>
        <v>0</v>
      </c>
    </row>
    <row r="29" spans="1:9" x14ac:dyDescent="0.2">
      <c r="A29">
        <v>23</v>
      </c>
      <c r="B29" s="5">
        <v>46327</v>
      </c>
      <c r="C29" s="13">
        <f t="shared" si="1"/>
        <v>-53.497828048386872</v>
      </c>
      <c r="D29" s="13">
        <f t="shared" si="2"/>
        <v>53.497828048386872</v>
      </c>
      <c r="E29" s="13">
        <f t="shared" si="3"/>
        <v>0</v>
      </c>
      <c r="F29" s="13">
        <f t="shared" si="4"/>
        <v>11147.517469418937</v>
      </c>
      <c r="G29" s="3">
        <f t="shared" si="5"/>
        <v>31</v>
      </c>
      <c r="I29" s="15">
        <f t="shared" si="0"/>
        <v>0</v>
      </c>
    </row>
    <row r="30" spans="1:9" x14ac:dyDescent="0.2">
      <c r="A30">
        <v>24</v>
      </c>
      <c r="B30" s="5">
        <v>46357</v>
      </c>
      <c r="C30" s="13">
        <f t="shared" si="1"/>
        <v>-52.021748190621707</v>
      </c>
      <c r="D30" s="13">
        <f t="shared" si="2"/>
        <v>52.021748190621707</v>
      </c>
      <c r="E30" s="13">
        <f t="shared" si="3"/>
        <v>0</v>
      </c>
      <c r="F30" s="13">
        <f t="shared" si="4"/>
        <v>11199.539217609559</v>
      </c>
      <c r="G30" s="3">
        <f t="shared" si="5"/>
        <v>30</v>
      </c>
      <c r="I30" s="15">
        <f t="shared" si="0"/>
        <v>0</v>
      </c>
    </row>
    <row r="31" spans="1:9" x14ac:dyDescent="0.2">
      <c r="A31">
        <v>25</v>
      </c>
      <c r="B31" s="5">
        <v>46388</v>
      </c>
      <c r="C31" s="13">
        <f t="shared" si="1"/>
        <v>-54.006666893806099</v>
      </c>
      <c r="D31" s="13">
        <f t="shared" si="2"/>
        <v>54.006666893806099</v>
      </c>
      <c r="E31" s="13">
        <f t="shared" si="3"/>
        <v>0</v>
      </c>
      <c r="F31" s="13">
        <f t="shared" si="4"/>
        <v>11253.545884503365</v>
      </c>
      <c r="G31" s="3">
        <f t="shared" si="5"/>
        <v>31</v>
      </c>
      <c r="I31" s="15">
        <f t="shared" si="0"/>
        <v>0</v>
      </c>
    </row>
    <row r="32" spans="1:9" x14ac:dyDescent="0.2">
      <c r="A32">
        <v>26</v>
      </c>
      <c r="B32" s="5">
        <v>46419</v>
      </c>
      <c r="C32" s="13">
        <f t="shared" si="1"/>
        <v>-54.267099043049562</v>
      </c>
      <c r="D32" s="13">
        <f t="shared" si="2"/>
        <v>54.267099043049562</v>
      </c>
      <c r="E32" s="13">
        <f t="shared" si="3"/>
        <v>0</v>
      </c>
      <c r="F32" s="13">
        <f t="shared" si="4"/>
        <v>11307.812983546413</v>
      </c>
      <c r="G32" s="3">
        <f t="shared" si="5"/>
        <v>31</v>
      </c>
      <c r="I32" s="15">
        <f t="shared" si="0"/>
        <v>0</v>
      </c>
    </row>
    <row r="33" spans="1:9" x14ac:dyDescent="0.2">
      <c r="A33">
        <v>27</v>
      </c>
      <c r="B33" s="5">
        <v>46447</v>
      </c>
      <c r="C33" s="13">
        <f t="shared" si="1"/>
        <v>-49.251807661668821</v>
      </c>
      <c r="D33" s="13">
        <f t="shared" si="2"/>
        <v>49.251807661668821</v>
      </c>
      <c r="E33" s="13">
        <f t="shared" si="3"/>
        <v>0</v>
      </c>
      <c r="F33" s="13">
        <f t="shared" si="4"/>
        <v>11357.064791208082</v>
      </c>
      <c r="G33" s="3">
        <f t="shared" si="5"/>
        <v>28</v>
      </c>
      <c r="I33" s="15">
        <f t="shared" si="0"/>
        <v>0</v>
      </c>
    </row>
    <row r="34" spans="1:9" x14ac:dyDescent="0.2">
      <c r="A34">
        <v>28</v>
      </c>
      <c r="B34" s="5">
        <v>46478</v>
      </c>
      <c r="C34" s="13">
        <f t="shared" si="1"/>
        <v>-54.766290215381197</v>
      </c>
      <c r="D34" s="13">
        <f t="shared" si="2"/>
        <v>54.766290215381197</v>
      </c>
      <c r="E34" s="13">
        <f t="shared" si="3"/>
        <v>0</v>
      </c>
      <c r="F34" s="13">
        <f t="shared" si="4"/>
        <v>11411.831081423463</v>
      </c>
      <c r="G34" s="3">
        <f t="shared" si="5"/>
        <v>31</v>
      </c>
      <c r="I34" s="15">
        <f t="shared" si="0"/>
        <v>0</v>
      </c>
    </row>
    <row r="35" spans="1:9" x14ac:dyDescent="0.2">
      <c r="A35">
        <v>29</v>
      </c>
      <c r="B35" s="5">
        <v>46508</v>
      </c>
      <c r="C35" s="13">
        <f t="shared" si="1"/>
        <v>-53.255211713309492</v>
      </c>
      <c r="D35" s="13">
        <f t="shared" si="2"/>
        <v>53.255211713309492</v>
      </c>
      <c r="E35" s="13">
        <f t="shared" si="3"/>
        <v>0</v>
      </c>
      <c r="F35" s="13">
        <f t="shared" si="4"/>
        <v>11465.086293136772</v>
      </c>
      <c r="G35" s="3">
        <f t="shared" si="5"/>
        <v>30</v>
      </c>
      <c r="I35" s="15">
        <f t="shared" si="0"/>
        <v>0</v>
      </c>
    </row>
    <row r="36" spans="1:9" x14ac:dyDescent="0.2">
      <c r="A36">
        <v>30</v>
      </c>
      <c r="B36" s="5">
        <v>46539</v>
      </c>
      <c r="C36" s="13">
        <f t="shared" si="1"/>
        <v>-55.287193902459542</v>
      </c>
      <c r="D36" s="13">
        <f t="shared" si="2"/>
        <v>55.287193902459542</v>
      </c>
      <c r="E36" s="13">
        <f t="shared" si="3"/>
        <v>0</v>
      </c>
      <c r="F36" s="13">
        <f t="shared" si="4"/>
        <v>11520.373487039231</v>
      </c>
      <c r="G36" s="3">
        <f t="shared" si="5"/>
        <v>31</v>
      </c>
      <c r="I36" s="15">
        <f t="shared" si="0"/>
        <v>0</v>
      </c>
    </row>
    <row r="37" spans="1:9" x14ac:dyDescent="0.2">
      <c r="A37">
        <v>31</v>
      </c>
      <c r="B37" s="5">
        <v>46569</v>
      </c>
      <c r="C37" s="13">
        <f t="shared" si="1"/>
        <v>-53.761742939516417</v>
      </c>
      <c r="D37" s="13">
        <f t="shared" si="2"/>
        <v>53.761742939516417</v>
      </c>
      <c r="E37" s="13">
        <f t="shared" si="3"/>
        <v>0</v>
      </c>
      <c r="F37" s="13">
        <f t="shared" si="4"/>
        <v>11574.135229978747</v>
      </c>
      <c r="G37" s="3">
        <f t="shared" si="5"/>
        <v>30</v>
      </c>
      <c r="I37" s="15">
        <f t="shared" si="0"/>
        <v>0</v>
      </c>
    </row>
    <row r="38" spans="1:9" x14ac:dyDescent="0.2">
      <c r="A38">
        <v>32</v>
      </c>
      <c r="B38" s="5">
        <v>46600</v>
      </c>
      <c r="C38" s="13">
        <f t="shared" si="1"/>
        <v>-55.813052109008623</v>
      </c>
      <c r="D38" s="13">
        <f t="shared" si="2"/>
        <v>55.813052109008623</v>
      </c>
      <c r="E38" s="13">
        <f t="shared" si="3"/>
        <v>0</v>
      </c>
      <c r="F38" s="13">
        <f t="shared" si="4"/>
        <v>11629.948282087755</v>
      </c>
      <c r="G38" s="3">
        <f t="shared" si="5"/>
        <v>31</v>
      </c>
      <c r="I38" s="15">
        <f t="shared" si="0"/>
        <v>0</v>
      </c>
    </row>
    <row r="39" spans="1:9" x14ac:dyDescent="0.2">
      <c r="A39">
        <v>33</v>
      </c>
      <c r="B39" s="5">
        <v>46631</v>
      </c>
      <c r="C39" s="13">
        <f t="shared" si="1"/>
        <v>-56.082195049178729</v>
      </c>
      <c r="D39" s="13">
        <f t="shared" si="2"/>
        <v>56.082195049178729</v>
      </c>
      <c r="E39" s="13">
        <f t="shared" si="3"/>
        <v>0</v>
      </c>
      <c r="F39" s="13">
        <f t="shared" si="4"/>
        <v>11686.030477136934</v>
      </c>
      <c r="G39" s="3">
        <f t="shared" si="5"/>
        <v>31</v>
      </c>
      <c r="I39" s="15">
        <f t="shared" si="0"/>
        <v>0</v>
      </c>
    </row>
    <row r="40" spans="1:9" x14ac:dyDescent="0.2">
      <c r="A40">
        <v>34</v>
      </c>
      <c r="B40" s="5">
        <v>46661</v>
      </c>
      <c r="C40" s="13">
        <f t="shared" si="1"/>
        <v>-54.534808893305694</v>
      </c>
      <c r="D40" s="13">
        <f t="shared" si="2"/>
        <v>54.534808893305694</v>
      </c>
      <c r="E40" s="13">
        <f t="shared" si="3"/>
        <v>0</v>
      </c>
      <c r="F40" s="13">
        <f t="shared" si="4"/>
        <v>11740.56528603024</v>
      </c>
      <c r="G40" s="3">
        <f t="shared" si="5"/>
        <v>30</v>
      </c>
      <c r="I40" s="15">
        <f t="shared" si="0"/>
        <v>0</v>
      </c>
    </row>
    <row r="41" spans="1:9" x14ac:dyDescent="0.2">
      <c r="A41">
        <v>35</v>
      </c>
      <c r="B41" s="5">
        <v>46692</v>
      </c>
      <c r="C41" s="13">
        <f t="shared" si="1"/>
        <v>-56.61561482374583</v>
      </c>
      <c r="D41" s="13">
        <f t="shared" si="2"/>
        <v>56.61561482374583</v>
      </c>
      <c r="E41" s="13">
        <f t="shared" si="3"/>
        <v>0</v>
      </c>
      <c r="F41" s="13">
        <f t="shared" si="4"/>
        <v>11797.180900853986</v>
      </c>
      <c r="G41" s="3">
        <f t="shared" si="5"/>
        <v>31</v>
      </c>
      <c r="I41" s="15">
        <f t="shared" si="0"/>
        <v>0</v>
      </c>
    </row>
  </sheetData>
  <mergeCells count="1">
    <mergeCell ref="B1:F1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9690944E9BAE4083BB98761B7641C1" ma:contentTypeVersion="11" ma:contentTypeDescription="Create a new document." ma:contentTypeScope="" ma:versionID="6508b0d8f0b17a50bfbb6168622605c3">
  <xsd:schema xmlns:xsd="http://www.w3.org/2001/XMLSchema" xmlns:xs="http://www.w3.org/2001/XMLSchema" xmlns:p="http://schemas.microsoft.com/office/2006/metadata/properties" xmlns:ns2="9ee3ad42-9c88-4701-93a4-ce18b9b1d8a0" xmlns:ns3="51d12889-b78a-488d-b7b7-79f1789838de" targetNamespace="http://schemas.microsoft.com/office/2006/metadata/properties" ma:root="true" ma:fieldsID="391b18d182b82f69a31cfc634991ca80" ns2:_="" ns3:_="">
    <xsd:import namespace="9ee3ad42-9c88-4701-93a4-ce18b9b1d8a0"/>
    <xsd:import namespace="51d12889-b78a-488d-b7b7-79f1789838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3ad42-9c88-4701-93a4-ce18b9b1d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81605c6-d67c-4d95-8668-45f102ccc6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12889-b78a-488d-b7b7-79f1789838d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8af7d6b-c322-4118-ad1e-a6a3495e8472}" ma:internalName="TaxCatchAll" ma:showField="CatchAllData" ma:web="51d12889-b78a-488d-b7b7-79f1789838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12889-b78a-488d-b7b7-79f1789838de" xsi:nil="true"/>
    <lcf76f155ced4ddcb4097134ff3c332f xmlns="9ee3ad42-9c88-4701-93a4-ce18b9b1d8a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ADD6E6-EC87-40B4-AA2C-085F920600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e3ad42-9c88-4701-93a4-ce18b9b1d8a0"/>
    <ds:schemaRef ds:uri="51d12889-b78a-488d-b7b7-79f1789838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72E705-1CE8-430C-85E1-92037F0E47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791233-AA70-42DE-8A8B-3D3DD303935A}">
  <ds:schemaRefs>
    <ds:schemaRef ds:uri="http://schemas.microsoft.com/office/2006/metadata/properties"/>
    <ds:schemaRef ds:uri="http://schemas.microsoft.com/office/infopath/2007/PartnerControls"/>
    <ds:schemaRef ds:uri="51d12889-b78a-488d-b7b7-79f1789838de"/>
    <ds:schemaRef ds:uri="9ee3ad42-9c88-4701-93a4-ce18b9b1d8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Dávid Májer</dc:creator>
  <cp:keywords/>
  <dc:description/>
  <cp:lastModifiedBy>Zoltán Meng</cp:lastModifiedBy>
  <cp:revision/>
  <dcterms:created xsi:type="dcterms:W3CDTF">2025-04-10T09:52:10Z</dcterms:created>
  <dcterms:modified xsi:type="dcterms:W3CDTF">2025-05-31T18:22:35Z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0x010100E49690944E9BAE4083BB98761B7641C1</vt:lpwstr>
  </property>
  <property fmtid="{D5CDD505-2E9C-101B-9397-08002B2CF9AE}" pid="3" name="MediaServiceImageTags">
    <vt:lpwstr/>
  </property>
</Properties>
</file>