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me\Downloads\"/>
    </mc:Choice>
  </mc:AlternateContent>
  <xr:revisionPtr revIDLastSave="0" documentId="8_{974CF650-375C-4890-B117-BFB11CAC9BFF}" xr6:coauthVersionLast="47" xr6:coauthVersionMax="47" xr10:uidLastSave="{00000000-0000-0000-0000-000000000000}"/>
  <bookViews>
    <workbookView xWindow="-108" yWindow="-108" windowWidth="23256" windowHeight="12456" xr2:uid="{A659CCB1-D889-4770-A8BE-0FEE514B6DB7}"/>
  </bookViews>
  <sheets>
    <sheet name="Historic model" sheetId="1" r:id="rId1"/>
    <sheet name="Parametric model" sheetId="2" r:id="rId2"/>
    <sheet name="Monte Carlo Method " sheetId="3" r:id="rId3"/>
  </sheets>
  <definedNames>
    <definedName name="_xlchart.v1.0" hidden="1">'Historic model'!$H$5:$H$254</definedName>
    <definedName name="_xlchart.v1.1" hidden="1">'Monte Carlo Method '!$I$12:$I$40</definedName>
    <definedName name="_xlchart.v1.2" hidden="1">'Monte Carlo Method '!$J$12:$J$40</definedName>
    <definedName name="_xlchart.v1.3" hidden="1">'Monte Carlo Method '!$K$12:$K$40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3" l="1"/>
  <c r="P5" i="2"/>
  <c r="P4" i="3"/>
  <c r="P8" i="3" s="1"/>
  <c r="J12" i="3" s="1"/>
  <c r="P3" i="3"/>
  <c r="M6" i="3"/>
  <c r="M7" i="3" s="1"/>
  <c r="M4" i="3"/>
  <c r="J8" i="3"/>
  <c r="J7" i="3"/>
  <c r="J3" i="3"/>
  <c r="F253" i="3"/>
  <c r="E253" i="3"/>
  <c r="F252" i="3"/>
  <c r="E252" i="3"/>
  <c r="F251" i="3"/>
  <c r="E251" i="3"/>
  <c r="F250" i="3"/>
  <c r="E250" i="3"/>
  <c r="F249" i="3"/>
  <c r="E249" i="3"/>
  <c r="F248" i="3"/>
  <c r="E248" i="3"/>
  <c r="F247" i="3"/>
  <c r="E247" i="3"/>
  <c r="F246" i="3"/>
  <c r="E246" i="3"/>
  <c r="F245" i="3"/>
  <c r="E245" i="3"/>
  <c r="F244" i="3"/>
  <c r="E244" i="3"/>
  <c r="F243" i="3"/>
  <c r="E243" i="3"/>
  <c r="F242" i="3"/>
  <c r="E242" i="3"/>
  <c r="F241" i="3"/>
  <c r="E241" i="3"/>
  <c r="F240" i="3"/>
  <c r="E240" i="3"/>
  <c r="F239" i="3"/>
  <c r="E239" i="3"/>
  <c r="F238" i="3"/>
  <c r="E238" i="3"/>
  <c r="F237" i="3"/>
  <c r="E237" i="3"/>
  <c r="F236" i="3"/>
  <c r="E236" i="3"/>
  <c r="F235" i="3"/>
  <c r="E235" i="3"/>
  <c r="F234" i="3"/>
  <c r="E234" i="3"/>
  <c r="F233" i="3"/>
  <c r="E233" i="3"/>
  <c r="F232" i="3"/>
  <c r="E232" i="3"/>
  <c r="F231" i="3"/>
  <c r="E231" i="3"/>
  <c r="F230" i="3"/>
  <c r="E230" i="3"/>
  <c r="F229" i="3"/>
  <c r="E229" i="3"/>
  <c r="F228" i="3"/>
  <c r="E228" i="3"/>
  <c r="F227" i="3"/>
  <c r="E227" i="3"/>
  <c r="F226" i="3"/>
  <c r="E226" i="3"/>
  <c r="F225" i="3"/>
  <c r="E225" i="3"/>
  <c r="F224" i="3"/>
  <c r="E224" i="3"/>
  <c r="F223" i="3"/>
  <c r="E223" i="3"/>
  <c r="F222" i="3"/>
  <c r="E222" i="3"/>
  <c r="F221" i="3"/>
  <c r="E221" i="3"/>
  <c r="F220" i="3"/>
  <c r="E220" i="3"/>
  <c r="F219" i="3"/>
  <c r="E219" i="3"/>
  <c r="F218" i="3"/>
  <c r="E218" i="3"/>
  <c r="F217" i="3"/>
  <c r="E217" i="3"/>
  <c r="F216" i="3"/>
  <c r="E216" i="3"/>
  <c r="F215" i="3"/>
  <c r="E215" i="3"/>
  <c r="F214" i="3"/>
  <c r="E214" i="3"/>
  <c r="F213" i="3"/>
  <c r="E213" i="3"/>
  <c r="F212" i="3"/>
  <c r="E212" i="3"/>
  <c r="F211" i="3"/>
  <c r="E211" i="3"/>
  <c r="F210" i="3"/>
  <c r="E210" i="3"/>
  <c r="F209" i="3"/>
  <c r="E209" i="3"/>
  <c r="F208" i="3"/>
  <c r="E208" i="3"/>
  <c r="F207" i="3"/>
  <c r="E207" i="3"/>
  <c r="F206" i="3"/>
  <c r="E206" i="3"/>
  <c r="F205" i="3"/>
  <c r="E205" i="3"/>
  <c r="F204" i="3"/>
  <c r="E204" i="3"/>
  <c r="F203" i="3"/>
  <c r="E203" i="3"/>
  <c r="F202" i="3"/>
  <c r="E202" i="3"/>
  <c r="F201" i="3"/>
  <c r="E201" i="3"/>
  <c r="F200" i="3"/>
  <c r="E200" i="3"/>
  <c r="F199" i="3"/>
  <c r="E199" i="3"/>
  <c r="F198" i="3"/>
  <c r="E198" i="3"/>
  <c r="F197" i="3"/>
  <c r="E197" i="3"/>
  <c r="F196" i="3"/>
  <c r="E196" i="3"/>
  <c r="F195" i="3"/>
  <c r="E195" i="3"/>
  <c r="F194" i="3"/>
  <c r="E194" i="3"/>
  <c r="F193" i="3"/>
  <c r="E193" i="3"/>
  <c r="F192" i="3"/>
  <c r="E192" i="3"/>
  <c r="F191" i="3"/>
  <c r="E191" i="3"/>
  <c r="F190" i="3"/>
  <c r="E190" i="3"/>
  <c r="F189" i="3"/>
  <c r="E189" i="3"/>
  <c r="F188" i="3"/>
  <c r="E188" i="3"/>
  <c r="F187" i="3"/>
  <c r="E187" i="3"/>
  <c r="F186" i="3"/>
  <c r="E186" i="3"/>
  <c r="F185" i="3"/>
  <c r="E185" i="3"/>
  <c r="F184" i="3"/>
  <c r="E184" i="3"/>
  <c r="F183" i="3"/>
  <c r="E183" i="3"/>
  <c r="F182" i="3"/>
  <c r="E182" i="3"/>
  <c r="F181" i="3"/>
  <c r="E181" i="3"/>
  <c r="F180" i="3"/>
  <c r="E180" i="3"/>
  <c r="F179" i="3"/>
  <c r="E179" i="3"/>
  <c r="F178" i="3"/>
  <c r="E178" i="3"/>
  <c r="F177" i="3"/>
  <c r="E177" i="3"/>
  <c r="F176" i="3"/>
  <c r="E176" i="3"/>
  <c r="F175" i="3"/>
  <c r="E175" i="3"/>
  <c r="F174" i="3"/>
  <c r="E174" i="3"/>
  <c r="F173" i="3"/>
  <c r="E173" i="3"/>
  <c r="F172" i="3"/>
  <c r="E172" i="3"/>
  <c r="F171" i="3"/>
  <c r="E171" i="3"/>
  <c r="F170" i="3"/>
  <c r="E170" i="3"/>
  <c r="F169" i="3"/>
  <c r="E169" i="3"/>
  <c r="F168" i="3"/>
  <c r="E168" i="3"/>
  <c r="F167" i="3"/>
  <c r="E167" i="3"/>
  <c r="F166" i="3"/>
  <c r="E166" i="3"/>
  <c r="F165" i="3"/>
  <c r="E165" i="3"/>
  <c r="F164" i="3"/>
  <c r="E164" i="3"/>
  <c r="F163" i="3"/>
  <c r="E163" i="3"/>
  <c r="F162" i="3"/>
  <c r="E162" i="3"/>
  <c r="F161" i="3"/>
  <c r="E161" i="3"/>
  <c r="F160" i="3"/>
  <c r="E160" i="3"/>
  <c r="F159" i="3"/>
  <c r="E159" i="3"/>
  <c r="F158" i="3"/>
  <c r="E158" i="3"/>
  <c r="F157" i="3"/>
  <c r="E157" i="3"/>
  <c r="F156" i="3"/>
  <c r="E156" i="3"/>
  <c r="F155" i="3"/>
  <c r="E155" i="3"/>
  <c r="F154" i="3"/>
  <c r="E154" i="3"/>
  <c r="F153" i="3"/>
  <c r="E153" i="3"/>
  <c r="F152" i="3"/>
  <c r="E152" i="3"/>
  <c r="F151" i="3"/>
  <c r="E151" i="3"/>
  <c r="F150" i="3"/>
  <c r="E150" i="3"/>
  <c r="F149" i="3"/>
  <c r="E149" i="3"/>
  <c r="F148" i="3"/>
  <c r="E148" i="3"/>
  <c r="F147" i="3"/>
  <c r="E147" i="3"/>
  <c r="F146" i="3"/>
  <c r="E146" i="3"/>
  <c r="F145" i="3"/>
  <c r="E145" i="3"/>
  <c r="F144" i="3"/>
  <c r="E144" i="3"/>
  <c r="F143" i="3"/>
  <c r="E143" i="3"/>
  <c r="F142" i="3"/>
  <c r="E142" i="3"/>
  <c r="F141" i="3"/>
  <c r="E141" i="3"/>
  <c r="F140" i="3"/>
  <c r="E140" i="3"/>
  <c r="F139" i="3"/>
  <c r="E139" i="3"/>
  <c r="F138" i="3"/>
  <c r="E138" i="3"/>
  <c r="F137" i="3"/>
  <c r="E137" i="3"/>
  <c r="F136" i="3"/>
  <c r="E136" i="3"/>
  <c r="F135" i="3"/>
  <c r="E135" i="3"/>
  <c r="F134" i="3"/>
  <c r="E134" i="3"/>
  <c r="F133" i="3"/>
  <c r="E133" i="3"/>
  <c r="F132" i="3"/>
  <c r="E132" i="3"/>
  <c r="F131" i="3"/>
  <c r="E131" i="3"/>
  <c r="F130" i="3"/>
  <c r="E130" i="3"/>
  <c r="F129" i="3"/>
  <c r="E129" i="3"/>
  <c r="F128" i="3"/>
  <c r="E128" i="3"/>
  <c r="F127" i="3"/>
  <c r="E127" i="3"/>
  <c r="F126" i="3"/>
  <c r="E126" i="3"/>
  <c r="F125" i="3"/>
  <c r="E125" i="3"/>
  <c r="F124" i="3"/>
  <c r="E124" i="3"/>
  <c r="F123" i="3"/>
  <c r="E123" i="3"/>
  <c r="F122" i="3"/>
  <c r="E122" i="3"/>
  <c r="F121" i="3"/>
  <c r="E121" i="3"/>
  <c r="F120" i="3"/>
  <c r="E120" i="3"/>
  <c r="F119" i="3"/>
  <c r="E119" i="3"/>
  <c r="F118" i="3"/>
  <c r="E118" i="3"/>
  <c r="F117" i="3"/>
  <c r="E117" i="3"/>
  <c r="F116" i="3"/>
  <c r="E116" i="3"/>
  <c r="F115" i="3"/>
  <c r="E115" i="3"/>
  <c r="F114" i="3"/>
  <c r="E114" i="3"/>
  <c r="F113" i="3"/>
  <c r="E113" i="3"/>
  <c r="F112" i="3"/>
  <c r="E112" i="3"/>
  <c r="F111" i="3"/>
  <c r="E111" i="3"/>
  <c r="F110" i="3"/>
  <c r="E110" i="3"/>
  <c r="F109" i="3"/>
  <c r="E109" i="3"/>
  <c r="F108" i="3"/>
  <c r="E108" i="3"/>
  <c r="F107" i="3"/>
  <c r="E107" i="3"/>
  <c r="F106" i="3"/>
  <c r="E106" i="3"/>
  <c r="F105" i="3"/>
  <c r="E105" i="3"/>
  <c r="F104" i="3"/>
  <c r="E104" i="3"/>
  <c r="F103" i="3"/>
  <c r="E103" i="3"/>
  <c r="F102" i="3"/>
  <c r="E102" i="3"/>
  <c r="F101" i="3"/>
  <c r="E101" i="3"/>
  <c r="F100" i="3"/>
  <c r="E100" i="3"/>
  <c r="F99" i="3"/>
  <c r="E99" i="3"/>
  <c r="F98" i="3"/>
  <c r="E98" i="3"/>
  <c r="F97" i="3"/>
  <c r="E97" i="3"/>
  <c r="F96" i="3"/>
  <c r="E96" i="3"/>
  <c r="F95" i="3"/>
  <c r="E95" i="3"/>
  <c r="F94" i="3"/>
  <c r="E94" i="3"/>
  <c r="F93" i="3"/>
  <c r="E93" i="3"/>
  <c r="F92" i="3"/>
  <c r="E92" i="3"/>
  <c r="F91" i="3"/>
  <c r="E91" i="3"/>
  <c r="F90" i="3"/>
  <c r="E90" i="3"/>
  <c r="F89" i="3"/>
  <c r="E89" i="3"/>
  <c r="F88" i="3"/>
  <c r="E88" i="3"/>
  <c r="F87" i="3"/>
  <c r="E87" i="3"/>
  <c r="F86" i="3"/>
  <c r="E86" i="3"/>
  <c r="F85" i="3"/>
  <c r="E85" i="3"/>
  <c r="F84" i="3"/>
  <c r="E84" i="3"/>
  <c r="F83" i="3"/>
  <c r="E83" i="3"/>
  <c r="F82" i="3"/>
  <c r="E82" i="3"/>
  <c r="F81" i="3"/>
  <c r="E81" i="3"/>
  <c r="F80" i="3"/>
  <c r="E80" i="3"/>
  <c r="F79" i="3"/>
  <c r="E79" i="3"/>
  <c r="F78" i="3"/>
  <c r="E78" i="3"/>
  <c r="F77" i="3"/>
  <c r="E77" i="3"/>
  <c r="F76" i="3"/>
  <c r="E76" i="3"/>
  <c r="F75" i="3"/>
  <c r="E75" i="3"/>
  <c r="F74" i="3"/>
  <c r="E74" i="3"/>
  <c r="F73" i="3"/>
  <c r="E73" i="3"/>
  <c r="F72" i="3"/>
  <c r="E72" i="3"/>
  <c r="F71" i="3"/>
  <c r="E71" i="3"/>
  <c r="F70" i="3"/>
  <c r="E70" i="3"/>
  <c r="F69" i="3"/>
  <c r="E69" i="3"/>
  <c r="F68" i="3"/>
  <c r="E68" i="3"/>
  <c r="F67" i="3"/>
  <c r="E67" i="3"/>
  <c r="F66" i="3"/>
  <c r="E66" i="3"/>
  <c r="F65" i="3"/>
  <c r="E65" i="3"/>
  <c r="F64" i="3"/>
  <c r="E64" i="3"/>
  <c r="F63" i="3"/>
  <c r="E63" i="3"/>
  <c r="F62" i="3"/>
  <c r="E62" i="3"/>
  <c r="F61" i="3"/>
  <c r="E61" i="3"/>
  <c r="F60" i="3"/>
  <c r="E60" i="3"/>
  <c r="F59" i="3"/>
  <c r="E59" i="3"/>
  <c r="F58" i="3"/>
  <c r="E58" i="3"/>
  <c r="F57" i="3"/>
  <c r="E57" i="3"/>
  <c r="F56" i="3"/>
  <c r="E56" i="3"/>
  <c r="F55" i="3"/>
  <c r="E55" i="3"/>
  <c r="F54" i="3"/>
  <c r="E54" i="3"/>
  <c r="F53" i="3"/>
  <c r="E53" i="3"/>
  <c r="F52" i="3"/>
  <c r="E52" i="3"/>
  <c r="F51" i="3"/>
  <c r="E51" i="3"/>
  <c r="F50" i="3"/>
  <c r="E50" i="3"/>
  <c r="F49" i="3"/>
  <c r="E49" i="3"/>
  <c r="F48" i="3"/>
  <c r="E48" i="3"/>
  <c r="F47" i="3"/>
  <c r="E47" i="3"/>
  <c r="F46" i="3"/>
  <c r="E46" i="3"/>
  <c r="F45" i="3"/>
  <c r="E45" i="3"/>
  <c r="F44" i="3"/>
  <c r="E44" i="3"/>
  <c r="F43" i="3"/>
  <c r="E43" i="3"/>
  <c r="F42" i="3"/>
  <c r="E42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F4" i="3"/>
  <c r="E4" i="3"/>
  <c r="F3" i="3"/>
  <c r="E3" i="3"/>
  <c r="P7" i="2"/>
  <c r="M6" i="2"/>
  <c r="E5" i="2"/>
  <c r="J5" i="2" s="1"/>
  <c r="F255" i="2"/>
  <c r="E255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9" i="2"/>
  <c r="E239" i="2"/>
  <c r="F238" i="2"/>
  <c r="E238" i="2"/>
  <c r="F237" i="2"/>
  <c r="E237" i="2"/>
  <c r="F236" i="2"/>
  <c r="E236" i="2"/>
  <c r="F235" i="2"/>
  <c r="E235" i="2"/>
  <c r="F234" i="2"/>
  <c r="E234" i="2"/>
  <c r="F233" i="2"/>
  <c r="E233" i="2"/>
  <c r="F232" i="2"/>
  <c r="E232" i="2"/>
  <c r="F231" i="2"/>
  <c r="E231" i="2"/>
  <c r="F230" i="2"/>
  <c r="E230" i="2"/>
  <c r="F229" i="2"/>
  <c r="E229" i="2"/>
  <c r="F228" i="2"/>
  <c r="E228" i="2"/>
  <c r="F227" i="2"/>
  <c r="E227" i="2"/>
  <c r="F226" i="2"/>
  <c r="E226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8" i="2"/>
  <c r="E218" i="2"/>
  <c r="F217" i="2"/>
  <c r="E217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2" i="2"/>
  <c r="E192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3" i="2"/>
  <c r="E183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3" i="2"/>
  <c r="E163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1" i="2"/>
  <c r="E151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2" i="2"/>
  <c r="E72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60" i="2"/>
  <c r="E60" i="2"/>
  <c r="F59" i="2"/>
  <c r="E59" i="2"/>
  <c r="F58" i="2"/>
  <c r="E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J9" i="2" s="1"/>
  <c r="E8" i="2"/>
  <c r="F7" i="2"/>
  <c r="E7" i="2"/>
  <c r="F6" i="2"/>
  <c r="E6" i="2"/>
  <c r="F5" i="2"/>
  <c r="H49" i="1"/>
  <c r="H89" i="1"/>
  <c r="H169" i="1"/>
  <c r="H195" i="1"/>
  <c r="L6" i="1"/>
  <c r="F6" i="1"/>
  <c r="F7" i="1"/>
  <c r="F8" i="1"/>
  <c r="F9" i="1"/>
  <c r="H9" i="1" s="1"/>
  <c r="F10" i="1"/>
  <c r="H10" i="1" s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H26" i="1" s="1"/>
  <c r="F27" i="1"/>
  <c r="F28" i="1"/>
  <c r="F29" i="1"/>
  <c r="F30" i="1"/>
  <c r="F31" i="1"/>
  <c r="F32" i="1"/>
  <c r="F33" i="1"/>
  <c r="H33" i="1" s="1"/>
  <c r="F34" i="1"/>
  <c r="H34" i="1" s="1"/>
  <c r="F35" i="1"/>
  <c r="F36" i="1"/>
  <c r="F37" i="1"/>
  <c r="F38" i="1"/>
  <c r="F39" i="1"/>
  <c r="F40" i="1"/>
  <c r="F41" i="1"/>
  <c r="H41" i="1" s="1"/>
  <c r="F42" i="1"/>
  <c r="H42" i="1" s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H65" i="1" s="1"/>
  <c r="F66" i="1"/>
  <c r="H66" i="1" s="1"/>
  <c r="F67" i="1"/>
  <c r="F68" i="1"/>
  <c r="F69" i="1"/>
  <c r="F70" i="1"/>
  <c r="F71" i="1"/>
  <c r="F72" i="1"/>
  <c r="F73" i="1"/>
  <c r="H73" i="1" s="1"/>
  <c r="F74" i="1"/>
  <c r="H74" i="1" s="1"/>
  <c r="F75" i="1"/>
  <c r="F76" i="1"/>
  <c r="F77" i="1"/>
  <c r="F78" i="1"/>
  <c r="F79" i="1"/>
  <c r="F80" i="1"/>
  <c r="F81" i="1"/>
  <c r="H81" i="1" s="1"/>
  <c r="F82" i="1"/>
  <c r="H82" i="1" s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H98" i="1" s="1"/>
  <c r="F99" i="1"/>
  <c r="F100" i="1"/>
  <c r="F101" i="1"/>
  <c r="F102" i="1"/>
  <c r="F103" i="1"/>
  <c r="F104" i="1"/>
  <c r="F105" i="1"/>
  <c r="F106" i="1"/>
  <c r="H106" i="1" s="1"/>
  <c r="F107" i="1"/>
  <c r="F108" i="1"/>
  <c r="F109" i="1"/>
  <c r="F110" i="1"/>
  <c r="F111" i="1"/>
  <c r="F112" i="1"/>
  <c r="F113" i="1"/>
  <c r="H113" i="1" s="1"/>
  <c r="F114" i="1"/>
  <c r="H114" i="1" s="1"/>
  <c r="F115" i="1"/>
  <c r="F116" i="1"/>
  <c r="F117" i="1"/>
  <c r="F118" i="1"/>
  <c r="F119" i="1"/>
  <c r="F120" i="1"/>
  <c r="F121" i="1"/>
  <c r="H121" i="1" s="1"/>
  <c r="F122" i="1"/>
  <c r="H122" i="1" s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H137" i="1" s="1"/>
  <c r="F138" i="1"/>
  <c r="H138" i="1" s="1"/>
  <c r="F139" i="1"/>
  <c r="F140" i="1"/>
  <c r="F141" i="1"/>
  <c r="F142" i="1"/>
  <c r="F143" i="1"/>
  <c r="F144" i="1"/>
  <c r="F145" i="1"/>
  <c r="F146" i="1"/>
  <c r="H146" i="1" s="1"/>
  <c r="F147" i="1"/>
  <c r="F148" i="1"/>
  <c r="F149" i="1"/>
  <c r="F150" i="1"/>
  <c r="F151" i="1"/>
  <c r="F152" i="1"/>
  <c r="F153" i="1"/>
  <c r="H153" i="1" s="1"/>
  <c r="F154" i="1"/>
  <c r="H154" i="1" s="1"/>
  <c r="F155" i="1"/>
  <c r="F156" i="1"/>
  <c r="F157" i="1"/>
  <c r="F158" i="1"/>
  <c r="F159" i="1"/>
  <c r="F160" i="1"/>
  <c r="F161" i="1"/>
  <c r="H161" i="1" s="1"/>
  <c r="F162" i="1"/>
  <c r="H162" i="1" s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H178" i="1" s="1"/>
  <c r="F179" i="1"/>
  <c r="F180" i="1"/>
  <c r="F181" i="1"/>
  <c r="F182" i="1"/>
  <c r="F183" i="1"/>
  <c r="F184" i="1"/>
  <c r="H184" i="1" s="1"/>
  <c r="F185" i="1"/>
  <c r="H185" i="1" s="1"/>
  <c r="F186" i="1"/>
  <c r="H186" i="1" s="1"/>
  <c r="F187" i="1"/>
  <c r="F188" i="1"/>
  <c r="F189" i="1"/>
  <c r="F190" i="1"/>
  <c r="F191" i="1"/>
  <c r="F192" i="1"/>
  <c r="H192" i="1" s="1"/>
  <c r="F193" i="1"/>
  <c r="H193" i="1" s="1"/>
  <c r="F194" i="1"/>
  <c r="H194" i="1" s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H210" i="1" s="1"/>
  <c r="F211" i="1"/>
  <c r="F212" i="1"/>
  <c r="F213" i="1"/>
  <c r="F214" i="1"/>
  <c r="F215" i="1"/>
  <c r="F216" i="1"/>
  <c r="H216" i="1" s="1"/>
  <c r="F217" i="1"/>
  <c r="H217" i="1" s="1"/>
  <c r="F218" i="1"/>
  <c r="H218" i="1" s="1"/>
  <c r="F219" i="1"/>
  <c r="F220" i="1"/>
  <c r="F221" i="1"/>
  <c r="F222" i="1"/>
  <c r="F223" i="1"/>
  <c r="F224" i="1"/>
  <c r="H224" i="1" s="1"/>
  <c r="F225" i="1"/>
  <c r="H225" i="1" s="1"/>
  <c r="F226" i="1"/>
  <c r="H226" i="1" s="1"/>
  <c r="F227" i="1"/>
  <c r="F228" i="1"/>
  <c r="F229" i="1"/>
  <c r="F230" i="1"/>
  <c r="F231" i="1"/>
  <c r="F232" i="1"/>
  <c r="F233" i="1"/>
  <c r="F234" i="1"/>
  <c r="H234" i="1" s="1"/>
  <c r="F235" i="1"/>
  <c r="F236" i="1"/>
  <c r="F237" i="1"/>
  <c r="F238" i="1"/>
  <c r="F239" i="1"/>
  <c r="F240" i="1"/>
  <c r="F241" i="1"/>
  <c r="F242" i="1"/>
  <c r="H242" i="1" s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5" i="1"/>
  <c r="E6" i="1"/>
  <c r="E7" i="1"/>
  <c r="E8" i="1"/>
  <c r="E9" i="1"/>
  <c r="E10" i="1"/>
  <c r="E11" i="1"/>
  <c r="H11" i="1" s="1"/>
  <c r="E12" i="1"/>
  <c r="H12" i="1" s="1"/>
  <c r="E13" i="1"/>
  <c r="H13" i="1" s="1"/>
  <c r="E14" i="1"/>
  <c r="E15" i="1"/>
  <c r="E16" i="1"/>
  <c r="E17" i="1"/>
  <c r="H17" i="1" s="1"/>
  <c r="E18" i="1"/>
  <c r="H18" i="1" s="1"/>
  <c r="E19" i="1"/>
  <c r="H19" i="1" s="1"/>
  <c r="E20" i="1"/>
  <c r="H20" i="1" s="1"/>
  <c r="E21" i="1"/>
  <c r="H21" i="1" s="1"/>
  <c r="E22" i="1"/>
  <c r="E23" i="1"/>
  <c r="E24" i="1"/>
  <c r="E25" i="1"/>
  <c r="E26" i="1"/>
  <c r="E27" i="1"/>
  <c r="H27" i="1" s="1"/>
  <c r="E28" i="1"/>
  <c r="H28" i="1" s="1"/>
  <c r="E29" i="1"/>
  <c r="H29" i="1" s="1"/>
  <c r="E30" i="1"/>
  <c r="E31" i="1"/>
  <c r="E32" i="1"/>
  <c r="E33" i="1"/>
  <c r="E34" i="1"/>
  <c r="E35" i="1"/>
  <c r="H35" i="1" s="1"/>
  <c r="E36" i="1"/>
  <c r="H36" i="1" s="1"/>
  <c r="E37" i="1"/>
  <c r="H37" i="1" s="1"/>
  <c r="E38" i="1"/>
  <c r="E39" i="1"/>
  <c r="E40" i="1"/>
  <c r="E41" i="1"/>
  <c r="E42" i="1"/>
  <c r="E43" i="1"/>
  <c r="H43" i="1" s="1"/>
  <c r="E44" i="1"/>
  <c r="H44" i="1" s="1"/>
  <c r="E45" i="1"/>
  <c r="H45" i="1" s="1"/>
  <c r="E46" i="1"/>
  <c r="E47" i="1"/>
  <c r="E48" i="1"/>
  <c r="E49" i="1"/>
  <c r="E50" i="1"/>
  <c r="H50" i="1" s="1"/>
  <c r="E51" i="1"/>
  <c r="H51" i="1" s="1"/>
  <c r="E52" i="1"/>
  <c r="H52" i="1" s="1"/>
  <c r="E53" i="1"/>
  <c r="H53" i="1" s="1"/>
  <c r="E54" i="1"/>
  <c r="E55" i="1"/>
  <c r="E56" i="1"/>
  <c r="E57" i="1"/>
  <c r="H57" i="1" s="1"/>
  <c r="E58" i="1"/>
  <c r="H58" i="1" s="1"/>
  <c r="E59" i="1"/>
  <c r="H59" i="1" s="1"/>
  <c r="E60" i="1"/>
  <c r="H60" i="1" s="1"/>
  <c r="E61" i="1"/>
  <c r="H61" i="1" s="1"/>
  <c r="E62" i="1"/>
  <c r="E63" i="1"/>
  <c r="E64" i="1"/>
  <c r="E65" i="1"/>
  <c r="E66" i="1"/>
  <c r="E67" i="1"/>
  <c r="H67" i="1" s="1"/>
  <c r="E68" i="1"/>
  <c r="H68" i="1" s="1"/>
  <c r="E69" i="1"/>
  <c r="H69" i="1" s="1"/>
  <c r="E70" i="1"/>
  <c r="E71" i="1"/>
  <c r="E72" i="1"/>
  <c r="E73" i="1"/>
  <c r="E74" i="1"/>
  <c r="E75" i="1"/>
  <c r="H75" i="1" s="1"/>
  <c r="E76" i="1"/>
  <c r="H76" i="1" s="1"/>
  <c r="E77" i="1"/>
  <c r="H77" i="1" s="1"/>
  <c r="E78" i="1"/>
  <c r="E79" i="1"/>
  <c r="E80" i="1"/>
  <c r="E81" i="1"/>
  <c r="E82" i="1"/>
  <c r="E83" i="1"/>
  <c r="H83" i="1" s="1"/>
  <c r="E84" i="1"/>
  <c r="H84" i="1" s="1"/>
  <c r="E85" i="1"/>
  <c r="H85" i="1" s="1"/>
  <c r="E86" i="1"/>
  <c r="E87" i="1"/>
  <c r="E88" i="1"/>
  <c r="E89" i="1"/>
  <c r="E90" i="1"/>
  <c r="H90" i="1" s="1"/>
  <c r="E91" i="1"/>
  <c r="H91" i="1" s="1"/>
  <c r="E92" i="1"/>
  <c r="H92" i="1" s="1"/>
  <c r="E93" i="1"/>
  <c r="H93" i="1" s="1"/>
  <c r="E94" i="1"/>
  <c r="E95" i="1"/>
  <c r="E96" i="1"/>
  <c r="E97" i="1"/>
  <c r="H97" i="1" s="1"/>
  <c r="E98" i="1"/>
  <c r="E99" i="1"/>
  <c r="H99" i="1" s="1"/>
  <c r="E100" i="1"/>
  <c r="H100" i="1" s="1"/>
  <c r="E101" i="1"/>
  <c r="H101" i="1" s="1"/>
  <c r="E102" i="1"/>
  <c r="E103" i="1"/>
  <c r="E104" i="1"/>
  <c r="E105" i="1"/>
  <c r="E106" i="1"/>
  <c r="E107" i="1"/>
  <c r="H107" i="1" s="1"/>
  <c r="E108" i="1"/>
  <c r="H108" i="1" s="1"/>
  <c r="E109" i="1"/>
  <c r="H109" i="1" s="1"/>
  <c r="E110" i="1"/>
  <c r="E111" i="1"/>
  <c r="E112" i="1"/>
  <c r="E113" i="1"/>
  <c r="E114" i="1"/>
  <c r="E115" i="1"/>
  <c r="H115" i="1" s="1"/>
  <c r="E116" i="1"/>
  <c r="H116" i="1" s="1"/>
  <c r="E117" i="1"/>
  <c r="H117" i="1" s="1"/>
  <c r="E118" i="1"/>
  <c r="E119" i="1"/>
  <c r="E120" i="1"/>
  <c r="E121" i="1"/>
  <c r="E122" i="1"/>
  <c r="E123" i="1"/>
  <c r="H123" i="1" s="1"/>
  <c r="E124" i="1"/>
  <c r="H124" i="1" s="1"/>
  <c r="E125" i="1"/>
  <c r="H125" i="1" s="1"/>
  <c r="E126" i="1"/>
  <c r="E127" i="1"/>
  <c r="E128" i="1"/>
  <c r="E129" i="1"/>
  <c r="H129" i="1" s="1"/>
  <c r="E130" i="1"/>
  <c r="H130" i="1" s="1"/>
  <c r="E131" i="1"/>
  <c r="H131" i="1" s="1"/>
  <c r="E132" i="1"/>
  <c r="H132" i="1" s="1"/>
  <c r="E133" i="1"/>
  <c r="H133" i="1" s="1"/>
  <c r="E134" i="1"/>
  <c r="E135" i="1"/>
  <c r="E136" i="1"/>
  <c r="E137" i="1"/>
  <c r="E138" i="1"/>
  <c r="E139" i="1"/>
  <c r="H139" i="1" s="1"/>
  <c r="E140" i="1"/>
  <c r="H140" i="1" s="1"/>
  <c r="E141" i="1"/>
  <c r="H141" i="1" s="1"/>
  <c r="E142" i="1"/>
  <c r="E143" i="1"/>
  <c r="E144" i="1"/>
  <c r="E145" i="1"/>
  <c r="E146" i="1"/>
  <c r="E147" i="1"/>
  <c r="H147" i="1" s="1"/>
  <c r="E148" i="1"/>
  <c r="H148" i="1" s="1"/>
  <c r="E149" i="1"/>
  <c r="H149" i="1" s="1"/>
  <c r="E150" i="1"/>
  <c r="E151" i="1"/>
  <c r="E152" i="1"/>
  <c r="E153" i="1"/>
  <c r="E154" i="1"/>
  <c r="E155" i="1"/>
  <c r="H155" i="1" s="1"/>
  <c r="E156" i="1"/>
  <c r="H156" i="1" s="1"/>
  <c r="E157" i="1"/>
  <c r="H157" i="1" s="1"/>
  <c r="E158" i="1"/>
  <c r="E159" i="1"/>
  <c r="E160" i="1"/>
  <c r="E161" i="1"/>
  <c r="E162" i="1"/>
  <c r="E163" i="1"/>
  <c r="H163" i="1" s="1"/>
  <c r="E164" i="1"/>
  <c r="H164" i="1" s="1"/>
  <c r="E165" i="1"/>
  <c r="H165" i="1" s="1"/>
  <c r="E166" i="1"/>
  <c r="E167" i="1"/>
  <c r="E168" i="1"/>
  <c r="E169" i="1"/>
  <c r="E170" i="1"/>
  <c r="H170" i="1" s="1"/>
  <c r="E171" i="1"/>
  <c r="H171" i="1" s="1"/>
  <c r="E172" i="1"/>
  <c r="H172" i="1" s="1"/>
  <c r="E173" i="1"/>
  <c r="H173" i="1" s="1"/>
  <c r="E174" i="1"/>
  <c r="E175" i="1"/>
  <c r="E176" i="1"/>
  <c r="E177" i="1"/>
  <c r="E178" i="1"/>
  <c r="E179" i="1"/>
  <c r="H179" i="1" s="1"/>
  <c r="E180" i="1"/>
  <c r="H180" i="1" s="1"/>
  <c r="E181" i="1"/>
  <c r="H181" i="1" s="1"/>
  <c r="E182" i="1"/>
  <c r="E183" i="1"/>
  <c r="E184" i="1"/>
  <c r="E185" i="1"/>
  <c r="E186" i="1"/>
  <c r="E187" i="1"/>
  <c r="H187" i="1" s="1"/>
  <c r="E188" i="1"/>
  <c r="H188" i="1" s="1"/>
  <c r="E189" i="1"/>
  <c r="H189" i="1" s="1"/>
  <c r="E190" i="1"/>
  <c r="E191" i="1"/>
  <c r="E192" i="1"/>
  <c r="E193" i="1"/>
  <c r="E194" i="1"/>
  <c r="E195" i="1"/>
  <c r="E196" i="1"/>
  <c r="H196" i="1" s="1"/>
  <c r="E197" i="1"/>
  <c r="H197" i="1" s="1"/>
  <c r="E198" i="1"/>
  <c r="E199" i="1"/>
  <c r="E200" i="1"/>
  <c r="E201" i="1"/>
  <c r="H201" i="1" s="1"/>
  <c r="E202" i="1"/>
  <c r="H202" i="1" s="1"/>
  <c r="E203" i="1"/>
  <c r="H203" i="1" s="1"/>
  <c r="E204" i="1"/>
  <c r="H204" i="1" s="1"/>
  <c r="E205" i="1"/>
  <c r="H205" i="1" s="1"/>
  <c r="E206" i="1"/>
  <c r="E207" i="1"/>
  <c r="E208" i="1"/>
  <c r="E209" i="1"/>
  <c r="E210" i="1"/>
  <c r="E211" i="1"/>
  <c r="H211" i="1" s="1"/>
  <c r="E212" i="1"/>
  <c r="H212" i="1" s="1"/>
  <c r="E213" i="1"/>
  <c r="H213" i="1" s="1"/>
  <c r="E214" i="1"/>
  <c r="E215" i="1"/>
  <c r="E216" i="1"/>
  <c r="E217" i="1"/>
  <c r="E218" i="1"/>
  <c r="E219" i="1"/>
  <c r="H219" i="1" s="1"/>
  <c r="E220" i="1"/>
  <c r="H220" i="1" s="1"/>
  <c r="E221" i="1"/>
  <c r="H221" i="1" s="1"/>
  <c r="E222" i="1"/>
  <c r="E223" i="1"/>
  <c r="E224" i="1"/>
  <c r="E225" i="1"/>
  <c r="E226" i="1"/>
  <c r="E227" i="1"/>
  <c r="H227" i="1" s="1"/>
  <c r="E228" i="1"/>
  <c r="H228" i="1" s="1"/>
  <c r="E229" i="1"/>
  <c r="H229" i="1" s="1"/>
  <c r="E230" i="1"/>
  <c r="E231" i="1"/>
  <c r="E232" i="1"/>
  <c r="E233" i="1"/>
  <c r="E234" i="1"/>
  <c r="E235" i="1"/>
  <c r="H235" i="1" s="1"/>
  <c r="E236" i="1"/>
  <c r="H236" i="1" s="1"/>
  <c r="E237" i="1"/>
  <c r="H237" i="1" s="1"/>
  <c r="E238" i="1"/>
  <c r="H238" i="1" s="1"/>
  <c r="E239" i="1"/>
  <c r="E240" i="1"/>
  <c r="E241" i="1"/>
  <c r="E242" i="1"/>
  <c r="E243" i="1"/>
  <c r="H243" i="1" s="1"/>
  <c r="E244" i="1"/>
  <c r="H244" i="1" s="1"/>
  <c r="E245" i="1"/>
  <c r="H245" i="1" s="1"/>
  <c r="E246" i="1"/>
  <c r="E247" i="1"/>
  <c r="E248" i="1"/>
  <c r="E249" i="1"/>
  <c r="E250" i="1"/>
  <c r="H250" i="1" s="1"/>
  <c r="E251" i="1"/>
  <c r="H251" i="1" s="1"/>
  <c r="E252" i="1"/>
  <c r="H252" i="1" s="1"/>
  <c r="E253" i="1"/>
  <c r="H253" i="1" s="1"/>
  <c r="E254" i="1"/>
  <c r="E255" i="1"/>
  <c r="E5" i="1"/>
  <c r="J10" i="2" l="1"/>
  <c r="M9" i="2" s="1"/>
  <c r="P8" i="2" s="1"/>
  <c r="H255" i="1"/>
  <c r="H247" i="1"/>
  <c r="H239" i="1"/>
  <c r="H231" i="1"/>
  <c r="H254" i="1"/>
  <c r="H246" i="1"/>
  <c r="H230" i="1"/>
  <c r="H233" i="1"/>
  <c r="H209" i="1"/>
  <c r="H177" i="1"/>
  <c r="H145" i="1"/>
  <c r="H105" i="1"/>
  <c r="H25" i="1"/>
  <c r="H208" i="1"/>
  <c r="H200" i="1"/>
  <c r="H5" i="1"/>
  <c r="H248" i="1"/>
  <c r="H240" i="1"/>
  <c r="H232" i="1"/>
  <c r="H176" i="1"/>
  <c r="H168" i="1"/>
  <c r="H160" i="1"/>
  <c r="H152" i="1"/>
  <c r="H144" i="1"/>
  <c r="H136" i="1"/>
  <c r="H128" i="1"/>
  <c r="H120" i="1"/>
  <c r="H112" i="1"/>
  <c r="H104" i="1"/>
  <c r="H96" i="1"/>
  <c r="H88" i="1"/>
  <c r="H80" i="1"/>
  <c r="H72" i="1"/>
  <c r="H64" i="1"/>
  <c r="H56" i="1"/>
  <c r="H48" i="1"/>
  <c r="H40" i="1"/>
  <c r="H32" i="1"/>
  <c r="H24" i="1"/>
  <c r="H16" i="1"/>
  <c r="H8" i="1"/>
  <c r="H223" i="1"/>
  <c r="H215" i="1"/>
  <c r="H207" i="1"/>
  <c r="H199" i="1"/>
  <c r="H191" i="1"/>
  <c r="H183" i="1"/>
  <c r="H175" i="1"/>
  <c r="H167" i="1"/>
  <c r="H159" i="1"/>
  <c r="H151" i="1"/>
  <c r="H143" i="1"/>
  <c r="H135" i="1"/>
  <c r="H127" i="1"/>
  <c r="H119" i="1"/>
  <c r="H111" i="1"/>
  <c r="H103" i="1"/>
  <c r="H95" i="1"/>
  <c r="H87" i="1"/>
  <c r="H79" i="1"/>
  <c r="H71" i="1"/>
  <c r="H63" i="1"/>
  <c r="H55" i="1"/>
  <c r="H47" i="1"/>
  <c r="H39" i="1"/>
  <c r="H31" i="1"/>
  <c r="H23" i="1"/>
  <c r="H15" i="1"/>
  <c r="H7" i="1"/>
  <c r="H222" i="1"/>
  <c r="H214" i="1"/>
  <c r="H206" i="1"/>
  <c r="H198" i="1"/>
  <c r="H190" i="1"/>
  <c r="H182" i="1"/>
  <c r="H174" i="1"/>
  <c r="H166" i="1"/>
  <c r="H158" i="1"/>
  <c r="H150" i="1"/>
  <c r="H142" i="1"/>
  <c r="H134" i="1"/>
  <c r="H126" i="1"/>
  <c r="H118" i="1"/>
  <c r="H110" i="1"/>
  <c r="H102" i="1"/>
  <c r="H94" i="1"/>
  <c r="H86" i="1"/>
  <c r="H78" i="1"/>
  <c r="H70" i="1"/>
  <c r="H62" i="1"/>
  <c r="H54" i="1"/>
  <c r="H46" i="1"/>
  <c r="H38" i="1"/>
  <c r="H30" i="1"/>
  <c r="H22" i="1"/>
  <c r="H14" i="1"/>
  <c r="H6" i="1"/>
  <c r="H249" i="1"/>
  <c r="H241" i="1"/>
  <c r="L9" i="1" l="1"/>
</calcChain>
</file>

<file path=xl/sharedStrings.xml><?xml version="1.0" encoding="utf-8"?>
<sst xmlns="http://schemas.openxmlformats.org/spreadsheetml/2006/main" count="80" uniqueCount="33">
  <si>
    <t>Currency in USD</t>
  </si>
  <si>
    <t>TESLA</t>
  </si>
  <si>
    <t>BMW</t>
  </si>
  <si>
    <t>Date</t>
  </si>
  <si>
    <t>Adj Close </t>
  </si>
  <si>
    <t>Daily Return</t>
  </si>
  <si>
    <t xml:space="preserve">Portfolio Value </t>
  </si>
  <si>
    <t>Weight TESLA</t>
  </si>
  <si>
    <t>Weight BMW</t>
  </si>
  <si>
    <t xml:space="preserve">Confidence Interval </t>
  </si>
  <si>
    <t>Value at Risk (Var)</t>
  </si>
  <si>
    <t>Historic Model -VAR</t>
  </si>
  <si>
    <t xml:space="preserve">Profit and loss </t>
  </si>
  <si>
    <t>Expected Return</t>
  </si>
  <si>
    <t>St.Dev</t>
  </si>
  <si>
    <t>Covariance</t>
  </si>
  <si>
    <t xml:space="preserve">Total Portfolio </t>
  </si>
  <si>
    <t>Weight of Tesla</t>
  </si>
  <si>
    <t>Weight of BMW</t>
  </si>
  <si>
    <t>Portfolio Vairance</t>
  </si>
  <si>
    <t>Portfolio St.Dev</t>
  </si>
  <si>
    <t>Value at Risk</t>
  </si>
  <si>
    <t>Days</t>
  </si>
  <si>
    <t>Confidence Interval</t>
  </si>
  <si>
    <t>Z-Score</t>
  </si>
  <si>
    <t>VaR</t>
  </si>
  <si>
    <t xml:space="preserve">Expected Return </t>
  </si>
  <si>
    <t>VaR= Expected Return- Portfolio Value *Portfolio St.Dev*Z-Score*(Days/252)^1/2</t>
  </si>
  <si>
    <t>Parametric Model -VAR</t>
  </si>
  <si>
    <t>Scenario VaR</t>
  </si>
  <si>
    <t>Monte Carlo Var</t>
  </si>
  <si>
    <t>Simulation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</si>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</sst>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£&quot;#,##0;[Red]\-&quot;£&quot;#,##0"/>
    <numFmt numFmtId="8" formatCode="&quot;£&quot;#,##0.00;[Red]\-&quot;£&quot;#,##0.00"/>
    <numFmt numFmtId="164" formatCode="&quot;£&quot;#,##0.00"/>
    <numFmt numFmtId="165" formatCode="0.000%"/>
    <numFmt numFmtId="166" formatCode="0.0000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F0F3F5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2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15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0" fillId="2" borderId="0" xfId="0" applyFill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164" fontId="0" fillId="2" borderId="1" xfId="0" applyNumberFormat="1" applyFill="1" applyBorder="1"/>
    <xf numFmtId="9" fontId="0" fillId="2" borderId="1" xfId="0" applyNumberFormat="1" applyFill="1" applyBorder="1"/>
    <xf numFmtId="0" fontId="0" fillId="0" borderId="0" xfId="0" applyAlignment="1">
      <alignment horizontal="center"/>
    </xf>
    <xf numFmtId="2" fontId="0" fillId="2" borderId="1" xfId="0" applyNumberFormat="1" applyFill="1" applyBorder="1"/>
    <xf numFmtId="164" fontId="0" fillId="0" borderId="0" xfId="0" applyNumberFormat="1" applyAlignment="1">
      <alignment horizontal="center"/>
    </xf>
    <xf numFmtId="0" fontId="0" fillId="7" borderId="1" xfId="0" applyFill="1" applyBorder="1"/>
    <xf numFmtId="9" fontId="0" fillId="0" borderId="1" xfId="0" applyNumberFormat="1" applyBorder="1"/>
    <xf numFmtId="9" fontId="0" fillId="0" borderId="1" xfId="1" applyFont="1" applyBorder="1"/>
    <xf numFmtId="10" fontId="0" fillId="0" borderId="1" xfId="0" applyNumberFormat="1" applyBorder="1"/>
    <xf numFmtId="10" fontId="0" fillId="0" borderId="1" xfId="1" applyNumberFormat="1" applyFont="1" applyBorder="1"/>
    <xf numFmtId="165" fontId="0" fillId="0" borderId="1" xfId="1" applyNumberFormat="1" applyFont="1" applyBorder="1"/>
    <xf numFmtId="166" fontId="0" fillId="7" borderId="1" xfId="1" applyNumberFormat="1" applyFont="1" applyFill="1" applyBorder="1"/>
    <xf numFmtId="6" fontId="0" fillId="0" borderId="1" xfId="0" applyNumberFormat="1" applyBorder="1"/>
    <xf numFmtId="8" fontId="0" fillId="0" borderId="1" xfId="0" applyNumberFormat="1" applyBorder="1"/>
    <xf numFmtId="8" fontId="0" fillId="7" borderId="1" xfId="0" applyNumberFormat="1" applyFill="1" applyBorder="1"/>
    <xf numFmtId="0" fontId="0" fillId="0" borderId="1" xfId="1" applyNumberFormat="1" applyFont="1" applyBorder="1"/>
    <xf numFmtId="0" fontId="0" fillId="0" borderId="1" xfId="0" applyBorder="1" applyAlignment="1">
      <alignment horizontal="left"/>
    </xf>
    <xf numFmtId="8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2" fillId="4" borderId="0" xfId="0" applyFont="1" applyFill="1"/>
    <xf numFmtId="0" fontId="6" fillId="3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7" fillId="8" borderId="0" xfId="0" applyFont="1" applyFill="1" applyAlignment="1">
      <alignment horizont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VAR 	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Aptos Narrow" panose="02110004020202020204"/>
            </a:rPr>
            <a:t>VAR 	</a:t>
          </a:r>
        </a:p>
      </cx:txPr>
    </cx:title>
    <cx:plotArea>
      <cx:plotAreaRegion>
        <cx:series layoutId="clusteredColumn" uniqueId="{40486C81-86ED-4D80-864F-C294466424A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  <cx:data id="2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EC18C8BA-F58F-4F42-BAC5-78A5951EF89A}" formatIdx="0">
          <cx:dataId val="0"/>
          <cx:layoutPr>
            <cx:binning intervalClosed="r"/>
          </cx:layoutPr>
        </cx:series>
        <cx:series layoutId="clusteredColumn" hidden="1" uniqueId="{8F299DC5-5D50-4410-A9BD-920A36FFE430}" formatIdx="1">
          <cx:dataId val="1"/>
          <cx:layoutPr>
            <cx:binning intervalClosed="r"/>
          </cx:layoutPr>
        </cx:series>
        <cx:series layoutId="clusteredColumn" hidden="1" uniqueId="{80D4F165-B66F-4805-8C0E-22A026EE0A30}" formatIdx="2"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106680</xdr:colOff>
      <xdr:row>9</xdr:row>
      <xdr:rowOff>68580</xdr:rowOff>
    </xdr:from>
    <xdr:to>
      <xdr:col>15</xdr:col>
      <xdr:colOff>312420</xdr:colOff>
      <xdr:row>24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84F3055-D3E7-499D-96C3-0624E50941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71360" y="1714500"/>
              <a:ext cx="5326380" cy="2773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845820</xdr:colOff>
      <xdr:row>14</xdr:row>
      <xdr:rowOff>11430</xdr:rowOff>
    </xdr:from>
    <xdr:to>
      <xdr:col>15</xdr:col>
      <xdr:colOff>1043940</xdr:colOff>
      <xdr:row>29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AD3A69E-5B3A-7B25-8719-1FEDD9499A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06840" y="2647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9A0A-9A47-40C2-A7AA-6BC4462A1D2C}">
  <dimension ref="A1:L261"/>
  <sheetViews>
    <sheetView tabSelected="1" workbookViewId="0">
      <selection activeCell="H4" sqref="H4:I4"/>
    </sheetView>
  </sheetViews>
  <sheetFormatPr defaultRowHeight="14.4" x14ac:dyDescent="0.3"/>
  <cols>
    <col min="1" max="1" width="16" customWidth="1"/>
    <col min="5" max="5" width="12.33203125" customWidth="1"/>
    <col min="6" max="6" width="12.88671875" customWidth="1"/>
    <col min="8" max="8" width="15.88671875" style="13" customWidth="1"/>
    <col min="11" max="11" width="23.77734375" customWidth="1"/>
    <col min="12" max="12" width="15.33203125" customWidth="1"/>
  </cols>
  <sheetData>
    <row r="1" spans="1:12" x14ac:dyDescent="0.3">
      <c r="B1" s="31" t="s">
        <v>11</v>
      </c>
      <c r="C1" s="31"/>
      <c r="D1" s="31"/>
      <c r="E1" s="31"/>
      <c r="F1" s="31"/>
      <c r="G1" s="31"/>
      <c r="H1" s="31"/>
      <c r="I1" s="31"/>
      <c r="J1" s="31"/>
    </row>
    <row r="2" spans="1:12" x14ac:dyDescent="0.3">
      <c r="B2" s="31"/>
      <c r="C2" s="31"/>
      <c r="D2" s="31"/>
      <c r="E2" s="31"/>
      <c r="F2" s="31"/>
      <c r="G2" s="31"/>
      <c r="H2" s="31"/>
      <c r="I2" s="31"/>
      <c r="J2" s="31"/>
    </row>
    <row r="3" spans="1:12" x14ac:dyDescent="0.3">
      <c r="A3" s="1" t="s">
        <v>0</v>
      </c>
      <c r="B3" s="6" t="s">
        <v>1</v>
      </c>
      <c r="C3" s="6" t="s">
        <v>2</v>
      </c>
      <c r="E3" s="6" t="s">
        <v>1</v>
      </c>
      <c r="F3" s="6" t="s">
        <v>2</v>
      </c>
    </row>
    <row r="4" spans="1:12" x14ac:dyDescent="0.3">
      <c r="A4" s="2" t="s">
        <v>3</v>
      </c>
      <c r="B4" s="3" t="s">
        <v>4</v>
      </c>
      <c r="C4" s="3" t="s">
        <v>4</v>
      </c>
      <c r="E4" s="7" t="s">
        <v>5</v>
      </c>
      <c r="F4" s="7" t="s">
        <v>5</v>
      </c>
      <c r="H4" s="30" t="s">
        <v>12</v>
      </c>
      <c r="I4" s="30"/>
      <c r="K4" s="9" t="s">
        <v>6</v>
      </c>
      <c r="L4" s="11">
        <v>100000</v>
      </c>
    </row>
    <row r="5" spans="1:12" x14ac:dyDescent="0.3">
      <c r="A5" s="4">
        <v>45751</v>
      </c>
      <c r="B5" s="5">
        <v>239.43</v>
      </c>
      <c r="C5" s="5">
        <v>68.22</v>
      </c>
      <c r="E5">
        <f>(B5-B6)/B6</f>
        <v>-0.1041978449565997</v>
      </c>
      <c r="F5">
        <f>(C5-C6)/C6</f>
        <v>-4.1584714807530315E-2</v>
      </c>
      <c r="H5" s="15">
        <f>$L$4*(($L$5*E5)+($L$6*F5))</f>
        <v>-7915.2592896971946</v>
      </c>
      <c r="K5" s="8" t="s">
        <v>7</v>
      </c>
      <c r="L5" s="12">
        <v>0.6</v>
      </c>
    </row>
    <row r="6" spans="1:12" x14ac:dyDescent="0.3">
      <c r="A6" s="4">
        <v>45750</v>
      </c>
      <c r="B6" s="5">
        <v>267.27999999999997</v>
      </c>
      <c r="C6" s="5">
        <v>71.180000000000007</v>
      </c>
      <c r="E6">
        <f t="shared" ref="E6:E69" si="0">(B6-B7)/B7</f>
        <v>-5.4746074409393192E-2</v>
      </c>
      <c r="F6">
        <f t="shared" ref="F6:F69" si="1">(C6-C7)/C7</f>
        <v>-3.3405757740358415E-2</v>
      </c>
      <c r="H6" s="15">
        <f t="shared" ref="H6:H69" si="2">$L$4*(($L$5*E6)+($L$6*F6))</f>
        <v>-4620.9947741779279</v>
      </c>
      <c r="K6" s="8" t="s">
        <v>8</v>
      </c>
      <c r="L6" s="12">
        <f>1-L5</f>
        <v>0.4</v>
      </c>
    </row>
    <row r="7" spans="1:12" x14ac:dyDescent="0.3">
      <c r="A7" s="4">
        <v>45749</v>
      </c>
      <c r="B7" s="5">
        <v>282.76</v>
      </c>
      <c r="C7" s="5">
        <v>73.64</v>
      </c>
      <c r="E7">
        <f t="shared" si="0"/>
        <v>5.3266780898457919E-2</v>
      </c>
      <c r="F7">
        <f t="shared" si="1"/>
        <v>-6.3419241667790971E-3</v>
      </c>
      <c r="H7" s="15">
        <f t="shared" si="2"/>
        <v>2942.3298872363112</v>
      </c>
      <c r="K7" s="8" t="s">
        <v>9</v>
      </c>
      <c r="L7" s="12">
        <v>0.95</v>
      </c>
    </row>
    <row r="8" spans="1:12" x14ac:dyDescent="0.3">
      <c r="A8" s="4">
        <v>45748</v>
      </c>
      <c r="B8" s="5">
        <v>268.45999999999998</v>
      </c>
      <c r="C8" s="5">
        <v>74.11</v>
      </c>
      <c r="E8">
        <f t="shared" si="0"/>
        <v>3.5885167464114652E-2</v>
      </c>
      <c r="F8">
        <f t="shared" si="1"/>
        <v>5.8360477741584227E-3</v>
      </c>
      <c r="H8" s="15">
        <f t="shared" si="2"/>
        <v>2386.5519588132161</v>
      </c>
      <c r="K8" s="8"/>
      <c r="L8" s="10"/>
    </row>
    <row r="9" spans="1:12" x14ac:dyDescent="0.3">
      <c r="A9" s="4">
        <v>45747</v>
      </c>
      <c r="B9" s="5">
        <v>259.16000000000003</v>
      </c>
      <c r="C9" s="5">
        <v>73.680000000000007</v>
      </c>
      <c r="E9">
        <f t="shared" si="0"/>
        <v>-1.6657180800607043E-2</v>
      </c>
      <c r="F9">
        <f t="shared" si="1"/>
        <v>-3.1036296685954749E-2</v>
      </c>
      <c r="H9" s="15">
        <f t="shared" si="2"/>
        <v>-2240.8827154746123</v>
      </c>
      <c r="K9" s="8" t="s">
        <v>10</v>
      </c>
      <c r="L9" s="14">
        <f>_xlfn.PERCENTILE.INC(H5:H254,1-L7)</f>
        <v>-3935.1188122052863</v>
      </c>
    </row>
    <row r="10" spans="1:12" x14ac:dyDescent="0.3">
      <c r="A10" s="4">
        <v>45744</v>
      </c>
      <c r="B10" s="5">
        <v>263.55</v>
      </c>
      <c r="C10" s="5">
        <v>76.040000000000006</v>
      </c>
      <c r="E10">
        <f t="shared" si="0"/>
        <v>-3.5074872771207792E-2</v>
      </c>
      <c r="F10">
        <f t="shared" si="1"/>
        <v>-1.8078512396694106E-2</v>
      </c>
      <c r="H10" s="15">
        <f t="shared" si="2"/>
        <v>-2827.6328621402313</v>
      </c>
    </row>
    <row r="11" spans="1:12" x14ac:dyDescent="0.3">
      <c r="A11" s="4">
        <v>45743</v>
      </c>
      <c r="B11" s="5">
        <v>273.13</v>
      </c>
      <c r="C11" s="5">
        <v>77.44</v>
      </c>
      <c r="E11">
        <f t="shared" si="0"/>
        <v>3.9329559655957996E-3</v>
      </c>
      <c r="F11">
        <f t="shared" si="1"/>
        <v>-2.4439405391786316E-2</v>
      </c>
      <c r="H11" s="15">
        <f t="shared" si="2"/>
        <v>-741.59885773570477</v>
      </c>
    </row>
    <row r="12" spans="1:12" x14ac:dyDescent="0.3">
      <c r="A12" s="4">
        <v>45742</v>
      </c>
      <c r="B12" s="5">
        <v>272.06</v>
      </c>
      <c r="C12" s="5">
        <v>79.38</v>
      </c>
      <c r="E12">
        <f t="shared" si="0"/>
        <v>-5.5806205316859807E-2</v>
      </c>
      <c r="F12">
        <f t="shared" si="1"/>
        <v>-1.4402781226719775E-2</v>
      </c>
      <c r="H12" s="15">
        <f t="shared" si="2"/>
        <v>-3924.4835680803794</v>
      </c>
    </row>
    <row r="13" spans="1:12" x14ac:dyDescent="0.3">
      <c r="A13" s="4">
        <v>45741</v>
      </c>
      <c r="B13" s="5">
        <v>288.14</v>
      </c>
      <c r="C13" s="5">
        <v>80.540000000000006</v>
      </c>
      <c r="E13">
        <f t="shared" si="0"/>
        <v>3.5022809727360896E-2</v>
      </c>
      <c r="F13">
        <f t="shared" si="1"/>
        <v>8.7675350701403153E-3</v>
      </c>
      <c r="H13" s="15">
        <f t="shared" si="2"/>
        <v>2452.0699864472663</v>
      </c>
    </row>
    <row r="14" spans="1:12" x14ac:dyDescent="0.3">
      <c r="A14" s="4">
        <v>45740</v>
      </c>
      <c r="B14" s="5">
        <v>278.39</v>
      </c>
      <c r="C14" s="5">
        <v>79.84</v>
      </c>
      <c r="E14">
        <f t="shared" si="0"/>
        <v>0.11933577258654648</v>
      </c>
      <c r="F14">
        <f t="shared" si="1"/>
        <v>7.5719333669864788E-3</v>
      </c>
      <c r="H14" s="15">
        <f t="shared" si="2"/>
        <v>7463.0236898722478</v>
      </c>
    </row>
    <row r="15" spans="1:12" x14ac:dyDescent="0.3">
      <c r="A15" s="4">
        <v>45737</v>
      </c>
      <c r="B15" s="5">
        <v>248.71</v>
      </c>
      <c r="C15" s="5">
        <v>79.239999999999995</v>
      </c>
      <c r="E15">
        <f t="shared" si="0"/>
        <v>5.2696182172183262E-2</v>
      </c>
      <c r="F15">
        <f t="shared" si="1"/>
        <v>-6.2703787308753456E-3</v>
      </c>
      <c r="H15" s="15">
        <f t="shared" si="2"/>
        <v>2910.9557810959814</v>
      </c>
    </row>
    <row r="16" spans="1:12" x14ac:dyDescent="0.3">
      <c r="A16" s="4">
        <v>45736</v>
      </c>
      <c r="B16" s="5">
        <v>236.26</v>
      </c>
      <c r="C16" s="5">
        <v>79.739999999999995</v>
      </c>
      <c r="E16">
        <f t="shared" si="0"/>
        <v>1.6959213092511542E-3</v>
      </c>
      <c r="F16">
        <f t="shared" si="1"/>
        <v>-4.0779501984843029E-2</v>
      </c>
      <c r="H16" s="15">
        <f t="shared" si="2"/>
        <v>-1529.4248008386521</v>
      </c>
    </row>
    <row r="17" spans="1:8" x14ac:dyDescent="0.3">
      <c r="A17" s="4">
        <v>45735</v>
      </c>
      <c r="B17" s="5">
        <v>235.86</v>
      </c>
      <c r="C17" s="5">
        <v>83.13</v>
      </c>
      <c r="E17">
        <f t="shared" si="0"/>
        <v>4.6824375305135196E-2</v>
      </c>
      <c r="F17">
        <f t="shared" si="1"/>
        <v>-2.2804749030210389E-2</v>
      </c>
      <c r="H17" s="15">
        <f t="shared" si="2"/>
        <v>1897.2725570996961</v>
      </c>
    </row>
    <row r="18" spans="1:8" x14ac:dyDescent="0.3">
      <c r="A18" s="4">
        <v>45734</v>
      </c>
      <c r="B18" s="5">
        <v>225.31</v>
      </c>
      <c r="C18" s="5">
        <v>85.07</v>
      </c>
      <c r="E18">
        <f t="shared" si="0"/>
        <v>-5.3359102558715975E-2</v>
      </c>
      <c r="F18">
        <f t="shared" si="1"/>
        <v>2.5928605885190442E-2</v>
      </c>
      <c r="H18" s="15">
        <f t="shared" si="2"/>
        <v>-2164.4019181153403</v>
      </c>
    </row>
    <row r="19" spans="1:8" x14ac:dyDescent="0.3">
      <c r="A19" s="4">
        <v>45733</v>
      </c>
      <c r="B19" s="5">
        <v>238.01</v>
      </c>
      <c r="C19" s="5">
        <v>82.92</v>
      </c>
      <c r="E19">
        <f t="shared" si="0"/>
        <v>-4.7883830706456514E-2</v>
      </c>
      <c r="F19">
        <f t="shared" si="1"/>
        <v>9.6188968708146392E-3</v>
      </c>
      <c r="H19" s="15">
        <f t="shared" si="2"/>
        <v>-2488.273967554805</v>
      </c>
    </row>
    <row r="20" spans="1:8" x14ac:dyDescent="0.3">
      <c r="A20" s="4">
        <v>45730</v>
      </c>
      <c r="B20" s="5">
        <v>249.98</v>
      </c>
      <c r="C20" s="5">
        <v>82.13</v>
      </c>
      <c r="E20">
        <f t="shared" si="0"/>
        <v>3.8640518530829247E-2</v>
      </c>
      <c r="F20">
        <f t="shared" si="1"/>
        <v>-4.7261269995152759E-3</v>
      </c>
      <c r="H20" s="15">
        <f t="shared" si="2"/>
        <v>2129.3860318691441</v>
      </c>
    </row>
    <row r="21" spans="1:8" x14ac:dyDescent="0.3">
      <c r="A21" s="4">
        <v>45729</v>
      </c>
      <c r="B21" s="5">
        <v>240.68</v>
      </c>
      <c r="C21" s="5">
        <v>82.52</v>
      </c>
      <c r="E21">
        <f t="shared" si="0"/>
        <v>-2.9868192994477797E-2</v>
      </c>
      <c r="F21">
        <f t="shared" si="1"/>
        <v>-1.3626583791537182E-2</v>
      </c>
      <c r="H21" s="15">
        <f t="shared" si="2"/>
        <v>-2337.1549313301548</v>
      </c>
    </row>
    <row r="22" spans="1:8" x14ac:dyDescent="0.3">
      <c r="A22" s="4">
        <v>45728</v>
      </c>
      <c r="B22" s="5">
        <v>248.09</v>
      </c>
      <c r="C22" s="5">
        <v>83.66</v>
      </c>
      <c r="E22">
        <f t="shared" si="0"/>
        <v>7.5938936594674253E-2</v>
      </c>
      <c r="F22">
        <f t="shared" si="1"/>
        <v>-3.6917946885792817E-3</v>
      </c>
      <c r="H22" s="15">
        <f t="shared" si="2"/>
        <v>4408.6644081372833</v>
      </c>
    </row>
    <row r="23" spans="1:8" x14ac:dyDescent="0.3">
      <c r="A23" s="4">
        <v>45727</v>
      </c>
      <c r="B23" s="5">
        <v>230.58</v>
      </c>
      <c r="C23" s="5">
        <v>83.97</v>
      </c>
      <c r="E23">
        <f t="shared" si="0"/>
        <v>3.7947332883187065E-2</v>
      </c>
      <c r="F23">
        <f t="shared" si="1"/>
        <v>-2.4285382291424625E-2</v>
      </c>
      <c r="H23" s="15">
        <f t="shared" si="2"/>
        <v>1305.4246813342388</v>
      </c>
    </row>
    <row r="24" spans="1:8" x14ac:dyDescent="0.3">
      <c r="A24" s="4">
        <v>45726</v>
      </c>
      <c r="B24" s="5">
        <v>222.15</v>
      </c>
      <c r="C24" s="5">
        <v>86.06</v>
      </c>
      <c r="E24">
        <f t="shared" si="0"/>
        <v>-0.15426200175124685</v>
      </c>
      <c r="F24">
        <f t="shared" si="1"/>
        <v>2.8933524629363962E-2</v>
      </c>
      <c r="H24" s="15">
        <f t="shared" si="2"/>
        <v>-8098.3791199002526</v>
      </c>
    </row>
    <row r="25" spans="1:8" x14ac:dyDescent="0.3">
      <c r="A25" s="4">
        <v>45723</v>
      </c>
      <c r="B25" s="5">
        <v>262.67</v>
      </c>
      <c r="C25" s="5">
        <v>83.64</v>
      </c>
      <c r="E25">
        <f t="shared" si="0"/>
        <v>-2.9607136078951329E-3</v>
      </c>
      <c r="F25">
        <f t="shared" si="1"/>
        <v>-4.1485216594086688E-2</v>
      </c>
      <c r="H25" s="15">
        <f t="shared" si="2"/>
        <v>-1837.0514802371754</v>
      </c>
    </row>
    <row r="26" spans="1:8" x14ac:dyDescent="0.3">
      <c r="A26" s="4">
        <v>45722</v>
      </c>
      <c r="B26" s="5">
        <v>263.45</v>
      </c>
      <c r="C26" s="5">
        <v>87.26</v>
      </c>
      <c r="E26">
        <f t="shared" si="0"/>
        <v>-5.607309208169127E-2</v>
      </c>
      <c r="F26">
        <f t="shared" si="1"/>
        <v>4.1786055396370578E-2</v>
      </c>
      <c r="H26" s="15">
        <f t="shared" si="2"/>
        <v>-1692.9433090466528</v>
      </c>
    </row>
    <row r="27" spans="1:8" x14ac:dyDescent="0.3">
      <c r="A27" s="4">
        <v>45721</v>
      </c>
      <c r="B27" s="5">
        <v>279.10000000000002</v>
      </c>
      <c r="C27" s="5">
        <v>83.76</v>
      </c>
      <c r="E27">
        <f t="shared" si="0"/>
        <v>2.595206587266579E-2</v>
      </c>
      <c r="F27">
        <f t="shared" si="1"/>
        <v>5.0150451354062181E-2</v>
      </c>
      <c r="H27" s="15">
        <f t="shared" si="2"/>
        <v>3563.1420065224352</v>
      </c>
    </row>
    <row r="28" spans="1:8" x14ac:dyDescent="0.3">
      <c r="A28" s="4">
        <v>45720</v>
      </c>
      <c r="B28" s="5">
        <v>272.04000000000002</v>
      </c>
      <c r="C28" s="5">
        <v>79.760000000000005</v>
      </c>
      <c r="E28">
        <f t="shared" si="0"/>
        <v>-4.4300017565431081E-2</v>
      </c>
      <c r="F28">
        <f t="shared" si="1"/>
        <v>-5.965574157038421E-2</v>
      </c>
      <c r="H28" s="15">
        <f t="shared" si="2"/>
        <v>-5044.2307167412337</v>
      </c>
    </row>
    <row r="29" spans="1:8" x14ac:dyDescent="0.3">
      <c r="A29" s="4">
        <v>45719</v>
      </c>
      <c r="B29" s="5">
        <v>284.64999999999998</v>
      </c>
      <c r="C29" s="5">
        <v>84.82</v>
      </c>
      <c r="E29">
        <f t="shared" si="0"/>
        <v>-2.8431974878831458E-2</v>
      </c>
      <c r="F29">
        <f t="shared" si="1"/>
        <v>1.0242972844211523E-2</v>
      </c>
      <c r="H29" s="15">
        <f t="shared" si="2"/>
        <v>-1296.1995789614266</v>
      </c>
    </row>
    <row r="30" spans="1:8" x14ac:dyDescent="0.3">
      <c r="A30" s="4">
        <v>45716</v>
      </c>
      <c r="B30" s="5">
        <v>292.98</v>
      </c>
      <c r="C30" s="5">
        <v>83.96</v>
      </c>
      <c r="E30">
        <f t="shared" si="0"/>
        <v>3.9120411420464726E-2</v>
      </c>
      <c r="F30">
        <f t="shared" si="1"/>
        <v>3.3460803059271859E-3</v>
      </c>
      <c r="H30" s="15">
        <f t="shared" si="2"/>
        <v>2481.0678974649709</v>
      </c>
    </row>
    <row r="31" spans="1:8" x14ac:dyDescent="0.3">
      <c r="A31" s="4">
        <v>45715</v>
      </c>
      <c r="B31" s="5">
        <v>281.95</v>
      </c>
      <c r="C31" s="5">
        <v>83.68</v>
      </c>
      <c r="E31">
        <f t="shared" si="0"/>
        <v>-3.0433287482806128E-2</v>
      </c>
      <c r="F31">
        <f t="shared" si="1"/>
        <v>-3.4610059990770645E-2</v>
      </c>
      <c r="H31" s="15">
        <f t="shared" si="2"/>
        <v>-3210.3996485991938</v>
      </c>
    </row>
    <row r="32" spans="1:8" x14ac:dyDescent="0.3">
      <c r="A32" s="4">
        <v>45714</v>
      </c>
      <c r="B32" s="5">
        <v>290.8</v>
      </c>
      <c r="C32" s="5">
        <v>86.68</v>
      </c>
      <c r="E32">
        <f t="shared" si="0"/>
        <v>-3.9630118890356669E-2</v>
      </c>
      <c r="F32">
        <f t="shared" si="1"/>
        <v>1.1907541442913965E-2</v>
      </c>
      <c r="H32" s="15">
        <f t="shared" si="2"/>
        <v>-1901.5054757048413</v>
      </c>
    </row>
    <row r="33" spans="1:8" x14ac:dyDescent="0.3">
      <c r="A33" s="4">
        <v>45713</v>
      </c>
      <c r="B33" s="5">
        <v>302.8</v>
      </c>
      <c r="C33" s="5">
        <v>85.66</v>
      </c>
      <c r="E33">
        <f t="shared" si="0"/>
        <v>-8.3895561673675498E-2</v>
      </c>
      <c r="F33">
        <f t="shared" si="1"/>
        <v>2.5131641933939616E-2</v>
      </c>
      <c r="H33" s="15">
        <f t="shared" si="2"/>
        <v>-4028.4680230629451</v>
      </c>
    </row>
    <row r="34" spans="1:8" x14ac:dyDescent="0.3">
      <c r="A34" s="4">
        <v>45712</v>
      </c>
      <c r="B34" s="5">
        <v>330.53</v>
      </c>
      <c r="C34" s="5">
        <v>83.56</v>
      </c>
      <c r="E34">
        <f t="shared" si="0"/>
        <v>-2.1521610420367196E-2</v>
      </c>
      <c r="F34">
        <f t="shared" si="1"/>
        <v>1.0399032648125748E-2</v>
      </c>
      <c r="H34" s="15">
        <f t="shared" si="2"/>
        <v>-875.33531929700166</v>
      </c>
    </row>
    <row r="35" spans="1:8" x14ac:dyDescent="0.3">
      <c r="A35" s="4">
        <v>45709</v>
      </c>
      <c r="B35" s="5">
        <v>337.8</v>
      </c>
      <c r="C35" s="5">
        <v>82.7</v>
      </c>
      <c r="E35">
        <f t="shared" si="0"/>
        <v>-4.6839729119638733E-2</v>
      </c>
      <c r="F35">
        <f t="shared" si="1"/>
        <v>-3.2541882608171147E-3</v>
      </c>
      <c r="H35" s="15">
        <f t="shared" si="2"/>
        <v>-2940.5512776110086</v>
      </c>
    </row>
    <row r="36" spans="1:8" x14ac:dyDescent="0.3">
      <c r="A36" s="4">
        <v>45708</v>
      </c>
      <c r="B36" s="5">
        <v>354.4</v>
      </c>
      <c r="C36" s="5">
        <v>82.97</v>
      </c>
      <c r="E36">
        <f t="shared" si="0"/>
        <v>-1.7084535167517265E-2</v>
      </c>
      <c r="F36">
        <f t="shared" si="1"/>
        <v>9.8588120740019762E-3</v>
      </c>
      <c r="H36" s="15">
        <f t="shared" si="2"/>
        <v>-630.71962709095692</v>
      </c>
    </row>
    <row r="37" spans="1:8" x14ac:dyDescent="0.3">
      <c r="A37" s="4">
        <v>45707</v>
      </c>
      <c r="B37" s="5">
        <v>360.56</v>
      </c>
      <c r="C37" s="5">
        <v>82.16</v>
      </c>
      <c r="E37">
        <f t="shared" si="0"/>
        <v>1.8214679054531044E-2</v>
      </c>
      <c r="F37">
        <f t="shared" si="1"/>
        <v>-2.5847759070429296E-2</v>
      </c>
      <c r="H37" s="15">
        <f t="shared" si="2"/>
        <v>58.970380454690698</v>
      </c>
    </row>
    <row r="38" spans="1:8" x14ac:dyDescent="0.3">
      <c r="A38" s="4">
        <v>45706</v>
      </c>
      <c r="B38" s="5">
        <v>354.11</v>
      </c>
      <c r="C38" s="5">
        <v>84.34</v>
      </c>
      <c r="E38">
        <f t="shared" si="0"/>
        <v>-4.8617356115106831E-3</v>
      </c>
      <c r="F38">
        <f t="shared" si="1"/>
        <v>6.8043452309897029E-3</v>
      </c>
      <c r="H38" s="15">
        <f t="shared" si="2"/>
        <v>-19.530327451052841</v>
      </c>
    </row>
    <row r="39" spans="1:8" x14ac:dyDescent="0.3">
      <c r="A39" s="4">
        <v>45702</v>
      </c>
      <c r="B39" s="5">
        <v>355.84</v>
      </c>
      <c r="C39" s="5">
        <v>83.77</v>
      </c>
      <c r="E39">
        <f t="shared" si="0"/>
        <v>-2.8094622689223673E-4</v>
      </c>
      <c r="F39">
        <f t="shared" si="1"/>
        <v>1.0738416988416996E-2</v>
      </c>
      <c r="H39" s="15">
        <f t="shared" si="2"/>
        <v>412.67990592314572</v>
      </c>
    </row>
    <row r="40" spans="1:8" x14ac:dyDescent="0.3">
      <c r="A40" s="4">
        <v>45701</v>
      </c>
      <c r="B40" s="5">
        <v>355.94</v>
      </c>
      <c r="C40" s="5">
        <v>82.88</v>
      </c>
      <c r="E40">
        <f t="shared" si="0"/>
        <v>5.773974027517758E-2</v>
      </c>
      <c r="F40">
        <f t="shared" si="1"/>
        <v>2.6759167492566856E-2</v>
      </c>
      <c r="H40" s="15">
        <f t="shared" si="2"/>
        <v>4534.7511162133287</v>
      </c>
    </row>
    <row r="41" spans="1:8" x14ac:dyDescent="0.3">
      <c r="A41" s="4">
        <v>45700</v>
      </c>
      <c r="B41" s="5">
        <v>336.51</v>
      </c>
      <c r="C41" s="5">
        <v>80.72</v>
      </c>
      <c r="E41">
        <f t="shared" si="0"/>
        <v>2.4383561643835587E-2</v>
      </c>
      <c r="F41">
        <f t="shared" si="1"/>
        <v>5.6544502617800953E-2</v>
      </c>
      <c r="H41" s="15">
        <f t="shared" si="2"/>
        <v>3724.7938033421733</v>
      </c>
    </row>
    <row r="42" spans="1:8" x14ac:dyDescent="0.3">
      <c r="A42" s="4">
        <v>45699</v>
      </c>
      <c r="B42" s="5">
        <v>328.5</v>
      </c>
      <c r="C42" s="5">
        <v>76.400000000000006</v>
      </c>
      <c r="E42">
        <f t="shared" si="0"/>
        <v>-6.3382088786245877E-2</v>
      </c>
      <c r="F42">
        <f t="shared" si="1"/>
        <v>5.2383446830809655E-4</v>
      </c>
      <c r="H42" s="15">
        <f t="shared" si="2"/>
        <v>-3781.9719484424286</v>
      </c>
    </row>
    <row r="43" spans="1:8" x14ac:dyDescent="0.3">
      <c r="A43" s="4">
        <v>45698</v>
      </c>
      <c r="B43" s="5">
        <v>350.73</v>
      </c>
      <c r="C43" s="5">
        <v>76.36</v>
      </c>
      <c r="E43">
        <f t="shared" si="0"/>
        <v>-3.0114484818317532E-2</v>
      </c>
      <c r="F43">
        <f t="shared" si="1"/>
        <v>-1.1008936666234872E-2</v>
      </c>
      <c r="H43" s="15">
        <f t="shared" si="2"/>
        <v>-2247.2265557484466</v>
      </c>
    </row>
    <row r="44" spans="1:8" x14ac:dyDescent="0.3">
      <c r="A44" s="4">
        <v>45695</v>
      </c>
      <c r="B44" s="5">
        <v>361.62</v>
      </c>
      <c r="C44" s="5">
        <v>77.209999999999994</v>
      </c>
      <c r="E44">
        <f t="shared" si="0"/>
        <v>-3.3928189784141881E-2</v>
      </c>
      <c r="F44">
        <f t="shared" si="1"/>
        <v>1.1263916175507524E-2</v>
      </c>
      <c r="H44" s="15">
        <f t="shared" si="2"/>
        <v>-1585.1347400282118</v>
      </c>
    </row>
    <row r="45" spans="1:8" x14ac:dyDescent="0.3">
      <c r="A45" s="4">
        <v>45694</v>
      </c>
      <c r="B45" s="5">
        <v>374.32</v>
      </c>
      <c r="C45" s="5">
        <v>76.349999999999994</v>
      </c>
      <c r="E45">
        <f t="shared" si="0"/>
        <v>-1.0180606605494942E-2</v>
      </c>
      <c r="F45">
        <f t="shared" si="1"/>
        <v>-2.290760174046591E-2</v>
      </c>
      <c r="H45" s="15">
        <f t="shared" si="2"/>
        <v>-1527.140465948333</v>
      </c>
    </row>
    <row r="46" spans="1:8" x14ac:dyDescent="0.3">
      <c r="A46" s="4">
        <v>45693</v>
      </c>
      <c r="B46" s="5">
        <v>378.17</v>
      </c>
      <c r="C46" s="5">
        <v>78.14</v>
      </c>
      <c r="E46">
        <f t="shared" si="0"/>
        <v>-3.5797149486244524E-2</v>
      </c>
      <c r="F46">
        <f t="shared" si="1"/>
        <v>2.5190238782471813E-2</v>
      </c>
      <c r="H46" s="15">
        <f t="shared" si="2"/>
        <v>-1140.2194178757986</v>
      </c>
    </row>
    <row r="47" spans="1:8" x14ac:dyDescent="0.3">
      <c r="A47" s="4">
        <v>45692</v>
      </c>
      <c r="B47" s="5">
        <v>392.21</v>
      </c>
      <c r="C47" s="5">
        <v>76.22</v>
      </c>
      <c r="E47">
        <f t="shared" si="0"/>
        <v>2.22320683903252E-2</v>
      </c>
      <c r="F47">
        <f t="shared" si="1"/>
        <v>-1.1926367643246068E-2</v>
      </c>
      <c r="H47" s="15">
        <f t="shared" si="2"/>
        <v>856.86939768966909</v>
      </c>
    </row>
    <row r="48" spans="1:8" x14ac:dyDescent="0.3">
      <c r="A48" s="4">
        <v>45691</v>
      </c>
      <c r="B48" s="5">
        <v>383.68</v>
      </c>
      <c r="C48" s="5">
        <v>77.14</v>
      </c>
      <c r="E48">
        <f t="shared" si="0"/>
        <v>-5.1705388037568002E-2</v>
      </c>
      <c r="F48">
        <f t="shared" si="1"/>
        <v>1.1804826862539424E-2</v>
      </c>
      <c r="H48" s="15">
        <f t="shared" si="2"/>
        <v>-2630.1302077525029</v>
      </c>
    </row>
    <row r="49" spans="1:8" x14ac:dyDescent="0.3">
      <c r="A49" s="4">
        <v>45688</v>
      </c>
      <c r="B49" s="5">
        <v>404.6</v>
      </c>
      <c r="C49" s="5">
        <v>76.239999999999995</v>
      </c>
      <c r="E49">
        <f t="shared" si="0"/>
        <v>1.0792445288298317E-2</v>
      </c>
      <c r="F49">
        <f t="shared" si="1"/>
        <v>-3.0395523337148681E-2</v>
      </c>
      <c r="H49" s="15">
        <f t="shared" si="2"/>
        <v>-568.27421618804829</v>
      </c>
    </row>
    <row r="50" spans="1:8" x14ac:dyDescent="0.3">
      <c r="A50" s="4">
        <v>45687</v>
      </c>
      <c r="B50" s="5">
        <v>400.28</v>
      </c>
      <c r="C50" s="5">
        <v>78.63</v>
      </c>
      <c r="E50">
        <f t="shared" si="0"/>
        <v>2.8732973528655743E-2</v>
      </c>
      <c r="F50">
        <f t="shared" si="1"/>
        <v>-1.36728549924737E-2</v>
      </c>
      <c r="H50" s="15">
        <f t="shared" si="2"/>
        <v>1177.0642120203963</v>
      </c>
    </row>
    <row r="51" spans="1:8" x14ac:dyDescent="0.3">
      <c r="A51" s="4">
        <v>45686</v>
      </c>
      <c r="B51" s="5">
        <v>389.1</v>
      </c>
      <c r="C51" s="5">
        <v>79.72</v>
      </c>
      <c r="E51">
        <f t="shared" si="0"/>
        <v>-2.2582833027707184E-2</v>
      </c>
      <c r="F51">
        <f t="shared" si="1"/>
        <v>1.5075376884422682E-3</v>
      </c>
      <c r="H51" s="15">
        <f t="shared" si="2"/>
        <v>-1294.6684741247402</v>
      </c>
    </row>
    <row r="52" spans="1:8" x14ac:dyDescent="0.3">
      <c r="A52" s="4">
        <v>45685</v>
      </c>
      <c r="B52" s="5">
        <v>398.09</v>
      </c>
      <c r="C52" s="5">
        <v>79.599999999999994</v>
      </c>
      <c r="E52">
        <f t="shared" si="0"/>
        <v>2.3668639053254382E-3</v>
      </c>
      <c r="F52">
        <f t="shared" si="1"/>
        <v>9.3837179812324995E-3</v>
      </c>
      <c r="H52" s="15">
        <f t="shared" si="2"/>
        <v>517.36055356882628</v>
      </c>
    </row>
    <row r="53" spans="1:8" x14ac:dyDescent="0.3">
      <c r="A53" s="4">
        <v>45684</v>
      </c>
      <c r="B53" s="5">
        <v>397.15</v>
      </c>
      <c r="C53" s="5">
        <v>78.86</v>
      </c>
      <c r="E53">
        <f t="shared" si="0"/>
        <v>-2.3193467460278439E-2</v>
      </c>
      <c r="F53">
        <f t="shared" si="1"/>
        <v>-2.6299543153475682E-2</v>
      </c>
      <c r="H53" s="15">
        <f t="shared" si="2"/>
        <v>-2443.5897737557334</v>
      </c>
    </row>
    <row r="54" spans="1:8" x14ac:dyDescent="0.3">
      <c r="A54" s="4">
        <v>45681</v>
      </c>
      <c r="B54" s="5">
        <v>406.58</v>
      </c>
      <c r="C54" s="5">
        <v>80.989999999999995</v>
      </c>
      <c r="E54">
        <f t="shared" si="0"/>
        <v>-1.4064697609001434E-2</v>
      </c>
      <c r="F54">
        <f t="shared" si="1"/>
        <v>2.9621154335113125E-2</v>
      </c>
      <c r="H54" s="15">
        <f t="shared" si="2"/>
        <v>340.96431686443907</v>
      </c>
    </row>
    <row r="55" spans="1:8" x14ac:dyDescent="0.3">
      <c r="A55" s="4">
        <v>45680</v>
      </c>
      <c r="B55" s="5">
        <v>412.38</v>
      </c>
      <c r="C55" s="5">
        <v>78.66</v>
      </c>
      <c r="E55">
        <f t="shared" si="0"/>
        <v>-6.5765700657657439E-3</v>
      </c>
      <c r="F55">
        <f t="shared" si="1"/>
        <v>1.8252427184465975E-2</v>
      </c>
      <c r="H55" s="15">
        <f t="shared" si="2"/>
        <v>335.50288343269449</v>
      </c>
    </row>
    <row r="56" spans="1:8" x14ac:dyDescent="0.3">
      <c r="A56" s="4">
        <v>45679</v>
      </c>
      <c r="B56" s="5">
        <v>415.11</v>
      </c>
      <c r="C56" s="5">
        <v>77.25</v>
      </c>
      <c r="E56">
        <f t="shared" si="0"/>
        <v>-2.1128587261536963E-2</v>
      </c>
      <c r="F56">
        <f t="shared" si="1"/>
        <v>-1.037663335895468E-2</v>
      </c>
      <c r="H56" s="15">
        <f t="shared" si="2"/>
        <v>-1682.7805700504052</v>
      </c>
    </row>
    <row r="57" spans="1:8" x14ac:dyDescent="0.3">
      <c r="A57" s="4">
        <v>45678</v>
      </c>
      <c r="B57" s="5">
        <v>424.07</v>
      </c>
      <c r="C57" s="5">
        <v>78.06</v>
      </c>
      <c r="E57">
        <f t="shared" si="0"/>
        <v>-5.697538100820649E-3</v>
      </c>
      <c r="F57">
        <f t="shared" si="1"/>
        <v>2.6974951830444184E-3</v>
      </c>
      <c r="H57" s="15">
        <f t="shared" si="2"/>
        <v>-233.95247872746222</v>
      </c>
    </row>
    <row r="58" spans="1:8" x14ac:dyDescent="0.3">
      <c r="A58" s="4">
        <v>45674</v>
      </c>
      <c r="B58" s="5">
        <v>426.5</v>
      </c>
      <c r="C58" s="5">
        <v>77.849999999999994</v>
      </c>
      <c r="E58">
        <f t="shared" si="0"/>
        <v>3.0641341646126353E-2</v>
      </c>
      <c r="F58">
        <f t="shared" si="1"/>
        <v>-2.2966867469879672E-2</v>
      </c>
      <c r="H58" s="15">
        <f t="shared" si="2"/>
        <v>919.8057999723942</v>
      </c>
    </row>
    <row r="59" spans="1:8" x14ac:dyDescent="0.3">
      <c r="A59" s="4">
        <v>45673</v>
      </c>
      <c r="B59" s="5">
        <v>413.82</v>
      </c>
      <c r="C59" s="5">
        <v>79.680000000000007</v>
      </c>
      <c r="E59">
        <f t="shared" si="0"/>
        <v>-3.3627574611181245E-2</v>
      </c>
      <c r="F59">
        <f t="shared" si="1"/>
        <v>3.3865317244064018E-2</v>
      </c>
      <c r="H59" s="15">
        <f t="shared" si="2"/>
        <v>-663.04178690831384</v>
      </c>
    </row>
    <row r="60" spans="1:8" x14ac:dyDescent="0.3">
      <c r="A60" s="4">
        <v>45672</v>
      </c>
      <c r="B60" s="5">
        <v>428.22</v>
      </c>
      <c r="C60" s="5">
        <v>77.069999999999993</v>
      </c>
      <c r="E60">
        <f t="shared" si="0"/>
        <v>8.0381471389645812E-2</v>
      </c>
      <c r="F60">
        <f t="shared" si="1"/>
        <v>6.1357702349869305E-3</v>
      </c>
      <c r="H60" s="15">
        <f t="shared" si="2"/>
        <v>5068.3190927782252</v>
      </c>
    </row>
    <row r="61" spans="1:8" x14ac:dyDescent="0.3">
      <c r="A61" s="4">
        <v>45671</v>
      </c>
      <c r="B61" s="5">
        <v>396.36</v>
      </c>
      <c r="C61" s="5">
        <v>76.599999999999994</v>
      </c>
      <c r="E61">
        <f t="shared" si="0"/>
        <v>-1.723240187448858E-2</v>
      </c>
      <c r="F61">
        <f t="shared" si="1"/>
        <v>-1.0080124063065406E-2</v>
      </c>
      <c r="H61" s="15">
        <f t="shared" si="2"/>
        <v>-1437.1490749919312</v>
      </c>
    </row>
    <row r="62" spans="1:8" x14ac:dyDescent="0.3">
      <c r="A62" s="4">
        <v>45670</v>
      </c>
      <c r="B62" s="5">
        <v>403.31</v>
      </c>
      <c r="C62" s="5">
        <v>77.38</v>
      </c>
      <c r="E62">
        <f t="shared" si="0"/>
        <v>2.1710492982722786E-2</v>
      </c>
      <c r="F62">
        <f t="shared" si="1"/>
        <v>1.3888888888888919E-2</v>
      </c>
      <c r="H62" s="15">
        <f t="shared" si="2"/>
        <v>1858.1851345189239</v>
      </c>
    </row>
    <row r="63" spans="1:8" x14ac:dyDescent="0.3">
      <c r="A63" s="4">
        <v>45667</v>
      </c>
      <c r="B63" s="5">
        <v>394.74</v>
      </c>
      <c r="C63" s="5">
        <v>76.319999999999993</v>
      </c>
      <c r="E63">
        <f t="shared" si="0"/>
        <v>-5.0640603635992466E-4</v>
      </c>
      <c r="F63">
        <f t="shared" si="1"/>
        <v>2.6212319790296226E-4</v>
      </c>
      <c r="H63" s="15">
        <f t="shared" si="2"/>
        <v>-19.899434265476987</v>
      </c>
    </row>
    <row r="64" spans="1:8" x14ac:dyDescent="0.3">
      <c r="A64" s="4">
        <v>45665</v>
      </c>
      <c r="B64" s="5">
        <v>394.94</v>
      </c>
      <c r="C64" s="5">
        <v>76.3</v>
      </c>
      <c r="E64">
        <f t="shared" si="0"/>
        <v>1.4707373973019172E-3</v>
      </c>
      <c r="F64">
        <f t="shared" si="1"/>
        <v>-3.2658393207054214E-3</v>
      </c>
      <c r="H64" s="15">
        <f t="shared" si="2"/>
        <v>-42.389328990101831</v>
      </c>
    </row>
    <row r="65" spans="1:8" x14ac:dyDescent="0.3">
      <c r="A65" s="4">
        <v>45664</v>
      </c>
      <c r="B65" s="5">
        <v>394.36</v>
      </c>
      <c r="C65" s="5">
        <v>76.55</v>
      </c>
      <c r="E65">
        <f t="shared" si="0"/>
        <v>-4.060333292786765E-2</v>
      </c>
      <c r="F65">
        <f t="shared" si="1"/>
        <v>1.0961436872688831E-2</v>
      </c>
      <c r="H65" s="15">
        <f t="shared" si="2"/>
        <v>-1997.7425007645054</v>
      </c>
    </row>
    <row r="66" spans="1:8" x14ac:dyDescent="0.3">
      <c r="A66" s="4">
        <v>45663</v>
      </c>
      <c r="B66" s="5">
        <v>411.05</v>
      </c>
      <c r="C66" s="5">
        <v>75.72</v>
      </c>
      <c r="E66">
        <f t="shared" si="0"/>
        <v>1.4862099210603587E-3</v>
      </c>
      <c r="F66">
        <f t="shared" si="1"/>
        <v>-1.4832162373145987E-2</v>
      </c>
      <c r="H66" s="15">
        <f t="shared" si="2"/>
        <v>-504.11389966221805</v>
      </c>
    </row>
    <row r="67" spans="1:8" x14ac:dyDescent="0.3">
      <c r="A67" s="4">
        <v>45660</v>
      </c>
      <c r="B67" s="5">
        <v>410.44</v>
      </c>
      <c r="C67" s="5">
        <v>76.86</v>
      </c>
      <c r="E67">
        <f t="shared" si="0"/>
        <v>8.2155663362159959E-2</v>
      </c>
      <c r="F67">
        <f t="shared" si="1"/>
        <v>-2.6102382159148532E-2</v>
      </c>
      <c r="H67" s="15">
        <f t="shared" si="2"/>
        <v>3885.2445153636563</v>
      </c>
    </row>
    <row r="68" spans="1:8" x14ac:dyDescent="0.3">
      <c r="A68" s="4">
        <v>45659</v>
      </c>
      <c r="B68" s="5">
        <v>379.28</v>
      </c>
      <c r="C68" s="5">
        <v>78.92</v>
      </c>
      <c r="E68">
        <f t="shared" si="0"/>
        <v>-6.081616481774961E-2</v>
      </c>
      <c r="F68">
        <f t="shared" si="1"/>
        <v>-1.3746563359160139E-2</v>
      </c>
      <c r="H68" s="15">
        <f t="shared" si="2"/>
        <v>-4198.8324234313823</v>
      </c>
    </row>
    <row r="69" spans="1:8" x14ac:dyDescent="0.3">
      <c r="A69" s="4">
        <v>45657</v>
      </c>
      <c r="B69" s="5">
        <v>403.84</v>
      </c>
      <c r="C69" s="5">
        <v>80.02</v>
      </c>
      <c r="E69">
        <f t="shared" si="0"/>
        <v>-3.2510002156153538E-2</v>
      </c>
      <c r="F69">
        <f t="shared" si="1"/>
        <v>4.5739675901725042E-2</v>
      </c>
      <c r="H69" s="15">
        <f t="shared" si="2"/>
        <v>-121.01309330021029</v>
      </c>
    </row>
    <row r="70" spans="1:8" x14ac:dyDescent="0.3">
      <c r="A70" s="4">
        <v>45656</v>
      </c>
      <c r="B70" s="5">
        <v>417.41</v>
      </c>
      <c r="C70" s="5">
        <v>76.52</v>
      </c>
      <c r="E70">
        <f t="shared" ref="E70:E133" si="3">(B70-B71)/B71</f>
        <v>-3.3012092850854838E-2</v>
      </c>
      <c r="F70">
        <f t="shared" ref="F70:F133" si="4">(C70-C71)/C71</f>
        <v>-1.8471010774756259E-2</v>
      </c>
      <c r="H70" s="15">
        <f t="shared" ref="H70:H133" si="5">$L$4*(($L$5*E70)+($L$6*F70))</f>
        <v>-2719.5660020415407</v>
      </c>
    </row>
    <row r="71" spans="1:8" x14ac:dyDescent="0.3">
      <c r="A71" s="4">
        <v>45653</v>
      </c>
      <c r="B71" s="5">
        <v>431.66</v>
      </c>
      <c r="C71" s="5">
        <v>77.959999999999994</v>
      </c>
      <c r="E71">
        <f t="shared" si="3"/>
        <v>-4.9479224010745754E-2</v>
      </c>
      <c r="F71">
        <f t="shared" si="4"/>
        <v>-4.8506510084249379E-3</v>
      </c>
      <c r="H71" s="15">
        <f t="shared" si="5"/>
        <v>-3162.7794809817424</v>
      </c>
    </row>
    <row r="72" spans="1:8" x14ac:dyDescent="0.3">
      <c r="A72" s="4">
        <v>45652</v>
      </c>
      <c r="B72" s="5">
        <v>454.13</v>
      </c>
      <c r="C72" s="5">
        <v>78.34</v>
      </c>
      <c r="E72">
        <f t="shared" si="3"/>
        <v>-1.7630007787488054E-2</v>
      </c>
      <c r="F72">
        <f t="shared" si="4"/>
        <v>0</v>
      </c>
      <c r="H72" s="15">
        <f t="shared" si="5"/>
        <v>-1057.8004672492832</v>
      </c>
    </row>
    <row r="73" spans="1:8" x14ac:dyDescent="0.3">
      <c r="A73" s="4">
        <v>45650</v>
      </c>
      <c r="B73" s="5">
        <v>462.28</v>
      </c>
      <c r="C73" s="5">
        <v>78.34</v>
      </c>
      <c r="E73">
        <f t="shared" si="3"/>
        <v>7.3571760334416966E-2</v>
      </c>
      <c r="F73">
        <f t="shared" si="4"/>
        <v>0</v>
      </c>
      <c r="H73" s="15">
        <f t="shared" si="5"/>
        <v>4414.305620065018</v>
      </c>
    </row>
    <row r="74" spans="1:8" x14ac:dyDescent="0.3">
      <c r="A74" s="4">
        <v>45649</v>
      </c>
      <c r="B74" s="5">
        <v>430.6</v>
      </c>
      <c r="C74" s="5">
        <v>78.34</v>
      </c>
      <c r="E74">
        <f t="shared" si="3"/>
        <v>2.2657103500688787E-2</v>
      </c>
      <c r="F74">
        <f t="shared" si="4"/>
        <v>2.218162839248438E-2</v>
      </c>
      <c r="H74" s="15">
        <f t="shared" si="5"/>
        <v>2246.6913457407027</v>
      </c>
    </row>
    <row r="75" spans="1:8" x14ac:dyDescent="0.3">
      <c r="A75" s="4">
        <v>45646</v>
      </c>
      <c r="B75" s="5">
        <v>421.06</v>
      </c>
      <c r="C75" s="5">
        <v>76.64</v>
      </c>
      <c r="E75">
        <f t="shared" si="3"/>
        <v>-3.4642455923149261E-2</v>
      </c>
      <c r="F75">
        <f t="shared" si="4"/>
        <v>0</v>
      </c>
      <c r="H75" s="15">
        <f t="shared" si="5"/>
        <v>-2078.5473553889556</v>
      </c>
    </row>
    <row r="76" spans="1:8" x14ac:dyDescent="0.3">
      <c r="A76" s="4">
        <v>45645</v>
      </c>
      <c r="B76" s="5">
        <v>436.17</v>
      </c>
      <c r="C76" s="5">
        <v>76.64</v>
      </c>
      <c r="E76">
        <f t="shared" si="3"/>
        <v>-8.997341694499306E-3</v>
      </c>
      <c r="F76">
        <f t="shared" si="4"/>
        <v>-1.3134174607262376E-2</v>
      </c>
      <c r="H76" s="15">
        <f t="shared" si="5"/>
        <v>-1065.2074859604534</v>
      </c>
    </row>
    <row r="77" spans="1:8" x14ac:dyDescent="0.3">
      <c r="A77" s="4">
        <v>45644</v>
      </c>
      <c r="B77" s="5">
        <v>440.13</v>
      </c>
      <c r="C77" s="5">
        <v>77.66</v>
      </c>
      <c r="E77">
        <f t="shared" si="3"/>
        <v>-8.2794981869712028E-2</v>
      </c>
      <c r="F77">
        <f t="shared" si="4"/>
        <v>-1.0290712631849538E-3</v>
      </c>
      <c r="H77" s="15">
        <f t="shared" si="5"/>
        <v>-5008.8617627101194</v>
      </c>
    </row>
    <row r="78" spans="1:8" x14ac:dyDescent="0.3">
      <c r="A78" s="4">
        <v>45643</v>
      </c>
      <c r="B78" s="5">
        <v>479.86</v>
      </c>
      <c r="C78" s="5">
        <v>77.739999999999995</v>
      </c>
      <c r="E78">
        <f t="shared" si="3"/>
        <v>3.6369919225951432E-2</v>
      </c>
      <c r="F78">
        <f t="shared" si="4"/>
        <v>-4.0994107097105737E-3</v>
      </c>
      <c r="H78" s="15">
        <f t="shared" si="5"/>
        <v>2018.2187251686628</v>
      </c>
    </row>
    <row r="79" spans="1:8" x14ac:dyDescent="0.3">
      <c r="A79" s="4">
        <v>45642</v>
      </c>
      <c r="B79" s="5">
        <v>463.02</v>
      </c>
      <c r="C79" s="5">
        <v>78.06</v>
      </c>
      <c r="E79">
        <f t="shared" si="3"/>
        <v>6.1412557595763619E-2</v>
      </c>
      <c r="F79">
        <f t="shared" si="4"/>
        <v>-5.7317539166985452E-3</v>
      </c>
      <c r="H79" s="15">
        <f t="shared" si="5"/>
        <v>3455.483299077875</v>
      </c>
    </row>
    <row r="80" spans="1:8" x14ac:dyDescent="0.3">
      <c r="A80" s="4">
        <v>45639</v>
      </c>
      <c r="B80" s="5">
        <v>436.23</v>
      </c>
      <c r="C80" s="5">
        <v>78.510000000000005</v>
      </c>
      <c r="E80">
        <f t="shared" si="3"/>
        <v>4.3362831858407065E-2</v>
      </c>
      <c r="F80">
        <f t="shared" si="4"/>
        <v>1.0424710424710453E-2</v>
      </c>
      <c r="H80" s="15">
        <f t="shared" si="5"/>
        <v>3018.7583284928423</v>
      </c>
    </row>
    <row r="81" spans="1:8" x14ac:dyDescent="0.3">
      <c r="A81" s="4">
        <v>45638</v>
      </c>
      <c r="B81" s="5">
        <v>418.1</v>
      </c>
      <c r="C81" s="5">
        <v>77.7</v>
      </c>
      <c r="E81">
        <f t="shared" si="3"/>
        <v>-1.5702615533111943E-2</v>
      </c>
      <c r="F81">
        <f t="shared" si="4"/>
        <v>-3.3101045296167204E-2</v>
      </c>
      <c r="H81" s="15">
        <f t="shared" si="5"/>
        <v>-2266.1987438334049</v>
      </c>
    </row>
    <row r="82" spans="1:8" x14ac:dyDescent="0.3">
      <c r="A82" s="4">
        <v>45637</v>
      </c>
      <c r="B82" s="5">
        <v>424.77</v>
      </c>
      <c r="C82" s="5">
        <v>80.36</v>
      </c>
      <c r="E82">
        <f t="shared" si="3"/>
        <v>5.9303224519314628E-2</v>
      </c>
      <c r="F82">
        <f t="shared" si="4"/>
        <v>6.3869755792110849E-3</v>
      </c>
      <c r="H82" s="15">
        <f t="shared" si="5"/>
        <v>3813.6724943273211</v>
      </c>
    </row>
    <row r="83" spans="1:8" x14ac:dyDescent="0.3">
      <c r="A83" s="4">
        <v>45636</v>
      </c>
      <c r="B83" s="5">
        <v>400.99</v>
      </c>
      <c r="C83" s="5">
        <v>79.849999999999994</v>
      </c>
      <c r="E83">
        <f t="shared" si="3"/>
        <v>2.8733420559788572E-2</v>
      </c>
      <c r="F83">
        <f t="shared" si="4"/>
        <v>1.7586338728176314E-2</v>
      </c>
      <c r="H83" s="15">
        <f t="shared" si="5"/>
        <v>2427.4587827143669</v>
      </c>
    </row>
    <row r="84" spans="1:8" x14ac:dyDescent="0.3">
      <c r="A84" s="4">
        <v>45635</v>
      </c>
      <c r="B84" s="5">
        <v>389.79</v>
      </c>
      <c r="C84" s="5">
        <v>78.47</v>
      </c>
      <c r="E84">
        <f t="shared" si="3"/>
        <v>1.4644673963311061E-3</v>
      </c>
      <c r="F84">
        <f t="shared" si="4"/>
        <v>-1.4938488576449884E-2</v>
      </c>
      <c r="H84" s="15">
        <f t="shared" si="5"/>
        <v>-509.67149927812909</v>
      </c>
    </row>
    <row r="85" spans="1:8" x14ac:dyDescent="0.3">
      <c r="A85" s="4">
        <v>45632</v>
      </c>
      <c r="B85" s="5">
        <v>389.22</v>
      </c>
      <c r="C85" s="5">
        <v>79.66</v>
      </c>
      <c r="E85">
        <f t="shared" si="3"/>
        <v>5.3397926872175205E-2</v>
      </c>
      <c r="F85">
        <f t="shared" si="4"/>
        <v>1.508674880563117E-3</v>
      </c>
      <c r="H85" s="15">
        <f t="shared" si="5"/>
        <v>3264.2226075530371</v>
      </c>
    </row>
    <row r="86" spans="1:8" x14ac:dyDescent="0.3">
      <c r="A86" s="4">
        <v>45631</v>
      </c>
      <c r="B86" s="5">
        <v>369.49</v>
      </c>
      <c r="C86" s="5">
        <v>79.540000000000006</v>
      </c>
      <c r="E86">
        <f t="shared" si="3"/>
        <v>3.2296817813538964E-2</v>
      </c>
      <c r="F86">
        <f t="shared" si="4"/>
        <v>3.3389632324282284E-2</v>
      </c>
      <c r="H86" s="15">
        <f t="shared" si="5"/>
        <v>3273.3943617836289</v>
      </c>
    </row>
    <row r="87" spans="1:8" x14ac:dyDescent="0.3">
      <c r="A87" s="4">
        <v>45630</v>
      </c>
      <c r="B87" s="5">
        <v>357.93</v>
      </c>
      <c r="C87" s="5">
        <v>76.97</v>
      </c>
      <c r="E87">
        <f t="shared" si="3"/>
        <v>1.8524842069318738E-2</v>
      </c>
      <c r="F87">
        <f t="shared" si="4"/>
        <v>2.6814300960512343E-2</v>
      </c>
      <c r="H87" s="15">
        <f t="shared" si="5"/>
        <v>2184.0625625796183</v>
      </c>
    </row>
    <row r="88" spans="1:8" x14ac:dyDescent="0.3">
      <c r="A88" s="4">
        <v>45629</v>
      </c>
      <c r="B88" s="5">
        <v>351.42</v>
      </c>
      <c r="C88" s="5">
        <v>74.959999999999994</v>
      </c>
      <c r="E88">
        <f t="shared" si="3"/>
        <v>-1.5878349995799266E-2</v>
      </c>
      <c r="F88">
        <f t="shared" si="4"/>
        <v>2.0419275796351759E-2</v>
      </c>
      <c r="H88" s="15">
        <f t="shared" si="5"/>
        <v>-135.92996789388545</v>
      </c>
    </row>
    <row r="89" spans="1:8" x14ac:dyDescent="0.3">
      <c r="A89" s="4">
        <v>45628</v>
      </c>
      <c r="B89" s="5">
        <v>357.09</v>
      </c>
      <c r="C89" s="5">
        <v>73.459999999999994</v>
      </c>
      <c r="E89">
        <f t="shared" si="3"/>
        <v>3.4563680611889989E-2</v>
      </c>
      <c r="F89">
        <f t="shared" si="4"/>
        <v>1.7733444167359197E-2</v>
      </c>
      <c r="H89" s="15">
        <f t="shared" si="5"/>
        <v>2783.1586034077673</v>
      </c>
    </row>
    <row r="90" spans="1:8" x14ac:dyDescent="0.3">
      <c r="A90" s="4">
        <v>45625</v>
      </c>
      <c r="B90" s="5">
        <v>345.16</v>
      </c>
      <c r="C90" s="5">
        <v>72.180000000000007</v>
      </c>
      <c r="E90">
        <f t="shared" si="3"/>
        <v>3.6859022499925016E-2</v>
      </c>
      <c r="F90">
        <f t="shared" si="4"/>
        <v>5.5725828921706E-3</v>
      </c>
      <c r="H90" s="15">
        <f t="shared" si="5"/>
        <v>2434.4446656823247</v>
      </c>
    </row>
    <row r="91" spans="1:8" x14ac:dyDescent="0.3">
      <c r="A91" s="4">
        <v>45623</v>
      </c>
      <c r="B91" s="5">
        <v>332.89</v>
      </c>
      <c r="C91" s="5">
        <v>71.78</v>
      </c>
      <c r="E91">
        <f t="shared" si="3"/>
        <v>-1.5788073204624165E-2</v>
      </c>
      <c r="F91">
        <f t="shared" si="4"/>
        <v>2.4257990867579949E-2</v>
      </c>
      <c r="H91" s="15">
        <f t="shared" si="5"/>
        <v>23.035242425748123</v>
      </c>
    </row>
    <row r="92" spans="1:8" x14ac:dyDescent="0.3">
      <c r="A92" s="4">
        <v>45622</v>
      </c>
      <c r="B92" s="5">
        <v>338.23</v>
      </c>
      <c r="C92" s="5">
        <v>70.08</v>
      </c>
      <c r="E92">
        <f t="shared" si="3"/>
        <v>-1.0632328184528687E-3</v>
      </c>
      <c r="F92">
        <f t="shared" si="4"/>
        <v>1.4769765421372661E-2</v>
      </c>
      <c r="H92" s="15">
        <f t="shared" si="5"/>
        <v>526.9966477477343</v>
      </c>
    </row>
    <row r="93" spans="1:8" x14ac:dyDescent="0.3">
      <c r="A93" s="4">
        <v>45621</v>
      </c>
      <c r="B93" s="5">
        <v>338.59</v>
      </c>
      <c r="C93" s="5">
        <v>69.06</v>
      </c>
      <c r="E93">
        <f t="shared" si="3"/>
        <v>-3.962446108463815E-2</v>
      </c>
      <c r="F93">
        <f t="shared" si="4"/>
        <v>9.7967539113905794E-3</v>
      </c>
      <c r="H93" s="15">
        <f t="shared" si="5"/>
        <v>-1985.5975086226658</v>
      </c>
    </row>
    <row r="94" spans="1:8" x14ac:dyDescent="0.3">
      <c r="A94" s="4">
        <v>45618</v>
      </c>
      <c r="B94" s="5">
        <v>352.56</v>
      </c>
      <c r="C94" s="5">
        <v>68.39</v>
      </c>
      <c r="E94">
        <f t="shared" si="3"/>
        <v>3.8040277941349711E-2</v>
      </c>
      <c r="F94">
        <f t="shared" si="4"/>
        <v>-2.7704870224554935E-3</v>
      </c>
      <c r="H94" s="15">
        <f t="shared" si="5"/>
        <v>2171.5971955827631</v>
      </c>
    </row>
    <row r="95" spans="1:8" x14ac:dyDescent="0.3">
      <c r="A95" s="4">
        <v>45617</v>
      </c>
      <c r="B95" s="5">
        <v>339.64</v>
      </c>
      <c r="C95" s="5">
        <v>68.58</v>
      </c>
      <c r="E95">
        <f t="shared" si="3"/>
        <v>-6.9876911382042118E-3</v>
      </c>
      <c r="F95">
        <f t="shared" si="4"/>
        <v>-1.0389610389610374E-2</v>
      </c>
      <c r="H95" s="15">
        <f t="shared" si="5"/>
        <v>-834.8458838766677</v>
      </c>
    </row>
    <row r="96" spans="1:8" x14ac:dyDescent="0.3">
      <c r="A96" s="4">
        <v>45616</v>
      </c>
      <c r="B96" s="5">
        <v>342.03</v>
      </c>
      <c r="C96" s="5">
        <v>69.3</v>
      </c>
      <c r="E96">
        <f t="shared" si="3"/>
        <v>-1.1473988439306438E-2</v>
      </c>
      <c r="F96">
        <f t="shared" si="4"/>
        <v>1.9717480871100701E-2</v>
      </c>
      <c r="H96" s="15">
        <f t="shared" si="5"/>
        <v>100.25992848564186</v>
      </c>
    </row>
    <row r="97" spans="1:8" x14ac:dyDescent="0.3">
      <c r="A97" s="4">
        <v>45615</v>
      </c>
      <c r="B97" s="5">
        <v>346</v>
      </c>
      <c r="C97" s="5">
        <v>67.959999999999994</v>
      </c>
      <c r="E97">
        <f t="shared" si="3"/>
        <v>2.1432367007144095E-2</v>
      </c>
      <c r="F97">
        <f t="shared" si="4"/>
        <v>2.3598820058996547E-3</v>
      </c>
      <c r="H97" s="15">
        <f t="shared" si="5"/>
        <v>1380.337300664632</v>
      </c>
    </row>
    <row r="98" spans="1:8" x14ac:dyDescent="0.3">
      <c r="A98" s="4">
        <v>45614</v>
      </c>
      <c r="B98" s="5">
        <v>338.74</v>
      </c>
      <c r="C98" s="5">
        <v>67.8</v>
      </c>
      <c r="E98">
        <f t="shared" si="3"/>
        <v>5.6186081317036604E-2</v>
      </c>
      <c r="F98">
        <f t="shared" si="4"/>
        <v>-1.1373578302712177E-2</v>
      </c>
      <c r="H98" s="15">
        <f t="shared" si="5"/>
        <v>2916.221746913709</v>
      </c>
    </row>
    <row r="99" spans="1:8" x14ac:dyDescent="0.3">
      <c r="A99" s="4">
        <v>45611</v>
      </c>
      <c r="B99" s="5">
        <v>320.72000000000003</v>
      </c>
      <c r="C99" s="5">
        <v>68.58</v>
      </c>
      <c r="E99">
        <f t="shared" si="3"/>
        <v>3.065749726846205E-2</v>
      </c>
      <c r="F99">
        <f t="shared" si="4"/>
        <v>-3.3425374218864112E-3</v>
      </c>
      <c r="H99" s="15">
        <f t="shared" si="5"/>
        <v>1705.7483392322665</v>
      </c>
    </row>
    <row r="100" spans="1:8" x14ac:dyDescent="0.3">
      <c r="A100" s="4">
        <v>45610</v>
      </c>
      <c r="B100" s="5">
        <v>311.18</v>
      </c>
      <c r="C100" s="5">
        <v>68.81</v>
      </c>
      <c r="E100">
        <f t="shared" si="3"/>
        <v>-5.7715600775193804E-2</v>
      </c>
      <c r="F100">
        <f t="shared" si="4"/>
        <v>2.1846781240898003E-3</v>
      </c>
      <c r="H100" s="15">
        <f t="shared" si="5"/>
        <v>-3375.5489215480361</v>
      </c>
    </row>
    <row r="101" spans="1:8" x14ac:dyDescent="0.3">
      <c r="A101" s="4">
        <v>45609</v>
      </c>
      <c r="B101" s="5">
        <v>330.24</v>
      </c>
      <c r="C101" s="5">
        <v>68.66</v>
      </c>
      <c r="E101">
        <f t="shared" si="3"/>
        <v>5.3274072270084322E-3</v>
      </c>
      <c r="F101">
        <f t="shared" si="4"/>
        <v>9.1122868900645245E-3</v>
      </c>
      <c r="H101" s="15">
        <f t="shared" si="5"/>
        <v>684.13590922308686</v>
      </c>
    </row>
    <row r="102" spans="1:8" x14ac:dyDescent="0.3">
      <c r="A102" s="4">
        <v>45608</v>
      </c>
      <c r="B102" s="5">
        <v>328.49</v>
      </c>
      <c r="C102" s="5">
        <v>68.040000000000006</v>
      </c>
      <c r="E102">
        <f t="shared" si="3"/>
        <v>-6.1457142857142828E-2</v>
      </c>
      <c r="F102">
        <f t="shared" si="4"/>
        <v>6.2111801242236272E-3</v>
      </c>
      <c r="H102" s="15">
        <f t="shared" si="5"/>
        <v>-3438.9813664596245</v>
      </c>
    </row>
    <row r="103" spans="1:8" x14ac:dyDescent="0.3">
      <c r="A103" s="4">
        <v>45607</v>
      </c>
      <c r="B103" s="5">
        <v>350</v>
      </c>
      <c r="C103" s="5">
        <v>67.62</v>
      </c>
      <c r="E103">
        <f t="shared" si="3"/>
        <v>8.9595915571882109E-2</v>
      </c>
      <c r="F103">
        <f t="shared" si="4"/>
        <v>2.2995461422087901E-2</v>
      </c>
      <c r="H103" s="15">
        <f t="shared" si="5"/>
        <v>6295.5733911964417</v>
      </c>
    </row>
    <row r="104" spans="1:8" x14ac:dyDescent="0.3">
      <c r="A104" s="4">
        <v>45604</v>
      </c>
      <c r="B104" s="5">
        <v>321.22000000000003</v>
      </c>
      <c r="C104" s="5">
        <v>66.099999999999994</v>
      </c>
      <c r="E104">
        <f t="shared" si="3"/>
        <v>8.1876662961840291E-2</v>
      </c>
      <c r="F104">
        <f t="shared" si="4"/>
        <v>-2.1320698845128987E-2</v>
      </c>
      <c r="H104" s="15">
        <f t="shared" si="5"/>
        <v>4059.7718239052574</v>
      </c>
    </row>
    <row r="105" spans="1:8" x14ac:dyDescent="0.3">
      <c r="A105" s="4">
        <v>45603</v>
      </c>
      <c r="B105" s="5">
        <v>296.91000000000003</v>
      </c>
      <c r="C105" s="5">
        <v>67.540000000000006</v>
      </c>
      <c r="E105">
        <f t="shared" si="3"/>
        <v>2.9043773611063157E-2</v>
      </c>
      <c r="F105">
        <f t="shared" si="4"/>
        <v>-9.2416018776587273E-3</v>
      </c>
      <c r="H105" s="15">
        <f t="shared" si="5"/>
        <v>1372.9623415574404</v>
      </c>
    </row>
    <row r="106" spans="1:8" x14ac:dyDescent="0.3">
      <c r="A106" s="4">
        <v>45602</v>
      </c>
      <c r="B106" s="5">
        <v>288.52999999999997</v>
      </c>
      <c r="C106" s="5">
        <v>68.17</v>
      </c>
      <c r="E106">
        <f t="shared" si="3"/>
        <v>0.14751034043907085</v>
      </c>
      <c r="F106">
        <f t="shared" si="4"/>
        <v>1.202494061757723E-2</v>
      </c>
      <c r="H106" s="15">
        <f t="shared" si="5"/>
        <v>9331.6180510473405</v>
      </c>
    </row>
    <row r="107" spans="1:8" x14ac:dyDescent="0.3">
      <c r="A107" s="4">
        <v>45601</v>
      </c>
      <c r="B107" s="5">
        <v>251.44</v>
      </c>
      <c r="C107" s="5">
        <v>67.36</v>
      </c>
      <c r="E107">
        <f t="shared" si="3"/>
        <v>3.5414264536320184E-2</v>
      </c>
      <c r="F107">
        <f t="shared" si="4"/>
        <v>-3.1627372052904008E-2</v>
      </c>
      <c r="H107" s="15">
        <f t="shared" si="5"/>
        <v>859.76099006305049</v>
      </c>
    </row>
    <row r="108" spans="1:8" x14ac:dyDescent="0.3">
      <c r="A108" s="4">
        <v>45600</v>
      </c>
      <c r="B108" s="5">
        <v>242.84</v>
      </c>
      <c r="C108" s="5">
        <v>69.56</v>
      </c>
      <c r="E108">
        <f t="shared" si="3"/>
        <v>-2.4660615310466649E-2</v>
      </c>
      <c r="F108">
        <f t="shared" si="4"/>
        <v>2.2189566495224175E-2</v>
      </c>
      <c r="H108" s="15">
        <f t="shared" si="5"/>
        <v>-592.05425881903182</v>
      </c>
    </row>
    <row r="109" spans="1:8" x14ac:dyDescent="0.3">
      <c r="A109" s="4">
        <v>45597</v>
      </c>
      <c r="B109" s="5">
        <v>248.98</v>
      </c>
      <c r="C109" s="5">
        <v>68.05</v>
      </c>
      <c r="E109">
        <f t="shared" si="3"/>
        <v>-3.4820892535521496E-3</v>
      </c>
      <c r="F109">
        <f t="shared" si="4"/>
        <v>-6.3961485557083989E-2</v>
      </c>
      <c r="H109" s="15">
        <f t="shared" si="5"/>
        <v>-2767.3847774964884</v>
      </c>
    </row>
    <row r="110" spans="1:8" x14ac:dyDescent="0.3">
      <c r="A110" s="4">
        <v>45596</v>
      </c>
      <c r="B110" s="5">
        <v>249.85</v>
      </c>
      <c r="C110" s="5">
        <v>72.7</v>
      </c>
      <c r="E110">
        <f t="shared" si="3"/>
        <v>-2.9897107357794668E-2</v>
      </c>
      <c r="F110">
        <f t="shared" si="4"/>
        <v>1.3757050488382331E-4</v>
      </c>
      <c r="H110" s="15">
        <f t="shared" si="5"/>
        <v>-1788.323621272327</v>
      </c>
    </row>
    <row r="111" spans="1:8" x14ac:dyDescent="0.3">
      <c r="A111" s="4">
        <v>45595</v>
      </c>
      <c r="B111" s="5">
        <v>257.55</v>
      </c>
      <c r="C111" s="5">
        <v>72.69</v>
      </c>
      <c r="E111">
        <f t="shared" si="3"/>
        <v>-7.5909371146731294E-3</v>
      </c>
      <c r="F111">
        <f t="shared" si="4"/>
        <v>-5.472704884389187E-3</v>
      </c>
      <c r="H111" s="15">
        <f t="shared" si="5"/>
        <v>-674.36442225595522</v>
      </c>
    </row>
    <row r="112" spans="1:8" x14ac:dyDescent="0.3">
      <c r="A112" s="4">
        <v>45594</v>
      </c>
      <c r="B112" s="5">
        <v>259.52</v>
      </c>
      <c r="C112" s="5">
        <v>73.09</v>
      </c>
      <c r="E112">
        <f t="shared" si="3"/>
        <v>-1.1390042284103497E-2</v>
      </c>
      <c r="F112">
        <f t="shared" si="4"/>
        <v>1.0926694329184042E-2</v>
      </c>
      <c r="H112" s="15">
        <f t="shared" si="5"/>
        <v>-246.33476387884815</v>
      </c>
    </row>
    <row r="113" spans="1:8" x14ac:dyDescent="0.3">
      <c r="A113" s="4">
        <v>45593</v>
      </c>
      <c r="B113" s="5">
        <v>262.51</v>
      </c>
      <c r="C113" s="5">
        <v>72.3</v>
      </c>
      <c r="E113">
        <f t="shared" si="3"/>
        <v>-2.4815186299639684E-2</v>
      </c>
      <c r="F113">
        <f t="shared" si="4"/>
        <v>-1.3104013104013212E-2</v>
      </c>
      <c r="H113" s="15">
        <f t="shared" si="5"/>
        <v>-2013.0717021389094</v>
      </c>
    </row>
    <row r="114" spans="1:8" x14ac:dyDescent="0.3">
      <c r="A114" s="4">
        <v>45590</v>
      </c>
      <c r="B114" s="5">
        <v>269.19</v>
      </c>
      <c r="C114" s="5">
        <v>73.260000000000005</v>
      </c>
      <c r="E114">
        <f t="shared" si="3"/>
        <v>3.3438267813267732E-2</v>
      </c>
      <c r="F114">
        <f t="shared" si="4"/>
        <v>-1.3466199838405602E-2</v>
      </c>
      <c r="H114" s="15">
        <f t="shared" si="5"/>
        <v>1467.6480752598395</v>
      </c>
    </row>
    <row r="115" spans="1:8" x14ac:dyDescent="0.3">
      <c r="A115" s="4">
        <v>45589</v>
      </c>
      <c r="B115" s="5">
        <v>260.48</v>
      </c>
      <c r="C115" s="5">
        <v>74.260000000000005</v>
      </c>
      <c r="E115">
        <f t="shared" si="3"/>
        <v>0.21919026445120529</v>
      </c>
      <c r="F115">
        <f t="shared" si="4"/>
        <v>-1.3418360568619515E-2</v>
      </c>
      <c r="H115" s="15">
        <f t="shared" si="5"/>
        <v>12614.681444327536</v>
      </c>
    </row>
    <row r="116" spans="1:8" x14ac:dyDescent="0.3">
      <c r="A116" s="4">
        <v>45588</v>
      </c>
      <c r="B116" s="5">
        <v>213.65</v>
      </c>
      <c r="C116" s="5">
        <v>75.27</v>
      </c>
      <c r="E116">
        <f t="shared" si="3"/>
        <v>-1.9819241179978866E-2</v>
      </c>
      <c r="F116">
        <f t="shared" si="4"/>
        <v>-1.2981904012588632E-2</v>
      </c>
      <c r="H116" s="15">
        <f t="shared" si="5"/>
        <v>-1708.4306313022776</v>
      </c>
    </row>
    <row r="117" spans="1:8" x14ac:dyDescent="0.3">
      <c r="A117" s="4">
        <v>45587</v>
      </c>
      <c r="B117" s="5">
        <v>217.97</v>
      </c>
      <c r="C117" s="5">
        <v>76.260000000000005</v>
      </c>
      <c r="E117">
        <f t="shared" si="3"/>
        <v>-4.0210189627598609E-3</v>
      </c>
      <c r="F117">
        <f t="shared" si="4"/>
        <v>9.3977498345467637E-3</v>
      </c>
      <c r="H117" s="15">
        <f t="shared" si="5"/>
        <v>134.64885561627892</v>
      </c>
    </row>
    <row r="118" spans="1:8" x14ac:dyDescent="0.3">
      <c r="A118" s="4">
        <v>45586</v>
      </c>
      <c r="B118" s="5">
        <v>218.85</v>
      </c>
      <c r="C118" s="5">
        <v>75.55</v>
      </c>
      <c r="E118">
        <f t="shared" si="3"/>
        <v>-8.3824195740824399E-3</v>
      </c>
      <c r="F118">
        <f t="shared" si="4"/>
        <v>1.856517703222392E-3</v>
      </c>
      <c r="H118" s="15">
        <f t="shared" si="5"/>
        <v>-428.6844663160507</v>
      </c>
    </row>
    <row r="119" spans="1:8" x14ac:dyDescent="0.3">
      <c r="A119" s="4">
        <v>45583</v>
      </c>
      <c r="B119" s="5">
        <v>220.7</v>
      </c>
      <c r="C119" s="5">
        <v>75.41</v>
      </c>
      <c r="E119">
        <f t="shared" si="3"/>
        <v>-8.6015663905110115E-4</v>
      </c>
      <c r="F119">
        <f t="shared" si="4"/>
        <v>3.3262373602980311E-3</v>
      </c>
      <c r="H119" s="15">
        <f t="shared" si="5"/>
        <v>81.440096068855183</v>
      </c>
    </row>
    <row r="120" spans="1:8" x14ac:dyDescent="0.3">
      <c r="A120" s="4">
        <v>45582</v>
      </c>
      <c r="B120" s="5">
        <v>220.89</v>
      </c>
      <c r="C120" s="5">
        <v>75.16</v>
      </c>
      <c r="E120">
        <f t="shared" si="3"/>
        <v>-1.9879817467131711E-3</v>
      </c>
      <c r="F120">
        <f t="shared" si="4"/>
        <v>1.065530101225337E-3</v>
      </c>
      <c r="H120" s="15">
        <f t="shared" si="5"/>
        <v>-76.657700753776794</v>
      </c>
    </row>
    <row r="121" spans="1:8" x14ac:dyDescent="0.3">
      <c r="A121" s="4">
        <v>45581</v>
      </c>
      <c r="B121" s="5">
        <v>221.33</v>
      </c>
      <c r="C121" s="5">
        <v>75.08</v>
      </c>
      <c r="E121">
        <f t="shared" si="3"/>
        <v>8.0156669854716915E-3</v>
      </c>
      <c r="F121">
        <f t="shared" si="4"/>
        <v>-2.9216467463479266E-3</v>
      </c>
      <c r="H121" s="15">
        <f t="shared" si="5"/>
        <v>364.07414927438441</v>
      </c>
    </row>
    <row r="122" spans="1:8" x14ac:dyDescent="0.3">
      <c r="A122" s="4">
        <v>45580</v>
      </c>
      <c r="B122" s="5">
        <v>219.57</v>
      </c>
      <c r="C122" s="5">
        <v>75.3</v>
      </c>
      <c r="E122">
        <f t="shared" si="3"/>
        <v>1.8707793392954764E-3</v>
      </c>
      <c r="F122">
        <f t="shared" si="4"/>
        <v>7.7623126338329535E-3</v>
      </c>
      <c r="H122" s="15">
        <f t="shared" si="5"/>
        <v>422.73926571104676</v>
      </c>
    </row>
    <row r="123" spans="1:8" x14ac:dyDescent="0.3">
      <c r="A123" s="4">
        <v>45579</v>
      </c>
      <c r="B123" s="5">
        <v>219.16</v>
      </c>
      <c r="C123" s="5">
        <v>74.72</v>
      </c>
      <c r="E123">
        <f t="shared" si="3"/>
        <v>6.2442607897152669E-3</v>
      </c>
      <c r="F123">
        <f t="shared" si="4"/>
        <v>-2.269995994124739E-3</v>
      </c>
      <c r="H123" s="15">
        <f t="shared" si="5"/>
        <v>283.85580761792642</v>
      </c>
    </row>
    <row r="124" spans="1:8" x14ac:dyDescent="0.3">
      <c r="A124" s="4">
        <v>45576</v>
      </c>
      <c r="B124" s="5">
        <v>217.8</v>
      </c>
      <c r="C124" s="5">
        <v>74.89</v>
      </c>
      <c r="E124">
        <f t="shared" si="3"/>
        <v>-8.7825103656238218E-2</v>
      </c>
      <c r="F124">
        <f t="shared" si="4"/>
        <v>-5.9729227501991349E-3</v>
      </c>
      <c r="H124" s="15">
        <f t="shared" si="5"/>
        <v>-5508.4231293822586</v>
      </c>
    </row>
    <row r="125" spans="1:8" x14ac:dyDescent="0.3">
      <c r="A125" s="4">
        <v>45575</v>
      </c>
      <c r="B125" s="5">
        <v>238.77</v>
      </c>
      <c r="C125" s="5">
        <v>75.34</v>
      </c>
      <c r="E125">
        <f t="shared" si="3"/>
        <v>-9.4586185438705703E-3</v>
      </c>
      <c r="F125">
        <f t="shared" si="4"/>
        <v>-1.1286089238845137E-2</v>
      </c>
      <c r="H125" s="15">
        <f t="shared" si="5"/>
        <v>-1018.9606821860397</v>
      </c>
    </row>
    <row r="126" spans="1:8" x14ac:dyDescent="0.3">
      <c r="A126" s="4">
        <v>45574</v>
      </c>
      <c r="B126" s="5">
        <v>241.05</v>
      </c>
      <c r="C126" s="5">
        <v>76.2</v>
      </c>
      <c r="E126">
        <f t="shared" si="3"/>
        <v>-1.4110429447852714E-2</v>
      </c>
      <c r="F126">
        <f t="shared" si="4"/>
        <v>-1.8339009693476625E-3</v>
      </c>
      <c r="H126" s="15">
        <f t="shared" si="5"/>
        <v>-919.98180564506936</v>
      </c>
    </row>
    <row r="127" spans="1:8" x14ac:dyDescent="0.3">
      <c r="A127" s="4">
        <v>45573</v>
      </c>
      <c r="B127" s="5">
        <v>244.5</v>
      </c>
      <c r="C127" s="5">
        <v>76.34</v>
      </c>
      <c r="E127">
        <f t="shared" si="3"/>
        <v>1.5238965245193652E-2</v>
      </c>
      <c r="F127">
        <f t="shared" si="4"/>
        <v>-6.2483728195781019E-3</v>
      </c>
      <c r="H127" s="15">
        <f t="shared" si="5"/>
        <v>664.40300192849497</v>
      </c>
    </row>
    <row r="128" spans="1:8" x14ac:dyDescent="0.3">
      <c r="A128" s="4">
        <v>45572</v>
      </c>
      <c r="B128" s="5">
        <v>240.83</v>
      </c>
      <c r="C128" s="5">
        <v>76.819999999999993</v>
      </c>
      <c r="E128">
        <f t="shared" si="3"/>
        <v>-3.6988163787587972E-2</v>
      </c>
      <c r="F128">
        <f t="shared" si="4"/>
        <v>-6.5951118582698197E-3</v>
      </c>
      <c r="H128" s="15">
        <f t="shared" si="5"/>
        <v>-2483.0943015860712</v>
      </c>
    </row>
    <row r="129" spans="1:8" x14ac:dyDescent="0.3">
      <c r="A129" s="4">
        <v>45569</v>
      </c>
      <c r="B129" s="5">
        <v>250.08</v>
      </c>
      <c r="C129" s="5">
        <v>77.33</v>
      </c>
      <c r="E129">
        <f t="shared" si="3"/>
        <v>3.9142358514086331E-2</v>
      </c>
      <c r="F129">
        <f t="shared" si="4"/>
        <v>1.4563106796116498E-2</v>
      </c>
      <c r="H129" s="15">
        <f t="shared" si="5"/>
        <v>2931.0657826898396</v>
      </c>
    </row>
    <row r="130" spans="1:8" x14ac:dyDescent="0.3">
      <c r="A130" s="4">
        <v>45568</v>
      </c>
      <c r="B130" s="5">
        <v>240.66</v>
      </c>
      <c r="C130" s="5">
        <v>76.22</v>
      </c>
      <c r="E130">
        <f t="shared" si="3"/>
        <v>-3.357160067464466E-2</v>
      </c>
      <c r="F130">
        <f t="shared" si="4"/>
        <v>-2.2068257634077482E-2</v>
      </c>
      <c r="H130" s="15">
        <f t="shared" si="5"/>
        <v>-2897.0263458417789</v>
      </c>
    </row>
    <row r="131" spans="1:8" x14ac:dyDescent="0.3">
      <c r="A131" s="4">
        <v>45567</v>
      </c>
      <c r="B131" s="5">
        <v>249.02</v>
      </c>
      <c r="C131" s="5">
        <v>77.94</v>
      </c>
      <c r="E131">
        <f t="shared" si="3"/>
        <v>-3.4881016975428156E-2</v>
      </c>
      <c r="F131">
        <f t="shared" si="4"/>
        <v>6.4193092823208568E-4</v>
      </c>
      <c r="H131" s="15">
        <f t="shared" si="5"/>
        <v>-2067.1837813964057</v>
      </c>
    </row>
    <row r="132" spans="1:8" x14ac:dyDescent="0.3">
      <c r="A132" s="4">
        <v>45566</v>
      </c>
      <c r="B132" s="5">
        <v>258.02</v>
      </c>
      <c r="C132" s="5">
        <v>77.89</v>
      </c>
      <c r="E132">
        <f t="shared" si="3"/>
        <v>-1.3798111837327575E-2</v>
      </c>
      <c r="F132">
        <f t="shared" si="4"/>
        <v>1.5250260688216916E-2</v>
      </c>
      <c r="H132" s="15">
        <f t="shared" si="5"/>
        <v>-217.87628271097782</v>
      </c>
    </row>
    <row r="133" spans="1:8" x14ac:dyDescent="0.3">
      <c r="A133" s="4">
        <v>45565</v>
      </c>
      <c r="B133" s="5">
        <v>261.63</v>
      </c>
      <c r="C133" s="5">
        <v>76.72</v>
      </c>
      <c r="E133">
        <f t="shared" si="3"/>
        <v>4.492052522460324E-3</v>
      </c>
      <c r="F133">
        <f t="shared" si="4"/>
        <v>-1.0830324909747335E-2</v>
      </c>
      <c r="H133" s="15">
        <f t="shared" si="5"/>
        <v>-163.68984504227399</v>
      </c>
    </row>
    <row r="134" spans="1:8" x14ac:dyDescent="0.3">
      <c r="A134" s="4">
        <v>45562</v>
      </c>
      <c r="B134" s="5">
        <v>260.45999999999998</v>
      </c>
      <c r="C134" s="5">
        <v>77.56</v>
      </c>
      <c r="E134">
        <f t="shared" ref="E134:E197" si="6">(B134-B135)/B135</f>
        <v>2.4545669105499098E-2</v>
      </c>
      <c r="F134">
        <f t="shared" ref="F134:F197" si="7">(C134-C135)/C135</f>
        <v>-1.4162482296897056E-3</v>
      </c>
      <c r="H134" s="15">
        <f t="shared" ref="H134:H197" si="8">$L$4*(($L$5*E134)+($L$6*F134))</f>
        <v>1416.0902171423577</v>
      </c>
    </row>
    <row r="135" spans="1:8" x14ac:dyDescent="0.3">
      <c r="A135" s="4">
        <v>45561</v>
      </c>
      <c r="B135" s="5">
        <v>254.22</v>
      </c>
      <c r="C135" s="5">
        <v>77.67</v>
      </c>
      <c r="E135">
        <f t="shared" si="6"/>
        <v>-1.0894093844836913E-2</v>
      </c>
      <c r="F135">
        <f t="shared" si="7"/>
        <v>-1.9070472341500441E-2</v>
      </c>
      <c r="H135" s="15">
        <f t="shared" si="8"/>
        <v>-1416.4645243502325</v>
      </c>
    </row>
    <row r="136" spans="1:8" x14ac:dyDescent="0.3">
      <c r="A136" s="4">
        <v>45560</v>
      </c>
      <c r="B136" s="5">
        <v>257.02</v>
      </c>
      <c r="C136" s="5">
        <v>79.180000000000007</v>
      </c>
      <c r="E136">
        <f t="shared" si="6"/>
        <v>1.0815275101270191E-2</v>
      </c>
      <c r="F136">
        <f t="shared" si="7"/>
        <v>-2.5956452208143674E-2</v>
      </c>
      <c r="H136" s="15">
        <f t="shared" si="8"/>
        <v>-389.34158224953546</v>
      </c>
    </row>
    <row r="137" spans="1:8" x14ac:dyDescent="0.3">
      <c r="A137" s="4">
        <v>45559</v>
      </c>
      <c r="B137" s="5">
        <v>254.27</v>
      </c>
      <c r="C137" s="5">
        <v>81.290000000000006</v>
      </c>
      <c r="E137">
        <f t="shared" si="6"/>
        <v>1.708000000000004E-2</v>
      </c>
      <c r="F137">
        <f t="shared" si="7"/>
        <v>3.343503686753127E-2</v>
      </c>
      <c r="H137" s="15">
        <f t="shared" si="8"/>
        <v>2362.2014747012531</v>
      </c>
    </row>
    <row r="138" spans="1:8" x14ac:dyDescent="0.3">
      <c r="A138" s="4">
        <v>45558</v>
      </c>
      <c r="B138" s="5">
        <v>250</v>
      </c>
      <c r="C138" s="5">
        <v>78.66</v>
      </c>
      <c r="E138">
        <f t="shared" si="6"/>
        <v>4.9317943336831059E-2</v>
      </c>
      <c r="F138">
        <f t="shared" si="7"/>
        <v>3.5817750855938885E-2</v>
      </c>
      <c r="H138" s="15">
        <f t="shared" si="8"/>
        <v>4391.7866344474187</v>
      </c>
    </row>
    <row r="139" spans="1:8" x14ac:dyDescent="0.3">
      <c r="A139" s="4">
        <v>45555</v>
      </c>
      <c r="B139" s="5">
        <v>238.25</v>
      </c>
      <c r="C139" s="5">
        <v>75.94</v>
      </c>
      <c r="E139">
        <f t="shared" si="6"/>
        <v>-2.3245326336503721E-2</v>
      </c>
      <c r="F139">
        <f t="shared" si="7"/>
        <v>-2.9892692897291816E-2</v>
      </c>
      <c r="H139" s="15">
        <f t="shared" si="8"/>
        <v>-2590.4272960818957</v>
      </c>
    </row>
    <row r="140" spans="1:8" x14ac:dyDescent="0.3">
      <c r="A140" s="4">
        <v>45554</v>
      </c>
      <c r="B140" s="5">
        <v>243.92</v>
      </c>
      <c r="C140" s="5">
        <v>78.28</v>
      </c>
      <c r="E140">
        <f t="shared" si="6"/>
        <v>7.3591549295774647E-2</v>
      </c>
      <c r="F140">
        <f t="shared" si="7"/>
        <v>4.01275577996279E-2</v>
      </c>
      <c r="H140" s="15">
        <f t="shared" si="8"/>
        <v>6020.5952697315952</v>
      </c>
    </row>
    <row r="141" spans="1:8" x14ac:dyDescent="0.3">
      <c r="A141" s="4">
        <v>45553</v>
      </c>
      <c r="B141" s="5">
        <v>227.2</v>
      </c>
      <c r="C141" s="5">
        <v>75.260000000000005</v>
      </c>
      <c r="E141">
        <f t="shared" si="6"/>
        <v>-2.9402729626542149E-3</v>
      </c>
      <c r="F141">
        <f t="shared" si="7"/>
        <v>2.1998913633894685E-2</v>
      </c>
      <c r="H141" s="15">
        <f t="shared" si="8"/>
        <v>703.5401675965345</v>
      </c>
    </row>
    <row r="142" spans="1:8" x14ac:dyDescent="0.3">
      <c r="A142" s="4">
        <v>45552</v>
      </c>
      <c r="B142" s="5">
        <v>227.87</v>
      </c>
      <c r="C142" s="5">
        <v>73.64</v>
      </c>
      <c r="E142">
        <f t="shared" si="6"/>
        <v>4.8064203192521538E-3</v>
      </c>
      <c r="F142">
        <f t="shared" si="7"/>
        <v>-3.5115303983228416E-2</v>
      </c>
      <c r="H142" s="15">
        <f t="shared" si="8"/>
        <v>-1116.2269401740075</v>
      </c>
    </row>
    <row r="143" spans="1:8" x14ac:dyDescent="0.3">
      <c r="A143" s="4">
        <v>45551</v>
      </c>
      <c r="B143" s="5">
        <v>226.78</v>
      </c>
      <c r="C143" s="5">
        <v>76.319999999999993</v>
      </c>
      <c r="E143">
        <f t="shared" si="6"/>
        <v>-1.5241651830300885E-2</v>
      </c>
      <c r="F143">
        <f t="shared" si="7"/>
        <v>2.0184467317203459E-2</v>
      </c>
      <c r="H143" s="15">
        <f t="shared" si="8"/>
        <v>-107.12041712991477</v>
      </c>
    </row>
    <row r="144" spans="1:8" x14ac:dyDescent="0.3">
      <c r="A144" s="4">
        <v>45548</v>
      </c>
      <c r="B144" s="5">
        <v>230.29</v>
      </c>
      <c r="C144" s="5">
        <v>74.81</v>
      </c>
      <c r="E144">
        <f t="shared" si="6"/>
        <v>2.0886819546581514E-3</v>
      </c>
      <c r="F144">
        <f t="shared" si="7"/>
        <v>2.2972788185423313E-2</v>
      </c>
      <c r="H144" s="15">
        <f t="shared" si="8"/>
        <v>1044.2324446964217</v>
      </c>
    </row>
    <row r="145" spans="1:8" x14ac:dyDescent="0.3">
      <c r="A145" s="4">
        <v>45547</v>
      </c>
      <c r="B145" s="5">
        <v>229.81</v>
      </c>
      <c r="C145" s="5">
        <v>73.13</v>
      </c>
      <c r="E145">
        <f t="shared" si="6"/>
        <v>7.3642221540350097E-3</v>
      </c>
      <c r="F145">
        <f t="shared" si="7"/>
        <v>6.7455947136563169E-3</v>
      </c>
      <c r="H145" s="15">
        <f t="shared" si="8"/>
        <v>711.67711778835326</v>
      </c>
    </row>
    <row r="146" spans="1:8" x14ac:dyDescent="0.3">
      <c r="A146" s="4">
        <v>45546</v>
      </c>
      <c r="B146" s="5">
        <v>228.13</v>
      </c>
      <c r="C146" s="5">
        <v>72.64</v>
      </c>
      <c r="E146">
        <f t="shared" si="6"/>
        <v>8.6660476632621844E-3</v>
      </c>
      <c r="F146">
        <f t="shared" si="7"/>
        <v>-7.51468779887959E-3</v>
      </c>
      <c r="H146" s="15">
        <f t="shared" si="8"/>
        <v>219.37534784054748</v>
      </c>
    </row>
    <row r="147" spans="1:8" x14ac:dyDescent="0.3">
      <c r="A147" s="4">
        <v>45545</v>
      </c>
      <c r="B147" s="5">
        <v>226.17</v>
      </c>
      <c r="C147" s="5">
        <v>73.19</v>
      </c>
      <c r="E147">
        <f t="shared" si="6"/>
        <v>4.5776113191843423E-2</v>
      </c>
      <c r="F147">
        <f t="shared" si="7"/>
        <v>2.478297395687477E-2</v>
      </c>
      <c r="H147" s="15">
        <f t="shared" si="8"/>
        <v>3737.8857497855961</v>
      </c>
    </row>
    <row r="148" spans="1:8" x14ac:dyDescent="0.3">
      <c r="A148" s="4">
        <v>45544</v>
      </c>
      <c r="B148" s="5">
        <v>216.27</v>
      </c>
      <c r="C148" s="5">
        <v>71.42</v>
      </c>
      <c r="E148">
        <f t="shared" si="6"/>
        <v>2.6289564846011582E-2</v>
      </c>
      <c r="F148">
        <f t="shared" si="7"/>
        <v>1.2617412028599947E-3</v>
      </c>
      <c r="H148" s="15">
        <f t="shared" si="8"/>
        <v>1627.8435388750945</v>
      </c>
    </row>
    <row r="149" spans="1:8" x14ac:dyDescent="0.3">
      <c r="A149" s="4">
        <v>45541</v>
      </c>
      <c r="B149" s="5">
        <v>210.73</v>
      </c>
      <c r="C149" s="5">
        <v>71.33</v>
      </c>
      <c r="E149">
        <f t="shared" si="6"/>
        <v>-8.4459312681930743E-2</v>
      </c>
      <c r="F149">
        <f t="shared" si="7"/>
        <v>3.0780346820809181E-2</v>
      </c>
      <c r="H149" s="15">
        <f t="shared" si="8"/>
        <v>-3836.3448880834776</v>
      </c>
    </row>
    <row r="150" spans="1:8" x14ac:dyDescent="0.3">
      <c r="A150" s="4">
        <v>45540</v>
      </c>
      <c r="B150" s="5">
        <v>230.17</v>
      </c>
      <c r="C150" s="5">
        <v>69.2</v>
      </c>
      <c r="E150">
        <f t="shared" si="6"/>
        <v>4.904060890570161E-2</v>
      </c>
      <c r="F150">
        <f t="shared" si="7"/>
        <v>-0.1075573897343307</v>
      </c>
      <c r="H150" s="15">
        <f t="shared" si="8"/>
        <v>-1359.8590550311319</v>
      </c>
    </row>
    <row r="151" spans="1:8" x14ac:dyDescent="0.3">
      <c r="A151" s="4">
        <v>45539</v>
      </c>
      <c r="B151" s="5">
        <v>219.41</v>
      </c>
      <c r="C151" s="5">
        <v>77.540000000000006</v>
      </c>
      <c r="E151">
        <f t="shared" si="6"/>
        <v>4.1832858499525179E-2</v>
      </c>
      <c r="F151">
        <f t="shared" si="7"/>
        <v>-9.9591419816137255E-3</v>
      </c>
      <c r="H151" s="15">
        <f t="shared" si="8"/>
        <v>2111.6058307069616</v>
      </c>
    </row>
    <row r="152" spans="1:8" x14ac:dyDescent="0.3">
      <c r="A152" s="4">
        <v>45538</v>
      </c>
      <c r="B152" s="5">
        <v>210.6</v>
      </c>
      <c r="C152" s="5">
        <v>78.319999999999993</v>
      </c>
      <c r="E152">
        <f t="shared" si="6"/>
        <v>-1.6393442622950907E-2</v>
      </c>
      <c r="F152">
        <f t="shared" si="7"/>
        <v>-2.9251363411006613E-2</v>
      </c>
      <c r="H152" s="15">
        <f t="shared" si="8"/>
        <v>-2153.6610938173189</v>
      </c>
    </row>
    <row r="153" spans="1:8" x14ac:dyDescent="0.3">
      <c r="A153" s="4">
        <v>45534</v>
      </c>
      <c r="B153" s="5">
        <v>214.11</v>
      </c>
      <c r="C153" s="5">
        <v>80.680000000000007</v>
      </c>
      <c r="E153">
        <f t="shared" si="6"/>
        <v>3.7958115183246134E-2</v>
      </c>
      <c r="F153">
        <f t="shared" si="7"/>
        <v>-7.4312608372539097E-4</v>
      </c>
      <c r="H153" s="15">
        <f t="shared" si="8"/>
        <v>2247.7618676457523</v>
      </c>
    </row>
    <row r="154" spans="1:8" x14ac:dyDescent="0.3">
      <c r="A154" s="4">
        <v>45533</v>
      </c>
      <c r="B154" s="5">
        <v>206.28</v>
      </c>
      <c r="C154" s="5">
        <v>80.739999999999995</v>
      </c>
      <c r="E154">
        <f t="shared" si="6"/>
        <v>2.575941676792229E-3</v>
      </c>
      <c r="F154">
        <f t="shared" si="7"/>
        <v>-1.295843520782399E-2</v>
      </c>
      <c r="H154" s="15">
        <f t="shared" si="8"/>
        <v>-363.78090770542588</v>
      </c>
    </row>
    <row r="155" spans="1:8" x14ac:dyDescent="0.3">
      <c r="A155" s="4">
        <v>45532</v>
      </c>
      <c r="B155" s="5">
        <v>205.75</v>
      </c>
      <c r="C155" s="5">
        <v>81.8</v>
      </c>
      <c r="E155">
        <f t="shared" si="6"/>
        <v>-1.6538406385928052E-2</v>
      </c>
      <c r="F155">
        <f t="shared" si="7"/>
        <v>-1.7653416596613413E-2</v>
      </c>
      <c r="H155" s="15">
        <f t="shared" si="8"/>
        <v>-1698.4410470202195</v>
      </c>
    </row>
    <row r="156" spans="1:8" x14ac:dyDescent="0.3">
      <c r="A156" s="4">
        <v>45531</v>
      </c>
      <c r="B156" s="5">
        <v>209.21</v>
      </c>
      <c r="C156" s="5">
        <v>83.27</v>
      </c>
      <c r="E156">
        <f t="shared" si="6"/>
        <v>-1.8760846114159749E-2</v>
      </c>
      <c r="F156">
        <f t="shared" si="7"/>
        <v>-7.981891827495851E-3</v>
      </c>
      <c r="H156" s="15">
        <f t="shared" si="8"/>
        <v>-1444.9264399494191</v>
      </c>
    </row>
    <row r="157" spans="1:8" x14ac:dyDescent="0.3">
      <c r="A157" s="4">
        <v>45530</v>
      </c>
      <c r="B157" s="5">
        <v>213.21</v>
      </c>
      <c r="C157" s="5">
        <v>83.94</v>
      </c>
      <c r="E157">
        <f t="shared" si="6"/>
        <v>-3.2271241830065293E-2</v>
      </c>
      <c r="F157">
        <f t="shared" si="7"/>
        <v>2.3883448770002729E-3</v>
      </c>
      <c r="H157" s="15">
        <f t="shared" si="8"/>
        <v>-1840.7407147239064</v>
      </c>
    </row>
    <row r="158" spans="1:8" x14ac:dyDescent="0.3">
      <c r="A158" s="4">
        <v>45527</v>
      </c>
      <c r="B158" s="5">
        <v>220.32</v>
      </c>
      <c r="C158" s="5">
        <v>83.74</v>
      </c>
      <c r="E158">
        <f t="shared" si="6"/>
        <v>4.5855881515237812E-2</v>
      </c>
      <c r="F158">
        <f t="shared" si="7"/>
        <v>-1.3118664281454911E-3</v>
      </c>
      <c r="H158" s="15">
        <f t="shared" si="8"/>
        <v>2698.8782337884491</v>
      </c>
    </row>
    <row r="159" spans="1:8" x14ac:dyDescent="0.3">
      <c r="A159" s="4">
        <v>45526</v>
      </c>
      <c r="B159" s="5">
        <v>210.66</v>
      </c>
      <c r="C159" s="5">
        <v>83.85</v>
      </c>
      <c r="E159">
        <f t="shared" si="6"/>
        <v>-5.6478702915752285E-2</v>
      </c>
      <c r="F159">
        <f t="shared" si="7"/>
        <v>-1.387745501587683E-2</v>
      </c>
      <c r="H159" s="15">
        <f t="shared" si="8"/>
        <v>-3943.8203755802106</v>
      </c>
    </row>
    <row r="160" spans="1:8" x14ac:dyDescent="0.3">
      <c r="A160" s="4">
        <v>45525</v>
      </c>
      <c r="B160" s="5">
        <v>223.27</v>
      </c>
      <c r="C160" s="5">
        <v>85.03</v>
      </c>
      <c r="E160">
        <f t="shared" si="6"/>
        <v>9.8145635459069014E-3</v>
      </c>
      <c r="F160">
        <f t="shared" si="7"/>
        <v>9.1383812010443384E-3</v>
      </c>
      <c r="H160" s="15">
        <f t="shared" si="8"/>
        <v>954.40906079618765</v>
      </c>
    </row>
    <row r="161" spans="1:8" x14ac:dyDescent="0.3">
      <c r="A161" s="4">
        <v>45524</v>
      </c>
      <c r="B161" s="5">
        <v>221.1</v>
      </c>
      <c r="C161" s="5">
        <v>84.26</v>
      </c>
      <c r="E161">
        <f t="shared" si="6"/>
        <v>-7.2737068965517447E-3</v>
      </c>
      <c r="F161">
        <f t="shared" si="7"/>
        <v>1.2862122851304333E-2</v>
      </c>
      <c r="H161" s="15">
        <f t="shared" si="8"/>
        <v>78.062500259068642</v>
      </c>
    </row>
    <row r="162" spans="1:8" x14ac:dyDescent="0.3">
      <c r="A162" s="4">
        <v>45523</v>
      </c>
      <c r="B162" s="5">
        <v>222.72</v>
      </c>
      <c r="C162" s="5">
        <v>83.19</v>
      </c>
      <c r="E162">
        <f t="shared" si="6"/>
        <v>3.0538589672404193E-2</v>
      </c>
      <c r="F162">
        <f t="shared" si="7"/>
        <v>-8.2260371959942506E-3</v>
      </c>
      <c r="H162" s="15">
        <f t="shared" si="8"/>
        <v>1503.2738925044816</v>
      </c>
    </row>
    <row r="163" spans="1:8" x14ac:dyDescent="0.3">
      <c r="A163" s="4">
        <v>45520</v>
      </c>
      <c r="B163" s="5">
        <v>216.12</v>
      </c>
      <c r="C163" s="5">
        <v>83.88</v>
      </c>
      <c r="E163">
        <f t="shared" si="6"/>
        <v>9.2462874754834137E-3</v>
      </c>
      <c r="F163">
        <f t="shared" si="7"/>
        <v>1.6480853126514778E-2</v>
      </c>
      <c r="H163" s="15">
        <f t="shared" si="8"/>
        <v>1214.0113735895959</v>
      </c>
    </row>
    <row r="164" spans="1:8" x14ac:dyDescent="0.3">
      <c r="A164" s="4">
        <v>45519</v>
      </c>
      <c r="B164" s="5">
        <v>214.14</v>
      </c>
      <c r="C164" s="5">
        <v>82.52</v>
      </c>
      <c r="E164">
        <f t="shared" si="6"/>
        <v>6.3362796702750968E-2</v>
      </c>
      <c r="F164">
        <f t="shared" si="7"/>
        <v>-5.423647101361972E-3</v>
      </c>
      <c r="H164" s="15">
        <f t="shared" si="8"/>
        <v>3584.8219181105792</v>
      </c>
    </row>
    <row r="165" spans="1:8" x14ac:dyDescent="0.3">
      <c r="A165" s="4">
        <v>45518</v>
      </c>
      <c r="B165" s="5">
        <v>201.38</v>
      </c>
      <c r="C165" s="5">
        <v>82.97</v>
      </c>
      <c r="E165">
        <f t="shared" si="6"/>
        <v>-3.1034980512919294E-2</v>
      </c>
      <c r="F165">
        <f t="shared" si="7"/>
        <v>1.8036809815950905E-2</v>
      </c>
      <c r="H165" s="15">
        <f t="shared" si="8"/>
        <v>-1140.6264381371213</v>
      </c>
    </row>
    <row r="166" spans="1:8" x14ac:dyDescent="0.3">
      <c r="A166" s="4">
        <v>45517</v>
      </c>
      <c r="B166" s="5">
        <v>207.83</v>
      </c>
      <c r="C166" s="5">
        <v>81.5</v>
      </c>
      <c r="E166">
        <f t="shared" si="6"/>
        <v>5.2357081371208682E-2</v>
      </c>
      <c r="F166">
        <f t="shared" si="7"/>
        <v>-1.9593436198872961E-3</v>
      </c>
      <c r="H166" s="15">
        <f t="shared" si="8"/>
        <v>3063.0511374770285</v>
      </c>
    </row>
    <row r="167" spans="1:8" x14ac:dyDescent="0.3">
      <c r="A167" s="4">
        <v>45516</v>
      </c>
      <c r="B167" s="5">
        <v>197.49</v>
      </c>
      <c r="C167" s="5">
        <v>81.66</v>
      </c>
      <c r="E167">
        <f t="shared" si="6"/>
        <v>-1.2549999999999955E-2</v>
      </c>
      <c r="F167">
        <f t="shared" si="7"/>
        <v>1.9475655430711641E-2</v>
      </c>
      <c r="H167" s="15">
        <f t="shared" si="8"/>
        <v>26.026217228468461</v>
      </c>
    </row>
    <row r="168" spans="1:8" x14ac:dyDescent="0.3">
      <c r="A168" s="4">
        <v>45513</v>
      </c>
      <c r="B168" s="5">
        <v>200</v>
      </c>
      <c r="C168" s="5">
        <v>80.099999999999994</v>
      </c>
      <c r="E168">
        <f t="shared" si="6"/>
        <v>5.8338362502514413E-3</v>
      </c>
      <c r="F168">
        <f t="shared" si="7"/>
        <v>1.2642225031605564E-2</v>
      </c>
      <c r="H168" s="15">
        <f t="shared" si="8"/>
        <v>855.71917627930895</v>
      </c>
    </row>
    <row r="169" spans="1:8" x14ac:dyDescent="0.3">
      <c r="A169" s="4">
        <v>45512</v>
      </c>
      <c r="B169" s="5">
        <v>198.84</v>
      </c>
      <c r="C169" s="5">
        <v>79.099999999999994</v>
      </c>
      <c r="E169">
        <f t="shared" si="6"/>
        <v>3.6921151439299194E-2</v>
      </c>
      <c r="F169">
        <f t="shared" si="7"/>
        <v>3.0433679939131991E-3</v>
      </c>
      <c r="H169" s="15">
        <f t="shared" si="8"/>
        <v>2337.0038061144796</v>
      </c>
    </row>
    <row r="170" spans="1:8" x14ac:dyDescent="0.3">
      <c r="A170" s="4">
        <v>45511</v>
      </c>
      <c r="B170" s="5">
        <v>191.76</v>
      </c>
      <c r="C170" s="5">
        <v>78.86</v>
      </c>
      <c r="E170">
        <f t="shared" si="6"/>
        <v>-4.4258373205741608E-2</v>
      </c>
      <c r="F170">
        <f t="shared" si="7"/>
        <v>-1.252191334835963E-2</v>
      </c>
      <c r="H170" s="15">
        <f t="shared" si="8"/>
        <v>-3156.3789262788814</v>
      </c>
    </row>
    <row r="171" spans="1:8" x14ac:dyDescent="0.3">
      <c r="A171" s="4">
        <v>45510</v>
      </c>
      <c r="B171" s="5">
        <v>200.64</v>
      </c>
      <c r="C171" s="5">
        <v>79.86</v>
      </c>
      <c r="E171">
        <f t="shared" si="6"/>
        <v>8.8495575221238486E-3</v>
      </c>
      <c r="F171">
        <f t="shared" si="7"/>
        <v>-7.5075075075077915E-4</v>
      </c>
      <c r="H171" s="15">
        <f t="shared" si="8"/>
        <v>500.94342129739977</v>
      </c>
    </row>
    <row r="172" spans="1:8" x14ac:dyDescent="0.3">
      <c r="A172" s="4">
        <v>45509</v>
      </c>
      <c r="B172" s="5">
        <v>198.88</v>
      </c>
      <c r="C172" s="5">
        <v>79.92</v>
      </c>
      <c r="E172">
        <f t="shared" si="6"/>
        <v>-4.2326768430683261E-2</v>
      </c>
      <c r="F172">
        <f t="shared" si="7"/>
        <v>-8.6827090052096594E-3</v>
      </c>
      <c r="H172" s="15">
        <f t="shared" si="8"/>
        <v>-2886.9144660493821</v>
      </c>
    </row>
    <row r="173" spans="1:8" x14ac:dyDescent="0.3">
      <c r="A173" s="4">
        <v>45506</v>
      </c>
      <c r="B173" s="5">
        <v>207.67</v>
      </c>
      <c r="C173" s="5">
        <v>80.62</v>
      </c>
      <c r="E173">
        <f t="shared" si="6"/>
        <v>-4.2377570782993756E-2</v>
      </c>
      <c r="F173">
        <f t="shared" si="7"/>
        <v>1.434323100150982E-2</v>
      </c>
      <c r="H173" s="15">
        <f t="shared" si="8"/>
        <v>-1968.9250069192324</v>
      </c>
    </row>
    <row r="174" spans="1:8" x14ac:dyDescent="0.3">
      <c r="A174" s="4">
        <v>45505</v>
      </c>
      <c r="B174" s="5">
        <v>216.86</v>
      </c>
      <c r="C174" s="5">
        <v>79.48</v>
      </c>
      <c r="E174">
        <f t="shared" si="6"/>
        <v>-6.5540569655707245E-2</v>
      </c>
      <c r="F174">
        <f t="shared" si="7"/>
        <v>-2.7603513174403872E-3</v>
      </c>
      <c r="H174" s="15">
        <f t="shared" si="8"/>
        <v>-4042.8482320400499</v>
      </c>
    </row>
    <row r="175" spans="1:8" x14ac:dyDescent="0.3">
      <c r="A175" s="4">
        <v>45504</v>
      </c>
      <c r="B175" s="5">
        <v>232.07</v>
      </c>
      <c r="C175" s="5">
        <v>79.7</v>
      </c>
      <c r="E175">
        <f t="shared" si="6"/>
        <v>4.2449016260892952E-2</v>
      </c>
      <c r="F175">
        <f t="shared" si="7"/>
        <v>-2.8285783955132811E-2</v>
      </c>
      <c r="H175" s="15">
        <f t="shared" si="8"/>
        <v>1415.5096174482644</v>
      </c>
    </row>
    <row r="176" spans="1:8" x14ac:dyDescent="0.3">
      <c r="A176" s="4">
        <v>45503</v>
      </c>
      <c r="B176" s="5">
        <v>222.62</v>
      </c>
      <c r="C176" s="5">
        <v>82.02</v>
      </c>
      <c r="E176">
        <f t="shared" si="6"/>
        <v>-4.0844463593278715E-2</v>
      </c>
      <c r="F176">
        <f t="shared" si="7"/>
        <v>-1.2996389891696731E-2</v>
      </c>
      <c r="H176" s="15">
        <f t="shared" si="8"/>
        <v>-2970.5234112645921</v>
      </c>
    </row>
    <row r="177" spans="1:8" x14ac:dyDescent="0.3">
      <c r="A177" s="4">
        <v>45502</v>
      </c>
      <c r="B177" s="5">
        <v>232.1</v>
      </c>
      <c r="C177" s="5">
        <v>83.1</v>
      </c>
      <c r="E177">
        <f t="shared" si="6"/>
        <v>5.5959963603275625E-2</v>
      </c>
      <c r="F177">
        <f t="shared" si="7"/>
        <v>-3.2370749883558467E-2</v>
      </c>
      <c r="H177" s="15">
        <f t="shared" si="8"/>
        <v>2062.7678208541984</v>
      </c>
    </row>
    <row r="178" spans="1:8" x14ac:dyDescent="0.3">
      <c r="A178" s="4">
        <v>45499</v>
      </c>
      <c r="B178" s="5">
        <v>219.8</v>
      </c>
      <c r="C178" s="5">
        <v>85.88</v>
      </c>
      <c r="E178">
        <f t="shared" si="6"/>
        <v>-2.0431328036321847E-3</v>
      </c>
      <c r="F178">
        <f t="shared" si="7"/>
        <v>-1.2533057376106743E-2</v>
      </c>
      <c r="H178" s="15">
        <f t="shared" si="8"/>
        <v>-623.91026326220083</v>
      </c>
    </row>
    <row r="179" spans="1:8" x14ac:dyDescent="0.3">
      <c r="A179" s="4">
        <v>45498</v>
      </c>
      <c r="B179" s="5">
        <v>220.25</v>
      </c>
      <c r="C179" s="5">
        <v>86.97</v>
      </c>
      <c r="E179">
        <f t="shared" si="6"/>
        <v>1.9723135330339325E-2</v>
      </c>
      <c r="F179">
        <f t="shared" si="7"/>
        <v>5.2011095700416421E-3</v>
      </c>
      <c r="H179" s="15">
        <f t="shared" si="8"/>
        <v>1391.4325026220251</v>
      </c>
    </row>
    <row r="180" spans="1:8" x14ac:dyDescent="0.3">
      <c r="A180" s="4">
        <v>45497</v>
      </c>
      <c r="B180" s="5">
        <v>215.99</v>
      </c>
      <c r="C180" s="5">
        <v>86.52</v>
      </c>
      <c r="E180">
        <f t="shared" si="6"/>
        <v>-0.12334605081581292</v>
      </c>
      <c r="F180">
        <f t="shared" si="7"/>
        <v>-1.3229927007299393E-2</v>
      </c>
      <c r="H180" s="15">
        <f t="shared" si="8"/>
        <v>-7929.9601292407497</v>
      </c>
    </row>
    <row r="181" spans="1:8" x14ac:dyDescent="0.3">
      <c r="A181" s="4">
        <v>45496</v>
      </c>
      <c r="B181" s="5">
        <v>246.38</v>
      </c>
      <c r="C181" s="5">
        <v>87.68</v>
      </c>
      <c r="E181">
        <f t="shared" si="6"/>
        <v>-2.0396803308019545E-2</v>
      </c>
      <c r="F181">
        <f t="shared" si="7"/>
        <v>-5.8956916099772785E-3</v>
      </c>
      <c r="H181" s="15">
        <f t="shared" si="8"/>
        <v>-1459.6358628802639</v>
      </c>
    </row>
    <row r="182" spans="1:8" x14ac:dyDescent="0.3">
      <c r="A182" s="4">
        <v>45495</v>
      </c>
      <c r="B182" s="5">
        <v>251.51</v>
      </c>
      <c r="C182" s="5">
        <v>88.2</v>
      </c>
      <c r="E182">
        <f t="shared" si="6"/>
        <v>5.1463210702341146E-2</v>
      </c>
      <c r="F182">
        <f t="shared" si="7"/>
        <v>-1.4194702134793742E-2</v>
      </c>
      <c r="H182" s="15">
        <f t="shared" si="8"/>
        <v>2520.0045567487186</v>
      </c>
    </row>
    <row r="183" spans="1:8" x14ac:dyDescent="0.3">
      <c r="A183" s="4">
        <v>45492</v>
      </c>
      <c r="B183" s="5">
        <v>239.2</v>
      </c>
      <c r="C183" s="5">
        <v>89.47</v>
      </c>
      <c r="E183">
        <f t="shared" si="6"/>
        <v>-4.0243951370220285E-2</v>
      </c>
      <c r="F183">
        <f t="shared" si="7"/>
        <v>-4.3400845760071284E-3</v>
      </c>
      <c r="H183" s="15">
        <f t="shared" si="8"/>
        <v>-2588.2404652535024</v>
      </c>
    </row>
    <row r="184" spans="1:8" x14ac:dyDescent="0.3">
      <c r="A184" s="4">
        <v>45491</v>
      </c>
      <c r="B184" s="5">
        <v>249.23</v>
      </c>
      <c r="C184" s="5">
        <v>89.86</v>
      </c>
      <c r="E184">
        <f t="shared" si="6"/>
        <v>2.9376257545271219E-3</v>
      </c>
      <c r="F184">
        <f t="shared" si="7"/>
        <v>-1.5772179627601291E-2</v>
      </c>
      <c r="H184" s="15">
        <f t="shared" si="8"/>
        <v>-454.62963983242435</v>
      </c>
    </row>
    <row r="185" spans="1:8" x14ac:dyDescent="0.3">
      <c r="A185" s="4">
        <v>45490</v>
      </c>
      <c r="B185" s="5">
        <v>248.5</v>
      </c>
      <c r="C185" s="5">
        <v>91.3</v>
      </c>
      <c r="E185">
        <f t="shared" si="6"/>
        <v>-3.1415653258497045E-2</v>
      </c>
      <c r="F185">
        <f t="shared" si="7"/>
        <v>2.4461400359066344E-2</v>
      </c>
      <c r="H185" s="15">
        <f t="shared" si="8"/>
        <v>-906.48318114716869</v>
      </c>
    </row>
    <row r="186" spans="1:8" x14ac:dyDescent="0.3">
      <c r="A186" s="4">
        <v>45489</v>
      </c>
      <c r="B186" s="5">
        <v>256.56</v>
      </c>
      <c r="C186" s="5">
        <v>89.12</v>
      </c>
      <c r="E186">
        <f t="shared" si="6"/>
        <v>1.5516149461684675E-2</v>
      </c>
      <c r="F186">
        <f t="shared" si="7"/>
        <v>-2.5158608619558053E-2</v>
      </c>
      <c r="H186" s="15">
        <f t="shared" si="8"/>
        <v>-75.37537708124168</v>
      </c>
    </row>
    <row r="187" spans="1:8" x14ac:dyDescent="0.3">
      <c r="A187" s="4">
        <v>45488</v>
      </c>
      <c r="B187" s="5">
        <v>252.64</v>
      </c>
      <c r="C187" s="5">
        <v>91.42</v>
      </c>
      <c r="E187">
        <f t="shared" si="6"/>
        <v>1.7765781734681532E-2</v>
      </c>
      <c r="F187">
        <f t="shared" si="7"/>
        <v>1.8493761140819926E-2</v>
      </c>
      <c r="H187" s="15">
        <f t="shared" si="8"/>
        <v>1805.6973497136892</v>
      </c>
    </row>
    <row r="188" spans="1:8" x14ac:dyDescent="0.3">
      <c r="A188" s="4">
        <v>45485</v>
      </c>
      <c r="B188" s="5">
        <v>248.23</v>
      </c>
      <c r="C188" s="5">
        <v>89.76</v>
      </c>
      <c r="E188">
        <f t="shared" si="6"/>
        <v>2.9871800190847564E-2</v>
      </c>
      <c r="F188">
        <f t="shared" si="7"/>
        <v>4.8136124482257561E-3</v>
      </c>
      <c r="H188" s="15">
        <f t="shared" si="8"/>
        <v>1984.8525093798842</v>
      </c>
    </row>
    <row r="189" spans="1:8" x14ac:dyDescent="0.3">
      <c r="A189" s="4">
        <v>45484</v>
      </c>
      <c r="B189" s="5">
        <v>241.03</v>
      </c>
      <c r="C189" s="5">
        <v>89.33</v>
      </c>
      <c r="E189">
        <f t="shared" si="6"/>
        <v>-8.4441236800121514E-2</v>
      </c>
      <c r="F189">
        <f t="shared" si="7"/>
        <v>-5.8980636545737939E-3</v>
      </c>
      <c r="H189" s="15">
        <f t="shared" si="8"/>
        <v>-5302.3967541902421</v>
      </c>
    </row>
    <row r="190" spans="1:8" x14ac:dyDescent="0.3">
      <c r="A190" s="4">
        <v>45483</v>
      </c>
      <c r="B190" s="5">
        <v>263.26</v>
      </c>
      <c r="C190" s="5">
        <v>89.86</v>
      </c>
      <c r="E190">
        <f t="shared" si="6"/>
        <v>3.5451530515000452E-3</v>
      </c>
      <c r="F190">
        <f t="shared" si="7"/>
        <v>-2.5590978095857725E-2</v>
      </c>
      <c r="H190" s="15">
        <f t="shared" si="8"/>
        <v>-810.92994074430635</v>
      </c>
    </row>
    <row r="191" spans="1:8" x14ac:dyDescent="0.3">
      <c r="A191" s="4">
        <v>45482</v>
      </c>
      <c r="B191" s="5">
        <v>262.33</v>
      </c>
      <c r="C191" s="5">
        <v>92.22</v>
      </c>
      <c r="E191">
        <f t="shared" si="6"/>
        <v>3.7123428481062648E-2</v>
      </c>
      <c r="F191">
        <f t="shared" si="7"/>
        <v>1.5974440894568721E-2</v>
      </c>
      <c r="H191" s="15">
        <f t="shared" si="8"/>
        <v>2866.3833446465078</v>
      </c>
    </row>
    <row r="192" spans="1:8" x14ac:dyDescent="0.3">
      <c r="A192" s="4">
        <v>45481</v>
      </c>
      <c r="B192" s="5">
        <v>252.94</v>
      </c>
      <c r="C192" s="5">
        <v>90.77</v>
      </c>
      <c r="E192">
        <f t="shared" si="6"/>
        <v>5.6456743002544028E-3</v>
      </c>
      <c r="F192">
        <f t="shared" si="7"/>
        <v>1.1928651059085766E-2</v>
      </c>
      <c r="H192" s="15">
        <f t="shared" si="8"/>
        <v>815.88650037869479</v>
      </c>
    </row>
    <row r="193" spans="1:8" x14ac:dyDescent="0.3">
      <c r="A193" s="4">
        <v>45478</v>
      </c>
      <c r="B193" s="5">
        <v>251.52</v>
      </c>
      <c r="C193" s="5">
        <v>89.7</v>
      </c>
      <c r="E193">
        <f t="shared" si="6"/>
        <v>2.0820650188725288E-2</v>
      </c>
      <c r="F193">
        <f t="shared" si="7"/>
        <v>2.2805017103762829E-2</v>
      </c>
      <c r="H193" s="15">
        <f t="shared" si="8"/>
        <v>2161.43969547403</v>
      </c>
    </row>
    <row r="194" spans="1:8" x14ac:dyDescent="0.3">
      <c r="A194" s="4">
        <v>45476</v>
      </c>
      <c r="B194" s="5">
        <v>246.39</v>
      </c>
      <c r="C194" s="5">
        <v>87.7</v>
      </c>
      <c r="E194">
        <f t="shared" si="6"/>
        <v>6.5424197872524417E-2</v>
      </c>
      <c r="F194">
        <f t="shared" si="7"/>
        <v>5.6186217176930299E-3</v>
      </c>
      <c r="H194" s="15">
        <f t="shared" si="8"/>
        <v>4150.196741059186</v>
      </c>
    </row>
    <row r="195" spans="1:8" x14ac:dyDescent="0.3">
      <c r="A195" s="4">
        <v>45475</v>
      </c>
      <c r="B195" s="5">
        <v>231.26</v>
      </c>
      <c r="C195" s="5">
        <v>87.21</v>
      </c>
      <c r="E195">
        <f t="shared" si="6"/>
        <v>0.10197274373391774</v>
      </c>
      <c r="F195">
        <f t="shared" si="7"/>
        <v>-5.2469487852173828E-3</v>
      </c>
      <c r="H195" s="15">
        <f t="shared" si="8"/>
        <v>5908.4866726263681</v>
      </c>
    </row>
    <row r="196" spans="1:8" x14ac:dyDescent="0.3">
      <c r="A196" s="4">
        <v>45474</v>
      </c>
      <c r="B196" s="5">
        <v>209.86</v>
      </c>
      <c r="C196" s="5">
        <v>87.67</v>
      </c>
      <c r="E196">
        <f t="shared" si="6"/>
        <v>6.054174247018404E-2</v>
      </c>
      <c r="F196">
        <f t="shared" si="7"/>
        <v>-7.3596014492752666E-3</v>
      </c>
      <c r="H196" s="15">
        <f t="shared" si="8"/>
        <v>3338.1204902400314</v>
      </c>
    </row>
    <row r="197" spans="1:8" x14ac:dyDescent="0.3">
      <c r="A197" s="4">
        <v>45471</v>
      </c>
      <c r="B197" s="5">
        <v>197.88</v>
      </c>
      <c r="C197" s="5">
        <v>88.32</v>
      </c>
      <c r="E197">
        <f t="shared" si="6"/>
        <v>2.3300577449093707E-3</v>
      </c>
      <c r="F197">
        <f t="shared" si="7"/>
        <v>-4.059539918809355E-3</v>
      </c>
      <c r="H197" s="15">
        <f t="shared" si="8"/>
        <v>-22.578132057811981</v>
      </c>
    </row>
    <row r="198" spans="1:8" x14ac:dyDescent="0.3">
      <c r="A198" s="4">
        <v>45470</v>
      </c>
      <c r="B198" s="5">
        <v>197.42</v>
      </c>
      <c r="C198" s="5">
        <v>88.68</v>
      </c>
      <c r="E198">
        <f t="shared" ref="E198:E255" si="9">(B198-B199)/B199</f>
        <v>5.3470489382287665E-3</v>
      </c>
      <c r="F198">
        <f t="shared" ref="F198:F255" si="10">(C198-C199)/C199</f>
        <v>7.7272727272728048E-3</v>
      </c>
      <c r="H198" s="15">
        <f t="shared" ref="H198:H255" si="11">$L$4*(($L$5*E198)+($L$6*F198))</f>
        <v>629.91384538463819</v>
      </c>
    </row>
    <row r="199" spans="1:8" x14ac:dyDescent="0.3">
      <c r="A199" s="4">
        <v>45469</v>
      </c>
      <c r="B199" s="5">
        <v>196.37</v>
      </c>
      <c r="C199" s="5">
        <v>88</v>
      </c>
      <c r="E199">
        <f t="shared" si="9"/>
        <v>4.8145182812917055E-2</v>
      </c>
      <c r="F199">
        <f t="shared" si="10"/>
        <v>-1.9170753455193923E-2</v>
      </c>
      <c r="H199" s="15">
        <f t="shared" si="11"/>
        <v>2121.8808305672665</v>
      </c>
    </row>
    <row r="200" spans="1:8" x14ac:dyDescent="0.3">
      <c r="A200" s="4">
        <v>45468</v>
      </c>
      <c r="B200" s="5">
        <v>187.35</v>
      </c>
      <c r="C200" s="5">
        <v>89.72</v>
      </c>
      <c r="E200">
        <f t="shared" si="9"/>
        <v>2.6125534012487576E-2</v>
      </c>
      <c r="F200">
        <f t="shared" si="10"/>
        <v>1.6887679927462255E-2</v>
      </c>
      <c r="H200" s="15">
        <f t="shared" si="11"/>
        <v>2243.039237847745</v>
      </c>
    </row>
    <row r="201" spans="1:8" x14ac:dyDescent="0.3">
      <c r="A201" s="4">
        <v>45467</v>
      </c>
      <c r="B201" s="5">
        <v>182.58</v>
      </c>
      <c r="C201" s="5">
        <v>88.23</v>
      </c>
      <c r="E201">
        <f t="shared" si="9"/>
        <v>-2.3495983826019259E-3</v>
      </c>
      <c r="F201">
        <f t="shared" si="10"/>
        <v>3.9827036868457961E-3</v>
      </c>
      <c r="H201" s="15">
        <f t="shared" si="11"/>
        <v>18.332244517716322</v>
      </c>
    </row>
    <row r="202" spans="1:8" x14ac:dyDescent="0.3">
      <c r="A202" s="4">
        <v>45464</v>
      </c>
      <c r="B202" s="5">
        <v>183.01</v>
      </c>
      <c r="C202" s="5">
        <v>87.88</v>
      </c>
      <c r="E202">
        <f t="shared" si="9"/>
        <v>7.9308255769124734E-3</v>
      </c>
      <c r="F202">
        <f t="shared" si="10"/>
        <v>1.3673655423882215E-3</v>
      </c>
      <c r="H202" s="15">
        <f t="shared" si="11"/>
        <v>530.54415631027723</v>
      </c>
    </row>
    <row r="203" spans="1:8" x14ac:dyDescent="0.3">
      <c r="A203" s="4">
        <v>45463</v>
      </c>
      <c r="B203" s="5">
        <v>181.57</v>
      </c>
      <c r="C203" s="5">
        <v>87.76</v>
      </c>
      <c r="E203">
        <f t="shared" si="9"/>
        <v>-1.7797251974467274E-2</v>
      </c>
      <c r="F203">
        <f t="shared" si="10"/>
        <v>-2.6619343389529631E-2</v>
      </c>
      <c r="H203" s="15">
        <f t="shared" si="11"/>
        <v>-2132.6088540492219</v>
      </c>
    </row>
    <row r="204" spans="1:8" x14ac:dyDescent="0.3">
      <c r="A204" s="4">
        <v>45461</v>
      </c>
      <c r="B204" s="5">
        <v>184.86</v>
      </c>
      <c r="C204" s="5">
        <v>90.16</v>
      </c>
      <c r="E204">
        <f t="shared" si="9"/>
        <v>-1.3764404609474947E-2</v>
      </c>
      <c r="F204">
        <f t="shared" si="10"/>
        <v>1.110370863868469E-3</v>
      </c>
      <c r="H204" s="15">
        <f t="shared" si="11"/>
        <v>-781.44944201375813</v>
      </c>
    </row>
    <row r="205" spans="1:8" x14ac:dyDescent="0.3">
      <c r="A205" s="4">
        <v>45460</v>
      </c>
      <c r="B205" s="5">
        <v>187.44</v>
      </c>
      <c r="C205" s="5">
        <v>90.06</v>
      </c>
      <c r="E205">
        <f t="shared" si="9"/>
        <v>5.2974551991461193E-2</v>
      </c>
      <c r="F205">
        <f t="shared" si="10"/>
        <v>2.4806554392353287E-2</v>
      </c>
      <c r="H205" s="15">
        <f t="shared" si="11"/>
        <v>4170.7352951818029</v>
      </c>
    </row>
    <row r="206" spans="1:8" x14ac:dyDescent="0.3">
      <c r="A206" s="4">
        <v>45457</v>
      </c>
      <c r="B206" s="5">
        <v>178.01</v>
      </c>
      <c r="C206" s="5">
        <v>87.88</v>
      </c>
      <c r="E206">
        <f t="shared" si="9"/>
        <v>-2.4442374088891369E-2</v>
      </c>
      <c r="F206">
        <f t="shared" si="10"/>
        <v>-6.3319764812302384E-3</v>
      </c>
      <c r="H206" s="15">
        <f t="shared" si="11"/>
        <v>-1719.8215045826914</v>
      </c>
    </row>
    <row r="207" spans="1:8" x14ac:dyDescent="0.3">
      <c r="A207" s="4">
        <v>45456</v>
      </c>
      <c r="B207" s="5">
        <v>182.47</v>
      </c>
      <c r="C207" s="5">
        <v>88.44</v>
      </c>
      <c r="E207">
        <f t="shared" si="9"/>
        <v>2.9217665971007993E-2</v>
      </c>
      <c r="F207">
        <f t="shared" si="10"/>
        <v>-5.5099516473631968E-3</v>
      </c>
      <c r="H207" s="15">
        <f t="shared" si="11"/>
        <v>1532.6618923659516</v>
      </c>
    </row>
    <row r="208" spans="1:8" x14ac:dyDescent="0.3">
      <c r="A208" s="4">
        <v>45455</v>
      </c>
      <c r="B208" s="5">
        <v>177.29</v>
      </c>
      <c r="C208" s="5">
        <v>88.93</v>
      </c>
      <c r="E208">
        <f t="shared" si="9"/>
        <v>3.8849173795851372E-2</v>
      </c>
      <c r="F208">
        <f t="shared" si="10"/>
        <v>1.5762421473443856E-2</v>
      </c>
      <c r="H208" s="15">
        <f t="shared" si="11"/>
        <v>2961.4472866888364</v>
      </c>
    </row>
    <row r="209" spans="1:8" x14ac:dyDescent="0.3">
      <c r="A209" s="4">
        <v>45454</v>
      </c>
      <c r="B209" s="5">
        <v>170.66</v>
      </c>
      <c r="C209" s="5">
        <v>87.55</v>
      </c>
      <c r="E209">
        <f t="shared" si="9"/>
        <v>-1.8010242246389294E-2</v>
      </c>
      <c r="F209">
        <f t="shared" si="10"/>
        <v>-4.8874744260059876E-3</v>
      </c>
      <c r="H209" s="15">
        <f t="shared" si="11"/>
        <v>-1276.113511823597</v>
      </c>
    </row>
    <row r="210" spans="1:8" x14ac:dyDescent="0.3">
      <c r="A210" s="4">
        <v>45453</v>
      </c>
      <c r="B210" s="5">
        <v>173.79</v>
      </c>
      <c r="C210" s="5">
        <v>87.98</v>
      </c>
      <c r="E210">
        <f t="shared" si="9"/>
        <v>-2.0791075050709928E-2</v>
      </c>
      <c r="F210">
        <f t="shared" si="10"/>
        <v>1.2894312687082713E-2</v>
      </c>
      <c r="H210" s="15">
        <f t="shared" si="11"/>
        <v>-731.69199555928708</v>
      </c>
    </row>
    <row r="211" spans="1:8" x14ac:dyDescent="0.3">
      <c r="A211" s="4">
        <v>45450</v>
      </c>
      <c r="B211" s="5">
        <v>177.48</v>
      </c>
      <c r="C211" s="5">
        <v>86.86</v>
      </c>
      <c r="E211">
        <f t="shared" si="9"/>
        <v>-2.5851410587839044E-3</v>
      </c>
      <c r="F211">
        <f t="shared" si="10"/>
        <v>-1.4745916515426465E-2</v>
      </c>
      <c r="H211" s="15">
        <f t="shared" si="11"/>
        <v>-744.94512414409292</v>
      </c>
    </row>
    <row r="212" spans="1:8" x14ac:dyDescent="0.3">
      <c r="A212" s="4">
        <v>45449</v>
      </c>
      <c r="B212" s="5">
        <v>177.94</v>
      </c>
      <c r="C212" s="5">
        <v>88.16</v>
      </c>
      <c r="E212">
        <f t="shared" si="9"/>
        <v>1.6799999999999989E-2</v>
      </c>
      <c r="F212">
        <f t="shared" si="10"/>
        <v>-2.7038958172387186E-2</v>
      </c>
      <c r="H212" s="15">
        <f t="shared" si="11"/>
        <v>-73.558326895488236</v>
      </c>
    </row>
    <row r="213" spans="1:8" x14ac:dyDescent="0.3">
      <c r="A213" s="4">
        <v>45448</v>
      </c>
      <c r="B213" s="5">
        <v>175</v>
      </c>
      <c r="C213" s="5">
        <v>90.61</v>
      </c>
      <c r="E213">
        <f t="shared" si="9"/>
        <v>1.3160153344394904E-3</v>
      </c>
      <c r="F213">
        <f t="shared" si="10"/>
        <v>-2.6417171161254253E-3</v>
      </c>
      <c r="H213" s="15">
        <f t="shared" si="11"/>
        <v>-26.707764578647595</v>
      </c>
    </row>
    <row r="214" spans="1:8" x14ac:dyDescent="0.3">
      <c r="A214" s="4">
        <v>45447</v>
      </c>
      <c r="B214" s="5">
        <v>174.77</v>
      </c>
      <c r="C214" s="5">
        <v>90.85</v>
      </c>
      <c r="E214">
        <f t="shared" si="9"/>
        <v>-8.6221566736626124E-3</v>
      </c>
      <c r="F214">
        <f t="shared" si="10"/>
        <v>-3.3010563380282942E-4</v>
      </c>
      <c r="H214" s="15">
        <f t="shared" si="11"/>
        <v>-530.53362577186988</v>
      </c>
    </row>
    <row r="215" spans="1:8" x14ac:dyDescent="0.3">
      <c r="A215" s="4">
        <v>45446</v>
      </c>
      <c r="B215" s="5">
        <v>176.29</v>
      </c>
      <c r="C215" s="5">
        <v>90.88</v>
      </c>
      <c r="E215">
        <f t="shared" si="9"/>
        <v>-1.0051662174303798E-2</v>
      </c>
      <c r="F215">
        <f t="shared" si="10"/>
        <v>-1.3186813186813686E-3</v>
      </c>
      <c r="H215" s="15">
        <f t="shared" si="11"/>
        <v>-655.84698320548262</v>
      </c>
    </row>
    <row r="216" spans="1:8" x14ac:dyDescent="0.3">
      <c r="A216" s="4">
        <v>45443</v>
      </c>
      <c r="B216" s="5">
        <v>178.08</v>
      </c>
      <c r="C216" s="5">
        <v>91</v>
      </c>
      <c r="E216">
        <f t="shared" si="9"/>
        <v>-3.9711393254655159E-3</v>
      </c>
      <c r="F216">
        <f t="shared" si="10"/>
        <v>-6.0076460950300075E-3</v>
      </c>
      <c r="H216" s="15">
        <f t="shared" si="11"/>
        <v>-478.57420332913125</v>
      </c>
    </row>
    <row r="217" spans="1:8" x14ac:dyDescent="0.3">
      <c r="A217" s="4">
        <v>45442</v>
      </c>
      <c r="B217" s="5">
        <v>178.79</v>
      </c>
      <c r="C217" s="5">
        <v>91.55</v>
      </c>
      <c r="E217">
        <f t="shared" si="9"/>
        <v>1.4756796639990888E-2</v>
      </c>
      <c r="F217">
        <f t="shared" si="10"/>
        <v>-4.5667065347396079E-3</v>
      </c>
      <c r="H217" s="15">
        <f t="shared" si="11"/>
        <v>702.73953700986885</v>
      </c>
    </row>
    <row r="218" spans="1:8" x14ac:dyDescent="0.3">
      <c r="A218" s="4">
        <v>45441</v>
      </c>
      <c r="B218" s="5">
        <v>176.19</v>
      </c>
      <c r="C218" s="5">
        <v>91.97</v>
      </c>
      <c r="E218">
        <f t="shared" si="9"/>
        <v>-3.1683168316831811E-3</v>
      </c>
      <c r="F218">
        <f t="shared" si="10"/>
        <v>-1.9533369506240564E-3</v>
      </c>
      <c r="H218" s="15">
        <f t="shared" si="11"/>
        <v>-268.23248792595314</v>
      </c>
    </row>
    <row r="219" spans="1:8" x14ac:dyDescent="0.3">
      <c r="A219" s="4">
        <v>45440</v>
      </c>
      <c r="B219" s="5">
        <v>176.75</v>
      </c>
      <c r="C219" s="5">
        <v>92.15</v>
      </c>
      <c r="E219">
        <f t="shared" si="9"/>
        <v>-1.3891988395447495E-2</v>
      </c>
      <c r="F219">
        <f t="shared" si="10"/>
        <v>-1.3700096328802322E-2</v>
      </c>
      <c r="H219" s="15">
        <f t="shared" si="11"/>
        <v>-1381.5231568789427</v>
      </c>
    </row>
    <row r="220" spans="1:8" x14ac:dyDescent="0.3">
      <c r="A220" s="4">
        <v>45436</v>
      </c>
      <c r="B220" s="5">
        <v>179.24</v>
      </c>
      <c r="C220" s="5">
        <v>93.43</v>
      </c>
      <c r="E220">
        <f t="shared" si="9"/>
        <v>3.1656498215724645E-2</v>
      </c>
      <c r="F220">
        <f t="shared" si="10"/>
        <v>7.0058202198750343E-3</v>
      </c>
      <c r="H220" s="15">
        <f t="shared" si="11"/>
        <v>2179.6227017384799</v>
      </c>
    </row>
    <row r="221" spans="1:8" x14ac:dyDescent="0.3">
      <c r="A221" s="4">
        <v>45435</v>
      </c>
      <c r="B221" s="5">
        <v>173.74</v>
      </c>
      <c r="C221" s="5">
        <v>92.78</v>
      </c>
      <c r="E221">
        <f t="shared" si="9"/>
        <v>-3.5367275553828237E-2</v>
      </c>
      <c r="F221">
        <f t="shared" si="10"/>
        <v>2.1602937999568249E-3</v>
      </c>
      <c r="H221" s="15">
        <f t="shared" si="11"/>
        <v>-2035.6247812314209</v>
      </c>
    </row>
    <row r="222" spans="1:8" x14ac:dyDescent="0.3">
      <c r="A222" s="4">
        <v>45434</v>
      </c>
      <c r="B222" s="5">
        <v>180.11</v>
      </c>
      <c r="C222" s="5">
        <v>92.58</v>
      </c>
      <c r="E222">
        <f t="shared" si="9"/>
        <v>-3.4780278670953811E-2</v>
      </c>
      <c r="F222">
        <f t="shared" si="10"/>
        <v>5.2117263843648644E-3</v>
      </c>
      <c r="H222" s="15">
        <f t="shared" si="11"/>
        <v>-1878.347664882634</v>
      </c>
    </row>
    <row r="223" spans="1:8" x14ac:dyDescent="0.3">
      <c r="A223" s="4">
        <v>45433</v>
      </c>
      <c r="B223" s="5">
        <v>186.6</v>
      </c>
      <c r="C223" s="5">
        <v>92.1</v>
      </c>
      <c r="E223">
        <f t="shared" si="9"/>
        <v>6.659045441554734E-2</v>
      </c>
      <c r="F223">
        <f t="shared" si="10"/>
        <v>-1.4657109232909004E-2</v>
      </c>
      <c r="H223" s="15">
        <f t="shared" si="11"/>
        <v>3409.14289561648</v>
      </c>
    </row>
    <row r="224" spans="1:8" x14ac:dyDescent="0.3">
      <c r="A224" s="4">
        <v>45432</v>
      </c>
      <c r="B224" s="5">
        <v>174.95</v>
      </c>
      <c r="C224" s="5">
        <v>93.47</v>
      </c>
      <c r="E224">
        <f t="shared" si="9"/>
        <v>-1.4144032458018816E-2</v>
      </c>
      <c r="F224">
        <f t="shared" si="10"/>
        <v>7.2198275862069153E-3</v>
      </c>
      <c r="H224" s="15">
        <f t="shared" si="11"/>
        <v>-559.8488440328523</v>
      </c>
    </row>
    <row r="225" spans="1:8" x14ac:dyDescent="0.3">
      <c r="A225" s="4">
        <v>45429</v>
      </c>
      <c r="B225" s="5">
        <v>177.46</v>
      </c>
      <c r="C225" s="5">
        <v>92.8</v>
      </c>
      <c r="E225">
        <f t="shared" si="9"/>
        <v>1.498512926103869E-2</v>
      </c>
      <c r="F225">
        <f t="shared" si="10"/>
        <v>-8.6132644272177324E-4</v>
      </c>
      <c r="H225" s="15">
        <f t="shared" si="11"/>
        <v>864.65469795345052</v>
      </c>
    </row>
    <row r="226" spans="1:8" x14ac:dyDescent="0.3">
      <c r="A226" s="4">
        <v>45428</v>
      </c>
      <c r="B226" s="5">
        <v>174.84</v>
      </c>
      <c r="C226" s="5">
        <v>92.88</v>
      </c>
      <c r="E226">
        <f t="shared" si="9"/>
        <v>4.8853382378297276E-3</v>
      </c>
      <c r="F226">
        <f t="shared" si="10"/>
        <v>-1.2903225806452103E-3</v>
      </c>
      <c r="H226" s="15">
        <f t="shared" si="11"/>
        <v>241.50739104397525</v>
      </c>
    </row>
    <row r="227" spans="1:8" x14ac:dyDescent="0.3">
      <c r="A227" s="4">
        <v>45427</v>
      </c>
      <c r="B227" s="5">
        <v>173.99</v>
      </c>
      <c r="C227" s="5">
        <v>93</v>
      </c>
      <c r="E227">
        <f t="shared" si="9"/>
        <v>-2.0050689946493956E-2</v>
      </c>
      <c r="F227">
        <f t="shared" si="10"/>
        <v>-2.0433958289445942E-2</v>
      </c>
      <c r="H227" s="15">
        <f t="shared" si="11"/>
        <v>-2020.3997283674751</v>
      </c>
    </row>
    <row r="228" spans="1:8" x14ac:dyDescent="0.3">
      <c r="A228" s="4">
        <v>45426</v>
      </c>
      <c r="B228" s="5">
        <v>177.55</v>
      </c>
      <c r="C228" s="5">
        <v>94.94</v>
      </c>
      <c r="E228">
        <f t="shared" si="9"/>
        <v>3.2928035371458636E-2</v>
      </c>
      <c r="F228">
        <f t="shared" si="10"/>
        <v>-3.9865715484682695E-3</v>
      </c>
      <c r="H228" s="15">
        <f t="shared" si="11"/>
        <v>1816.2192603487872</v>
      </c>
    </row>
    <row r="229" spans="1:8" x14ac:dyDescent="0.3">
      <c r="A229" s="4">
        <v>45425</v>
      </c>
      <c r="B229" s="5">
        <v>171.89</v>
      </c>
      <c r="C229" s="5">
        <v>95.32</v>
      </c>
      <c r="E229">
        <f t="shared" si="9"/>
        <v>2.0300350210719936E-2</v>
      </c>
      <c r="F229">
        <f t="shared" si="10"/>
        <v>-9.147609147609247E-3</v>
      </c>
      <c r="H229" s="15">
        <f t="shared" si="11"/>
        <v>852.11664673882615</v>
      </c>
    </row>
    <row r="230" spans="1:8" x14ac:dyDescent="0.3">
      <c r="A230" s="4">
        <v>45422</v>
      </c>
      <c r="B230" s="5">
        <v>168.47</v>
      </c>
      <c r="C230" s="5">
        <v>96.2</v>
      </c>
      <c r="E230">
        <f t="shared" si="9"/>
        <v>-2.0352387044251904E-2</v>
      </c>
      <c r="F230">
        <f t="shared" si="10"/>
        <v>0</v>
      </c>
      <c r="H230" s="15">
        <f t="shared" si="11"/>
        <v>-1221.1432226551142</v>
      </c>
    </row>
    <row r="231" spans="1:8" x14ac:dyDescent="0.3">
      <c r="A231" s="4">
        <v>45421</v>
      </c>
      <c r="B231" s="5">
        <v>171.97</v>
      </c>
      <c r="C231" s="5">
        <v>96.2</v>
      </c>
      <c r="E231">
        <f t="shared" si="9"/>
        <v>-1.5739468864468864E-2</v>
      </c>
      <c r="F231">
        <f t="shared" si="10"/>
        <v>-7.4288072637226461E-3</v>
      </c>
      <c r="H231" s="15">
        <f t="shared" si="11"/>
        <v>-1241.5204224170375</v>
      </c>
    </row>
    <row r="232" spans="1:8" x14ac:dyDescent="0.3">
      <c r="A232" s="4">
        <v>45420</v>
      </c>
      <c r="B232" s="5">
        <v>174.72</v>
      </c>
      <c r="C232" s="5">
        <v>96.92</v>
      </c>
      <c r="E232">
        <f t="shared" si="9"/>
        <v>-1.7378100219335266E-2</v>
      </c>
      <c r="F232">
        <f t="shared" si="10"/>
        <v>3.0011383628273441E-3</v>
      </c>
      <c r="H232" s="15">
        <f t="shared" si="11"/>
        <v>-922.64047864702206</v>
      </c>
    </row>
    <row r="233" spans="1:8" x14ac:dyDescent="0.3">
      <c r="A233" s="4">
        <v>45419</v>
      </c>
      <c r="B233" s="5">
        <v>177.81</v>
      </c>
      <c r="C233" s="5">
        <v>96.63</v>
      </c>
      <c r="E233">
        <f t="shared" si="9"/>
        <v>-3.7616367179043021E-2</v>
      </c>
      <c r="F233">
        <f t="shared" si="10"/>
        <v>-1.1457800511508997E-2</v>
      </c>
      <c r="H233" s="15">
        <f t="shared" si="11"/>
        <v>-2715.2940512029413</v>
      </c>
    </row>
    <row r="234" spans="1:8" x14ac:dyDescent="0.3">
      <c r="A234" s="4">
        <v>45418</v>
      </c>
      <c r="B234" s="5">
        <v>184.76</v>
      </c>
      <c r="C234" s="5">
        <v>97.75</v>
      </c>
      <c r="E234">
        <f t="shared" si="9"/>
        <v>1.9703074121088324E-2</v>
      </c>
      <c r="F234">
        <f t="shared" si="10"/>
        <v>8.9801816680429875E-3</v>
      </c>
      <c r="H234" s="15">
        <f t="shared" si="11"/>
        <v>1541.3917139870189</v>
      </c>
    </row>
    <row r="235" spans="1:8" x14ac:dyDescent="0.3">
      <c r="A235" s="4">
        <v>45415</v>
      </c>
      <c r="B235" s="5">
        <v>181.19</v>
      </c>
      <c r="C235" s="5">
        <v>96.88</v>
      </c>
      <c r="E235">
        <f t="shared" si="9"/>
        <v>6.5551913782568019E-3</v>
      </c>
      <c r="F235">
        <f t="shared" si="10"/>
        <v>1.3495135474421927E-2</v>
      </c>
      <c r="H235" s="15">
        <f t="shared" si="11"/>
        <v>933.11690167228528</v>
      </c>
    </row>
    <row r="236" spans="1:8" x14ac:dyDescent="0.3">
      <c r="A236" s="4">
        <v>45414</v>
      </c>
      <c r="B236" s="5">
        <v>180.01</v>
      </c>
      <c r="C236" s="5">
        <v>95.59</v>
      </c>
      <c r="E236">
        <f t="shared" si="9"/>
        <v>1.111172842934708E-4</v>
      </c>
      <c r="F236">
        <f t="shared" si="10"/>
        <v>-4.1671007396602931E-3</v>
      </c>
      <c r="H236" s="15">
        <f t="shared" si="11"/>
        <v>-160.01699252880348</v>
      </c>
    </row>
    <row r="237" spans="1:8" x14ac:dyDescent="0.3">
      <c r="A237" s="4">
        <v>45413</v>
      </c>
      <c r="B237" s="5">
        <v>179.99</v>
      </c>
      <c r="C237" s="5">
        <v>95.99</v>
      </c>
      <c r="E237">
        <f t="shared" si="9"/>
        <v>-1.7950676560453908E-2</v>
      </c>
      <c r="F237">
        <f t="shared" si="10"/>
        <v>1.2125685364824878E-2</v>
      </c>
      <c r="H237" s="15">
        <f t="shared" si="11"/>
        <v>-592.01317903423933</v>
      </c>
    </row>
    <row r="238" spans="1:8" x14ac:dyDescent="0.3">
      <c r="A238" s="4">
        <v>45412</v>
      </c>
      <c r="B238" s="5">
        <v>183.28</v>
      </c>
      <c r="C238" s="5">
        <v>94.84</v>
      </c>
      <c r="E238">
        <f t="shared" si="9"/>
        <v>-5.5501159494975569E-2</v>
      </c>
      <c r="F238">
        <f t="shared" si="10"/>
        <v>-3.2343638404244479E-2</v>
      </c>
      <c r="H238" s="15">
        <f t="shared" si="11"/>
        <v>-4623.8151058683134</v>
      </c>
    </row>
    <row r="239" spans="1:8" x14ac:dyDescent="0.3">
      <c r="A239" s="4">
        <v>45411</v>
      </c>
      <c r="B239" s="5">
        <v>194.05</v>
      </c>
      <c r="C239" s="5">
        <v>98.01</v>
      </c>
      <c r="E239">
        <f t="shared" si="9"/>
        <v>0.15306910689880576</v>
      </c>
      <c r="F239">
        <f t="shared" si="10"/>
        <v>1.2813888601839508E-2</v>
      </c>
      <c r="H239" s="15">
        <f t="shared" si="11"/>
        <v>9696.701958001926</v>
      </c>
    </row>
    <row r="240" spans="1:8" x14ac:dyDescent="0.3">
      <c r="A240" s="4">
        <v>45408</v>
      </c>
      <c r="B240" s="5">
        <v>168.29</v>
      </c>
      <c r="C240" s="5">
        <v>96.77</v>
      </c>
      <c r="E240">
        <f t="shared" si="9"/>
        <v>-1.1105887883417645E-2</v>
      </c>
      <c r="F240">
        <f t="shared" si="10"/>
        <v>5.716067345666152E-3</v>
      </c>
      <c r="H240" s="15">
        <f t="shared" si="11"/>
        <v>-437.71057917841256</v>
      </c>
    </row>
    <row r="241" spans="1:8" x14ac:dyDescent="0.3">
      <c r="A241" s="4">
        <v>45407</v>
      </c>
      <c r="B241" s="5">
        <v>170.18</v>
      </c>
      <c r="C241" s="5">
        <v>96.22</v>
      </c>
      <c r="E241">
        <f t="shared" si="9"/>
        <v>4.9651514216986443E-2</v>
      </c>
      <c r="F241">
        <f t="shared" si="10"/>
        <v>-3.7274798094843594E-3</v>
      </c>
      <c r="H241" s="15">
        <f t="shared" si="11"/>
        <v>2829.9916606398119</v>
      </c>
    </row>
    <row r="242" spans="1:8" x14ac:dyDescent="0.3">
      <c r="A242" s="4">
        <v>45406</v>
      </c>
      <c r="B242" s="5">
        <v>162.13</v>
      </c>
      <c r="C242" s="5">
        <v>96.58</v>
      </c>
      <c r="E242">
        <f t="shared" si="9"/>
        <v>0.1206110035941387</v>
      </c>
      <c r="F242">
        <f t="shared" si="10"/>
        <v>0</v>
      </c>
      <c r="H242" s="15">
        <f t="shared" si="11"/>
        <v>7236.6602156483214</v>
      </c>
    </row>
    <row r="243" spans="1:8" x14ac:dyDescent="0.3">
      <c r="A243" s="4">
        <v>45405</v>
      </c>
      <c r="B243" s="5">
        <v>144.68</v>
      </c>
      <c r="C243" s="5">
        <v>96.58</v>
      </c>
      <c r="E243">
        <f t="shared" si="9"/>
        <v>1.8514607532558923E-2</v>
      </c>
      <c r="F243">
        <f t="shared" si="10"/>
        <v>-4.2719793834869679E-2</v>
      </c>
      <c r="H243" s="15">
        <f t="shared" si="11"/>
        <v>-597.91530144125193</v>
      </c>
    </row>
    <row r="244" spans="1:8" x14ac:dyDescent="0.3">
      <c r="A244" s="4">
        <v>45404</v>
      </c>
      <c r="B244" s="5">
        <v>142.05000000000001</v>
      </c>
      <c r="C244" s="5">
        <v>100.89</v>
      </c>
      <c r="E244">
        <f t="shared" si="9"/>
        <v>-3.4002040122407338E-2</v>
      </c>
      <c r="F244">
        <f t="shared" si="10"/>
        <v>5.8823529411765043E-3</v>
      </c>
      <c r="H244" s="15">
        <f t="shared" si="11"/>
        <v>-1804.8282896973799</v>
      </c>
    </row>
    <row r="245" spans="1:8" x14ac:dyDescent="0.3">
      <c r="A245" s="4">
        <v>45401</v>
      </c>
      <c r="B245" s="5">
        <v>147.05000000000001</v>
      </c>
      <c r="C245" s="5">
        <v>100.3</v>
      </c>
      <c r="E245">
        <f t="shared" si="9"/>
        <v>-1.9208964183285503E-2</v>
      </c>
      <c r="F245">
        <f t="shared" si="10"/>
        <v>1.6725798276735846E-2</v>
      </c>
      <c r="H245" s="15">
        <f t="shared" si="11"/>
        <v>-483.50591992769637</v>
      </c>
    </row>
    <row r="246" spans="1:8" x14ac:dyDescent="0.3">
      <c r="A246" s="4">
        <v>45400</v>
      </c>
      <c r="B246" s="5">
        <v>149.93</v>
      </c>
      <c r="C246" s="5">
        <v>98.65</v>
      </c>
      <c r="E246">
        <f t="shared" si="9"/>
        <v>-3.5509810228369139E-2</v>
      </c>
      <c r="F246">
        <f t="shared" si="10"/>
        <v>-1.5763743390202516E-2</v>
      </c>
      <c r="H246" s="15">
        <f t="shared" si="11"/>
        <v>-2761.1383493102494</v>
      </c>
    </row>
    <row r="247" spans="1:8" x14ac:dyDescent="0.3">
      <c r="A247" s="4">
        <v>45399</v>
      </c>
      <c r="B247" s="5">
        <v>155.44999999999999</v>
      </c>
      <c r="C247" s="5">
        <v>100.23</v>
      </c>
      <c r="E247">
        <f t="shared" si="9"/>
        <v>-1.056584558589539E-2</v>
      </c>
      <c r="F247">
        <f t="shared" si="10"/>
        <v>-2.9841838257236362E-3</v>
      </c>
      <c r="H247" s="15">
        <f t="shared" si="11"/>
        <v>-753.31808818266882</v>
      </c>
    </row>
    <row r="248" spans="1:8" x14ac:dyDescent="0.3">
      <c r="A248" s="4">
        <v>45398</v>
      </c>
      <c r="B248" s="5">
        <v>157.11000000000001</v>
      </c>
      <c r="C248" s="5">
        <v>100.53</v>
      </c>
      <c r="E248">
        <f t="shared" si="9"/>
        <v>-2.7062174882338225E-2</v>
      </c>
      <c r="F248">
        <f t="shared" si="10"/>
        <v>7.5165363800360789E-3</v>
      </c>
      <c r="H248" s="15">
        <f t="shared" si="11"/>
        <v>-1323.0690377388503</v>
      </c>
    </row>
    <row r="249" spans="1:8" x14ac:dyDescent="0.3">
      <c r="A249" s="4">
        <v>45397</v>
      </c>
      <c r="B249" s="5">
        <v>161.47999999999999</v>
      </c>
      <c r="C249" s="5">
        <v>99.78</v>
      </c>
      <c r="E249">
        <f t="shared" si="9"/>
        <v>-5.5948553054662502E-2</v>
      </c>
      <c r="F249">
        <f t="shared" si="10"/>
        <v>-2.1002100210020377E-3</v>
      </c>
      <c r="H249" s="15">
        <f t="shared" si="11"/>
        <v>-3440.9215841198311</v>
      </c>
    </row>
    <row r="250" spans="1:8" x14ac:dyDescent="0.3">
      <c r="A250" s="4">
        <v>45394</v>
      </c>
      <c r="B250" s="5">
        <v>171.05</v>
      </c>
      <c r="C250" s="5">
        <v>99.99</v>
      </c>
      <c r="E250">
        <f t="shared" si="9"/>
        <v>-2.0332187857960957E-2</v>
      </c>
      <c r="F250">
        <f t="shared" si="10"/>
        <v>-8.4291947639826316E-3</v>
      </c>
      <c r="H250" s="15">
        <f t="shared" si="11"/>
        <v>-1557.0990620369628</v>
      </c>
    </row>
    <row r="251" spans="1:8" x14ac:dyDescent="0.3">
      <c r="A251" s="4">
        <v>45393</v>
      </c>
      <c r="B251" s="5">
        <v>174.6</v>
      </c>
      <c r="C251" s="5">
        <v>100.84</v>
      </c>
      <c r="E251">
        <f t="shared" si="9"/>
        <v>1.6534699580810455E-2</v>
      </c>
      <c r="F251">
        <f t="shared" si="10"/>
        <v>9.0054032419452246E-3</v>
      </c>
      <c r="H251" s="15">
        <f t="shared" si="11"/>
        <v>1352.2981045264362</v>
      </c>
    </row>
    <row r="252" spans="1:8" x14ac:dyDescent="0.3">
      <c r="A252" s="4">
        <v>45392</v>
      </c>
      <c r="B252" s="5">
        <v>171.76</v>
      </c>
      <c r="C252" s="5">
        <v>99.94</v>
      </c>
      <c r="E252">
        <f t="shared" si="9"/>
        <v>-2.8946178199909571E-2</v>
      </c>
      <c r="F252">
        <f t="shared" si="10"/>
        <v>1.6035277610743294E-3</v>
      </c>
      <c r="H252" s="15">
        <f t="shared" si="11"/>
        <v>-1672.6295815516012</v>
      </c>
    </row>
    <row r="253" spans="1:8" x14ac:dyDescent="0.3">
      <c r="A253" s="4">
        <v>45391</v>
      </c>
      <c r="B253" s="5">
        <v>176.88</v>
      </c>
      <c r="C253" s="5">
        <v>99.78</v>
      </c>
      <c r="E253">
        <f t="shared" si="9"/>
        <v>2.2545959070412798E-2</v>
      </c>
      <c r="F253">
        <f t="shared" si="10"/>
        <v>-3.3701336432306835E-2</v>
      </c>
      <c r="H253" s="15">
        <f t="shared" si="11"/>
        <v>4.7040869324943557</v>
      </c>
    </row>
    <row r="254" spans="1:8" x14ac:dyDescent="0.3">
      <c r="A254" s="4">
        <v>45390</v>
      </c>
      <c r="B254" s="5">
        <v>172.98</v>
      </c>
      <c r="C254" s="5">
        <v>103.26</v>
      </c>
      <c r="E254">
        <f t="shared" si="9"/>
        <v>4.8999393571861637E-2</v>
      </c>
      <c r="F254">
        <f t="shared" si="10"/>
        <v>4.7679283837696708E-3</v>
      </c>
      <c r="H254" s="15">
        <f t="shared" si="11"/>
        <v>3130.6807496624851</v>
      </c>
    </row>
    <row r="255" spans="1:8" x14ac:dyDescent="0.3">
      <c r="A255" s="4">
        <v>45387</v>
      </c>
      <c r="B255" s="5">
        <v>164.9</v>
      </c>
      <c r="C255" s="5">
        <v>102.77</v>
      </c>
      <c r="E255" t="e">
        <f t="shared" si="9"/>
        <v>#DIV/0!</v>
      </c>
      <c r="F255" t="e">
        <f t="shared" si="10"/>
        <v>#DIV/0!</v>
      </c>
      <c r="H255" s="15" t="e">
        <f t="shared" si="11"/>
        <v>#DIV/0!</v>
      </c>
    </row>
    <row r="256" spans="1:8" x14ac:dyDescent="0.3">
      <c r="C256" s="5"/>
    </row>
    <row r="257" spans="3:3" x14ac:dyDescent="0.3">
      <c r="C257" s="5"/>
    </row>
    <row r="258" spans="3:3" x14ac:dyDescent="0.3">
      <c r="C258" s="5"/>
    </row>
    <row r="259" spans="3:3" x14ac:dyDescent="0.3">
      <c r="C259" s="5"/>
    </row>
    <row r="260" spans="3:3" x14ac:dyDescent="0.3">
      <c r="C260" s="5"/>
    </row>
    <row r="261" spans="3:3" x14ac:dyDescent="0.3">
      <c r="C261" s="5"/>
    </row>
  </sheetData>
  <mergeCells count="2">
    <mergeCell ref="H4:I4"/>
    <mergeCell ref="B1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E24C-EAC6-44EC-9D05-938F2147FF5C}">
  <dimension ref="A1:P255"/>
  <sheetViews>
    <sheetView topLeftCell="B1" workbookViewId="0">
      <selection activeCell="M8" sqref="M8"/>
    </sheetView>
  </sheetViews>
  <sheetFormatPr defaultRowHeight="14.4" x14ac:dyDescent="0.3"/>
  <cols>
    <col min="1" max="1" width="14.77734375" customWidth="1"/>
    <col min="9" max="9" width="27.77734375" customWidth="1"/>
    <col min="10" max="10" width="8.88671875" customWidth="1"/>
    <col min="12" max="12" width="21.77734375" customWidth="1"/>
    <col min="13" max="13" width="15.88671875" customWidth="1"/>
    <col min="15" max="15" width="18.5546875" customWidth="1"/>
    <col min="16" max="16" width="10.77734375" bestFit="1" customWidth="1"/>
  </cols>
  <sheetData>
    <row r="1" spans="1:16" x14ac:dyDescent="0.3">
      <c r="B1" s="31" t="s">
        <v>28</v>
      </c>
      <c r="C1" s="31"/>
      <c r="D1" s="31"/>
      <c r="E1" s="31"/>
      <c r="F1" s="31"/>
      <c r="G1" s="31"/>
      <c r="H1" s="31"/>
      <c r="I1" s="31"/>
      <c r="J1" s="31"/>
    </row>
    <row r="2" spans="1:16" x14ac:dyDescent="0.3">
      <c r="B2" s="31"/>
      <c r="C2" s="31"/>
      <c r="D2" s="31"/>
      <c r="E2" s="31"/>
      <c r="F2" s="31"/>
      <c r="G2" s="31"/>
      <c r="H2" s="31"/>
      <c r="I2" s="31"/>
      <c r="J2" s="31"/>
    </row>
    <row r="3" spans="1:16" ht="20.399999999999999" customHeight="1" x14ac:dyDescent="0.3">
      <c r="A3" s="1" t="s">
        <v>0</v>
      </c>
      <c r="B3" s="6" t="s">
        <v>1</v>
      </c>
      <c r="C3" s="6" t="s">
        <v>2</v>
      </c>
      <c r="E3" s="6" t="s">
        <v>1</v>
      </c>
      <c r="F3" s="6" t="s">
        <v>2</v>
      </c>
      <c r="I3" s="10" t="s">
        <v>1</v>
      </c>
      <c r="J3" s="8"/>
      <c r="L3" s="32" t="s">
        <v>16</v>
      </c>
      <c r="M3" s="32"/>
      <c r="O3" s="33" t="s">
        <v>21</v>
      </c>
      <c r="P3" s="33"/>
    </row>
    <row r="4" spans="1:16" x14ac:dyDescent="0.3">
      <c r="A4" s="2" t="s">
        <v>3</v>
      </c>
      <c r="B4" s="3" t="s">
        <v>4</v>
      </c>
      <c r="C4" s="3" t="s">
        <v>4</v>
      </c>
      <c r="E4" s="7" t="s">
        <v>5</v>
      </c>
      <c r="F4" s="7" t="s">
        <v>5</v>
      </c>
      <c r="I4" s="8" t="s">
        <v>13</v>
      </c>
      <c r="J4" s="19">
        <v>7.0000000000000007E-2</v>
      </c>
      <c r="L4" s="8" t="s">
        <v>6</v>
      </c>
      <c r="M4" s="23">
        <v>100000</v>
      </c>
      <c r="O4" s="8" t="s">
        <v>22</v>
      </c>
      <c r="P4" s="8">
        <v>20</v>
      </c>
    </row>
    <row r="5" spans="1:16" x14ac:dyDescent="0.3">
      <c r="A5" s="4">
        <v>45751</v>
      </c>
      <c r="B5" s="5">
        <v>239.43</v>
      </c>
      <c r="C5" s="5">
        <v>68.22</v>
      </c>
      <c r="E5">
        <f>(B5-B6)/B6</f>
        <v>-0.1041978449565997</v>
      </c>
      <c r="F5">
        <f>(C5-C6)/C6</f>
        <v>-4.1584714807530315E-2</v>
      </c>
      <c r="I5" s="8" t="s">
        <v>14</v>
      </c>
      <c r="J5" s="21">
        <f>_xlfn.STDEV.S(E5:E254)*252^0.5</f>
        <v>0.70138136699569065</v>
      </c>
      <c r="L5" s="8" t="s">
        <v>17</v>
      </c>
      <c r="M5" s="18">
        <v>0.6</v>
      </c>
      <c r="O5" t="s">
        <v>26</v>
      </c>
      <c r="P5" s="24">
        <f>(P4/252)*M4*((J4*M5)+(J8*M6))</f>
        <v>396.82539682539687</v>
      </c>
    </row>
    <row r="6" spans="1:16" x14ac:dyDescent="0.3">
      <c r="A6" s="4">
        <v>45750</v>
      </c>
      <c r="B6" s="5">
        <v>267.27999999999997</v>
      </c>
      <c r="C6" s="5">
        <v>71.180000000000007</v>
      </c>
      <c r="E6">
        <f t="shared" ref="E6:F69" si="0">(B6-B7)/B7</f>
        <v>-5.4746074409393192E-2</v>
      </c>
      <c r="F6">
        <f t="shared" si="0"/>
        <v>-3.3405757740358415E-2</v>
      </c>
      <c r="I6" s="8"/>
      <c r="J6" s="8"/>
      <c r="L6" s="8" t="s">
        <v>18</v>
      </c>
      <c r="M6" s="18">
        <f>1-M5</f>
        <v>0.4</v>
      </c>
      <c r="O6" s="8" t="s">
        <v>23</v>
      </c>
      <c r="P6" s="18">
        <v>0.95</v>
      </c>
    </row>
    <row r="7" spans="1:16" x14ac:dyDescent="0.3">
      <c r="A7" s="4">
        <v>45749</v>
      </c>
      <c r="B7" s="5">
        <v>282.76</v>
      </c>
      <c r="C7" s="5">
        <v>73.64</v>
      </c>
      <c r="E7">
        <f t="shared" si="0"/>
        <v>5.3266780898457919E-2</v>
      </c>
      <c r="F7">
        <f t="shared" si="0"/>
        <v>-6.3419241667790971E-3</v>
      </c>
      <c r="I7" s="10" t="s">
        <v>2</v>
      </c>
      <c r="J7" s="10"/>
      <c r="L7" s="8"/>
      <c r="M7" s="8"/>
      <c r="O7" s="8" t="s">
        <v>24</v>
      </c>
      <c r="P7" s="8">
        <f>_xlfn.NORM.S.INV(P6)</f>
        <v>1.6448536269514715</v>
      </c>
    </row>
    <row r="8" spans="1:16" x14ac:dyDescent="0.3">
      <c r="A8" s="4">
        <v>45748</v>
      </c>
      <c r="B8" s="5">
        <v>268.45999999999998</v>
      </c>
      <c r="C8" s="5">
        <v>74.11</v>
      </c>
      <c r="E8">
        <f t="shared" si="0"/>
        <v>3.5885167464114652E-2</v>
      </c>
      <c r="F8">
        <f t="shared" si="0"/>
        <v>5.8360477741584227E-3</v>
      </c>
      <c r="I8" s="8" t="s">
        <v>13</v>
      </c>
      <c r="J8" s="17">
        <v>0.02</v>
      </c>
      <c r="L8" s="8" t="s">
        <v>19</v>
      </c>
      <c r="M8" s="8" t="s">
        <v>32</v>
      </c>
      <c r="O8" s="16" t="s">
        <v>25</v>
      </c>
      <c r="P8" s="25" t="e">
        <f>P5-(M4*M9*P7)*(P4/252)^0.5</f>
        <v>#VALUE!</v>
      </c>
    </row>
    <row r="9" spans="1:16" x14ac:dyDescent="0.3">
      <c r="A9" s="4">
        <v>45747</v>
      </c>
      <c r="B9" s="5">
        <v>259.16000000000003</v>
      </c>
      <c r="C9" s="5">
        <v>73.680000000000007</v>
      </c>
      <c r="E9">
        <f t="shared" si="0"/>
        <v>-1.6657180800607043E-2</v>
      </c>
      <c r="F9">
        <f t="shared" si="0"/>
        <v>-3.1036296685954749E-2</v>
      </c>
      <c r="I9" s="8" t="s">
        <v>14</v>
      </c>
      <c r="J9" s="20">
        <f>_xlfn.STDEV.S(F5:F254)*252^0.5</f>
        <v>0.3089386424990706</v>
      </c>
      <c r="L9" s="8" t="s">
        <v>20</v>
      </c>
      <c r="M9" s="8" t="e">
        <f>M8^0.5</f>
        <v>#VALUE!</v>
      </c>
    </row>
    <row r="10" spans="1:16" x14ac:dyDescent="0.3">
      <c r="A10" s="4">
        <v>45744</v>
      </c>
      <c r="B10" s="5">
        <v>263.55</v>
      </c>
      <c r="C10" s="5">
        <v>76.040000000000006</v>
      </c>
      <c r="E10">
        <f t="shared" si="0"/>
        <v>-3.5074872771207792E-2</v>
      </c>
      <c r="F10">
        <f t="shared" si="0"/>
        <v>-1.8078512396694106E-2</v>
      </c>
      <c r="I10" s="16" t="s">
        <v>15</v>
      </c>
      <c r="J10" s="22">
        <f>_xlfn.COVARIANCE.S(E5:E254,F5:F254)*252</f>
        <v>8.7568691666684245E-4</v>
      </c>
    </row>
    <row r="11" spans="1:16" x14ac:dyDescent="0.3">
      <c r="A11" s="4">
        <v>45743</v>
      </c>
      <c r="B11" s="5">
        <v>273.13</v>
      </c>
      <c r="C11" s="5">
        <v>77.44</v>
      </c>
      <c r="E11">
        <f t="shared" si="0"/>
        <v>3.9329559655957996E-3</v>
      </c>
      <c r="F11">
        <f t="shared" si="0"/>
        <v>-2.4439405391786316E-2</v>
      </c>
    </row>
    <row r="12" spans="1:16" x14ac:dyDescent="0.3">
      <c r="A12" s="4">
        <v>45742</v>
      </c>
      <c r="B12" s="5">
        <v>272.06</v>
      </c>
      <c r="C12" s="5">
        <v>79.38</v>
      </c>
      <c r="E12">
        <f t="shared" si="0"/>
        <v>-5.5806205316859807E-2</v>
      </c>
      <c r="F12">
        <f t="shared" si="0"/>
        <v>-1.4402781226719775E-2</v>
      </c>
      <c r="L12" s="34" t="s">
        <v>27</v>
      </c>
      <c r="M12" s="34"/>
    </row>
    <row r="13" spans="1:16" x14ac:dyDescent="0.3">
      <c r="A13" s="4">
        <v>45741</v>
      </c>
      <c r="B13" s="5">
        <v>288.14</v>
      </c>
      <c r="C13" s="5">
        <v>80.540000000000006</v>
      </c>
      <c r="E13">
        <f t="shared" si="0"/>
        <v>3.5022809727360896E-2</v>
      </c>
      <c r="F13">
        <f t="shared" si="0"/>
        <v>8.7675350701403153E-3</v>
      </c>
      <c r="L13" s="34"/>
      <c r="M13" s="34"/>
    </row>
    <row r="14" spans="1:16" x14ac:dyDescent="0.3">
      <c r="A14" s="4">
        <v>45740</v>
      </c>
      <c r="B14" s="5">
        <v>278.39</v>
      </c>
      <c r="C14" s="5">
        <v>79.84</v>
      </c>
      <c r="E14">
        <f t="shared" si="0"/>
        <v>0.11933577258654648</v>
      </c>
      <c r="F14">
        <f t="shared" si="0"/>
        <v>7.5719333669864788E-3</v>
      </c>
      <c r="L14" s="34"/>
      <c r="M14" s="34"/>
    </row>
    <row r="15" spans="1:16" x14ac:dyDescent="0.3">
      <c r="A15" s="4">
        <v>45737</v>
      </c>
      <c r="B15" s="5">
        <v>248.71</v>
      </c>
      <c r="C15" s="5">
        <v>79.239999999999995</v>
      </c>
      <c r="E15">
        <f t="shared" si="0"/>
        <v>5.2696182172183262E-2</v>
      </c>
      <c r="F15">
        <f t="shared" si="0"/>
        <v>-6.2703787308753456E-3</v>
      </c>
      <c r="L15" s="34"/>
      <c r="M15" s="34"/>
    </row>
    <row r="16" spans="1:16" x14ac:dyDescent="0.3">
      <c r="A16" s="4">
        <v>45736</v>
      </c>
      <c r="B16" s="5">
        <v>236.26</v>
      </c>
      <c r="C16" s="5">
        <v>79.739999999999995</v>
      </c>
      <c r="E16">
        <f t="shared" si="0"/>
        <v>1.6959213092511542E-3</v>
      </c>
      <c r="F16">
        <f t="shared" si="0"/>
        <v>-4.0779501984843029E-2</v>
      </c>
      <c r="L16" s="34"/>
      <c r="M16" s="34"/>
    </row>
    <row r="17" spans="1:6" x14ac:dyDescent="0.3">
      <c r="A17" s="4">
        <v>45735</v>
      </c>
      <c r="B17" s="5">
        <v>235.86</v>
      </c>
      <c r="C17" s="5">
        <v>83.13</v>
      </c>
      <c r="E17">
        <f t="shared" si="0"/>
        <v>4.6824375305135196E-2</v>
      </c>
      <c r="F17">
        <f t="shared" si="0"/>
        <v>-2.2804749030210389E-2</v>
      </c>
    </row>
    <row r="18" spans="1:6" x14ac:dyDescent="0.3">
      <c r="A18" s="4">
        <v>45734</v>
      </c>
      <c r="B18" s="5">
        <v>225.31</v>
      </c>
      <c r="C18" s="5">
        <v>85.07</v>
      </c>
      <c r="E18">
        <f t="shared" si="0"/>
        <v>-5.3359102558715975E-2</v>
      </c>
      <c r="F18">
        <f t="shared" si="0"/>
        <v>2.5928605885190442E-2</v>
      </c>
    </row>
    <row r="19" spans="1:6" x14ac:dyDescent="0.3">
      <c r="A19" s="4">
        <v>45733</v>
      </c>
      <c r="B19" s="5">
        <v>238.01</v>
      </c>
      <c r="C19" s="5">
        <v>82.92</v>
      </c>
      <c r="E19">
        <f t="shared" si="0"/>
        <v>-4.7883830706456514E-2</v>
      </c>
      <c r="F19">
        <f t="shared" si="0"/>
        <v>9.6188968708146392E-3</v>
      </c>
    </row>
    <row r="20" spans="1:6" x14ac:dyDescent="0.3">
      <c r="A20" s="4">
        <v>45730</v>
      </c>
      <c r="B20" s="5">
        <v>249.98</v>
      </c>
      <c r="C20" s="5">
        <v>82.13</v>
      </c>
      <c r="E20">
        <f t="shared" si="0"/>
        <v>3.8640518530829247E-2</v>
      </c>
      <c r="F20">
        <f t="shared" si="0"/>
        <v>-4.7261269995152759E-3</v>
      </c>
    </row>
    <row r="21" spans="1:6" x14ac:dyDescent="0.3">
      <c r="A21" s="4">
        <v>45729</v>
      </c>
      <c r="B21" s="5">
        <v>240.68</v>
      </c>
      <c r="C21" s="5">
        <v>82.52</v>
      </c>
      <c r="E21">
        <f t="shared" si="0"/>
        <v>-2.9868192994477797E-2</v>
      </c>
      <c r="F21">
        <f t="shared" si="0"/>
        <v>-1.3626583791537182E-2</v>
      </c>
    </row>
    <row r="22" spans="1:6" x14ac:dyDescent="0.3">
      <c r="A22" s="4">
        <v>45728</v>
      </c>
      <c r="B22" s="5">
        <v>248.09</v>
      </c>
      <c r="C22" s="5">
        <v>83.66</v>
      </c>
      <c r="E22">
        <f t="shared" si="0"/>
        <v>7.5938936594674253E-2</v>
      </c>
      <c r="F22">
        <f t="shared" si="0"/>
        <v>-3.6917946885792817E-3</v>
      </c>
    </row>
    <row r="23" spans="1:6" x14ac:dyDescent="0.3">
      <c r="A23" s="4">
        <v>45727</v>
      </c>
      <c r="B23" s="5">
        <v>230.58</v>
      </c>
      <c r="C23" s="5">
        <v>83.97</v>
      </c>
      <c r="E23">
        <f t="shared" si="0"/>
        <v>3.7947332883187065E-2</v>
      </c>
      <c r="F23">
        <f t="shared" si="0"/>
        <v>-2.4285382291424625E-2</v>
      </c>
    </row>
    <row r="24" spans="1:6" x14ac:dyDescent="0.3">
      <c r="A24" s="4">
        <v>45726</v>
      </c>
      <c r="B24" s="5">
        <v>222.15</v>
      </c>
      <c r="C24" s="5">
        <v>86.06</v>
      </c>
      <c r="E24">
        <f t="shared" si="0"/>
        <v>-0.15426200175124685</v>
      </c>
      <c r="F24">
        <f t="shared" si="0"/>
        <v>2.8933524629363962E-2</v>
      </c>
    </row>
    <row r="25" spans="1:6" x14ac:dyDescent="0.3">
      <c r="A25" s="4">
        <v>45723</v>
      </c>
      <c r="B25" s="5">
        <v>262.67</v>
      </c>
      <c r="C25" s="5">
        <v>83.64</v>
      </c>
      <c r="E25">
        <f t="shared" si="0"/>
        <v>-2.9607136078951329E-3</v>
      </c>
      <c r="F25">
        <f t="shared" si="0"/>
        <v>-4.1485216594086688E-2</v>
      </c>
    </row>
    <row r="26" spans="1:6" x14ac:dyDescent="0.3">
      <c r="A26" s="4">
        <v>45722</v>
      </c>
      <c r="B26" s="5">
        <v>263.45</v>
      </c>
      <c r="C26" s="5">
        <v>87.26</v>
      </c>
      <c r="E26">
        <f t="shared" si="0"/>
        <v>-5.607309208169127E-2</v>
      </c>
      <c r="F26">
        <f t="shared" si="0"/>
        <v>4.1786055396370578E-2</v>
      </c>
    </row>
    <row r="27" spans="1:6" x14ac:dyDescent="0.3">
      <c r="A27" s="4">
        <v>45721</v>
      </c>
      <c r="B27" s="5">
        <v>279.10000000000002</v>
      </c>
      <c r="C27" s="5">
        <v>83.76</v>
      </c>
      <c r="E27">
        <f t="shared" si="0"/>
        <v>2.595206587266579E-2</v>
      </c>
      <c r="F27">
        <f t="shared" si="0"/>
        <v>5.0150451354062181E-2</v>
      </c>
    </row>
    <row r="28" spans="1:6" x14ac:dyDescent="0.3">
      <c r="A28" s="4">
        <v>45720</v>
      </c>
      <c r="B28" s="5">
        <v>272.04000000000002</v>
      </c>
      <c r="C28" s="5">
        <v>79.760000000000005</v>
      </c>
      <c r="E28">
        <f t="shared" si="0"/>
        <v>-4.4300017565431081E-2</v>
      </c>
      <c r="F28">
        <f t="shared" si="0"/>
        <v>-5.965574157038421E-2</v>
      </c>
    </row>
    <row r="29" spans="1:6" x14ac:dyDescent="0.3">
      <c r="A29" s="4">
        <v>45719</v>
      </c>
      <c r="B29" s="5">
        <v>284.64999999999998</v>
      </c>
      <c r="C29" s="5">
        <v>84.82</v>
      </c>
      <c r="E29">
        <f t="shared" si="0"/>
        <v>-2.8431974878831458E-2</v>
      </c>
      <c r="F29">
        <f t="shared" si="0"/>
        <v>1.0242972844211523E-2</v>
      </c>
    </row>
    <row r="30" spans="1:6" x14ac:dyDescent="0.3">
      <c r="A30" s="4">
        <v>45716</v>
      </c>
      <c r="B30" s="5">
        <v>292.98</v>
      </c>
      <c r="C30" s="5">
        <v>83.96</v>
      </c>
      <c r="E30">
        <f t="shared" si="0"/>
        <v>3.9120411420464726E-2</v>
      </c>
      <c r="F30">
        <f t="shared" si="0"/>
        <v>3.3460803059271859E-3</v>
      </c>
    </row>
    <row r="31" spans="1:6" x14ac:dyDescent="0.3">
      <c r="A31" s="4">
        <v>45715</v>
      </c>
      <c r="B31" s="5">
        <v>281.95</v>
      </c>
      <c r="C31" s="5">
        <v>83.68</v>
      </c>
      <c r="E31">
        <f t="shared" si="0"/>
        <v>-3.0433287482806128E-2</v>
      </c>
      <c r="F31">
        <f t="shared" si="0"/>
        <v>-3.4610059990770645E-2</v>
      </c>
    </row>
    <row r="32" spans="1:6" x14ac:dyDescent="0.3">
      <c r="A32" s="4">
        <v>45714</v>
      </c>
      <c r="B32" s="5">
        <v>290.8</v>
      </c>
      <c r="C32" s="5">
        <v>86.68</v>
      </c>
      <c r="E32">
        <f t="shared" si="0"/>
        <v>-3.9630118890356669E-2</v>
      </c>
      <c r="F32">
        <f t="shared" si="0"/>
        <v>1.1907541442913965E-2</v>
      </c>
    </row>
    <row r="33" spans="1:6" x14ac:dyDescent="0.3">
      <c r="A33" s="4">
        <v>45713</v>
      </c>
      <c r="B33" s="5">
        <v>302.8</v>
      </c>
      <c r="C33" s="5">
        <v>85.66</v>
      </c>
      <c r="E33">
        <f t="shared" si="0"/>
        <v>-8.3895561673675498E-2</v>
      </c>
      <c r="F33">
        <f t="shared" si="0"/>
        <v>2.5131641933939616E-2</v>
      </c>
    </row>
    <row r="34" spans="1:6" x14ac:dyDescent="0.3">
      <c r="A34" s="4">
        <v>45712</v>
      </c>
      <c r="B34" s="5">
        <v>330.53</v>
      </c>
      <c r="C34" s="5">
        <v>83.56</v>
      </c>
      <c r="E34">
        <f t="shared" si="0"/>
        <v>-2.1521610420367196E-2</v>
      </c>
      <c r="F34">
        <f t="shared" si="0"/>
        <v>1.0399032648125748E-2</v>
      </c>
    </row>
    <row r="35" spans="1:6" x14ac:dyDescent="0.3">
      <c r="A35" s="4">
        <v>45709</v>
      </c>
      <c r="B35" s="5">
        <v>337.8</v>
      </c>
      <c r="C35" s="5">
        <v>82.7</v>
      </c>
      <c r="E35">
        <f t="shared" si="0"/>
        <v>-4.6839729119638733E-2</v>
      </c>
      <c r="F35">
        <f t="shared" si="0"/>
        <v>-3.2541882608171147E-3</v>
      </c>
    </row>
    <row r="36" spans="1:6" x14ac:dyDescent="0.3">
      <c r="A36" s="4">
        <v>45708</v>
      </c>
      <c r="B36" s="5">
        <v>354.4</v>
      </c>
      <c r="C36" s="5">
        <v>82.97</v>
      </c>
      <c r="E36">
        <f t="shared" si="0"/>
        <v>-1.7084535167517265E-2</v>
      </c>
      <c r="F36">
        <f t="shared" si="0"/>
        <v>9.8588120740019762E-3</v>
      </c>
    </row>
    <row r="37" spans="1:6" x14ac:dyDescent="0.3">
      <c r="A37" s="4">
        <v>45707</v>
      </c>
      <c r="B37" s="5">
        <v>360.56</v>
      </c>
      <c r="C37" s="5">
        <v>82.16</v>
      </c>
      <c r="E37">
        <f t="shared" si="0"/>
        <v>1.8214679054531044E-2</v>
      </c>
      <c r="F37">
        <f t="shared" si="0"/>
        <v>-2.5847759070429296E-2</v>
      </c>
    </row>
    <row r="38" spans="1:6" x14ac:dyDescent="0.3">
      <c r="A38" s="4">
        <v>45706</v>
      </c>
      <c r="B38" s="5">
        <v>354.11</v>
      </c>
      <c r="C38" s="5">
        <v>84.34</v>
      </c>
      <c r="E38">
        <f t="shared" si="0"/>
        <v>-4.8617356115106831E-3</v>
      </c>
      <c r="F38">
        <f t="shared" si="0"/>
        <v>6.8043452309897029E-3</v>
      </c>
    </row>
    <row r="39" spans="1:6" x14ac:dyDescent="0.3">
      <c r="A39" s="4">
        <v>45702</v>
      </c>
      <c r="B39" s="5">
        <v>355.84</v>
      </c>
      <c r="C39" s="5">
        <v>83.77</v>
      </c>
      <c r="E39">
        <f t="shared" si="0"/>
        <v>-2.8094622689223673E-4</v>
      </c>
      <c r="F39">
        <f t="shared" si="0"/>
        <v>1.0738416988416996E-2</v>
      </c>
    </row>
    <row r="40" spans="1:6" x14ac:dyDescent="0.3">
      <c r="A40" s="4">
        <v>45701</v>
      </c>
      <c r="B40" s="5">
        <v>355.94</v>
      </c>
      <c r="C40" s="5">
        <v>82.88</v>
      </c>
      <c r="E40">
        <f t="shared" si="0"/>
        <v>5.773974027517758E-2</v>
      </c>
      <c r="F40">
        <f t="shared" si="0"/>
        <v>2.6759167492566856E-2</v>
      </c>
    </row>
    <row r="41" spans="1:6" x14ac:dyDescent="0.3">
      <c r="A41" s="4">
        <v>45700</v>
      </c>
      <c r="B41" s="5">
        <v>336.51</v>
      </c>
      <c r="C41" s="5">
        <v>80.72</v>
      </c>
      <c r="E41">
        <f t="shared" si="0"/>
        <v>2.4383561643835587E-2</v>
      </c>
      <c r="F41">
        <f t="shared" si="0"/>
        <v>5.6544502617800953E-2</v>
      </c>
    </row>
    <row r="42" spans="1:6" x14ac:dyDescent="0.3">
      <c r="A42" s="4">
        <v>45699</v>
      </c>
      <c r="B42" s="5">
        <v>328.5</v>
      </c>
      <c r="C42" s="5">
        <v>76.400000000000006</v>
      </c>
      <c r="E42">
        <f t="shared" si="0"/>
        <v>-6.3382088786245877E-2</v>
      </c>
      <c r="F42">
        <f t="shared" si="0"/>
        <v>5.2383446830809655E-4</v>
      </c>
    </row>
    <row r="43" spans="1:6" x14ac:dyDescent="0.3">
      <c r="A43" s="4">
        <v>45698</v>
      </c>
      <c r="B43" s="5">
        <v>350.73</v>
      </c>
      <c r="C43" s="5">
        <v>76.36</v>
      </c>
      <c r="E43">
        <f t="shared" si="0"/>
        <v>-3.0114484818317532E-2</v>
      </c>
      <c r="F43">
        <f t="shared" si="0"/>
        <v>-1.1008936666234872E-2</v>
      </c>
    </row>
    <row r="44" spans="1:6" x14ac:dyDescent="0.3">
      <c r="A44" s="4">
        <v>45695</v>
      </c>
      <c r="B44" s="5">
        <v>361.62</v>
      </c>
      <c r="C44" s="5">
        <v>77.209999999999994</v>
      </c>
      <c r="E44">
        <f t="shared" si="0"/>
        <v>-3.3928189784141881E-2</v>
      </c>
      <c r="F44">
        <f t="shared" si="0"/>
        <v>1.1263916175507524E-2</v>
      </c>
    </row>
    <row r="45" spans="1:6" x14ac:dyDescent="0.3">
      <c r="A45" s="4">
        <v>45694</v>
      </c>
      <c r="B45" s="5">
        <v>374.32</v>
      </c>
      <c r="C45" s="5">
        <v>76.349999999999994</v>
      </c>
      <c r="E45">
        <f t="shared" si="0"/>
        <v>-1.0180606605494942E-2</v>
      </c>
      <c r="F45">
        <f t="shared" si="0"/>
        <v>-2.290760174046591E-2</v>
      </c>
    </row>
    <row r="46" spans="1:6" x14ac:dyDescent="0.3">
      <c r="A46" s="4">
        <v>45693</v>
      </c>
      <c r="B46" s="5">
        <v>378.17</v>
      </c>
      <c r="C46" s="5">
        <v>78.14</v>
      </c>
      <c r="E46">
        <f t="shared" si="0"/>
        <v>-3.5797149486244524E-2</v>
      </c>
      <c r="F46">
        <f t="shared" si="0"/>
        <v>2.5190238782471813E-2</v>
      </c>
    </row>
    <row r="47" spans="1:6" x14ac:dyDescent="0.3">
      <c r="A47" s="4">
        <v>45692</v>
      </c>
      <c r="B47" s="5">
        <v>392.21</v>
      </c>
      <c r="C47" s="5">
        <v>76.22</v>
      </c>
      <c r="E47">
        <f t="shared" si="0"/>
        <v>2.22320683903252E-2</v>
      </c>
      <c r="F47">
        <f t="shared" si="0"/>
        <v>-1.1926367643246068E-2</v>
      </c>
    </row>
    <row r="48" spans="1:6" x14ac:dyDescent="0.3">
      <c r="A48" s="4">
        <v>45691</v>
      </c>
      <c r="B48" s="5">
        <v>383.68</v>
      </c>
      <c r="C48" s="5">
        <v>77.14</v>
      </c>
      <c r="E48">
        <f t="shared" si="0"/>
        <v>-5.1705388037568002E-2</v>
      </c>
      <c r="F48">
        <f t="shared" si="0"/>
        <v>1.1804826862539424E-2</v>
      </c>
    </row>
    <row r="49" spans="1:6" x14ac:dyDescent="0.3">
      <c r="A49" s="4">
        <v>45688</v>
      </c>
      <c r="B49" s="5">
        <v>404.6</v>
      </c>
      <c r="C49" s="5">
        <v>76.239999999999995</v>
      </c>
      <c r="E49">
        <f t="shared" si="0"/>
        <v>1.0792445288298317E-2</v>
      </c>
      <c r="F49">
        <f t="shared" si="0"/>
        <v>-3.0395523337148681E-2</v>
      </c>
    </row>
    <row r="50" spans="1:6" x14ac:dyDescent="0.3">
      <c r="A50" s="4">
        <v>45687</v>
      </c>
      <c r="B50" s="5">
        <v>400.28</v>
      </c>
      <c r="C50" s="5">
        <v>78.63</v>
      </c>
      <c r="E50">
        <f t="shared" si="0"/>
        <v>2.8732973528655743E-2</v>
      </c>
      <c r="F50">
        <f t="shared" si="0"/>
        <v>-1.36728549924737E-2</v>
      </c>
    </row>
    <row r="51" spans="1:6" x14ac:dyDescent="0.3">
      <c r="A51" s="4">
        <v>45686</v>
      </c>
      <c r="B51" s="5">
        <v>389.1</v>
      </c>
      <c r="C51" s="5">
        <v>79.72</v>
      </c>
      <c r="E51">
        <f t="shared" si="0"/>
        <v>-2.2582833027707184E-2</v>
      </c>
      <c r="F51">
        <f t="shared" si="0"/>
        <v>1.5075376884422682E-3</v>
      </c>
    </row>
    <row r="52" spans="1:6" x14ac:dyDescent="0.3">
      <c r="A52" s="4">
        <v>45685</v>
      </c>
      <c r="B52" s="5">
        <v>398.09</v>
      </c>
      <c r="C52" s="5">
        <v>79.599999999999994</v>
      </c>
      <c r="E52">
        <f t="shared" si="0"/>
        <v>2.3668639053254382E-3</v>
      </c>
      <c r="F52">
        <f t="shared" si="0"/>
        <v>9.3837179812324995E-3</v>
      </c>
    </row>
    <row r="53" spans="1:6" x14ac:dyDescent="0.3">
      <c r="A53" s="4">
        <v>45684</v>
      </c>
      <c r="B53" s="5">
        <v>397.15</v>
      </c>
      <c r="C53" s="5">
        <v>78.86</v>
      </c>
      <c r="E53">
        <f t="shared" si="0"/>
        <v>-2.3193467460278439E-2</v>
      </c>
      <c r="F53">
        <f t="shared" si="0"/>
        <v>-2.6299543153475682E-2</v>
      </c>
    </row>
    <row r="54" spans="1:6" x14ac:dyDescent="0.3">
      <c r="A54" s="4">
        <v>45681</v>
      </c>
      <c r="B54" s="5">
        <v>406.58</v>
      </c>
      <c r="C54" s="5">
        <v>80.989999999999995</v>
      </c>
      <c r="E54">
        <f t="shared" si="0"/>
        <v>-1.4064697609001434E-2</v>
      </c>
      <c r="F54">
        <f t="shared" si="0"/>
        <v>2.9621154335113125E-2</v>
      </c>
    </row>
    <row r="55" spans="1:6" x14ac:dyDescent="0.3">
      <c r="A55" s="4">
        <v>45680</v>
      </c>
      <c r="B55" s="5">
        <v>412.38</v>
      </c>
      <c r="C55" s="5">
        <v>78.66</v>
      </c>
      <c r="E55">
        <f t="shared" si="0"/>
        <v>-6.5765700657657439E-3</v>
      </c>
      <c r="F55">
        <f t="shared" si="0"/>
        <v>1.8252427184465975E-2</v>
      </c>
    </row>
    <row r="56" spans="1:6" x14ac:dyDescent="0.3">
      <c r="A56" s="4">
        <v>45679</v>
      </c>
      <c r="B56" s="5">
        <v>415.11</v>
      </c>
      <c r="C56" s="5">
        <v>77.25</v>
      </c>
      <c r="E56">
        <f t="shared" si="0"/>
        <v>-2.1128587261536963E-2</v>
      </c>
      <c r="F56">
        <f t="shared" si="0"/>
        <v>-1.037663335895468E-2</v>
      </c>
    </row>
    <row r="57" spans="1:6" x14ac:dyDescent="0.3">
      <c r="A57" s="4">
        <v>45678</v>
      </c>
      <c r="B57" s="5">
        <v>424.07</v>
      </c>
      <c r="C57" s="5">
        <v>78.06</v>
      </c>
      <c r="E57">
        <f t="shared" si="0"/>
        <v>-5.697538100820649E-3</v>
      </c>
      <c r="F57">
        <f t="shared" si="0"/>
        <v>2.6974951830444184E-3</v>
      </c>
    </row>
    <row r="58" spans="1:6" x14ac:dyDescent="0.3">
      <c r="A58" s="4">
        <v>45674</v>
      </c>
      <c r="B58" s="5">
        <v>426.5</v>
      </c>
      <c r="C58" s="5">
        <v>77.849999999999994</v>
      </c>
      <c r="E58">
        <f t="shared" si="0"/>
        <v>3.0641341646126353E-2</v>
      </c>
      <c r="F58">
        <f t="shared" si="0"/>
        <v>-2.2966867469879672E-2</v>
      </c>
    </row>
    <row r="59" spans="1:6" x14ac:dyDescent="0.3">
      <c r="A59" s="4">
        <v>45673</v>
      </c>
      <c r="B59" s="5">
        <v>413.82</v>
      </c>
      <c r="C59" s="5">
        <v>79.680000000000007</v>
      </c>
      <c r="E59">
        <f t="shared" si="0"/>
        <v>-3.3627574611181245E-2</v>
      </c>
      <c r="F59">
        <f t="shared" si="0"/>
        <v>3.3865317244064018E-2</v>
      </c>
    </row>
    <row r="60" spans="1:6" x14ac:dyDescent="0.3">
      <c r="A60" s="4">
        <v>45672</v>
      </c>
      <c r="B60" s="5">
        <v>428.22</v>
      </c>
      <c r="C60" s="5">
        <v>77.069999999999993</v>
      </c>
      <c r="E60">
        <f t="shared" si="0"/>
        <v>8.0381471389645812E-2</v>
      </c>
      <c r="F60">
        <f t="shared" si="0"/>
        <v>6.1357702349869305E-3</v>
      </c>
    </row>
    <row r="61" spans="1:6" x14ac:dyDescent="0.3">
      <c r="A61" s="4">
        <v>45671</v>
      </c>
      <c r="B61" s="5">
        <v>396.36</v>
      </c>
      <c r="C61" s="5">
        <v>76.599999999999994</v>
      </c>
      <c r="E61">
        <f t="shared" si="0"/>
        <v>-1.723240187448858E-2</v>
      </c>
      <c r="F61">
        <f t="shared" si="0"/>
        <v>-1.0080124063065406E-2</v>
      </c>
    </row>
    <row r="62" spans="1:6" x14ac:dyDescent="0.3">
      <c r="A62" s="4">
        <v>45670</v>
      </c>
      <c r="B62" s="5">
        <v>403.31</v>
      </c>
      <c r="C62" s="5">
        <v>77.38</v>
      </c>
      <c r="E62">
        <f t="shared" si="0"/>
        <v>2.1710492982722786E-2</v>
      </c>
      <c r="F62">
        <f t="shared" si="0"/>
        <v>1.3888888888888919E-2</v>
      </c>
    </row>
    <row r="63" spans="1:6" x14ac:dyDescent="0.3">
      <c r="A63" s="4">
        <v>45667</v>
      </c>
      <c r="B63" s="5">
        <v>394.74</v>
      </c>
      <c r="C63" s="5">
        <v>76.319999999999993</v>
      </c>
      <c r="E63">
        <f t="shared" si="0"/>
        <v>-5.0640603635992466E-4</v>
      </c>
      <c r="F63">
        <f t="shared" si="0"/>
        <v>2.6212319790296226E-4</v>
      </c>
    </row>
    <row r="64" spans="1:6" x14ac:dyDescent="0.3">
      <c r="A64" s="4">
        <v>45665</v>
      </c>
      <c r="B64" s="5">
        <v>394.94</v>
      </c>
      <c r="C64" s="5">
        <v>76.3</v>
      </c>
      <c r="E64">
        <f t="shared" si="0"/>
        <v>1.4707373973019172E-3</v>
      </c>
      <c r="F64">
        <f t="shared" si="0"/>
        <v>-3.2658393207054214E-3</v>
      </c>
    </row>
    <row r="65" spans="1:6" x14ac:dyDescent="0.3">
      <c r="A65" s="4">
        <v>45664</v>
      </c>
      <c r="B65" s="5">
        <v>394.36</v>
      </c>
      <c r="C65" s="5">
        <v>76.55</v>
      </c>
      <c r="E65">
        <f t="shared" si="0"/>
        <v>-4.060333292786765E-2</v>
      </c>
      <c r="F65">
        <f t="shared" si="0"/>
        <v>1.0961436872688831E-2</v>
      </c>
    </row>
    <row r="66" spans="1:6" x14ac:dyDescent="0.3">
      <c r="A66" s="4">
        <v>45663</v>
      </c>
      <c r="B66" s="5">
        <v>411.05</v>
      </c>
      <c r="C66" s="5">
        <v>75.72</v>
      </c>
      <c r="E66">
        <f t="shared" si="0"/>
        <v>1.4862099210603587E-3</v>
      </c>
      <c r="F66">
        <f t="shared" si="0"/>
        <v>-1.4832162373145987E-2</v>
      </c>
    </row>
    <row r="67" spans="1:6" x14ac:dyDescent="0.3">
      <c r="A67" s="4">
        <v>45660</v>
      </c>
      <c r="B67" s="5">
        <v>410.44</v>
      </c>
      <c r="C67" s="5">
        <v>76.86</v>
      </c>
      <c r="E67">
        <f t="shared" si="0"/>
        <v>8.2155663362159959E-2</v>
      </c>
      <c r="F67">
        <f t="shared" si="0"/>
        <v>-2.6102382159148532E-2</v>
      </c>
    </row>
    <row r="68" spans="1:6" x14ac:dyDescent="0.3">
      <c r="A68" s="4">
        <v>45659</v>
      </c>
      <c r="B68" s="5">
        <v>379.28</v>
      </c>
      <c r="C68" s="5">
        <v>78.92</v>
      </c>
      <c r="E68">
        <f t="shared" si="0"/>
        <v>-6.081616481774961E-2</v>
      </c>
      <c r="F68">
        <f t="shared" si="0"/>
        <v>-1.3746563359160139E-2</v>
      </c>
    </row>
    <row r="69" spans="1:6" x14ac:dyDescent="0.3">
      <c r="A69" s="4">
        <v>45657</v>
      </c>
      <c r="B69" s="5">
        <v>403.84</v>
      </c>
      <c r="C69" s="5">
        <v>80.02</v>
      </c>
      <c r="E69">
        <f t="shared" si="0"/>
        <v>-3.2510002156153538E-2</v>
      </c>
      <c r="F69">
        <f t="shared" si="0"/>
        <v>4.5739675901725042E-2</v>
      </c>
    </row>
    <row r="70" spans="1:6" x14ac:dyDescent="0.3">
      <c r="A70" s="4">
        <v>45656</v>
      </c>
      <c r="B70" s="5">
        <v>417.41</v>
      </c>
      <c r="C70" s="5">
        <v>76.52</v>
      </c>
      <c r="E70">
        <f t="shared" ref="E70:F133" si="1">(B70-B71)/B71</f>
        <v>-3.3012092850854838E-2</v>
      </c>
      <c r="F70">
        <f t="shared" si="1"/>
        <v>-1.8471010774756259E-2</v>
      </c>
    </row>
    <row r="71" spans="1:6" x14ac:dyDescent="0.3">
      <c r="A71" s="4">
        <v>45653</v>
      </c>
      <c r="B71" s="5">
        <v>431.66</v>
      </c>
      <c r="C71" s="5">
        <v>77.959999999999994</v>
      </c>
      <c r="E71">
        <f t="shared" si="1"/>
        <v>-4.9479224010745754E-2</v>
      </c>
      <c r="F71">
        <f t="shared" si="1"/>
        <v>-4.8506510084249379E-3</v>
      </c>
    </row>
    <row r="72" spans="1:6" x14ac:dyDescent="0.3">
      <c r="A72" s="4">
        <v>45652</v>
      </c>
      <c r="B72" s="5">
        <v>454.13</v>
      </c>
      <c r="C72" s="5">
        <v>78.34</v>
      </c>
      <c r="E72">
        <f t="shared" si="1"/>
        <v>-1.7630007787488054E-2</v>
      </c>
      <c r="F72">
        <f t="shared" si="1"/>
        <v>0</v>
      </c>
    </row>
    <row r="73" spans="1:6" x14ac:dyDescent="0.3">
      <c r="A73" s="4">
        <v>45650</v>
      </c>
      <c r="B73" s="5">
        <v>462.28</v>
      </c>
      <c r="C73" s="5">
        <v>78.34</v>
      </c>
      <c r="E73">
        <f t="shared" si="1"/>
        <v>7.3571760334416966E-2</v>
      </c>
      <c r="F73">
        <f t="shared" si="1"/>
        <v>0</v>
      </c>
    </row>
    <row r="74" spans="1:6" x14ac:dyDescent="0.3">
      <c r="A74" s="4">
        <v>45649</v>
      </c>
      <c r="B74" s="5">
        <v>430.6</v>
      </c>
      <c r="C74" s="5">
        <v>78.34</v>
      </c>
      <c r="E74">
        <f t="shared" si="1"/>
        <v>2.2657103500688787E-2</v>
      </c>
      <c r="F74">
        <f t="shared" si="1"/>
        <v>2.218162839248438E-2</v>
      </c>
    </row>
    <row r="75" spans="1:6" x14ac:dyDescent="0.3">
      <c r="A75" s="4">
        <v>45646</v>
      </c>
      <c r="B75" s="5">
        <v>421.06</v>
      </c>
      <c r="C75" s="5">
        <v>76.64</v>
      </c>
      <c r="E75">
        <f t="shared" si="1"/>
        <v>-3.4642455923149261E-2</v>
      </c>
      <c r="F75">
        <f t="shared" si="1"/>
        <v>0</v>
      </c>
    </row>
    <row r="76" spans="1:6" x14ac:dyDescent="0.3">
      <c r="A76" s="4">
        <v>45645</v>
      </c>
      <c r="B76" s="5">
        <v>436.17</v>
      </c>
      <c r="C76" s="5">
        <v>76.64</v>
      </c>
      <c r="E76">
        <f t="shared" si="1"/>
        <v>-8.997341694499306E-3</v>
      </c>
      <c r="F76">
        <f t="shared" si="1"/>
        <v>-1.3134174607262376E-2</v>
      </c>
    </row>
    <row r="77" spans="1:6" x14ac:dyDescent="0.3">
      <c r="A77" s="4">
        <v>45644</v>
      </c>
      <c r="B77" s="5">
        <v>440.13</v>
      </c>
      <c r="C77" s="5">
        <v>77.66</v>
      </c>
      <c r="E77">
        <f t="shared" si="1"/>
        <v>-8.2794981869712028E-2</v>
      </c>
      <c r="F77">
        <f t="shared" si="1"/>
        <v>-1.0290712631849538E-3</v>
      </c>
    </row>
    <row r="78" spans="1:6" x14ac:dyDescent="0.3">
      <c r="A78" s="4">
        <v>45643</v>
      </c>
      <c r="B78" s="5">
        <v>479.86</v>
      </c>
      <c r="C78" s="5">
        <v>77.739999999999995</v>
      </c>
      <c r="E78">
        <f t="shared" si="1"/>
        <v>3.6369919225951432E-2</v>
      </c>
      <c r="F78">
        <f t="shared" si="1"/>
        <v>-4.0994107097105737E-3</v>
      </c>
    </row>
    <row r="79" spans="1:6" x14ac:dyDescent="0.3">
      <c r="A79" s="4">
        <v>45642</v>
      </c>
      <c r="B79" s="5">
        <v>463.02</v>
      </c>
      <c r="C79" s="5">
        <v>78.06</v>
      </c>
      <c r="E79">
        <f t="shared" si="1"/>
        <v>6.1412557595763619E-2</v>
      </c>
      <c r="F79">
        <f t="shared" si="1"/>
        <v>-5.7317539166985452E-3</v>
      </c>
    </row>
    <row r="80" spans="1:6" x14ac:dyDescent="0.3">
      <c r="A80" s="4">
        <v>45639</v>
      </c>
      <c r="B80" s="5">
        <v>436.23</v>
      </c>
      <c r="C80" s="5">
        <v>78.510000000000005</v>
      </c>
      <c r="E80">
        <f t="shared" si="1"/>
        <v>4.3362831858407065E-2</v>
      </c>
      <c r="F80">
        <f t="shared" si="1"/>
        <v>1.0424710424710453E-2</v>
      </c>
    </row>
    <row r="81" spans="1:6" x14ac:dyDescent="0.3">
      <c r="A81" s="4">
        <v>45638</v>
      </c>
      <c r="B81" s="5">
        <v>418.1</v>
      </c>
      <c r="C81" s="5">
        <v>77.7</v>
      </c>
      <c r="E81">
        <f t="shared" si="1"/>
        <v>-1.5702615533111943E-2</v>
      </c>
      <c r="F81">
        <f t="shared" si="1"/>
        <v>-3.3101045296167204E-2</v>
      </c>
    </row>
    <row r="82" spans="1:6" x14ac:dyDescent="0.3">
      <c r="A82" s="4">
        <v>45637</v>
      </c>
      <c r="B82" s="5">
        <v>424.77</v>
      </c>
      <c r="C82" s="5">
        <v>80.36</v>
      </c>
      <c r="E82">
        <f t="shared" si="1"/>
        <v>5.9303224519314628E-2</v>
      </c>
      <c r="F82">
        <f t="shared" si="1"/>
        <v>6.3869755792110849E-3</v>
      </c>
    </row>
    <row r="83" spans="1:6" x14ac:dyDescent="0.3">
      <c r="A83" s="4">
        <v>45636</v>
      </c>
      <c r="B83" s="5">
        <v>400.99</v>
      </c>
      <c r="C83" s="5">
        <v>79.849999999999994</v>
      </c>
      <c r="E83">
        <f t="shared" si="1"/>
        <v>2.8733420559788572E-2</v>
      </c>
      <c r="F83">
        <f t="shared" si="1"/>
        <v>1.7586338728176314E-2</v>
      </c>
    </row>
    <row r="84" spans="1:6" x14ac:dyDescent="0.3">
      <c r="A84" s="4">
        <v>45635</v>
      </c>
      <c r="B84" s="5">
        <v>389.79</v>
      </c>
      <c r="C84" s="5">
        <v>78.47</v>
      </c>
      <c r="E84">
        <f t="shared" si="1"/>
        <v>1.4644673963311061E-3</v>
      </c>
      <c r="F84">
        <f t="shared" si="1"/>
        <v>-1.4938488576449884E-2</v>
      </c>
    </row>
    <row r="85" spans="1:6" x14ac:dyDescent="0.3">
      <c r="A85" s="4">
        <v>45632</v>
      </c>
      <c r="B85" s="5">
        <v>389.22</v>
      </c>
      <c r="C85" s="5">
        <v>79.66</v>
      </c>
      <c r="E85">
        <f t="shared" si="1"/>
        <v>5.3397926872175205E-2</v>
      </c>
      <c r="F85">
        <f t="shared" si="1"/>
        <v>1.508674880563117E-3</v>
      </c>
    </row>
    <row r="86" spans="1:6" x14ac:dyDescent="0.3">
      <c r="A86" s="4">
        <v>45631</v>
      </c>
      <c r="B86" s="5">
        <v>369.49</v>
      </c>
      <c r="C86" s="5">
        <v>79.540000000000006</v>
      </c>
      <c r="E86">
        <f t="shared" si="1"/>
        <v>3.2296817813538964E-2</v>
      </c>
      <c r="F86">
        <f t="shared" si="1"/>
        <v>3.3389632324282284E-2</v>
      </c>
    </row>
    <row r="87" spans="1:6" x14ac:dyDescent="0.3">
      <c r="A87" s="4">
        <v>45630</v>
      </c>
      <c r="B87" s="5">
        <v>357.93</v>
      </c>
      <c r="C87" s="5">
        <v>76.97</v>
      </c>
      <c r="E87">
        <f t="shared" si="1"/>
        <v>1.8524842069318738E-2</v>
      </c>
      <c r="F87">
        <f t="shared" si="1"/>
        <v>2.6814300960512343E-2</v>
      </c>
    </row>
    <row r="88" spans="1:6" x14ac:dyDescent="0.3">
      <c r="A88" s="4">
        <v>45629</v>
      </c>
      <c r="B88" s="5">
        <v>351.42</v>
      </c>
      <c r="C88" s="5">
        <v>74.959999999999994</v>
      </c>
      <c r="E88">
        <f t="shared" si="1"/>
        <v>-1.5878349995799266E-2</v>
      </c>
      <c r="F88">
        <f t="shared" si="1"/>
        <v>2.0419275796351759E-2</v>
      </c>
    </row>
    <row r="89" spans="1:6" x14ac:dyDescent="0.3">
      <c r="A89" s="4">
        <v>45628</v>
      </c>
      <c r="B89" s="5">
        <v>357.09</v>
      </c>
      <c r="C89" s="5">
        <v>73.459999999999994</v>
      </c>
      <c r="E89">
        <f t="shared" si="1"/>
        <v>3.4563680611889989E-2</v>
      </c>
      <c r="F89">
        <f t="shared" si="1"/>
        <v>1.7733444167359197E-2</v>
      </c>
    </row>
    <row r="90" spans="1:6" x14ac:dyDescent="0.3">
      <c r="A90" s="4">
        <v>45625</v>
      </c>
      <c r="B90" s="5">
        <v>345.16</v>
      </c>
      <c r="C90" s="5">
        <v>72.180000000000007</v>
      </c>
      <c r="E90">
        <f t="shared" si="1"/>
        <v>3.6859022499925016E-2</v>
      </c>
      <c r="F90">
        <f t="shared" si="1"/>
        <v>5.5725828921706E-3</v>
      </c>
    </row>
    <row r="91" spans="1:6" x14ac:dyDescent="0.3">
      <c r="A91" s="4">
        <v>45623</v>
      </c>
      <c r="B91" s="5">
        <v>332.89</v>
      </c>
      <c r="C91" s="5">
        <v>71.78</v>
      </c>
      <c r="E91">
        <f t="shared" si="1"/>
        <v>-1.5788073204624165E-2</v>
      </c>
      <c r="F91">
        <f t="shared" si="1"/>
        <v>2.4257990867579949E-2</v>
      </c>
    </row>
    <row r="92" spans="1:6" x14ac:dyDescent="0.3">
      <c r="A92" s="4">
        <v>45622</v>
      </c>
      <c r="B92" s="5">
        <v>338.23</v>
      </c>
      <c r="C92" s="5">
        <v>70.08</v>
      </c>
      <c r="E92">
        <f t="shared" si="1"/>
        <v>-1.0632328184528687E-3</v>
      </c>
      <c r="F92">
        <f t="shared" si="1"/>
        <v>1.4769765421372661E-2</v>
      </c>
    </row>
    <row r="93" spans="1:6" x14ac:dyDescent="0.3">
      <c r="A93" s="4">
        <v>45621</v>
      </c>
      <c r="B93" s="5">
        <v>338.59</v>
      </c>
      <c r="C93" s="5">
        <v>69.06</v>
      </c>
      <c r="E93">
        <f t="shared" si="1"/>
        <v>-3.962446108463815E-2</v>
      </c>
      <c r="F93">
        <f t="shared" si="1"/>
        <v>9.7967539113905794E-3</v>
      </c>
    </row>
    <row r="94" spans="1:6" x14ac:dyDescent="0.3">
      <c r="A94" s="4">
        <v>45618</v>
      </c>
      <c r="B94" s="5">
        <v>352.56</v>
      </c>
      <c r="C94" s="5">
        <v>68.39</v>
      </c>
      <c r="E94">
        <f t="shared" si="1"/>
        <v>3.8040277941349711E-2</v>
      </c>
      <c r="F94">
        <f t="shared" si="1"/>
        <v>-2.7704870224554935E-3</v>
      </c>
    </row>
    <row r="95" spans="1:6" x14ac:dyDescent="0.3">
      <c r="A95" s="4">
        <v>45617</v>
      </c>
      <c r="B95" s="5">
        <v>339.64</v>
      </c>
      <c r="C95" s="5">
        <v>68.58</v>
      </c>
      <c r="E95">
        <f t="shared" si="1"/>
        <v>-6.9876911382042118E-3</v>
      </c>
      <c r="F95">
        <f t="shared" si="1"/>
        <v>-1.0389610389610374E-2</v>
      </c>
    </row>
    <row r="96" spans="1:6" x14ac:dyDescent="0.3">
      <c r="A96" s="4">
        <v>45616</v>
      </c>
      <c r="B96" s="5">
        <v>342.03</v>
      </c>
      <c r="C96" s="5">
        <v>69.3</v>
      </c>
      <c r="E96">
        <f t="shared" si="1"/>
        <v>-1.1473988439306438E-2</v>
      </c>
      <c r="F96">
        <f t="shared" si="1"/>
        <v>1.9717480871100701E-2</v>
      </c>
    </row>
    <row r="97" spans="1:6" x14ac:dyDescent="0.3">
      <c r="A97" s="4">
        <v>45615</v>
      </c>
      <c r="B97" s="5">
        <v>346</v>
      </c>
      <c r="C97" s="5">
        <v>67.959999999999994</v>
      </c>
      <c r="E97">
        <f t="shared" si="1"/>
        <v>2.1432367007144095E-2</v>
      </c>
      <c r="F97">
        <f t="shared" si="1"/>
        <v>2.3598820058996547E-3</v>
      </c>
    </row>
    <row r="98" spans="1:6" x14ac:dyDescent="0.3">
      <c r="A98" s="4">
        <v>45614</v>
      </c>
      <c r="B98" s="5">
        <v>338.74</v>
      </c>
      <c r="C98" s="5">
        <v>67.8</v>
      </c>
      <c r="E98">
        <f t="shared" si="1"/>
        <v>5.6186081317036604E-2</v>
      </c>
      <c r="F98">
        <f t="shared" si="1"/>
        <v>-1.1373578302712177E-2</v>
      </c>
    </row>
    <row r="99" spans="1:6" x14ac:dyDescent="0.3">
      <c r="A99" s="4">
        <v>45611</v>
      </c>
      <c r="B99" s="5">
        <v>320.72000000000003</v>
      </c>
      <c r="C99" s="5">
        <v>68.58</v>
      </c>
      <c r="E99">
        <f t="shared" si="1"/>
        <v>3.065749726846205E-2</v>
      </c>
      <c r="F99">
        <f t="shared" si="1"/>
        <v>-3.3425374218864112E-3</v>
      </c>
    </row>
    <row r="100" spans="1:6" x14ac:dyDescent="0.3">
      <c r="A100" s="4">
        <v>45610</v>
      </c>
      <c r="B100" s="5">
        <v>311.18</v>
      </c>
      <c r="C100" s="5">
        <v>68.81</v>
      </c>
      <c r="E100">
        <f t="shared" si="1"/>
        <v>-5.7715600775193804E-2</v>
      </c>
      <c r="F100">
        <f t="shared" si="1"/>
        <v>2.1846781240898003E-3</v>
      </c>
    </row>
    <row r="101" spans="1:6" x14ac:dyDescent="0.3">
      <c r="A101" s="4">
        <v>45609</v>
      </c>
      <c r="B101" s="5">
        <v>330.24</v>
      </c>
      <c r="C101" s="5">
        <v>68.66</v>
      </c>
      <c r="E101">
        <f t="shared" si="1"/>
        <v>5.3274072270084322E-3</v>
      </c>
      <c r="F101">
        <f t="shared" si="1"/>
        <v>9.1122868900645245E-3</v>
      </c>
    </row>
    <row r="102" spans="1:6" x14ac:dyDescent="0.3">
      <c r="A102" s="4">
        <v>45608</v>
      </c>
      <c r="B102" s="5">
        <v>328.49</v>
      </c>
      <c r="C102" s="5">
        <v>68.040000000000006</v>
      </c>
      <c r="E102">
        <f t="shared" si="1"/>
        <v>-6.1457142857142828E-2</v>
      </c>
      <c r="F102">
        <f t="shared" si="1"/>
        <v>6.2111801242236272E-3</v>
      </c>
    </row>
    <row r="103" spans="1:6" x14ac:dyDescent="0.3">
      <c r="A103" s="4">
        <v>45607</v>
      </c>
      <c r="B103" s="5">
        <v>350</v>
      </c>
      <c r="C103" s="5">
        <v>67.62</v>
      </c>
      <c r="E103">
        <f t="shared" si="1"/>
        <v>8.9595915571882109E-2</v>
      </c>
      <c r="F103">
        <f t="shared" si="1"/>
        <v>2.2995461422087901E-2</v>
      </c>
    </row>
    <row r="104" spans="1:6" x14ac:dyDescent="0.3">
      <c r="A104" s="4">
        <v>45604</v>
      </c>
      <c r="B104" s="5">
        <v>321.22000000000003</v>
      </c>
      <c r="C104" s="5">
        <v>66.099999999999994</v>
      </c>
      <c r="E104">
        <f t="shared" si="1"/>
        <v>8.1876662961840291E-2</v>
      </c>
      <c r="F104">
        <f t="shared" si="1"/>
        <v>-2.1320698845128987E-2</v>
      </c>
    </row>
    <row r="105" spans="1:6" x14ac:dyDescent="0.3">
      <c r="A105" s="4">
        <v>45603</v>
      </c>
      <c r="B105" s="5">
        <v>296.91000000000003</v>
      </c>
      <c r="C105" s="5">
        <v>67.540000000000006</v>
      </c>
      <c r="E105">
        <f t="shared" si="1"/>
        <v>2.9043773611063157E-2</v>
      </c>
      <c r="F105">
        <f t="shared" si="1"/>
        <v>-9.2416018776587273E-3</v>
      </c>
    </row>
    <row r="106" spans="1:6" x14ac:dyDescent="0.3">
      <c r="A106" s="4">
        <v>45602</v>
      </c>
      <c r="B106" s="5">
        <v>288.52999999999997</v>
      </c>
      <c r="C106" s="5">
        <v>68.17</v>
      </c>
      <c r="E106">
        <f t="shared" si="1"/>
        <v>0.14751034043907085</v>
      </c>
      <c r="F106">
        <f t="shared" si="1"/>
        <v>1.202494061757723E-2</v>
      </c>
    </row>
    <row r="107" spans="1:6" x14ac:dyDescent="0.3">
      <c r="A107" s="4">
        <v>45601</v>
      </c>
      <c r="B107" s="5">
        <v>251.44</v>
      </c>
      <c r="C107" s="5">
        <v>67.36</v>
      </c>
      <c r="E107">
        <f t="shared" si="1"/>
        <v>3.5414264536320184E-2</v>
      </c>
      <c r="F107">
        <f t="shared" si="1"/>
        <v>-3.1627372052904008E-2</v>
      </c>
    </row>
    <row r="108" spans="1:6" x14ac:dyDescent="0.3">
      <c r="A108" s="4">
        <v>45600</v>
      </c>
      <c r="B108" s="5">
        <v>242.84</v>
      </c>
      <c r="C108" s="5">
        <v>69.56</v>
      </c>
      <c r="E108">
        <f t="shared" si="1"/>
        <v>-2.4660615310466649E-2</v>
      </c>
      <c r="F108">
        <f t="shared" si="1"/>
        <v>2.2189566495224175E-2</v>
      </c>
    </row>
    <row r="109" spans="1:6" x14ac:dyDescent="0.3">
      <c r="A109" s="4">
        <v>45597</v>
      </c>
      <c r="B109" s="5">
        <v>248.98</v>
      </c>
      <c r="C109" s="5">
        <v>68.05</v>
      </c>
      <c r="E109">
        <f t="shared" si="1"/>
        <v>-3.4820892535521496E-3</v>
      </c>
      <c r="F109">
        <f t="shared" si="1"/>
        <v>-6.3961485557083989E-2</v>
      </c>
    </row>
    <row r="110" spans="1:6" x14ac:dyDescent="0.3">
      <c r="A110" s="4">
        <v>45596</v>
      </c>
      <c r="B110" s="5">
        <v>249.85</v>
      </c>
      <c r="C110" s="5">
        <v>72.7</v>
      </c>
      <c r="E110">
        <f t="shared" si="1"/>
        <v>-2.9897107357794668E-2</v>
      </c>
      <c r="F110">
        <f t="shared" si="1"/>
        <v>1.3757050488382331E-4</v>
      </c>
    </row>
    <row r="111" spans="1:6" x14ac:dyDescent="0.3">
      <c r="A111" s="4">
        <v>45595</v>
      </c>
      <c r="B111" s="5">
        <v>257.55</v>
      </c>
      <c r="C111" s="5">
        <v>72.69</v>
      </c>
      <c r="E111">
        <f t="shared" si="1"/>
        <v>-7.5909371146731294E-3</v>
      </c>
      <c r="F111">
        <f t="shared" si="1"/>
        <v>-5.472704884389187E-3</v>
      </c>
    </row>
    <row r="112" spans="1:6" x14ac:dyDescent="0.3">
      <c r="A112" s="4">
        <v>45594</v>
      </c>
      <c r="B112" s="5">
        <v>259.52</v>
      </c>
      <c r="C112" s="5">
        <v>73.09</v>
      </c>
      <c r="E112">
        <f t="shared" si="1"/>
        <v>-1.1390042284103497E-2</v>
      </c>
      <c r="F112">
        <f t="shared" si="1"/>
        <v>1.0926694329184042E-2</v>
      </c>
    </row>
    <row r="113" spans="1:6" x14ac:dyDescent="0.3">
      <c r="A113" s="4">
        <v>45593</v>
      </c>
      <c r="B113" s="5">
        <v>262.51</v>
      </c>
      <c r="C113" s="5">
        <v>72.3</v>
      </c>
      <c r="E113">
        <f t="shared" si="1"/>
        <v>-2.4815186299639684E-2</v>
      </c>
      <c r="F113">
        <f t="shared" si="1"/>
        <v>-1.3104013104013212E-2</v>
      </c>
    </row>
    <row r="114" spans="1:6" x14ac:dyDescent="0.3">
      <c r="A114" s="4">
        <v>45590</v>
      </c>
      <c r="B114" s="5">
        <v>269.19</v>
      </c>
      <c r="C114" s="5">
        <v>73.260000000000005</v>
      </c>
      <c r="E114">
        <f t="shared" si="1"/>
        <v>3.3438267813267732E-2</v>
      </c>
      <c r="F114">
        <f t="shared" si="1"/>
        <v>-1.3466199838405602E-2</v>
      </c>
    </row>
    <row r="115" spans="1:6" x14ac:dyDescent="0.3">
      <c r="A115" s="4">
        <v>45589</v>
      </c>
      <c r="B115" s="5">
        <v>260.48</v>
      </c>
      <c r="C115" s="5">
        <v>74.260000000000005</v>
      </c>
      <c r="E115">
        <f t="shared" si="1"/>
        <v>0.21919026445120529</v>
      </c>
      <c r="F115">
        <f t="shared" si="1"/>
        <v>-1.3418360568619515E-2</v>
      </c>
    </row>
    <row r="116" spans="1:6" x14ac:dyDescent="0.3">
      <c r="A116" s="4">
        <v>45588</v>
      </c>
      <c r="B116" s="5">
        <v>213.65</v>
      </c>
      <c r="C116" s="5">
        <v>75.27</v>
      </c>
      <c r="E116">
        <f t="shared" si="1"/>
        <v>-1.9819241179978866E-2</v>
      </c>
      <c r="F116">
        <f t="shared" si="1"/>
        <v>-1.2981904012588632E-2</v>
      </c>
    </row>
    <row r="117" spans="1:6" x14ac:dyDescent="0.3">
      <c r="A117" s="4">
        <v>45587</v>
      </c>
      <c r="B117" s="5">
        <v>217.97</v>
      </c>
      <c r="C117" s="5">
        <v>76.260000000000005</v>
      </c>
      <c r="E117">
        <f t="shared" si="1"/>
        <v>-4.0210189627598609E-3</v>
      </c>
      <c r="F117">
        <f t="shared" si="1"/>
        <v>9.3977498345467637E-3</v>
      </c>
    </row>
    <row r="118" spans="1:6" x14ac:dyDescent="0.3">
      <c r="A118" s="4">
        <v>45586</v>
      </c>
      <c r="B118" s="5">
        <v>218.85</v>
      </c>
      <c r="C118" s="5">
        <v>75.55</v>
      </c>
      <c r="E118">
        <f t="shared" si="1"/>
        <v>-8.3824195740824399E-3</v>
      </c>
      <c r="F118">
        <f t="shared" si="1"/>
        <v>1.856517703222392E-3</v>
      </c>
    </row>
    <row r="119" spans="1:6" x14ac:dyDescent="0.3">
      <c r="A119" s="4">
        <v>45583</v>
      </c>
      <c r="B119" s="5">
        <v>220.7</v>
      </c>
      <c r="C119" s="5">
        <v>75.41</v>
      </c>
      <c r="E119">
        <f t="shared" si="1"/>
        <v>-8.6015663905110115E-4</v>
      </c>
      <c r="F119">
        <f t="shared" si="1"/>
        <v>3.3262373602980311E-3</v>
      </c>
    </row>
    <row r="120" spans="1:6" x14ac:dyDescent="0.3">
      <c r="A120" s="4">
        <v>45582</v>
      </c>
      <c r="B120" s="5">
        <v>220.89</v>
      </c>
      <c r="C120" s="5">
        <v>75.16</v>
      </c>
      <c r="E120">
        <f t="shared" si="1"/>
        <v>-1.9879817467131711E-3</v>
      </c>
      <c r="F120">
        <f t="shared" si="1"/>
        <v>1.065530101225337E-3</v>
      </c>
    </row>
    <row r="121" spans="1:6" x14ac:dyDescent="0.3">
      <c r="A121" s="4">
        <v>45581</v>
      </c>
      <c r="B121" s="5">
        <v>221.33</v>
      </c>
      <c r="C121" s="5">
        <v>75.08</v>
      </c>
      <c r="E121">
        <f t="shared" si="1"/>
        <v>8.0156669854716915E-3</v>
      </c>
      <c r="F121">
        <f t="shared" si="1"/>
        <v>-2.9216467463479266E-3</v>
      </c>
    </row>
    <row r="122" spans="1:6" x14ac:dyDescent="0.3">
      <c r="A122" s="4">
        <v>45580</v>
      </c>
      <c r="B122" s="5">
        <v>219.57</v>
      </c>
      <c r="C122" s="5">
        <v>75.3</v>
      </c>
      <c r="E122">
        <f t="shared" si="1"/>
        <v>1.8707793392954764E-3</v>
      </c>
      <c r="F122">
        <f t="shared" si="1"/>
        <v>7.7623126338329535E-3</v>
      </c>
    </row>
    <row r="123" spans="1:6" x14ac:dyDescent="0.3">
      <c r="A123" s="4">
        <v>45579</v>
      </c>
      <c r="B123" s="5">
        <v>219.16</v>
      </c>
      <c r="C123" s="5">
        <v>74.72</v>
      </c>
      <c r="E123">
        <f t="shared" si="1"/>
        <v>6.2442607897152669E-3</v>
      </c>
      <c r="F123">
        <f t="shared" si="1"/>
        <v>-2.269995994124739E-3</v>
      </c>
    </row>
    <row r="124" spans="1:6" x14ac:dyDescent="0.3">
      <c r="A124" s="4">
        <v>45576</v>
      </c>
      <c r="B124" s="5">
        <v>217.8</v>
      </c>
      <c r="C124" s="5">
        <v>74.89</v>
      </c>
      <c r="E124">
        <f t="shared" si="1"/>
        <v>-8.7825103656238218E-2</v>
      </c>
      <c r="F124">
        <f t="shared" si="1"/>
        <v>-5.9729227501991349E-3</v>
      </c>
    </row>
    <row r="125" spans="1:6" x14ac:dyDescent="0.3">
      <c r="A125" s="4">
        <v>45575</v>
      </c>
      <c r="B125" s="5">
        <v>238.77</v>
      </c>
      <c r="C125" s="5">
        <v>75.34</v>
      </c>
      <c r="E125">
        <f t="shared" si="1"/>
        <v>-9.4586185438705703E-3</v>
      </c>
      <c r="F125">
        <f t="shared" si="1"/>
        <v>-1.1286089238845137E-2</v>
      </c>
    </row>
    <row r="126" spans="1:6" x14ac:dyDescent="0.3">
      <c r="A126" s="4">
        <v>45574</v>
      </c>
      <c r="B126" s="5">
        <v>241.05</v>
      </c>
      <c r="C126" s="5">
        <v>76.2</v>
      </c>
      <c r="E126">
        <f t="shared" si="1"/>
        <v>-1.4110429447852714E-2</v>
      </c>
      <c r="F126">
        <f t="shared" si="1"/>
        <v>-1.8339009693476625E-3</v>
      </c>
    </row>
    <row r="127" spans="1:6" x14ac:dyDescent="0.3">
      <c r="A127" s="4">
        <v>45573</v>
      </c>
      <c r="B127" s="5">
        <v>244.5</v>
      </c>
      <c r="C127" s="5">
        <v>76.34</v>
      </c>
      <c r="E127">
        <f t="shared" si="1"/>
        <v>1.5238965245193652E-2</v>
      </c>
      <c r="F127">
        <f t="shared" si="1"/>
        <v>-6.2483728195781019E-3</v>
      </c>
    </row>
    <row r="128" spans="1:6" x14ac:dyDescent="0.3">
      <c r="A128" s="4">
        <v>45572</v>
      </c>
      <c r="B128" s="5">
        <v>240.83</v>
      </c>
      <c r="C128" s="5">
        <v>76.819999999999993</v>
      </c>
      <c r="E128">
        <f t="shared" si="1"/>
        <v>-3.6988163787587972E-2</v>
      </c>
      <c r="F128">
        <f t="shared" si="1"/>
        <v>-6.5951118582698197E-3</v>
      </c>
    </row>
    <row r="129" spans="1:6" x14ac:dyDescent="0.3">
      <c r="A129" s="4">
        <v>45569</v>
      </c>
      <c r="B129" s="5">
        <v>250.08</v>
      </c>
      <c r="C129" s="5">
        <v>77.33</v>
      </c>
      <c r="E129">
        <f t="shared" si="1"/>
        <v>3.9142358514086331E-2</v>
      </c>
      <c r="F129">
        <f t="shared" si="1"/>
        <v>1.4563106796116498E-2</v>
      </c>
    </row>
    <row r="130" spans="1:6" x14ac:dyDescent="0.3">
      <c r="A130" s="4">
        <v>45568</v>
      </c>
      <c r="B130" s="5">
        <v>240.66</v>
      </c>
      <c r="C130" s="5">
        <v>76.22</v>
      </c>
      <c r="E130">
        <f t="shared" si="1"/>
        <v>-3.357160067464466E-2</v>
      </c>
      <c r="F130">
        <f t="shared" si="1"/>
        <v>-2.2068257634077482E-2</v>
      </c>
    </row>
    <row r="131" spans="1:6" x14ac:dyDescent="0.3">
      <c r="A131" s="4">
        <v>45567</v>
      </c>
      <c r="B131" s="5">
        <v>249.02</v>
      </c>
      <c r="C131" s="5">
        <v>77.94</v>
      </c>
      <c r="E131">
        <f t="shared" si="1"/>
        <v>-3.4881016975428156E-2</v>
      </c>
      <c r="F131">
        <f t="shared" si="1"/>
        <v>6.4193092823208568E-4</v>
      </c>
    </row>
    <row r="132" spans="1:6" x14ac:dyDescent="0.3">
      <c r="A132" s="4">
        <v>45566</v>
      </c>
      <c r="B132" s="5">
        <v>258.02</v>
      </c>
      <c r="C132" s="5">
        <v>77.89</v>
      </c>
      <c r="E132">
        <f t="shared" si="1"/>
        <v>-1.3798111837327575E-2</v>
      </c>
      <c r="F132">
        <f t="shared" si="1"/>
        <v>1.5250260688216916E-2</v>
      </c>
    </row>
    <row r="133" spans="1:6" x14ac:dyDescent="0.3">
      <c r="A133" s="4">
        <v>45565</v>
      </c>
      <c r="B133" s="5">
        <v>261.63</v>
      </c>
      <c r="C133" s="5">
        <v>76.72</v>
      </c>
      <c r="E133">
        <f t="shared" si="1"/>
        <v>4.492052522460324E-3</v>
      </c>
      <c r="F133">
        <f t="shared" si="1"/>
        <v>-1.0830324909747335E-2</v>
      </c>
    </row>
    <row r="134" spans="1:6" x14ac:dyDescent="0.3">
      <c r="A134" s="4">
        <v>45562</v>
      </c>
      <c r="B134" s="5">
        <v>260.45999999999998</v>
      </c>
      <c r="C134" s="5">
        <v>77.56</v>
      </c>
      <c r="E134">
        <f t="shared" ref="E134:F197" si="2">(B134-B135)/B135</f>
        <v>2.4545669105499098E-2</v>
      </c>
      <c r="F134">
        <f t="shared" si="2"/>
        <v>-1.4162482296897056E-3</v>
      </c>
    </row>
    <row r="135" spans="1:6" x14ac:dyDescent="0.3">
      <c r="A135" s="4">
        <v>45561</v>
      </c>
      <c r="B135" s="5">
        <v>254.22</v>
      </c>
      <c r="C135" s="5">
        <v>77.67</v>
      </c>
      <c r="E135">
        <f t="shared" si="2"/>
        <v>-1.0894093844836913E-2</v>
      </c>
      <c r="F135">
        <f t="shared" si="2"/>
        <v>-1.9070472341500441E-2</v>
      </c>
    </row>
    <row r="136" spans="1:6" x14ac:dyDescent="0.3">
      <c r="A136" s="4">
        <v>45560</v>
      </c>
      <c r="B136" s="5">
        <v>257.02</v>
      </c>
      <c r="C136" s="5">
        <v>79.180000000000007</v>
      </c>
      <c r="E136">
        <f t="shared" si="2"/>
        <v>1.0815275101270191E-2</v>
      </c>
      <c r="F136">
        <f t="shared" si="2"/>
        <v>-2.5956452208143674E-2</v>
      </c>
    </row>
    <row r="137" spans="1:6" x14ac:dyDescent="0.3">
      <c r="A137" s="4">
        <v>45559</v>
      </c>
      <c r="B137" s="5">
        <v>254.27</v>
      </c>
      <c r="C137" s="5">
        <v>81.290000000000006</v>
      </c>
      <c r="E137">
        <f t="shared" si="2"/>
        <v>1.708000000000004E-2</v>
      </c>
      <c r="F137">
        <f t="shared" si="2"/>
        <v>3.343503686753127E-2</v>
      </c>
    </row>
    <row r="138" spans="1:6" x14ac:dyDescent="0.3">
      <c r="A138" s="4">
        <v>45558</v>
      </c>
      <c r="B138" s="5">
        <v>250</v>
      </c>
      <c r="C138" s="5">
        <v>78.66</v>
      </c>
      <c r="E138">
        <f t="shared" si="2"/>
        <v>4.9317943336831059E-2</v>
      </c>
      <c r="F138">
        <f t="shared" si="2"/>
        <v>3.5817750855938885E-2</v>
      </c>
    </row>
    <row r="139" spans="1:6" x14ac:dyDescent="0.3">
      <c r="A139" s="4">
        <v>45555</v>
      </c>
      <c r="B139" s="5">
        <v>238.25</v>
      </c>
      <c r="C139" s="5">
        <v>75.94</v>
      </c>
      <c r="E139">
        <f t="shared" si="2"/>
        <v>-2.3245326336503721E-2</v>
      </c>
      <c r="F139">
        <f t="shared" si="2"/>
        <v>-2.9892692897291816E-2</v>
      </c>
    </row>
    <row r="140" spans="1:6" x14ac:dyDescent="0.3">
      <c r="A140" s="4">
        <v>45554</v>
      </c>
      <c r="B140" s="5">
        <v>243.92</v>
      </c>
      <c r="C140" s="5">
        <v>78.28</v>
      </c>
      <c r="E140">
        <f t="shared" si="2"/>
        <v>7.3591549295774647E-2</v>
      </c>
      <c r="F140">
        <f t="shared" si="2"/>
        <v>4.01275577996279E-2</v>
      </c>
    </row>
    <row r="141" spans="1:6" x14ac:dyDescent="0.3">
      <c r="A141" s="4">
        <v>45553</v>
      </c>
      <c r="B141" s="5">
        <v>227.2</v>
      </c>
      <c r="C141" s="5">
        <v>75.260000000000005</v>
      </c>
      <c r="E141">
        <f t="shared" si="2"/>
        <v>-2.9402729626542149E-3</v>
      </c>
      <c r="F141">
        <f t="shared" si="2"/>
        <v>2.1998913633894685E-2</v>
      </c>
    </row>
    <row r="142" spans="1:6" x14ac:dyDescent="0.3">
      <c r="A142" s="4">
        <v>45552</v>
      </c>
      <c r="B142" s="5">
        <v>227.87</v>
      </c>
      <c r="C142" s="5">
        <v>73.64</v>
      </c>
      <c r="E142">
        <f t="shared" si="2"/>
        <v>4.8064203192521538E-3</v>
      </c>
      <c r="F142">
        <f t="shared" si="2"/>
        <v>-3.5115303983228416E-2</v>
      </c>
    </row>
    <row r="143" spans="1:6" x14ac:dyDescent="0.3">
      <c r="A143" s="4">
        <v>45551</v>
      </c>
      <c r="B143" s="5">
        <v>226.78</v>
      </c>
      <c r="C143" s="5">
        <v>76.319999999999993</v>
      </c>
      <c r="E143">
        <f t="shared" si="2"/>
        <v>-1.5241651830300885E-2</v>
      </c>
      <c r="F143">
        <f t="shared" si="2"/>
        <v>2.0184467317203459E-2</v>
      </c>
    </row>
    <row r="144" spans="1:6" x14ac:dyDescent="0.3">
      <c r="A144" s="4">
        <v>45548</v>
      </c>
      <c r="B144" s="5">
        <v>230.29</v>
      </c>
      <c r="C144" s="5">
        <v>74.81</v>
      </c>
      <c r="E144">
        <f t="shared" si="2"/>
        <v>2.0886819546581514E-3</v>
      </c>
      <c r="F144">
        <f t="shared" si="2"/>
        <v>2.2972788185423313E-2</v>
      </c>
    </row>
    <row r="145" spans="1:6" x14ac:dyDescent="0.3">
      <c r="A145" s="4">
        <v>45547</v>
      </c>
      <c r="B145" s="5">
        <v>229.81</v>
      </c>
      <c r="C145" s="5">
        <v>73.13</v>
      </c>
      <c r="E145">
        <f t="shared" si="2"/>
        <v>7.3642221540350097E-3</v>
      </c>
      <c r="F145">
        <f t="shared" si="2"/>
        <v>6.7455947136563169E-3</v>
      </c>
    </row>
    <row r="146" spans="1:6" x14ac:dyDescent="0.3">
      <c r="A146" s="4">
        <v>45546</v>
      </c>
      <c r="B146" s="5">
        <v>228.13</v>
      </c>
      <c r="C146" s="5">
        <v>72.64</v>
      </c>
      <c r="E146">
        <f t="shared" si="2"/>
        <v>8.6660476632621844E-3</v>
      </c>
      <c r="F146">
        <f t="shared" si="2"/>
        <v>-7.51468779887959E-3</v>
      </c>
    </row>
    <row r="147" spans="1:6" x14ac:dyDescent="0.3">
      <c r="A147" s="4">
        <v>45545</v>
      </c>
      <c r="B147" s="5">
        <v>226.17</v>
      </c>
      <c r="C147" s="5">
        <v>73.19</v>
      </c>
      <c r="E147">
        <f t="shared" si="2"/>
        <v>4.5776113191843423E-2</v>
      </c>
      <c r="F147">
        <f t="shared" si="2"/>
        <v>2.478297395687477E-2</v>
      </c>
    </row>
    <row r="148" spans="1:6" x14ac:dyDescent="0.3">
      <c r="A148" s="4">
        <v>45544</v>
      </c>
      <c r="B148" s="5">
        <v>216.27</v>
      </c>
      <c r="C148" s="5">
        <v>71.42</v>
      </c>
      <c r="E148">
        <f t="shared" si="2"/>
        <v>2.6289564846011582E-2</v>
      </c>
      <c r="F148">
        <f t="shared" si="2"/>
        <v>1.2617412028599947E-3</v>
      </c>
    </row>
    <row r="149" spans="1:6" x14ac:dyDescent="0.3">
      <c r="A149" s="4">
        <v>45541</v>
      </c>
      <c r="B149" s="5">
        <v>210.73</v>
      </c>
      <c r="C149" s="5">
        <v>71.33</v>
      </c>
      <c r="E149">
        <f t="shared" si="2"/>
        <v>-8.4459312681930743E-2</v>
      </c>
      <c r="F149">
        <f t="shared" si="2"/>
        <v>3.0780346820809181E-2</v>
      </c>
    </row>
    <row r="150" spans="1:6" x14ac:dyDescent="0.3">
      <c r="A150" s="4">
        <v>45540</v>
      </c>
      <c r="B150" s="5">
        <v>230.17</v>
      </c>
      <c r="C150" s="5">
        <v>69.2</v>
      </c>
      <c r="E150">
        <f t="shared" si="2"/>
        <v>4.904060890570161E-2</v>
      </c>
      <c r="F150">
        <f t="shared" si="2"/>
        <v>-0.1075573897343307</v>
      </c>
    </row>
    <row r="151" spans="1:6" x14ac:dyDescent="0.3">
      <c r="A151" s="4">
        <v>45539</v>
      </c>
      <c r="B151" s="5">
        <v>219.41</v>
      </c>
      <c r="C151" s="5">
        <v>77.540000000000006</v>
      </c>
      <c r="E151">
        <f t="shared" si="2"/>
        <v>4.1832858499525179E-2</v>
      </c>
      <c r="F151">
        <f t="shared" si="2"/>
        <v>-9.9591419816137255E-3</v>
      </c>
    </row>
    <row r="152" spans="1:6" x14ac:dyDescent="0.3">
      <c r="A152" s="4">
        <v>45538</v>
      </c>
      <c r="B152" s="5">
        <v>210.6</v>
      </c>
      <c r="C152" s="5">
        <v>78.319999999999993</v>
      </c>
      <c r="E152">
        <f t="shared" si="2"/>
        <v>-1.6393442622950907E-2</v>
      </c>
      <c r="F152">
        <f t="shared" si="2"/>
        <v>-2.9251363411006613E-2</v>
      </c>
    </row>
    <row r="153" spans="1:6" x14ac:dyDescent="0.3">
      <c r="A153" s="4">
        <v>45534</v>
      </c>
      <c r="B153" s="5">
        <v>214.11</v>
      </c>
      <c r="C153" s="5">
        <v>80.680000000000007</v>
      </c>
      <c r="E153">
        <f t="shared" si="2"/>
        <v>3.7958115183246134E-2</v>
      </c>
      <c r="F153">
        <f t="shared" si="2"/>
        <v>-7.4312608372539097E-4</v>
      </c>
    </row>
    <row r="154" spans="1:6" x14ac:dyDescent="0.3">
      <c r="A154" s="4">
        <v>45533</v>
      </c>
      <c r="B154" s="5">
        <v>206.28</v>
      </c>
      <c r="C154" s="5">
        <v>80.739999999999995</v>
      </c>
      <c r="E154">
        <f t="shared" si="2"/>
        <v>2.575941676792229E-3</v>
      </c>
      <c r="F154">
        <f t="shared" si="2"/>
        <v>-1.295843520782399E-2</v>
      </c>
    </row>
    <row r="155" spans="1:6" x14ac:dyDescent="0.3">
      <c r="A155" s="4">
        <v>45532</v>
      </c>
      <c r="B155" s="5">
        <v>205.75</v>
      </c>
      <c r="C155" s="5">
        <v>81.8</v>
      </c>
      <c r="E155">
        <f t="shared" si="2"/>
        <v>-1.6538406385928052E-2</v>
      </c>
      <c r="F155">
        <f t="shared" si="2"/>
        <v>-1.7653416596613413E-2</v>
      </c>
    </row>
    <row r="156" spans="1:6" x14ac:dyDescent="0.3">
      <c r="A156" s="4">
        <v>45531</v>
      </c>
      <c r="B156" s="5">
        <v>209.21</v>
      </c>
      <c r="C156" s="5">
        <v>83.27</v>
      </c>
      <c r="E156">
        <f t="shared" si="2"/>
        <v>-1.8760846114159749E-2</v>
      </c>
      <c r="F156">
        <f t="shared" si="2"/>
        <v>-7.981891827495851E-3</v>
      </c>
    </row>
    <row r="157" spans="1:6" x14ac:dyDescent="0.3">
      <c r="A157" s="4">
        <v>45530</v>
      </c>
      <c r="B157" s="5">
        <v>213.21</v>
      </c>
      <c r="C157" s="5">
        <v>83.94</v>
      </c>
      <c r="E157">
        <f t="shared" si="2"/>
        <v>-3.2271241830065293E-2</v>
      </c>
      <c r="F157">
        <f t="shared" si="2"/>
        <v>2.3883448770002729E-3</v>
      </c>
    </row>
    <row r="158" spans="1:6" x14ac:dyDescent="0.3">
      <c r="A158" s="4">
        <v>45527</v>
      </c>
      <c r="B158" s="5">
        <v>220.32</v>
      </c>
      <c r="C158" s="5">
        <v>83.74</v>
      </c>
      <c r="E158">
        <f t="shared" si="2"/>
        <v>4.5855881515237812E-2</v>
      </c>
      <c r="F158">
        <f t="shared" si="2"/>
        <v>-1.3118664281454911E-3</v>
      </c>
    </row>
    <row r="159" spans="1:6" x14ac:dyDescent="0.3">
      <c r="A159" s="4">
        <v>45526</v>
      </c>
      <c r="B159" s="5">
        <v>210.66</v>
      </c>
      <c r="C159" s="5">
        <v>83.85</v>
      </c>
      <c r="E159">
        <f t="shared" si="2"/>
        <v>-5.6478702915752285E-2</v>
      </c>
      <c r="F159">
        <f t="shared" si="2"/>
        <v>-1.387745501587683E-2</v>
      </c>
    </row>
    <row r="160" spans="1:6" x14ac:dyDescent="0.3">
      <c r="A160" s="4">
        <v>45525</v>
      </c>
      <c r="B160" s="5">
        <v>223.27</v>
      </c>
      <c r="C160" s="5">
        <v>85.03</v>
      </c>
      <c r="E160">
        <f t="shared" si="2"/>
        <v>9.8145635459069014E-3</v>
      </c>
      <c r="F160">
        <f t="shared" si="2"/>
        <v>9.1383812010443384E-3</v>
      </c>
    </row>
    <row r="161" spans="1:6" x14ac:dyDescent="0.3">
      <c r="A161" s="4">
        <v>45524</v>
      </c>
      <c r="B161" s="5">
        <v>221.1</v>
      </c>
      <c r="C161" s="5">
        <v>84.26</v>
      </c>
      <c r="E161">
        <f t="shared" si="2"/>
        <v>-7.2737068965517447E-3</v>
      </c>
      <c r="F161">
        <f t="shared" si="2"/>
        <v>1.2862122851304333E-2</v>
      </c>
    </row>
    <row r="162" spans="1:6" x14ac:dyDescent="0.3">
      <c r="A162" s="4">
        <v>45523</v>
      </c>
      <c r="B162" s="5">
        <v>222.72</v>
      </c>
      <c r="C162" s="5">
        <v>83.19</v>
      </c>
      <c r="E162">
        <f t="shared" si="2"/>
        <v>3.0538589672404193E-2</v>
      </c>
      <c r="F162">
        <f t="shared" si="2"/>
        <v>-8.2260371959942506E-3</v>
      </c>
    </row>
    <row r="163" spans="1:6" x14ac:dyDescent="0.3">
      <c r="A163" s="4">
        <v>45520</v>
      </c>
      <c r="B163" s="5">
        <v>216.12</v>
      </c>
      <c r="C163" s="5">
        <v>83.88</v>
      </c>
      <c r="E163">
        <f t="shared" si="2"/>
        <v>9.2462874754834137E-3</v>
      </c>
      <c r="F163">
        <f t="shared" si="2"/>
        <v>1.6480853126514778E-2</v>
      </c>
    </row>
    <row r="164" spans="1:6" x14ac:dyDescent="0.3">
      <c r="A164" s="4">
        <v>45519</v>
      </c>
      <c r="B164" s="5">
        <v>214.14</v>
      </c>
      <c r="C164" s="5">
        <v>82.52</v>
      </c>
      <c r="E164">
        <f t="shared" si="2"/>
        <v>6.3362796702750968E-2</v>
      </c>
      <c r="F164">
        <f t="shared" si="2"/>
        <v>-5.423647101361972E-3</v>
      </c>
    </row>
    <row r="165" spans="1:6" x14ac:dyDescent="0.3">
      <c r="A165" s="4">
        <v>45518</v>
      </c>
      <c r="B165" s="5">
        <v>201.38</v>
      </c>
      <c r="C165" s="5">
        <v>82.97</v>
      </c>
      <c r="E165">
        <f t="shared" si="2"/>
        <v>-3.1034980512919294E-2</v>
      </c>
      <c r="F165">
        <f t="shared" si="2"/>
        <v>1.8036809815950905E-2</v>
      </c>
    </row>
    <row r="166" spans="1:6" x14ac:dyDescent="0.3">
      <c r="A166" s="4">
        <v>45517</v>
      </c>
      <c r="B166" s="5">
        <v>207.83</v>
      </c>
      <c r="C166" s="5">
        <v>81.5</v>
      </c>
      <c r="E166">
        <f t="shared" si="2"/>
        <v>5.2357081371208682E-2</v>
      </c>
      <c r="F166">
        <f t="shared" si="2"/>
        <v>-1.9593436198872961E-3</v>
      </c>
    </row>
    <row r="167" spans="1:6" x14ac:dyDescent="0.3">
      <c r="A167" s="4">
        <v>45516</v>
      </c>
      <c r="B167" s="5">
        <v>197.49</v>
      </c>
      <c r="C167" s="5">
        <v>81.66</v>
      </c>
      <c r="E167">
        <f t="shared" si="2"/>
        <v>-1.2549999999999955E-2</v>
      </c>
      <c r="F167">
        <f t="shared" si="2"/>
        <v>1.9475655430711641E-2</v>
      </c>
    </row>
    <row r="168" spans="1:6" x14ac:dyDescent="0.3">
      <c r="A168" s="4">
        <v>45513</v>
      </c>
      <c r="B168" s="5">
        <v>200</v>
      </c>
      <c r="C168" s="5">
        <v>80.099999999999994</v>
      </c>
      <c r="E168">
        <f t="shared" si="2"/>
        <v>5.8338362502514413E-3</v>
      </c>
      <c r="F168">
        <f t="shared" si="2"/>
        <v>1.2642225031605564E-2</v>
      </c>
    </row>
    <row r="169" spans="1:6" x14ac:dyDescent="0.3">
      <c r="A169" s="4">
        <v>45512</v>
      </c>
      <c r="B169" s="5">
        <v>198.84</v>
      </c>
      <c r="C169" s="5">
        <v>79.099999999999994</v>
      </c>
      <c r="E169">
        <f t="shared" si="2"/>
        <v>3.6921151439299194E-2</v>
      </c>
      <c r="F169">
        <f t="shared" si="2"/>
        <v>3.0433679939131991E-3</v>
      </c>
    </row>
    <row r="170" spans="1:6" x14ac:dyDescent="0.3">
      <c r="A170" s="4">
        <v>45511</v>
      </c>
      <c r="B170" s="5">
        <v>191.76</v>
      </c>
      <c r="C170" s="5">
        <v>78.86</v>
      </c>
      <c r="E170">
        <f t="shared" si="2"/>
        <v>-4.4258373205741608E-2</v>
      </c>
      <c r="F170">
        <f t="shared" si="2"/>
        <v>-1.252191334835963E-2</v>
      </c>
    </row>
    <row r="171" spans="1:6" x14ac:dyDescent="0.3">
      <c r="A171" s="4">
        <v>45510</v>
      </c>
      <c r="B171" s="5">
        <v>200.64</v>
      </c>
      <c r="C171" s="5">
        <v>79.86</v>
      </c>
      <c r="E171">
        <f t="shared" si="2"/>
        <v>8.8495575221238486E-3</v>
      </c>
      <c r="F171">
        <f t="shared" si="2"/>
        <v>-7.5075075075077915E-4</v>
      </c>
    </row>
    <row r="172" spans="1:6" x14ac:dyDescent="0.3">
      <c r="A172" s="4">
        <v>45509</v>
      </c>
      <c r="B172" s="5">
        <v>198.88</v>
      </c>
      <c r="C172" s="5">
        <v>79.92</v>
      </c>
      <c r="E172">
        <f t="shared" si="2"/>
        <v>-4.2326768430683261E-2</v>
      </c>
      <c r="F172">
        <f t="shared" si="2"/>
        <v>-8.6827090052096594E-3</v>
      </c>
    </row>
    <row r="173" spans="1:6" x14ac:dyDescent="0.3">
      <c r="A173" s="4">
        <v>45506</v>
      </c>
      <c r="B173" s="5">
        <v>207.67</v>
      </c>
      <c r="C173" s="5">
        <v>80.62</v>
      </c>
      <c r="E173">
        <f t="shared" si="2"/>
        <v>-4.2377570782993756E-2</v>
      </c>
      <c r="F173">
        <f t="shared" si="2"/>
        <v>1.434323100150982E-2</v>
      </c>
    </row>
    <row r="174" spans="1:6" x14ac:dyDescent="0.3">
      <c r="A174" s="4">
        <v>45505</v>
      </c>
      <c r="B174" s="5">
        <v>216.86</v>
      </c>
      <c r="C174" s="5">
        <v>79.48</v>
      </c>
      <c r="E174">
        <f t="shared" si="2"/>
        <v>-6.5540569655707245E-2</v>
      </c>
      <c r="F174">
        <f t="shared" si="2"/>
        <v>-2.7603513174403872E-3</v>
      </c>
    </row>
    <row r="175" spans="1:6" x14ac:dyDescent="0.3">
      <c r="A175" s="4">
        <v>45504</v>
      </c>
      <c r="B175" s="5">
        <v>232.07</v>
      </c>
      <c r="C175" s="5">
        <v>79.7</v>
      </c>
      <c r="E175">
        <f t="shared" si="2"/>
        <v>4.2449016260892952E-2</v>
      </c>
      <c r="F175">
        <f t="shared" si="2"/>
        <v>-2.8285783955132811E-2</v>
      </c>
    </row>
    <row r="176" spans="1:6" x14ac:dyDescent="0.3">
      <c r="A176" s="4">
        <v>45503</v>
      </c>
      <c r="B176" s="5">
        <v>222.62</v>
      </c>
      <c r="C176" s="5">
        <v>82.02</v>
      </c>
      <c r="E176">
        <f t="shared" si="2"/>
        <v>-4.0844463593278715E-2</v>
      </c>
      <c r="F176">
        <f t="shared" si="2"/>
        <v>-1.2996389891696731E-2</v>
      </c>
    </row>
    <row r="177" spans="1:6" x14ac:dyDescent="0.3">
      <c r="A177" s="4">
        <v>45502</v>
      </c>
      <c r="B177" s="5">
        <v>232.1</v>
      </c>
      <c r="C177" s="5">
        <v>83.1</v>
      </c>
      <c r="E177">
        <f t="shared" si="2"/>
        <v>5.5959963603275625E-2</v>
      </c>
      <c r="F177">
        <f t="shared" si="2"/>
        <v>-3.2370749883558467E-2</v>
      </c>
    </row>
    <row r="178" spans="1:6" x14ac:dyDescent="0.3">
      <c r="A178" s="4">
        <v>45499</v>
      </c>
      <c r="B178" s="5">
        <v>219.8</v>
      </c>
      <c r="C178" s="5">
        <v>85.88</v>
      </c>
      <c r="E178">
        <f t="shared" si="2"/>
        <v>-2.0431328036321847E-3</v>
      </c>
      <c r="F178">
        <f t="shared" si="2"/>
        <v>-1.2533057376106743E-2</v>
      </c>
    </row>
    <row r="179" spans="1:6" x14ac:dyDescent="0.3">
      <c r="A179" s="4">
        <v>45498</v>
      </c>
      <c r="B179" s="5">
        <v>220.25</v>
      </c>
      <c r="C179" s="5">
        <v>86.97</v>
      </c>
      <c r="E179">
        <f t="shared" si="2"/>
        <v>1.9723135330339325E-2</v>
      </c>
      <c r="F179">
        <f t="shared" si="2"/>
        <v>5.2011095700416421E-3</v>
      </c>
    </row>
    <row r="180" spans="1:6" x14ac:dyDescent="0.3">
      <c r="A180" s="4">
        <v>45497</v>
      </c>
      <c r="B180" s="5">
        <v>215.99</v>
      </c>
      <c r="C180" s="5">
        <v>86.52</v>
      </c>
      <c r="E180">
        <f t="shared" si="2"/>
        <v>-0.12334605081581292</v>
      </c>
      <c r="F180">
        <f t="shared" si="2"/>
        <v>-1.3229927007299393E-2</v>
      </c>
    </row>
    <row r="181" spans="1:6" x14ac:dyDescent="0.3">
      <c r="A181" s="4">
        <v>45496</v>
      </c>
      <c r="B181" s="5">
        <v>246.38</v>
      </c>
      <c r="C181" s="5">
        <v>87.68</v>
      </c>
      <c r="E181">
        <f t="shared" si="2"/>
        <v>-2.0396803308019545E-2</v>
      </c>
      <c r="F181">
        <f t="shared" si="2"/>
        <v>-5.8956916099772785E-3</v>
      </c>
    </row>
    <row r="182" spans="1:6" x14ac:dyDescent="0.3">
      <c r="A182" s="4">
        <v>45495</v>
      </c>
      <c r="B182" s="5">
        <v>251.51</v>
      </c>
      <c r="C182" s="5">
        <v>88.2</v>
      </c>
      <c r="E182">
        <f t="shared" si="2"/>
        <v>5.1463210702341146E-2</v>
      </c>
      <c r="F182">
        <f t="shared" si="2"/>
        <v>-1.4194702134793742E-2</v>
      </c>
    </row>
    <row r="183" spans="1:6" x14ac:dyDescent="0.3">
      <c r="A183" s="4">
        <v>45492</v>
      </c>
      <c r="B183" s="5">
        <v>239.2</v>
      </c>
      <c r="C183" s="5">
        <v>89.47</v>
      </c>
      <c r="E183">
        <f t="shared" si="2"/>
        <v>-4.0243951370220285E-2</v>
      </c>
      <c r="F183">
        <f t="shared" si="2"/>
        <v>-4.3400845760071284E-3</v>
      </c>
    </row>
    <row r="184" spans="1:6" x14ac:dyDescent="0.3">
      <c r="A184" s="4">
        <v>45491</v>
      </c>
      <c r="B184" s="5">
        <v>249.23</v>
      </c>
      <c r="C184" s="5">
        <v>89.86</v>
      </c>
      <c r="E184">
        <f t="shared" si="2"/>
        <v>2.9376257545271219E-3</v>
      </c>
      <c r="F184">
        <f t="shared" si="2"/>
        <v>-1.5772179627601291E-2</v>
      </c>
    </row>
    <row r="185" spans="1:6" x14ac:dyDescent="0.3">
      <c r="A185" s="4">
        <v>45490</v>
      </c>
      <c r="B185" s="5">
        <v>248.5</v>
      </c>
      <c r="C185" s="5">
        <v>91.3</v>
      </c>
      <c r="E185">
        <f t="shared" si="2"/>
        <v>-3.1415653258497045E-2</v>
      </c>
      <c r="F185">
        <f t="shared" si="2"/>
        <v>2.4461400359066344E-2</v>
      </c>
    </row>
    <row r="186" spans="1:6" x14ac:dyDescent="0.3">
      <c r="A186" s="4">
        <v>45489</v>
      </c>
      <c r="B186" s="5">
        <v>256.56</v>
      </c>
      <c r="C186" s="5">
        <v>89.12</v>
      </c>
      <c r="E186">
        <f t="shared" si="2"/>
        <v>1.5516149461684675E-2</v>
      </c>
      <c r="F186">
        <f t="shared" si="2"/>
        <v>-2.5158608619558053E-2</v>
      </c>
    </row>
    <row r="187" spans="1:6" x14ac:dyDescent="0.3">
      <c r="A187" s="4">
        <v>45488</v>
      </c>
      <c r="B187" s="5">
        <v>252.64</v>
      </c>
      <c r="C187" s="5">
        <v>91.42</v>
      </c>
      <c r="E187">
        <f t="shared" si="2"/>
        <v>1.7765781734681532E-2</v>
      </c>
      <c r="F187">
        <f t="shared" si="2"/>
        <v>1.8493761140819926E-2</v>
      </c>
    </row>
    <row r="188" spans="1:6" x14ac:dyDescent="0.3">
      <c r="A188" s="4">
        <v>45485</v>
      </c>
      <c r="B188" s="5">
        <v>248.23</v>
      </c>
      <c r="C188" s="5">
        <v>89.76</v>
      </c>
      <c r="E188">
        <f t="shared" si="2"/>
        <v>2.9871800190847564E-2</v>
      </c>
      <c r="F188">
        <f t="shared" si="2"/>
        <v>4.8136124482257561E-3</v>
      </c>
    </row>
    <row r="189" spans="1:6" x14ac:dyDescent="0.3">
      <c r="A189" s="4">
        <v>45484</v>
      </c>
      <c r="B189" s="5">
        <v>241.03</v>
      </c>
      <c r="C189" s="5">
        <v>89.33</v>
      </c>
      <c r="E189">
        <f t="shared" si="2"/>
        <v>-8.4441236800121514E-2</v>
      </c>
      <c r="F189">
        <f t="shared" si="2"/>
        <v>-5.8980636545737939E-3</v>
      </c>
    </row>
    <row r="190" spans="1:6" x14ac:dyDescent="0.3">
      <c r="A190" s="4">
        <v>45483</v>
      </c>
      <c r="B190" s="5">
        <v>263.26</v>
      </c>
      <c r="C190" s="5">
        <v>89.86</v>
      </c>
      <c r="E190">
        <f t="shared" si="2"/>
        <v>3.5451530515000452E-3</v>
      </c>
      <c r="F190">
        <f t="shared" si="2"/>
        <v>-2.5590978095857725E-2</v>
      </c>
    </row>
    <row r="191" spans="1:6" x14ac:dyDescent="0.3">
      <c r="A191" s="4">
        <v>45482</v>
      </c>
      <c r="B191" s="5">
        <v>262.33</v>
      </c>
      <c r="C191" s="5">
        <v>92.22</v>
      </c>
      <c r="E191">
        <f t="shared" si="2"/>
        <v>3.7123428481062648E-2</v>
      </c>
      <c r="F191">
        <f t="shared" si="2"/>
        <v>1.5974440894568721E-2</v>
      </c>
    </row>
    <row r="192" spans="1:6" x14ac:dyDescent="0.3">
      <c r="A192" s="4">
        <v>45481</v>
      </c>
      <c r="B192" s="5">
        <v>252.94</v>
      </c>
      <c r="C192" s="5">
        <v>90.77</v>
      </c>
      <c r="E192">
        <f t="shared" si="2"/>
        <v>5.6456743002544028E-3</v>
      </c>
      <c r="F192">
        <f t="shared" si="2"/>
        <v>1.1928651059085766E-2</v>
      </c>
    </row>
    <row r="193" spans="1:6" x14ac:dyDescent="0.3">
      <c r="A193" s="4">
        <v>45478</v>
      </c>
      <c r="B193" s="5">
        <v>251.52</v>
      </c>
      <c r="C193" s="5">
        <v>89.7</v>
      </c>
      <c r="E193">
        <f t="shared" si="2"/>
        <v>2.0820650188725288E-2</v>
      </c>
      <c r="F193">
        <f t="shared" si="2"/>
        <v>2.2805017103762829E-2</v>
      </c>
    </row>
    <row r="194" spans="1:6" x14ac:dyDescent="0.3">
      <c r="A194" s="4">
        <v>45476</v>
      </c>
      <c r="B194" s="5">
        <v>246.39</v>
      </c>
      <c r="C194" s="5">
        <v>87.7</v>
      </c>
      <c r="E194">
        <f t="shared" si="2"/>
        <v>6.5424197872524417E-2</v>
      </c>
      <c r="F194">
        <f t="shared" si="2"/>
        <v>5.6186217176930299E-3</v>
      </c>
    </row>
    <row r="195" spans="1:6" x14ac:dyDescent="0.3">
      <c r="A195" s="4">
        <v>45475</v>
      </c>
      <c r="B195" s="5">
        <v>231.26</v>
      </c>
      <c r="C195" s="5">
        <v>87.21</v>
      </c>
      <c r="E195">
        <f t="shared" si="2"/>
        <v>0.10197274373391774</v>
      </c>
      <c r="F195">
        <f t="shared" si="2"/>
        <v>-5.2469487852173828E-3</v>
      </c>
    </row>
    <row r="196" spans="1:6" x14ac:dyDescent="0.3">
      <c r="A196" s="4">
        <v>45474</v>
      </c>
      <c r="B196" s="5">
        <v>209.86</v>
      </c>
      <c r="C196" s="5">
        <v>87.67</v>
      </c>
      <c r="E196">
        <f t="shared" si="2"/>
        <v>6.054174247018404E-2</v>
      </c>
      <c r="F196">
        <f t="shared" si="2"/>
        <v>-7.3596014492752666E-3</v>
      </c>
    </row>
    <row r="197" spans="1:6" x14ac:dyDescent="0.3">
      <c r="A197" s="4">
        <v>45471</v>
      </c>
      <c r="B197" s="5">
        <v>197.88</v>
      </c>
      <c r="C197" s="5">
        <v>88.32</v>
      </c>
      <c r="E197">
        <f t="shared" si="2"/>
        <v>2.3300577449093707E-3</v>
      </c>
      <c r="F197">
        <f t="shared" si="2"/>
        <v>-4.059539918809355E-3</v>
      </c>
    </row>
    <row r="198" spans="1:6" x14ac:dyDescent="0.3">
      <c r="A198" s="4">
        <v>45470</v>
      </c>
      <c r="B198" s="5">
        <v>197.42</v>
      </c>
      <c r="C198" s="5">
        <v>88.68</v>
      </c>
      <c r="E198">
        <f t="shared" ref="E198:F255" si="3">(B198-B199)/B199</f>
        <v>5.3470489382287665E-3</v>
      </c>
      <c r="F198">
        <f t="shared" si="3"/>
        <v>7.7272727272728048E-3</v>
      </c>
    </row>
    <row r="199" spans="1:6" x14ac:dyDescent="0.3">
      <c r="A199" s="4">
        <v>45469</v>
      </c>
      <c r="B199" s="5">
        <v>196.37</v>
      </c>
      <c r="C199" s="5">
        <v>88</v>
      </c>
      <c r="E199">
        <f t="shared" si="3"/>
        <v>4.8145182812917055E-2</v>
      </c>
      <c r="F199">
        <f t="shared" si="3"/>
        <v>-1.9170753455193923E-2</v>
      </c>
    </row>
    <row r="200" spans="1:6" x14ac:dyDescent="0.3">
      <c r="A200" s="4">
        <v>45468</v>
      </c>
      <c r="B200" s="5">
        <v>187.35</v>
      </c>
      <c r="C200" s="5">
        <v>89.72</v>
      </c>
      <c r="E200">
        <f t="shared" si="3"/>
        <v>2.6125534012487576E-2</v>
      </c>
      <c r="F200">
        <f t="shared" si="3"/>
        <v>1.6887679927462255E-2</v>
      </c>
    </row>
    <row r="201" spans="1:6" x14ac:dyDescent="0.3">
      <c r="A201" s="4">
        <v>45467</v>
      </c>
      <c r="B201" s="5">
        <v>182.58</v>
      </c>
      <c r="C201" s="5">
        <v>88.23</v>
      </c>
      <c r="E201">
        <f t="shared" si="3"/>
        <v>-2.3495983826019259E-3</v>
      </c>
      <c r="F201">
        <f t="shared" si="3"/>
        <v>3.9827036868457961E-3</v>
      </c>
    </row>
    <row r="202" spans="1:6" x14ac:dyDescent="0.3">
      <c r="A202" s="4">
        <v>45464</v>
      </c>
      <c r="B202" s="5">
        <v>183.01</v>
      </c>
      <c r="C202" s="5">
        <v>87.88</v>
      </c>
      <c r="E202">
        <f t="shared" si="3"/>
        <v>7.9308255769124734E-3</v>
      </c>
      <c r="F202">
        <f t="shared" si="3"/>
        <v>1.3673655423882215E-3</v>
      </c>
    </row>
    <row r="203" spans="1:6" x14ac:dyDescent="0.3">
      <c r="A203" s="4">
        <v>45463</v>
      </c>
      <c r="B203" s="5">
        <v>181.57</v>
      </c>
      <c r="C203" s="5">
        <v>87.76</v>
      </c>
      <c r="E203">
        <f t="shared" si="3"/>
        <v>-1.7797251974467274E-2</v>
      </c>
      <c r="F203">
        <f t="shared" si="3"/>
        <v>-2.6619343389529631E-2</v>
      </c>
    </row>
    <row r="204" spans="1:6" x14ac:dyDescent="0.3">
      <c r="A204" s="4">
        <v>45461</v>
      </c>
      <c r="B204" s="5">
        <v>184.86</v>
      </c>
      <c r="C204" s="5">
        <v>90.16</v>
      </c>
      <c r="E204">
        <f t="shared" si="3"/>
        <v>-1.3764404609474947E-2</v>
      </c>
      <c r="F204">
        <f t="shared" si="3"/>
        <v>1.110370863868469E-3</v>
      </c>
    </row>
    <row r="205" spans="1:6" x14ac:dyDescent="0.3">
      <c r="A205" s="4">
        <v>45460</v>
      </c>
      <c r="B205" s="5">
        <v>187.44</v>
      </c>
      <c r="C205" s="5">
        <v>90.06</v>
      </c>
      <c r="E205">
        <f t="shared" si="3"/>
        <v>5.2974551991461193E-2</v>
      </c>
      <c r="F205">
        <f t="shared" si="3"/>
        <v>2.4806554392353287E-2</v>
      </c>
    </row>
    <row r="206" spans="1:6" x14ac:dyDescent="0.3">
      <c r="A206" s="4">
        <v>45457</v>
      </c>
      <c r="B206" s="5">
        <v>178.01</v>
      </c>
      <c r="C206" s="5">
        <v>87.88</v>
      </c>
      <c r="E206">
        <f t="shared" si="3"/>
        <v>-2.4442374088891369E-2</v>
      </c>
      <c r="F206">
        <f t="shared" si="3"/>
        <v>-6.3319764812302384E-3</v>
      </c>
    </row>
    <row r="207" spans="1:6" x14ac:dyDescent="0.3">
      <c r="A207" s="4">
        <v>45456</v>
      </c>
      <c r="B207" s="5">
        <v>182.47</v>
      </c>
      <c r="C207" s="5">
        <v>88.44</v>
      </c>
      <c r="E207">
        <f t="shared" si="3"/>
        <v>2.9217665971007993E-2</v>
      </c>
      <c r="F207">
        <f t="shared" si="3"/>
        <v>-5.5099516473631968E-3</v>
      </c>
    </row>
    <row r="208" spans="1:6" x14ac:dyDescent="0.3">
      <c r="A208" s="4">
        <v>45455</v>
      </c>
      <c r="B208" s="5">
        <v>177.29</v>
      </c>
      <c r="C208" s="5">
        <v>88.93</v>
      </c>
      <c r="E208">
        <f t="shared" si="3"/>
        <v>3.8849173795851372E-2</v>
      </c>
      <c r="F208">
        <f t="shared" si="3"/>
        <v>1.5762421473443856E-2</v>
      </c>
    </row>
    <row r="209" spans="1:6" x14ac:dyDescent="0.3">
      <c r="A209" s="4">
        <v>45454</v>
      </c>
      <c r="B209" s="5">
        <v>170.66</v>
      </c>
      <c r="C209" s="5">
        <v>87.55</v>
      </c>
      <c r="E209">
        <f t="shared" si="3"/>
        <v>-1.8010242246389294E-2</v>
      </c>
      <c r="F209">
        <f t="shared" si="3"/>
        <v>-4.8874744260059876E-3</v>
      </c>
    </row>
    <row r="210" spans="1:6" x14ac:dyDescent="0.3">
      <c r="A210" s="4">
        <v>45453</v>
      </c>
      <c r="B210" s="5">
        <v>173.79</v>
      </c>
      <c r="C210" s="5">
        <v>87.98</v>
      </c>
      <c r="E210">
        <f t="shared" si="3"/>
        <v>-2.0791075050709928E-2</v>
      </c>
      <c r="F210">
        <f t="shared" si="3"/>
        <v>1.2894312687082713E-2</v>
      </c>
    </row>
    <row r="211" spans="1:6" x14ac:dyDescent="0.3">
      <c r="A211" s="4">
        <v>45450</v>
      </c>
      <c r="B211" s="5">
        <v>177.48</v>
      </c>
      <c r="C211" s="5">
        <v>86.86</v>
      </c>
      <c r="E211">
        <f t="shared" si="3"/>
        <v>-2.5851410587839044E-3</v>
      </c>
      <c r="F211">
        <f t="shared" si="3"/>
        <v>-1.4745916515426465E-2</v>
      </c>
    </row>
    <row r="212" spans="1:6" x14ac:dyDescent="0.3">
      <c r="A212" s="4">
        <v>45449</v>
      </c>
      <c r="B212" s="5">
        <v>177.94</v>
      </c>
      <c r="C212" s="5">
        <v>88.16</v>
      </c>
      <c r="E212">
        <f t="shared" si="3"/>
        <v>1.6799999999999989E-2</v>
      </c>
      <c r="F212">
        <f t="shared" si="3"/>
        <v>-2.7038958172387186E-2</v>
      </c>
    </row>
    <row r="213" spans="1:6" x14ac:dyDescent="0.3">
      <c r="A213" s="4">
        <v>45448</v>
      </c>
      <c r="B213" s="5">
        <v>175</v>
      </c>
      <c r="C213" s="5">
        <v>90.61</v>
      </c>
      <c r="E213">
        <f t="shared" si="3"/>
        <v>1.3160153344394904E-3</v>
      </c>
      <c r="F213">
        <f t="shared" si="3"/>
        <v>-2.6417171161254253E-3</v>
      </c>
    </row>
    <row r="214" spans="1:6" x14ac:dyDescent="0.3">
      <c r="A214" s="4">
        <v>45447</v>
      </c>
      <c r="B214" s="5">
        <v>174.77</v>
      </c>
      <c r="C214" s="5">
        <v>90.85</v>
      </c>
      <c r="E214">
        <f t="shared" si="3"/>
        <v>-8.6221566736626124E-3</v>
      </c>
      <c r="F214">
        <f t="shared" si="3"/>
        <v>-3.3010563380282942E-4</v>
      </c>
    </row>
    <row r="215" spans="1:6" x14ac:dyDescent="0.3">
      <c r="A215" s="4">
        <v>45446</v>
      </c>
      <c r="B215" s="5">
        <v>176.29</v>
      </c>
      <c r="C215" s="5">
        <v>90.88</v>
      </c>
      <c r="E215">
        <f t="shared" si="3"/>
        <v>-1.0051662174303798E-2</v>
      </c>
      <c r="F215">
        <f t="shared" si="3"/>
        <v>-1.3186813186813686E-3</v>
      </c>
    </row>
    <row r="216" spans="1:6" x14ac:dyDescent="0.3">
      <c r="A216" s="4">
        <v>45443</v>
      </c>
      <c r="B216" s="5">
        <v>178.08</v>
      </c>
      <c r="C216" s="5">
        <v>91</v>
      </c>
      <c r="E216">
        <f t="shared" si="3"/>
        <v>-3.9711393254655159E-3</v>
      </c>
      <c r="F216">
        <f t="shared" si="3"/>
        <v>-6.0076460950300075E-3</v>
      </c>
    </row>
    <row r="217" spans="1:6" x14ac:dyDescent="0.3">
      <c r="A217" s="4">
        <v>45442</v>
      </c>
      <c r="B217" s="5">
        <v>178.79</v>
      </c>
      <c r="C217" s="5">
        <v>91.55</v>
      </c>
      <c r="E217">
        <f t="shared" si="3"/>
        <v>1.4756796639990888E-2</v>
      </c>
      <c r="F217">
        <f t="shared" si="3"/>
        <v>-4.5667065347396079E-3</v>
      </c>
    </row>
    <row r="218" spans="1:6" x14ac:dyDescent="0.3">
      <c r="A218" s="4">
        <v>45441</v>
      </c>
      <c r="B218" s="5">
        <v>176.19</v>
      </c>
      <c r="C218" s="5">
        <v>91.97</v>
      </c>
      <c r="E218">
        <f t="shared" si="3"/>
        <v>-3.1683168316831811E-3</v>
      </c>
      <c r="F218">
        <f t="shared" si="3"/>
        <v>-1.9533369506240564E-3</v>
      </c>
    </row>
    <row r="219" spans="1:6" x14ac:dyDescent="0.3">
      <c r="A219" s="4">
        <v>45440</v>
      </c>
      <c r="B219" s="5">
        <v>176.75</v>
      </c>
      <c r="C219" s="5">
        <v>92.15</v>
      </c>
      <c r="E219">
        <f t="shared" si="3"/>
        <v>-1.3891988395447495E-2</v>
      </c>
      <c r="F219">
        <f t="shared" si="3"/>
        <v>-1.3700096328802322E-2</v>
      </c>
    </row>
    <row r="220" spans="1:6" x14ac:dyDescent="0.3">
      <c r="A220" s="4">
        <v>45436</v>
      </c>
      <c r="B220" s="5">
        <v>179.24</v>
      </c>
      <c r="C220" s="5">
        <v>93.43</v>
      </c>
      <c r="E220">
        <f t="shared" si="3"/>
        <v>3.1656498215724645E-2</v>
      </c>
      <c r="F220">
        <f t="shared" si="3"/>
        <v>7.0058202198750343E-3</v>
      </c>
    </row>
    <row r="221" spans="1:6" x14ac:dyDescent="0.3">
      <c r="A221" s="4">
        <v>45435</v>
      </c>
      <c r="B221" s="5">
        <v>173.74</v>
      </c>
      <c r="C221" s="5">
        <v>92.78</v>
      </c>
      <c r="E221">
        <f t="shared" si="3"/>
        <v>-3.5367275553828237E-2</v>
      </c>
      <c r="F221">
        <f t="shared" si="3"/>
        <v>2.1602937999568249E-3</v>
      </c>
    </row>
    <row r="222" spans="1:6" x14ac:dyDescent="0.3">
      <c r="A222" s="4">
        <v>45434</v>
      </c>
      <c r="B222" s="5">
        <v>180.11</v>
      </c>
      <c r="C222" s="5">
        <v>92.58</v>
      </c>
      <c r="E222">
        <f t="shared" si="3"/>
        <v>-3.4780278670953811E-2</v>
      </c>
      <c r="F222">
        <f t="shared" si="3"/>
        <v>5.2117263843648644E-3</v>
      </c>
    </row>
    <row r="223" spans="1:6" x14ac:dyDescent="0.3">
      <c r="A223" s="4">
        <v>45433</v>
      </c>
      <c r="B223" s="5">
        <v>186.6</v>
      </c>
      <c r="C223" s="5">
        <v>92.1</v>
      </c>
      <c r="E223">
        <f t="shared" si="3"/>
        <v>6.659045441554734E-2</v>
      </c>
      <c r="F223">
        <f t="shared" si="3"/>
        <v>-1.4657109232909004E-2</v>
      </c>
    </row>
    <row r="224" spans="1:6" x14ac:dyDescent="0.3">
      <c r="A224" s="4">
        <v>45432</v>
      </c>
      <c r="B224" s="5">
        <v>174.95</v>
      </c>
      <c r="C224" s="5">
        <v>93.47</v>
      </c>
      <c r="E224">
        <f t="shared" si="3"/>
        <v>-1.4144032458018816E-2</v>
      </c>
      <c r="F224">
        <f t="shared" si="3"/>
        <v>7.2198275862069153E-3</v>
      </c>
    </row>
    <row r="225" spans="1:6" x14ac:dyDescent="0.3">
      <c r="A225" s="4">
        <v>45429</v>
      </c>
      <c r="B225" s="5">
        <v>177.46</v>
      </c>
      <c r="C225" s="5">
        <v>92.8</v>
      </c>
      <c r="E225">
        <f t="shared" si="3"/>
        <v>1.498512926103869E-2</v>
      </c>
      <c r="F225">
        <f t="shared" si="3"/>
        <v>-8.6132644272177324E-4</v>
      </c>
    </row>
    <row r="226" spans="1:6" x14ac:dyDescent="0.3">
      <c r="A226" s="4">
        <v>45428</v>
      </c>
      <c r="B226" s="5">
        <v>174.84</v>
      </c>
      <c r="C226" s="5">
        <v>92.88</v>
      </c>
      <c r="E226">
        <f t="shared" si="3"/>
        <v>4.8853382378297276E-3</v>
      </c>
      <c r="F226">
        <f t="shared" si="3"/>
        <v>-1.2903225806452103E-3</v>
      </c>
    </row>
    <row r="227" spans="1:6" x14ac:dyDescent="0.3">
      <c r="A227" s="4">
        <v>45427</v>
      </c>
      <c r="B227" s="5">
        <v>173.99</v>
      </c>
      <c r="C227" s="5">
        <v>93</v>
      </c>
      <c r="E227">
        <f t="shared" si="3"/>
        <v>-2.0050689946493956E-2</v>
      </c>
      <c r="F227">
        <f t="shared" si="3"/>
        <v>-2.0433958289445942E-2</v>
      </c>
    </row>
    <row r="228" spans="1:6" x14ac:dyDescent="0.3">
      <c r="A228" s="4">
        <v>45426</v>
      </c>
      <c r="B228" s="5">
        <v>177.55</v>
      </c>
      <c r="C228" s="5">
        <v>94.94</v>
      </c>
      <c r="E228">
        <f t="shared" si="3"/>
        <v>3.2928035371458636E-2</v>
      </c>
      <c r="F228">
        <f t="shared" si="3"/>
        <v>-3.9865715484682695E-3</v>
      </c>
    </row>
    <row r="229" spans="1:6" x14ac:dyDescent="0.3">
      <c r="A229" s="4">
        <v>45425</v>
      </c>
      <c r="B229" s="5">
        <v>171.89</v>
      </c>
      <c r="C229" s="5">
        <v>95.32</v>
      </c>
      <c r="E229">
        <f t="shared" si="3"/>
        <v>2.0300350210719936E-2</v>
      </c>
      <c r="F229">
        <f t="shared" si="3"/>
        <v>-9.147609147609247E-3</v>
      </c>
    </row>
    <row r="230" spans="1:6" x14ac:dyDescent="0.3">
      <c r="A230" s="4">
        <v>45422</v>
      </c>
      <c r="B230" s="5">
        <v>168.47</v>
      </c>
      <c r="C230" s="5">
        <v>96.2</v>
      </c>
      <c r="E230">
        <f t="shared" si="3"/>
        <v>-2.0352387044251904E-2</v>
      </c>
      <c r="F230">
        <f t="shared" si="3"/>
        <v>0</v>
      </c>
    </row>
    <row r="231" spans="1:6" x14ac:dyDescent="0.3">
      <c r="A231" s="4">
        <v>45421</v>
      </c>
      <c r="B231" s="5">
        <v>171.97</v>
      </c>
      <c r="C231" s="5">
        <v>96.2</v>
      </c>
      <c r="E231">
        <f t="shared" si="3"/>
        <v>-1.5739468864468864E-2</v>
      </c>
      <c r="F231">
        <f t="shared" si="3"/>
        <v>-7.4288072637226461E-3</v>
      </c>
    </row>
    <row r="232" spans="1:6" x14ac:dyDescent="0.3">
      <c r="A232" s="4">
        <v>45420</v>
      </c>
      <c r="B232" s="5">
        <v>174.72</v>
      </c>
      <c r="C232" s="5">
        <v>96.92</v>
      </c>
      <c r="E232">
        <f t="shared" si="3"/>
        <v>-1.7378100219335266E-2</v>
      </c>
      <c r="F232">
        <f t="shared" si="3"/>
        <v>3.0011383628273441E-3</v>
      </c>
    </row>
    <row r="233" spans="1:6" x14ac:dyDescent="0.3">
      <c r="A233" s="4">
        <v>45419</v>
      </c>
      <c r="B233" s="5">
        <v>177.81</v>
      </c>
      <c r="C233" s="5">
        <v>96.63</v>
      </c>
      <c r="E233">
        <f t="shared" si="3"/>
        <v>-3.7616367179043021E-2</v>
      </c>
      <c r="F233">
        <f t="shared" si="3"/>
        <v>-1.1457800511508997E-2</v>
      </c>
    </row>
    <row r="234" spans="1:6" x14ac:dyDescent="0.3">
      <c r="A234" s="4">
        <v>45418</v>
      </c>
      <c r="B234" s="5">
        <v>184.76</v>
      </c>
      <c r="C234" s="5">
        <v>97.75</v>
      </c>
      <c r="E234">
        <f t="shared" si="3"/>
        <v>1.9703074121088324E-2</v>
      </c>
      <c r="F234">
        <f t="shared" si="3"/>
        <v>8.9801816680429875E-3</v>
      </c>
    </row>
    <row r="235" spans="1:6" x14ac:dyDescent="0.3">
      <c r="A235" s="4">
        <v>45415</v>
      </c>
      <c r="B235" s="5">
        <v>181.19</v>
      </c>
      <c r="C235" s="5">
        <v>96.88</v>
      </c>
      <c r="E235">
        <f t="shared" si="3"/>
        <v>6.5551913782568019E-3</v>
      </c>
      <c r="F235">
        <f t="shared" si="3"/>
        <v>1.3495135474421927E-2</v>
      </c>
    </row>
    <row r="236" spans="1:6" x14ac:dyDescent="0.3">
      <c r="A236" s="4">
        <v>45414</v>
      </c>
      <c r="B236" s="5">
        <v>180.01</v>
      </c>
      <c r="C236" s="5">
        <v>95.59</v>
      </c>
      <c r="E236">
        <f t="shared" si="3"/>
        <v>1.111172842934708E-4</v>
      </c>
      <c r="F236">
        <f t="shared" si="3"/>
        <v>-4.1671007396602931E-3</v>
      </c>
    </row>
    <row r="237" spans="1:6" x14ac:dyDescent="0.3">
      <c r="A237" s="4">
        <v>45413</v>
      </c>
      <c r="B237" s="5">
        <v>179.99</v>
      </c>
      <c r="C237" s="5">
        <v>95.99</v>
      </c>
      <c r="E237">
        <f t="shared" si="3"/>
        <v>-1.7950676560453908E-2</v>
      </c>
      <c r="F237">
        <f t="shared" si="3"/>
        <v>1.2125685364824878E-2</v>
      </c>
    </row>
    <row r="238" spans="1:6" x14ac:dyDescent="0.3">
      <c r="A238" s="4">
        <v>45412</v>
      </c>
      <c r="B238" s="5">
        <v>183.28</v>
      </c>
      <c r="C238" s="5">
        <v>94.84</v>
      </c>
      <c r="E238">
        <f t="shared" si="3"/>
        <v>-5.5501159494975569E-2</v>
      </c>
      <c r="F238">
        <f t="shared" si="3"/>
        <v>-3.2343638404244479E-2</v>
      </c>
    </row>
    <row r="239" spans="1:6" x14ac:dyDescent="0.3">
      <c r="A239" s="4">
        <v>45411</v>
      </c>
      <c r="B239" s="5">
        <v>194.05</v>
      </c>
      <c r="C239" s="5">
        <v>98.01</v>
      </c>
      <c r="E239">
        <f t="shared" si="3"/>
        <v>0.15306910689880576</v>
      </c>
      <c r="F239">
        <f t="shared" si="3"/>
        <v>1.2813888601839508E-2</v>
      </c>
    </row>
    <row r="240" spans="1:6" x14ac:dyDescent="0.3">
      <c r="A240" s="4">
        <v>45408</v>
      </c>
      <c r="B240" s="5">
        <v>168.29</v>
      </c>
      <c r="C240" s="5">
        <v>96.77</v>
      </c>
      <c r="E240">
        <f t="shared" si="3"/>
        <v>-1.1105887883417645E-2</v>
      </c>
      <c r="F240">
        <f t="shared" si="3"/>
        <v>5.716067345666152E-3</v>
      </c>
    </row>
    <row r="241" spans="1:6" x14ac:dyDescent="0.3">
      <c r="A241" s="4">
        <v>45407</v>
      </c>
      <c r="B241" s="5">
        <v>170.18</v>
      </c>
      <c r="C241" s="5">
        <v>96.22</v>
      </c>
      <c r="E241">
        <f t="shared" si="3"/>
        <v>4.9651514216986443E-2</v>
      </c>
      <c r="F241">
        <f t="shared" si="3"/>
        <v>-3.7274798094843594E-3</v>
      </c>
    </row>
    <row r="242" spans="1:6" x14ac:dyDescent="0.3">
      <c r="A242" s="4">
        <v>45406</v>
      </c>
      <c r="B242" s="5">
        <v>162.13</v>
      </c>
      <c r="C242" s="5">
        <v>96.58</v>
      </c>
      <c r="E242">
        <f t="shared" si="3"/>
        <v>0.1206110035941387</v>
      </c>
      <c r="F242">
        <f t="shared" si="3"/>
        <v>0</v>
      </c>
    </row>
    <row r="243" spans="1:6" x14ac:dyDescent="0.3">
      <c r="A243" s="4">
        <v>45405</v>
      </c>
      <c r="B243" s="5">
        <v>144.68</v>
      </c>
      <c r="C243" s="5">
        <v>96.58</v>
      </c>
      <c r="E243">
        <f t="shared" si="3"/>
        <v>1.8514607532558923E-2</v>
      </c>
      <c r="F243">
        <f t="shared" si="3"/>
        <v>-4.2719793834869679E-2</v>
      </c>
    </row>
    <row r="244" spans="1:6" x14ac:dyDescent="0.3">
      <c r="A244" s="4">
        <v>45404</v>
      </c>
      <c r="B244" s="5">
        <v>142.05000000000001</v>
      </c>
      <c r="C244" s="5">
        <v>100.89</v>
      </c>
      <c r="E244">
        <f t="shared" si="3"/>
        <v>-3.4002040122407338E-2</v>
      </c>
      <c r="F244">
        <f t="shared" si="3"/>
        <v>5.8823529411765043E-3</v>
      </c>
    </row>
    <row r="245" spans="1:6" x14ac:dyDescent="0.3">
      <c r="A245" s="4">
        <v>45401</v>
      </c>
      <c r="B245" s="5">
        <v>147.05000000000001</v>
      </c>
      <c r="C245" s="5">
        <v>100.3</v>
      </c>
      <c r="E245">
        <f t="shared" si="3"/>
        <v>-1.9208964183285503E-2</v>
      </c>
      <c r="F245">
        <f t="shared" si="3"/>
        <v>1.6725798276735846E-2</v>
      </c>
    </row>
    <row r="246" spans="1:6" x14ac:dyDescent="0.3">
      <c r="A246" s="4">
        <v>45400</v>
      </c>
      <c r="B246" s="5">
        <v>149.93</v>
      </c>
      <c r="C246" s="5">
        <v>98.65</v>
      </c>
      <c r="E246">
        <f t="shared" si="3"/>
        <v>-3.5509810228369139E-2</v>
      </c>
      <c r="F246">
        <f t="shared" si="3"/>
        <v>-1.5763743390202516E-2</v>
      </c>
    </row>
    <row r="247" spans="1:6" x14ac:dyDescent="0.3">
      <c r="A247" s="4">
        <v>45399</v>
      </c>
      <c r="B247" s="5">
        <v>155.44999999999999</v>
      </c>
      <c r="C247" s="5">
        <v>100.23</v>
      </c>
      <c r="E247">
        <f t="shared" si="3"/>
        <v>-1.056584558589539E-2</v>
      </c>
      <c r="F247">
        <f t="shared" si="3"/>
        <v>-2.9841838257236362E-3</v>
      </c>
    </row>
    <row r="248" spans="1:6" x14ac:dyDescent="0.3">
      <c r="A248" s="4">
        <v>45398</v>
      </c>
      <c r="B248" s="5">
        <v>157.11000000000001</v>
      </c>
      <c r="C248" s="5">
        <v>100.53</v>
      </c>
      <c r="E248">
        <f t="shared" si="3"/>
        <v>-2.7062174882338225E-2</v>
      </c>
      <c r="F248">
        <f t="shared" si="3"/>
        <v>7.5165363800360789E-3</v>
      </c>
    </row>
    <row r="249" spans="1:6" x14ac:dyDescent="0.3">
      <c r="A249" s="4">
        <v>45397</v>
      </c>
      <c r="B249" s="5">
        <v>161.47999999999999</v>
      </c>
      <c r="C249" s="5">
        <v>99.78</v>
      </c>
      <c r="E249">
        <f t="shared" si="3"/>
        <v>-5.5948553054662502E-2</v>
      </c>
      <c r="F249">
        <f t="shared" si="3"/>
        <v>-2.1002100210020377E-3</v>
      </c>
    </row>
    <row r="250" spans="1:6" x14ac:dyDescent="0.3">
      <c r="A250" s="4">
        <v>45394</v>
      </c>
      <c r="B250" s="5">
        <v>171.05</v>
      </c>
      <c r="C250" s="5">
        <v>99.99</v>
      </c>
      <c r="E250">
        <f t="shared" si="3"/>
        <v>-2.0332187857960957E-2</v>
      </c>
      <c r="F250">
        <f t="shared" si="3"/>
        <v>-8.4291947639826316E-3</v>
      </c>
    </row>
    <row r="251" spans="1:6" x14ac:dyDescent="0.3">
      <c r="A251" s="4">
        <v>45393</v>
      </c>
      <c r="B251" s="5">
        <v>174.6</v>
      </c>
      <c r="C251" s="5">
        <v>100.84</v>
      </c>
      <c r="E251">
        <f t="shared" si="3"/>
        <v>1.6534699580810455E-2</v>
      </c>
      <c r="F251">
        <f t="shared" si="3"/>
        <v>9.0054032419452246E-3</v>
      </c>
    </row>
    <row r="252" spans="1:6" x14ac:dyDescent="0.3">
      <c r="A252" s="4">
        <v>45392</v>
      </c>
      <c r="B252" s="5">
        <v>171.76</v>
      </c>
      <c r="C252" s="5">
        <v>99.94</v>
      </c>
      <c r="E252">
        <f t="shared" si="3"/>
        <v>-2.8946178199909571E-2</v>
      </c>
      <c r="F252">
        <f t="shared" si="3"/>
        <v>1.6035277610743294E-3</v>
      </c>
    </row>
    <row r="253" spans="1:6" x14ac:dyDescent="0.3">
      <c r="A253" s="4">
        <v>45391</v>
      </c>
      <c r="B253" s="5">
        <v>176.88</v>
      </c>
      <c r="C253" s="5">
        <v>99.78</v>
      </c>
      <c r="E253">
        <f t="shared" si="3"/>
        <v>2.2545959070412798E-2</v>
      </c>
      <c r="F253">
        <f t="shared" si="3"/>
        <v>-3.3701336432306835E-2</v>
      </c>
    </row>
    <row r="254" spans="1:6" x14ac:dyDescent="0.3">
      <c r="A254" s="4">
        <v>45390</v>
      </c>
      <c r="B254" s="5">
        <v>172.98</v>
      </c>
      <c r="C254" s="5">
        <v>103.26</v>
      </c>
      <c r="E254">
        <f t="shared" si="3"/>
        <v>4.8999393571861637E-2</v>
      </c>
      <c r="F254">
        <f t="shared" si="3"/>
        <v>4.7679283837696708E-3</v>
      </c>
    </row>
    <row r="255" spans="1:6" x14ac:dyDescent="0.3">
      <c r="A255" s="4">
        <v>45387</v>
      </c>
      <c r="B255" s="5">
        <v>164.9</v>
      </c>
      <c r="C255" s="5">
        <v>102.77</v>
      </c>
      <c r="E255" t="e">
        <f t="shared" si="3"/>
        <v>#DIV/0!</v>
      </c>
      <c r="F255" t="e">
        <f t="shared" si="3"/>
        <v>#DIV/0!</v>
      </c>
    </row>
  </sheetData>
  <mergeCells count="4">
    <mergeCell ref="L3:M3"/>
    <mergeCell ref="O3:P3"/>
    <mergeCell ref="L12:M16"/>
    <mergeCell ref="B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C1A5-A36A-4401-BDF2-5B0A90B4BB94}">
  <dimension ref="A1:P253"/>
  <sheetViews>
    <sheetView topLeftCell="B1" workbookViewId="0">
      <selection activeCell="M6" sqref="M6"/>
    </sheetView>
  </sheetViews>
  <sheetFormatPr defaultRowHeight="14.4" x14ac:dyDescent="0.3"/>
  <cols>
    <col min="1" max="1" width="15" customWidth="1"/>
    <col min="9" max="9" width="21" customWidth="1"/>
    <col min="10" max="10" width="11.88671875" customWidth="1"/>
    <col min="12" max="12" width="19" customWidth="1"/>
    <col min="13" max="13" width="15.44140625" customWidth="1"/>
    <col min="15" max="15" width="20.44140625" customWidth="1"/>
    <col min="16" max="16" width="16.44140625" customWidth="1"/>
  </cols>
  <sheetData>
    <row r="1" spans="1:16" ht="20.399999999999999" x14ac:dyDescent="0.3">
      <c r="A1" s="1" t="s">
        <v>0</v>
      </c>
      <c r="B1" s="6" t="s">
        <v>1</v>
      </c>
      <c r="C1" s="6" t="s">
        <v>2</v>
      </c>
      <c r="E1" s="6" t="s">
        <v>1</v>
      </c>
      <c r="F1" s="6" t="s">
        <v>2</v>
      </c>
      <c r="I1" s="10" t="s">
        <v>1</v>
      </c>
      <c r="J1" s="8"/>
      <c r="L1" s="32" t="s">
        <v>16</v>
      </c>
      <c r="M1" s="32"/>
      <c r="O1" s="33" t="s">
        <v>21</v>
      </c>
      <c r="P1" s="33"/>
    </row>
    <row r="2" spans="1:16" x14ac:dyDescent="0.3">
      <c r="A2" s="2" t="s">
        <v>3</v>
      </c>
      <c r="B2" s="3" t="s">
        <v>4</v>
      </c>
      <c r="C2" s="3" t="s">
        <v>4</v>
      </c>
      <c r="E2" s="7" t="s">
        <v>5</v>
      </c>
      <c r="F2" s="7" t="s">
        <v>5</v>
      </c>
      <c r="I2" s="8" t="s">
        <v>13</v>
      </c>
      <c r="J2" s="19">
        <v>7.0000000000000007E-2</v>
      </c>
      <c r="L2" s="8" t="s">
        <v>6</v>
      </c>
      <c r="M2" s="23">
        <v>100000</v>
      </c>
      <c r="O2" s="8" t="s">
        <v>22</v>
      </c>
      <c r="P2" s="8">
        <v>20</v>
      </c>
    </row>
    <row r="3" spans="1:16" x14ac:dyDescent="0.3">
      <c r="A3" s="4">
        <v>45751</v>
      </c>
      <c r="B3" s="5">
        <v>239.43</v>
      </c>
      <c r="C3" s="5">
        <v>68.22</v>
      </c>
      <c r="E3">
        <f>(B3-B4)/B4</f>
        <v>-0.1041978449565997</v>
      </c>
      <c r="F3">
        <f>(C3-C4)/C4</f>
        <v>-4.1584714807530315E-2</v>
      </c>
      <c r="I3" s="8" t="s">
        <v>14</v>
      </c>
      <c r="J3" s="21">
        <f>_xlfn.STDEV.S(E3:E252)*252^0.5</f>
        <v>0.70138136699569065</v>
      </c>
      <c r="L3" s="8" t="s">
        <v>17</v>
      </c>
      <c r="M3" s="18">
        <v>0.6</v>
      </c>
      <c r="O3" s="8" t="s">
        <v>26</v>
      </c>
      <c r="P3" s="24">
        <f>M2*(J2*M3)+(J6*M4)*(P2/252)</f>
        <v>4200.0006349206351</v>
      </c>
    </row>
    <row r="4" spans="1:16" x14ac:dyDescent="0.3">
      <c r="A4" s="4">
        <v>45750</v>
      </c>
      <c r="B4" s="5">
        <v>267.27999999999997</v>
      </c>
      <c r="C4" s="5">
        <v>71.180000000000007</v>
      </c>
      <c r="E4">
        <f t="shared" ref="E4:F67" si="0">(B4-B5)/B5</f>
        <v>-5.4746074409393192E-2</v>
      </c>
      <c r="F4">
        <f t="shared" si="0"/>
        <v>-3.3405757740358415E-2</v>
      </c>
      <c r="I4" s="8"/>
      <c r="J4" s="8"/>
      <c r="L4" s="8" t="s">
        <v>18</v>
      </c>
      <c r="M4" s="18">
        <f>1-M3</f>
        <v>0.4</v>
      </c>
      <c r="O4" s="8" t="s">
        <v>24</v>
      </c>
      <c r="P4" s="26">
        <f ca="1">_xlfn.NORM.S.INV(RAND())</f>
        <v>0.55246729525818017</v>
      </c>
    </row>
    <row r="5" spans="1:16" x14ac:dyDescent="0.3">
      <c r="A5" s="4">
        <v>45749</v>
      </c>
      <c r="B5" s="5">
        <v>282.76</v>
      </c>
      <c r="C5" s="5">
        <v>73.64</v>
      </c>
      <c r="E5">
        <f t="shared" si="0"/>
        <v>5.3266780898457919E-2</v>
      </c>
      <c r="F5">
        <f t="shared" si="0"/>
        <v>-6.3419241667790971E-3</v>
      </c>
      <c r="I5" s="10" t="s">
        <v>2</v>
      </c>
      <c r="J5" s="10"/>
      <c r="L5" s="8"/>
      <c r="M5" s="8"/>
      <c r="O5" s="8"/>
      <c r="P5" s="8"/>
    </row>
    <row r="6" spans="1:16" x14ac:dyDescent="0.3">
      <c r="A6" s="4">
        <v>45748</v>
      </c>
      <c r="B6" s="5">
        <v>268.45999999999998</v>
      </c>
      <c r="C6" s="5">
        <v>74.11</v>
      </c>
      <c r="E6">
        <f t="shared" si="0"/>
        <v>3.5885167464114652E-2</v>
      </c>
      <c r="F6">
        <f t="shared" si="0"/>
        <v>5.8360477741584227E-3</v>
      </c>
      <c r="I6" s="8" t="s">
        <v>13</v>
      </c>
      <c r="J6" s="17">
        <v>0.02</v>
      </c>
      <c r="L6" s="8" t="s">
        <v>19</v>
      </c>
      <c r="M6" s="8">
        <f>M3^2*J3^2+M4^2*J7^2+2*M3*M4*J8</f>
        <v>0.19278811920141478</v>
      </c>
      <c r="O6" s="16"/>
      <c r="P6" s="25"/>
    </row>
    <row r="7" spans="1:16" x14ac:dyDescent="0.3">
      <c r="A7" s="4">
        <v>45747</v>
      </c>
      <c r="B7" s="5">
        <v>259.16000000000003</v>
      </c>
      <c r="C7" s="5">
        <v>73.680000000000007</v>
      </c>
      <c r="E7">
        <f t="shared" si="0"/>
        <v>-1.6657180800607043E-2</v>
      </c>
      <c r="F7">
        <f t="shared" si="0"/>
        <v>-3.1036296685954749E-2</v>
      </c>
      <c r="I7" s="8" t="s">
        <v>14</v>
      </c>
      <c r="J7" s="20">
        <f>_xlfn.STDEV.S(F3:F252)*252^0.5</f>
        <v>0.3089386424990706</v>
      </c>
      <c r="L7" s="8" t="s">
        <v>20</v>
      </c>
      <c r="M7" s="8">
        <f>M6^0.5</f>
        <v>0.43907643890490727</v>
      </c>
      <c r="O7" s="8"/>
      <c r="P7" s="8"/>
    </row>
    <row r="8" spans="1:16" x14ac:dyDescent="0.3">
      <c r="A8" s="4">
        <v>45744</v>
      </c>
      <c r="B8" s="5">
        <v>263.55</v>
      </c>
      <c r="C8" s="5">
        <v>76.040000000000006</v>
      </c>
      <c r="E8">
        <f t="shared" si="0"/>
        <v>-3.5074872771207792E-2</v>
      </c>
      <c r="F8">
        <f t="shared" si="0"/>
        <v>-1.8078512396694106E-2</v>
      </c>
      <c r="I8" s="16" t="s">
        <v>15</v>
      </c>
      <c r="J8" s="22">
        <f>_xlfn.COVARIANCE.S(E3:E252,F3:F252)*252</f>
        <v>8.7568691666684245E-4</v>
      </c>
      <c r="O8" s="8" t="s">
        <v>29</v>
      </c>
      <c r="P8" s="24">
        <f ca="1">P3-(M2*M7*P4)*(P2/252)^0.5</f>
        <v>-2633.7863069646937</v>
      </c>
    </row>
    <row r="9" spans="1:16" x14ac:dyDescent="0.3">
      <c r="A9" s="4">
        <v>45743</v>
      </c>
      <c r="B9" s="5">
        <v>273.13</v>
      </c>
      <c r="C9" s="5">
        <v>77.44</v>
      </c>
      <c r="E9">
        <f t="shared" si="0"/>
        <v>3.9329559655957996E-3</v>
      </c>
      <c r="F9">
        <f t="shared" si="0"/>
        <v>-2.4439405391786316E-2</v>
      </c>
      <c r="O9" s="8"/>
      <c r="P9" s="8"/>
    </row>
    <row r="10" spans="1:16" x14ac:dyDescent="0.3">
      <c r="A10" s="4">
        <v>45742</v>
      </c>
      <c r="B10" s="5">
        <v>272.06</v>
      </c>
      <c r="C10" s="5">
        <v>79.38</v>
      </c>
      <c r="E10">
        <f t="shared" si="0"/>
        <v>-5.5806205316859807E-2</v>
      </c>
      <c r="F10">
        <f t="shared" si="0"/>
        <v>-1.4402781226719775E-2</v>
      </c>
      <c r="O10" s="8" t="s">
        <v>23</v>
      </c>
      <c r="P10" s="8">
        <v>0.95</v>
      </c>
    </row>
    <row r="11" spans="1:16" x14ac:dyDescent="0.3">
      <c r="A11" s="4">
        <v>45741</v>
      </c>
      <c r="B11" s="5">
        <v>288.14</v>
      </c>
      <c r="C11" s="5">
        <v>80.540000000000006</v>
      </c>
      <c r="E11">
        <f t="shared" si="0"/>
        <v>3.5022809727360896E-2</v>
      </c>
      <c r="F11">
        <f t="shared" si="0"/>
        <v>8.7675350701403153E-3</v>
      </c>
      <c r="O11" s="8" t="s">
        <v>30</v>
      </c>
      <c r="P11" s="8">
        <f>_xlfn.PERCENTILE.INC(J13:J32,1-P10)</f>
        <v>-11028.730943542007</v>
      </c>
    </row>
    <row r="12" spans="1:16" x14ac:dyDescent="0.3">
      <c r="A12" s="4">
        <v>45740</v>
      </c>
      <c r="B12" s="5">
        <v>278.39</v>
      </c>
      <c r="C12" s="5">
        <v>79.84</v>
      </c>
      <c r="E12">
        <f t="shared" si="0"/>
        <v>0.11933577258654648</v>
      </c>
      <c r="F12">
        <f t="shared" si="0"/>
        <v>7.5719333669864788E-3</v>
      </c>
      <c r="I12" s="27" t="s">
        <v>31</v>
      </c>
      <c r="J12" s="28">
        <f ca="1">P8</f>
        <v>-2633.7863069646937</v>
      </c>
    </row>
    <row r="13" spans="1:16" x14ac:dyDescent="0.3">
      <c r="A13" s="4">
        <v>45737</v>
      </c>
      <c r="B13" s="5">
        <v>248.71</v>
      </c>
      <c r="C13" s="5">
        <v>79.239999999999995</v>
      </c>
      <c r="E13">
        <f t="shared" si="0"/>
        <v>5.2696182172183262E-2</v>
      </c>
      <c r="F13">
        <f t="shared" si="0"/>
        <v>-6.2703787308753456E-3</v>
      </c>
      <c r="I13" s="27">
        <v>1</v>
      </c>
      <c r="J13" s="27">
        <f t="dataTable" ref="J13:J32" dt2D="0" dtr="0" r1="L18" ca="1"/>
        <v>-3803.7966018409261</v>
      </c>
    </row>
    <row r="14" spans="1:16" x14ac:dyDescent="0.3">
      <c r="A14" s="4">
        <v>45736</v>
      </c>
      <c r="B14" s="5">
        <v>236.26</v>
      </c>
      <c r="C14" s="5">
        <v>79.739999999999995</v>
      </c>
      <c r="E14">
        <f t="shared" si="0"/>
        <v>1.6959213092511542E-3</v>
      </c>
      <c r="F14">
        <f t="shared" si="0"/>
        <v>-4.0779501984843029E-2</v>
      </c>
      <c r="I14" s="27">
        <v>2</v>
      </c>
      <c r="J14" s="27">
        <v>-3331.2317290835099</v>
      </c>
    </row>
    <row r="15" spans="1:16" x14ac:dyDescent="0.3">
      <c r="A15" s="4">
        <v>45735</v>
      </c>
      <c r="B15" s="5">
        <v>235.86</v>
      </c>
      <c r="C15" s="5">
        <v>83.13</v>
      </c>
      <c r="E15">
        <f t="shared" si="0"/>
        <v>4.6824375305135196E-2</v>
      </c>
      <c r="F15">
        <f t="shared" si="0"/>
        <v>-2.2804749030210389E-2</v>
      </c>
      <c r="I15" s="27">
        <v>3</v>
      </c>
      <c r="J15" s="27">
        <v>-3706.6225784550361</v>
      </c>
    </row>
    <row r="16" spans="1:16" x14ac:dyDescent="0.3">
      <c r="A16" s="4">
        <v>45734</v>
      </c>
      <c r="B16" s="5">
        <v>225.31</v>
      </c>
      <c r="C16" s="5">
        <v>85.07</v>
      </c>
      <c r="E16">
        <f t="shared" si="0"/>
        <v>-5.3359102558715975E-2</v>
      </c>
      <c r="F16">
        <f t="shared" si="0"/>
        <v>2.5928605885190442E-2</v>
      </c>
      <c r="I16" s="27">
        <v>4</v>
      </c>
      <c r="J16" s="27">
        <v>-9616.6320777267138</v>
      </c>
    </row>
    <row r="17" spans="1:10" x14ac:dyDescent="0.3">
      <c r="A17" s="4">
        <v>45733</v>
      </c>
      <c r="B17" s="5">
        <v>238.01</v>
      </c>
      <c r="C17" s="5">
        <v>82.92</v>
      </c>
      <c r="E17">
        <f t="shared" si="0"/>
        <v>-4.7883830706456514E-2</v>
      </c>
      <c r="F17">
        <f t="shared" si="0"/>
        <v>9.6188968708146392E-3</v>
      </c>
      <c r="I17" s="27">
        <v>5</v>
      </c>
      <c r="J17" s="27">
        <v>-28426.280235290062</v>
      </c>
    </row>
    <row r="18" spans="1:10" x14ac:dyDescent="0.3">
      <c r="A18" s="4">
        <v>45730</v>
      </c>
      <c r="B18" s="5">
        <v>249.98</v>
      </c>
      <c r="C18" s="5">
        <v>82.13</v>
      </c>
      <c r="E18">
        <f t="shared" si="0"/>
        <v>3.8640518530829247E-2</v>
      </c>
      <c r="F18">
        <f t="shared" si="0"/>
        <v>-4.7261269995152759E-3</v>
      </c>
      <c r="I18" s="27">
        <v>6</v>
      </c>
      <c r="J18" s="27">
        <v>18850.63830071341</v>
      </c>
    </row>
    <row r="19" spans="1:10" x14ac:dyDescent="0.3">
      <c r="A19" s="4">
        <v>45729</v>
      </c>
      <c r="B19" s="5">
        <v>240.68</v>
      </c>
      <c r="C19" s="5">
        <v>82.52</v>
      </c>
      <c r="E19">
        <f t="shared" si="0"/>
        <v>-2.9868192994477797E-2</v>
      </c>
      <c r="F19">
        <f t="shared" si="0"/>
        <v>-1.3626583791537182E-2</v>
      </c>
      <c r="I19" s="27">
        <v>7</v>
      </c>
      <c r="J19" s="27">
        <v>-5977.02643043431</v>
      </c>
    </row>
    <row r="20" spans="1:10" x14ac:dyDescent="0.3">
      <c r="A20" s="4">
        <v>45728</v>
      </c>
      <c r="B20" s="5">
        <v>248.09</v>
      </c>
      <c r="C20" s="5">
        <v>83.66</v>
      </c>
      <c r="E20">
        <f t="shared" si="0"/>
        <v>7.5938936594674253E-2</v>
      </c>
      <c r="F20">
        <f t="shared" si="0"/>
        <v>-3.6917946885792817E-3</v>
      </c>
      <c r="I20" s="27">
        <v>8</v>
      </c>
      <c r="J20" s="27">
        <v>739.67068527271795</v>
      </c>
    </row>
    <row r="21" spans="1:10" x14ac:dyDescent="0.3">
      <c r="A21" s="4">
        <v>45727</v>
      </c>
      <c r="B21" s="5">
        <v>230.58</v>
      </c>
      <c r="C21" s="5">
        <v>83.97</v>
      </c>
      <c r="E21">
        <f t="shared" si="0"/>
        <v>3.7947332883187065E-2</v>
      </c>
      <c r="F21">
        <f t="shared" si="0"/>
        <v>-2.4285382291424625E-2</v>
      </c>
      <c r="I21" s="27">
        <v>9</v>
      </c>
      <c r="J21" s="27">
        <v>-10113.070454502653</v>
      </c>
    </row>
    <row r="22" spans="1:10" x14ac:dyDescent="0.3">
      <c r="A22" s="4">
        <v>45726</v>
      </c>
      <c r="B22" s="5">
        <v>222.15</v>
      </c>
      <c r="C22" s="5">
        <v>86.06</v>
      </c>
      <c r="E22">
        <f t="shared" si="0"/>
        <v>-0.15426200175124685</v>
      </c>
      <c r="F22">
        <f t="shared" si="0"/>
        <v>2.8933524629363962E-2</v>
      </c>
      <c r="I22" s="27">
        <v>10</v>
      </c>
      <c r="J22" s="27">
        <v>9295.9498017446713</v>
      </c>
    </row>
    <row r="23" spans="1:10" x14ac:dyDescent="0.3">
      <c r="A23" s="4">
        <v>45723</v>
      </c>
      <c r="B23" s="5">
        <v>262.67</v>
      </c>
      <c r="C23" s="5">
        <v>83.64</v>
      </c>
      <c r="E23">
        <f t="shared" si="0"/>
        <v>-2.9607136078951329E-3</v>
      </c>
      <c r="F23">
        <f t="shared" si="0"/>
        <v>-4.1485216594086688E-2</v>
      </c>
      <c r="I23" s="27">
        <v>11</v>
      </c>
      <c r="J23" s="27">
        <v>-5339.0659884812276</v>
      </c>
    </row>
    <row r="24" spans="1:10" x14ac:dyDescent="0.3">
      <c r="A24" s="4">
        <v>45722</v>
      </c>
      <c r="B24" s="5">
        <v>263.45</v>
      </c>
      <c r="C24" s="5">
        <v>87.26</v>
      </c>
      <c r="E24">
        <f t="shared" si="0"/>
        <v>-5.607309208169127E-2</v>
      </c>
      <c r="F24">
        <f t="shared" si="0"/>
        <v>4.1786055396370578E-2</v>
      </c>
      <c r="I24" s="27">
        <v>12</v>
      </c>
      <c r="J24" s="27">
        <v>-6973.3024603425829</v>
      </c>
    </row>
    <row r="25" spans="1:10" x14ac:dyDescent="0.3">
      <c r="A25" s="4">
        <v>45721</v>
      </c>
      <c r="B25" s="5">
        <v>279.10000000000002</v>
      </c>
      <c r="C25" s="5">
        <v>83.76</v>
      </c>
      <c r="E25">
        <f t="shared" si="0"/>
        <v>2.595206587266579E-2</v>
      </c>
      <c r="F25">
        <f t="shared" si="0"/>
        <v>5.0150451354062181E-2</v>
      </c>
      <c r="I25" s="27">
        <v>13</v>
      </c>
      <c r="J25" s="27">
        <v>5135.230680561418</v>
      </c>
    </row>
    <row r="26" spans="1:10" x14ac:dyDescent="0.3">
      <c r="A26" s="4">
        <v>45720</v>
      </c>
      <c r="B26" s="5">
        <v>272.04000000000002</v>
      </c>
      <c r="C26" s="5">
        <v>79.760000000000005</v>
      </c>
      <c r="E26">
        <f t="shared" si="0"/>
        <v>-4.4300017565431081E-2</v>
      </c>
      <c r="F26">
        <f t="shared" si="0"/>
        <v>-5.965574157038421E-2</v>
      </c>
      <c r="I26" s="27">
        <v>14</v>
      </c>
      <c r="J26" s="27">
        <v>2113.4276455757054</v>
      </c>
    </row>
    <row r="27" spans="1:10" x14ac:dyDescent="0.3">
      <c r="A27" s="4">
        <v>45719</v>
      </c>
      <c r="B27" s="5">
        <v>284.64999999999998</v>
      </c>
      <c r="C27" s="5">
        <v>84.82</v>
      </c>
      <c r="E27">
        <f t="shared" si="0"/>
        <v>-2.8431974878831458E-2</v>
      </c>
      <c r="F27">
        <f t="shared" si="0"/>
        <v>1.0242972844211523E-2</v>
      </c>
      <c r="I27" s="27">
        <v>15</v>
      </c>
      <c r="J27" s="27">
        <v>-6924.1312783939184</v>
      </c>
    </row>
    <row r="28" spans="1:10" x14ac:dyDescent="0.3">
      <c r="A28" s="4">
        <v>45716</v>
      </c>
      <c r="B28" s="5">
        <v>292.98</v>
      </c>
      <c r="C28" s="5">
        <v>83.96</v>
      </c>
      <c r="E28">
        <f t="shared" si="0"/>
        <v>3.9120411420464726E-2</v>
      </c>
      <c r="F28">
        <f t="shared" si="0"/>
        <v>3.3460803059271859E-3</v>
      </c>
      <c r="I28" s="27">
        <v>16</v>
      </c>
      <c r="J28" s="27">
        <v>3807.4061852921373</v>
      </c>
    </row>
    <row r="29" spans="1:10" x14ac:dyDescent="0.3">
      <c r="A29" s="4">
        <v>45715</v>
      </c>
      <c r="B29" s="5">
        <v>281.95</v>
      </c>
      <c r="C29" s="5">
        <v>83.68</v>
      </c>
      <c r="E29">
        <f t="shared" si="0"/>
        <v>-3.0433287482806128E-2</v>
      </c>
      <c r="F29">
        <f t="shared" si="0"/>
        <v>-3.4610059990770645E-2</v>
      </c>
      <c r="I29" s="27">
        <v>17</v>
      </c>
      <c r="J29" s="27">
        <v>2333.259048631126</v>
      </c>
    </row>
    <row r="30" spans="1:10" x14ac:dyDescent="0.3">
      <c r="A30" s="4">
        <v>45714</v>
      </c>
      <c r="B30" s="5">
        <v>290.8</v>
      </c>
      <c r="C30" s="5">
        <v>86.68</v>
      </c>
      <c r="E30">
        <f t="shared" si="0"/>
        <v>-3.9630118890356669E-2</v>
      </c>
      <c r="F30">
        <f t="shared" si="0"/>
        <v>1.1907541442913965E-2</v>
      </c>
      <c r="I30" s="27">
        <v>18</v>
      </c>
      <c r="J30" s="27">
        <v>36803.683372229672</v>
      </c>
    </row>
    <row r="31" spans="1:10" x14ac:dyDescent="0.3">
      <c r="A31" s="4">
        <v>45713</v>
      </c>
      <c r="B31" s="5">
        <v>302.8</v>
      </c>
      <c r="C31" s="5">
        <v>85.66</v>
      </c>
      <c r="E31">
        <f t="shared" si="0"/>
        <v>-8.3895561673675498E-2</v>
      </c>
      <c r="F31">
        <f t="shared" si="0"/>
        <v>2.5131641933939616E-2</v>
      </c>
      <c r="I31" s="27">
        <v>19</v>
      </c>
      <c r="J31" s="27">
        <v>1071.8080633772015</v>
      </c>
    </row>
    <row r="32" spans="1:10" x14ac:dyDescent="0.3">
      <c r="A32" s="4">
        <v>45712</v>
      </c>
      <c r="B32" s="5">
        <v>330.53</v>
      </c>
      <c r="C32" s="5">
        <v>83.56</v>
      </c>
      <c r="E32">
        <f t="shared" si="0"/>
        <v>-2.1521610420367196E-2</v>
      </c>
      <c r="F32">
        <f t="shared" si="0"/>
        <v>1.0399032648125748E-2</v>
      </c>
      <c r="I32" s="27">
        <v>20</v>
      </c>
      <c r="J32" s="27">
        <v>-2844.1204376343521</v>
      </c>
    </row>
    <row r="33" spans="1:10" x14ac:dyDescent="0.3">
      <c r="A33" s="4">
        <v>45709</v>
      </c>
      <c r="B33" s="5">
        <v>337.8</v>
      </c>
      <c r="C33" s="5">
        <v>82.7</v>
      </c>
      <c r="E33">
        <f t="shared" si="0"/>
        <v>-4.6839729119638733E-2</v>
      </c>
      <c r="F33">
        <f t="shared" si="0"/>
        <v>-3.2541882608171147E-3</v>
      </c>
      <c r="I33" s="29">
        <v>21</v>
      </c>
      <c r="J33" s="27">
        <v>359.47715610186924</v>
      </c>
    </row>
    <row r="34" spans="1:10" x14ac:dyDescent="0.3">
      <c r="A34" s="4">
        <v>45708</v>
      </c>
      <c r="B34" s="5">
        <v>354.4</v>
      </c>
      <c r="C34" s="5">
        <v>82.97</v>
      </c>
      <c r="E34">
        <f t="shared" si="0"/>
        <v>-1.7084535167517265E-2</v>
      </c>
      <c r="F34">
        <f t="shared" si="0"/>
        <v>9.8588120740019762E-3</v>
      </c>
      <c r="I34" s="29"/>
      <c r="J34" s="27"/>
    </row>
    <row r="35" spans="1:10" x14ac:dyDescent="0.3">
      <c r="A35" s="4">
        <v>45707</v>
      </c>
      <c r="B35" s="5">
        <v>360.56</v>
      </c>
      <c r="C35" s="5">
        <v>82.16</v>
      </c>
      <c r="E35">
        <f t="shared" si="0"/>
        <v>1.8214679054531044E-2</v>
      </c>
      <c r="F35">
        <f t="shared" si="0"/>
        <v>-2.5847759070429296E-2</v>
      </c>
      <c r="I35" s="29"/>
      <c r="J35" s="27"/>
    </row>
    <row r="36" spans="1:10" x14ac:dyDescent="0.3">
      <c r="A36" s="4">
        <v>45706</v>
      </c>
      <c r="B36" s="5">
        <v>354.11</v>
      </c>
      <c r="C36" s="5">
        <v>84.34</v>
      </c>
      <c r="E36">
        <f t="shared" si="0"/>
        <v>-4.8617356115106831E-3</v>
      </c>
      <c r="F36">
        <f t="shared" si="0"/>
        <v>6.8043452309897029E-3</v>
      </c>
      <c r="J36" s="27"/>
    </row>
    <row r="37" spans="1:10" x14ac:dyDescent="0.3">
      <c r="A37" s="4">
        <v>45702</v>
      </c>
      <c r="B37" s="5">
        <v>355.84</v>
      </c>
      <c r="C37" s="5">
        <v>83.77</v>
      </c>
      <c r="E37">
        <f t="shared" si="0"/>
        <v>-2.8094622689223673E-4</v>
      </c>
      <c r="F37">
        <f t="shared" si="0"/>
        <v>1.0738416988416996E-2</v>
      </c>
      <c r="J37" s="27"/>
    </row>
    <row r="38" spans="1:10" x14ac:dyDescent="0.3">
      <c r="A38" s="4">
        <v>45701</v>
      </c>
      <c r="B38" s="5">
        <v>355.94</v>
      </c>
      <c r="C38" s="5">
        <v>82.88</v>
      </c>
      <c r="E38">
        <f t="shared" si="0"/>
        <v>5.773974027517758E-2</v>
      </c>
      <c r="F38">
        <f t="shared" si="0"/>
        <v>2.6759167492566856E-2</v>
      </c>
      <c r="J38" s="27"/>
    </row>
    <row r="39" spans="1:10" x14ac:dyDescent="0.3">
      <c r="A39" s="4">
        <v>45700</v>
      </c>
      <c r="B39" s="5">
        <v>336.51</v>
      </c>
      <c r="C39" s="5">
        <v>80.72</v>
      </c>
      <c r="E39">
        <f t="shared" si="0"/>
        <v>2.4383561643835587E-2</v>
      </c>
      <c r="F39">
        <f t="shared" si="0"/>
        <v>5.6544502617800953E-2</v>
      </c>
      <c r="J39" s="27"/>
    </row>
    <row r="40" spans="1:10" x14ac:dyDescent="0.3">
      <c r="A40" s="4">
        <v>45699</v>
      </c>
      <c r="B40" s="5">
        <v>328.5</v>
      </c>
      <c r="C40" s="5">
        <v>76.400000000000006</v>
      </c>
      <c r="E40">
        <f t="shared" si="0"/>
        <v>-6.3382088786245877E-2</v>
      </c>
      <c r="F40">
        <f t="shared" si="0"/>
        <v>5.2383446830809655E-4</v>
      </c>
      <c r="J40" s="27"/>
    </row>
    <row r="41" spans="1:10" x14ac:dyDescent="0.3">
      <c r="A41" s="4">
        <v>45698</v>
      </c>
      <c r="B41" s="5">
        <v>350.73</v>
      </c>
      <c r="C41" s="5">
        <v>76.36</v>
      </c>
      <c r="E41">
        <f t="shared" si="0"/>
        <v>-3.0114484818317532E-2</v>
      </c>
      <c r="F41">
        <f t="shared" si="0"/>
        <v>-1.1008936666234872E-2</v>
      </c>
      <c r="J41" s="27"/>
    </row>
    <row r="42" spans="1:10" x14ac:dyDescent="0.3">
      <c r="A42" s="4">
        <v>45695</v>
      </c>
      <c r="B42" s="5">
        <v>361.62</v>
      </c>
      <c r="C42" s="5">
        <v>77.209999999999994</v>
      </c>
      <c r="E42">
        <f t="shared" si="0"/>
        <v>-3.3928189784141881E-2</v>
      </c>
      <c r="F42">
        <f t="shared" si="0"/>
        <v>1.1263916175507524E-2</v>
      </c>
      <c r="J42" s="27"/>
    </row>
    <row r="43" spans="1:10" x14ac:dyDescent="0.3">
      <c r="A43" s="4">
        <v>45694</v>
      </c>
      <c r="B43" s="5">
        <v>374.32</v>
      </c>
      <c r="C43" s="5">
        <v>76.349999999999994</v>
      </c>
      <c r="E43">
        <f t="shared" si="0"/>
        <v>-1.0180606605494942E-2</v>
      </c>
      <c r="F43">
        <f t="shared" si="0"/>
        <v>-2.290760174046591E-2</v>
      </c>
      <c r="J43" s="27"/>
    </row>
    <row r="44" spans="1:10" x14ac:dyDescent="0.3">
      <c r="A44" s="4">
        <v>45693</v>
      </c>
      <c r="B44" s="5">
        <v>378.17</v>
      </c>
      <c r="C44" s="5">
        <v>78.14</v>
      </c>
      <c r="E44">
        <f t="shared" si="0"/>
        <v>-3.5797149486244524E-2</v>
      </c>
      <c r="F44">
        <f t="shared" si="0"/>
        <v>2.5190238782471813E-2</v>
      </c>
      <c r="J44" s="27"/>
    </row>
    <row r="45" spans="1:10" x14ac:dyDescent="0.3">
      <c r="A45" s="4">
        <v>45692</v>
      </c>
      <c r="B45" s="5">
        <v>392.21</v>
      </c>
      <c r="C45" s="5">
        <v>76.22</v>
      </c>
      <c r="E45">
        <f t="shared" si="0"/>
        <v>2.22320683903252E-2</v>
      </c>
      <c r="F45">
        <f t="shared" si="0"/>
        <v>-1.1926367643246068E-2</v>
      </c>
      <c r="J45" s="27"/>
    </row>
    <row r="46" spans="1:10" x14ac:dyDescent="0.3">
      <c r="A46" s="4">
        <v>45691</v>
      </c>
      <c r="B46" s="5">
        <v>383.68</v>
      </c>
      <c r="C46" s="5">
        <v>77.14</v>
      </c>
      <c r="E46">
        <f t="shared" si="0"/>
        <v>-5.1705388037568002E-2</v>
      </c>
      <c r="F46">
        <f t="shared" si="0"/>
        <v>1.1804826862539424E-2</v>
      </c>
      <c r="J46" s="27"/>
    </row>
    <row r="47" spans="1:10" x14ac:dyDescent="0.3">
      <c r="A47" s="4">
        <v>45688</v>
      </c>
      <c r="B47" s="5">
        <v>404.6</v>
      </c>
      <c r="C47" s="5">
        <v>76.239999999999995</v>
      </c>
      <c r="E47">
        <f t="shared" si="0"/>
        <v>1.0792445288298317E-2</v>
      </c>
      <c r="F47">
        <f t="shared" si="0"/>
        <v>-3.0395523337148681E-2</v>
      </c>
    </row>
    <row r="48" spans="1:10" x14ac:dyDescent="0.3">
      <c r="A48" s="4">
        <v>45687</v>
      </c>
      <c r="B48" s="5">
        <v>400.28</v>
      </c>
      <c r="C48" s="5">
        <v>78.63</v>
      </c>
      <c r="E48">
        <f t="shared" si="0"/>
        <v>2.8732973528655743E-2</v>
      </c>
      <c r="F48">
        <f t="shared" si="0"/>
        <v>-1.36728549924737E-2</v>
      </c>
    </row>
    <row r="49" spans="1:6" x14ac:dyDescent="0.3">
      <c r="A49" s="4">
        <v>45686</v>
      </c>
      <c r="B49" s="5">
        <v>389.1</v>
      </c>
      <c r="C49" s="5">
        <v>79.72</v>
      </c>
      <c r="E49">
        <f t="shared" si="0"/>
        <v>-2.2582833027707184E-2</v>
      </c>
      <c r="F49">
        <f t="shared" si="0"/>
        <v>1.5075376884422682E-3</v>
      </c>
    </row>
    <row r="50" spans="1:6" x14ac:dyDescent="0.3">
      <c r="A50" s="4">
        <v>45685</v>
      </c>
      <c r="B50" s="5">
        <v>398.09</v>
      </c>
      <c r="C50" s="5">
        <v>79.599999999999994</v>
      </c>
      <c r="E50">
        <f t="shared" si="0"/>
        <v>2.3668639053254382E-3</v>
      </c>
      <c r="F50">
        <f t="shared" si="0"/>
        <v>9.3837179812324995E-3</v>
      </c>
    </row>
    <row r="51" spans="1:6" x14ac:dyDescent="0.3">
      <c r="A51" s="4">
        <v>45684</v>
      </c>
      <c r="B51" s="5">
        <v>397.15</v>
      </c>
      <c r="C51" s="5">
        <v>78.86</v>
      </c>
      <c r="E51">
        <f t="shared" si="0"/>
        <v>-2.3193467460278439E-2</v>
      </c>
      <c r="F51">
        <f t="shared" si="0"/>
        <v>-2.6299543153475682E-2</v>
      </c>
    </row>
    <row r="52" spans="1:6" x14ac:dyDescent="0.3">
      <c r="A52" s="4">
        <v>45681</v>
      </c>
      <c r="B52" s="5">
        <v>406.58</v>
      </c>
      <c r="C52" s="5">
        <v>80.989999999999995</v>
      </c>
      <c r="E52">
        <f t="shared" si="0"/>
        <v>-1.4064697609001434E-2</v>
      </c>
      <c r="F52">
        <f t="shared" si="0"/>
        <v>2.9621154335113125E-2</v>
      </c>
    </row>
    <row r="53" spans="1:6" x14ac:dyDescent="0.3">
      <c r="A53" s="4">
        <v>45680</v>
      </c>
      <c r="B53" s="5">
        <v>412.38</v>
      </c>
      <c r="C53" s="5">
        <v>78.66</v>
      </c>
      <c r="E53">
        <f t="shared" si="0"/>
        <v>-6.5765700657657439E-3</v>
      </c>
      <c r="F53">
        <f t="shared" si="0"/>
        <v>1.8252427184465975E-2</v>
      </c>
    </row>
    <row r="54" spans="1:6" x14ac:dyDescent="0.3">
      <c r="A54" s="4">
        <v>45679</v>
      </c>
      <c r="B54" s="5">
        <v>415.11</v>
      </c>
      <c r="C54" s="5">
        <v>77.25</v>
      </c>
      <c r="E54">
        <f t="shared" si="0"/>
        <v>-2.1128587261536963E-2</v>
      </c>
      <c r="F54">
        <f t="shared" si="0"/>
        <v>-1.037663335895468E-2</v>
      </c>
    </row>
    <row r="55" spans="1:6" x14ac:dyDescent="0.3">
      <c r="A55" s="4">
        <v>45678</v>
      </c>
      <c r="B55" s="5">
        <v>424.07</v>
      </c>
      <c r="C55" s="5">
        <v>78.06</v>
      </c>
      <c r="E55">
        <f t="shared" si="0"/>
        <v>-5.697538100820649E-3</v>
      </c>
      <c r="F55">
        <f t="shared" si="0"/>
        <v>2.6974951830444184E-3</v>
      </c>
    </row>
    <row r="56" spans="1:6" x14ac:dyDescent="0.3">
      <c r="A56" s="4">
        <v>45674</v>
      </c>
      <c r="B56" s="5">
        <v>426.5</v>
      </c>
      <c r="C56" s="5">
        <v>77.849999999999994</v>
      </c>
      <c r="E56">
        <f t="shared" si="0"/>
        <v>3.0641341646126353E-2</v>
      </c>
      <c r="F56">
        <f t="shared" si="0"/>
        <v>-2.2966867469879672E-2</v>
      </c>
    </row>
    <row r="57" spans="1:6" x14ac:dyDescent="0.3">
      <c r="A57" s="4">
        <v>45673</v>
      </c>
      <c r="B57" s="5">
        <v>413.82</v>
      </c>
      <c r="C57" s="5">
        <v>79.680000000000007</v>
      </c>
      <c r="E57">
        <f t="shared" si="0"/>
        <v>-3.3627574611181245E-2</v>
      </c>
      <c r="F57">
        <f t="shared" si="0"/>
        <v>3.3865317244064018E-2</v>
      </c>
    </row>
    <row r="58" spans="1:6" x14ac:dyDescent="0.3">
      <c r="A58" s="4">
        <v>45672</v>
      </c>
      <c r="B58" s="5">
        <v>428.22</v>
      </c>
      <c r="C58" s="5">
        <v>77.069999999999993</v>
      </c>
      <c r="E58">
        <f t="shared" si="0"/>
        <v>8.0381471389645812E-2</v>
      </c>
      <c r="F58">
        <f t="shared" si="0"/>
        <v>6.1357702349869305E-3</v>
      </c>
    </row>
    <row r="59" spans="1:6" x14ac:dyDescent="0.3">
      <c r="A59" s="4">
        <v>45671</v>
      </c>
      <c r="B59" s="5">
        <v>396.36</v>
      </c>
      <c r="C59" s="5">
        <v>76.599999999999994</v>
      </c>
      <c r="E59">
        <f t="shared" si="0"/>
        <v>-1.723240187448858E-2</v>
      </c>
      <c r="F59">
        <f t="shared" si="0"/>
        <v>-1.0080124063065406E-2</v>
      </c>
    </row>
    <row r="60" spans="1:6" x14ac:dyDescent="0.3">
      <c r="A60" s="4">
        <v>45670</v>
      </c>
      <c r="B60" s="5">
        <v>403.31</v>
      </c>
      <c r="C60" s="5">
        <v>77.38</v>
      </c>
      <c r="E60">
        <f t="shared" si="0"/>
        <v>2.1710492982722786E-2</v>
      </c>
      <c r="F60">
        <f t="shared" si="0"/>
        <v>1.3888888888888919E-2</v>
      </c>
    </row>
    <row r="61" spans="1:6" x14ac:dyDescent="0.3">
      <c r="A61" s="4">
        <v>45667</v>
      </c>
      <c r="B61" s="5">
        <v>394.74</v>
      </c>
      <c r="C61" s="5">
        <v>76.319999999999993</v>
      </c>
      <c r="E61">
        <f t="shared" si="0"/>
        <v>-5.0640603635992466E-4</v>
      </c>
      <c r="F61">
        <f t="shared" si="0"/>
        <v>2.6212319790296226E-4</v>
      </c>
    </row>
    <row r="62" spans="1:6" x14ac:dyDescent="0.3">
      <c r="A62" s="4">
        <v>45665</v>
      </c>
      <c r="B62" s="5">
        <v>394.94</v>
      </c>
      <c r="C62" s="5">
        <v>76.3</v>
      </c>
      <c r="E62">
        <f t="shared" si="0"/>
        <v>1.4707373973019172E-3</v>
      </c>
      <c r="F62">
        <f t="shared" si="0"/>
        <v>-3.2658393207054214E-3</v>
      </c>
    </row>
    <row r="63" spans="1:6" x14ac:dyDescent="0.3">
      <c r="A63" s="4">
        <v>45664</v>
      </c>
      <c r="B63" s="5">
        <v>394.36</v>
      </c>
      <c r="C63" s="5">
        <v>76.55</v>
      </c>
      <c r="E63">
        <f t="shared" si="0"/>
        <v>-4.060333292786765E-2</v>
      </c>
      <c r="F63">
        <f t="shared" si="0"/>
        <v>1.0961436872688831E-2</v>
      </c>
    </row>
    <row r="64" spans="1:6" x14ac:dyDescent="0.3">
      <c r="A64" s="4">
        <v>45663</v>
      </c>
      <c r="B64" s="5">
        <v>411.05</v>
      </c>
      <c r="C64" s="5">
        <v>75.72</v>
      </c>
      <c r="E64">
        <f t="shared" si="0"/>
        <v>1.4862099210603587E-3</v>
      </c>
      <c r="F64">
        <f t="shared" si="0"/>
        <v>-1.4832162373145987E-2</v>
      </c>
    </row>
    <row r="65" spans="1:6" x14ac:dyDescent="0.3">
      <c r="A65" s="4">
        <v>45660</v>
      </c>
      <c r="B65" s="5">
        <v>410.44</v>
      </c>
      <c r="C65" s="5">
        <v>76.86</v>
      </c>
      <c r="E65">
        <f t="shared" si="0"/>
        <v>8.2155663362159959E-2</v>
      </c>
      <c r="F65">
        <f t="shared" si="0"/>
        <v>-2.6102382159148532E-2</v>
      </c>
    </row>
    <row r="66" spans="1:6" x14ac:dyDescent="0.3">
      <c r="A66" s="4">
        <v>45659</v>
      </c>
      <c r="B66" s="5">
        <v>379.28</v>
      </c>
      <c r="C66" s="5">
        <v>78.92</v>
      </c>
      <c r="E66">
        <f t="shared" si="0"/>
        <v>-6.081616481774961E-2</v>
      </c>
      <c r="F66">
        <f t="shared" si="0"/>
        <v>-1.3746563359160139E-2</v>
      </c>
    </row>
    <row r="67" spans="1:6" x14ac:dyDescent="0.3">
      <c r="A67" s="4">
        <v>45657</v>
      </c>
      <c r="B67" s="5">
        <v>403.84</v>
      </c>
      <c r="C67" s="5">
        <v>80.02</v>
      </c>
      <c r="E67">
        <f t="shared" si="0"/>
        <v>-3.2510002156153538E-2</v>
      </c>
      <c r="F67">
        <f t="shared" si="0"/>
        <v>4.5739675901725042E-2</v>
      </c>
    </row>
    <row r="68" spans="1:6" x14ac:dyDescent="0.3">
      <c r="A68" s="4">
        <v>45656</v>
      </c>
      <c r="B68" s="5">
        <v>417.41</v>
      </c>
      <c r="C68" s="5">
        <v>76.52</v>
      </c>
      <c r="E68">
        <f t="shared" ref="E68:F131" si="1">(B68-B69)/B69</f>
        <v>-3.3012092850854838E-2</v>
      </c>
      <c r="F68">
        <f t="shared" si="1"/>
        <v>-1.8471010774756259E-2</v>
      </c>
    </row>
    <row r="69" spans="1:6" x14ac:dyDescent="0.3">
      <c r="A69" s="4">
        <v>45653</v>
      </c>
      <c r="B69" s="5">
        <v>431.66</v>
      </c>
      <c r="C69" s="5">
        <v>77.959999999999994</v>
      </c>
      <c r="E69">
        <f t="shared" si="1"/>
        <v>-4.9479224010745754E-2</v>
      </c>
      <c r="F69">
        <f t="shared" si="1"/>
        <v>-4.8506510084249379E-3</v>
      </c>
    </row>
    <row r="70" spans="1:6" x14ac:dyDescent="0.3">
      <c r="A70" s="4">
        <v>45652</v>
      </c>
      <c r="B70" s="5">
        <v>454.13</v>
      </c>
      <c r="C70" s="5">
        <v>78.34</v>
      </c>
      <c r="E70">
        <f t="shared" si="1"/>
        <v>-1.7630007787488054E-2</v>
      </c>
      <c r="F70">
        <f t="shared" si="1"/>
        <v>0</v>
      </c>
    </row>
    <row r="71" spans="1:6" x14ac:dyDescent="0.3">
      <c r="A71" s="4">
        <v>45650</v>
      </c>
      <c r="B71" s="5">
        <v>462.28</v>
      </c>
      <c r="C71" s="5">
        <v>78.34</v>
      </c>
      <c r="E71">
        <f t="shared" si="1"/>
        <v>7.3571760334416966E-2</v>
      </c>
      <c r="F71">
        <f t="shared" si="1"/>
        <v>0</v>
      </c>
    </row>
    <row r="72" spans="1:6" x14ac:dyDescent="0.3">
      <c r="A72" s="4">
        <v>45649</v>
      </c>
      <c r="B72" s="5">
        <v>430.6</v>
      </c>
      <c r="C72" s="5">
        <v>78.34</v>
      </c>
      <c r="E72">
        <f t="shared" si="1"/>
        <v>2.2657103500688787E-2</v>
      </c>
      <c r="F72">
        <f t="shared" si="1"/>
        <v>2.218162839248438E-2</v>
      </c>
    </row>
    <row r="73" spans="1:6" x14ac:dyDescent="0.3">
      <c r="A73" s="4">
        <v>45646</v>
      </c>
      <c r="B73" s="5">
        <v>421.06</v>
      </c>
      <c r="C73" s="5">
        <v>76.64</v>
      </c>
      <c r="E73">
        <f t="shared" si="1"/>
        <v>-3.4642455923149261E-2</v>
      </c>
      <c r="F73">
        <f t="shared" si="1"/>
        <v>0</v>
      </c>
    </row>
    <row r="74" spans="1:6" x14ac:dyDescent="0.3">
      <c r="A74" s="4">
        <v>45645</v>
      </c>
      <c r="B74" s="5">
        <v>436.17</v>
      </c>
      <c r="C74" s="5">
        <v>76.64</v>
      </c>
      <c r="E74">
        <f t="shared" si="1"/>
        <v>-8.997341694499306E-3</v>
      </c>
      <c r="F74">
        <f t="shared" si="1"/>
        <v>-1.3134174607262376E-2</v>
      </c>
    </row>
    <row r="75" spans="1:6" x14ac:dyDescent="0.3">
      <c r="A75" s="4">
        <v>45644</v>
      </c>
      <c r="B75" s="5">
        <v>440.13</v>
      </c>
      <c r="C75" s="5">
        <v>77.66</v>
      </c>
      <c r="E75">
        <f t="shared" si="1"/>
        <v>-8.2794981869712028E-2</v>
      </c>
      <c r="F75">
        <f t="shared" si="1"/>
        <v>-1.0290712631849538E-3</v>
      </c>
    </row>
    <row r="76" spans="1:6" x14ac:dyDescent="0.3">
      <c r="A76" s="4">
        <v>45643</v>
      </c>
      <c r="B76" s="5">
        <v>479.86</v>
      </c>
      <c r="C76" s="5">
        <v>77.739999999999995</v>
      </c>
      <c r="E76">
        <f t="shared" si="1"/>
        <v>3.6369919225951432E-2</v>
      </c>
      <c r="F76">
        <f t="shared" si="1"/>
        <v>-4.0994107097105737E-3</v>
      </c>
    </row>
    <row r="77" spans="1:6" x14ac:dyDescent="0.3">
      <c r="A77" s="4">
        <v>45642</v>
      </c>
      <c r="B77" s="5">
        <v>463.02</v>
      </c>
      <c r="C77" s="5">
        <v>78.06</v>
      </c>
      <c r="E77">
        <f t="shared" si="1"/>
        <v>6.1412557595763619E-2</v>
      </c>
      <c r="F77">
        <f t="shared" si="1"/>
        <v>-5.7317539166985452E-3</v>
      </c>
    </row>
    <row r="78" spans="1:6" x14ac:dyDescent="0.3">
      <c r="A78" s="4">
        <v>45639</v>
      </c>
      <c r="B78" s="5">
        <v>436.23</v>
      </c>
      <c r="C78" s="5">
        <v>78.510000000000005</v>
      </c>
      <c r="E78">
        <f t="shared" si="1"/>
        <v>4.3362831858407065E-2</v>
      </c>
      <c r="F78">
        <f t="shared" si="1"/>
        <v>1.0424710424710453E-2</v>
      </c>
    </row>
    <row r="79" spans="1:6" x14ac:dyDescent="0.3">
      <c r="A79" s="4">
        <v>45638</v>
      </c>
      <c r="B79" s="5">
        <v>418.1</v>
      </c>
      <c r="C79" s="5">
        <v>77.7</v>
      </c>
      <c r="E79">
        <f t="shared" si="1"/>
        <v>-1.5702615533111943E-2</v>
      </c>
      <c r="F79">
        <f t="shared" si="1"/>
        <v>-3.3101045296167204E-2</v>
      </c>
    </row>
    <row r="80" spans="1:6" x14ac:dyDescent="0.3">
      <c r="A80" s="4">
        <v>45637</v>
      </c>
      <c r="B80" s="5">
        <v>424.77</v>
      </c>
      <c r="C80" s="5">
        <v>80.36</v>
      </c>
      <c r="E80">
        <f t="shared" si="1"/>
        <v>5.9303224519314628E-2</v>
      </c>
      <c r="F80">
        <f t="shared" si="1"/>
        <v>6.3869755792110849E-3</v>
      </c>
    </row>
    <row r="81" spans="1:6" x14ac:dyDescent="0.3">
      <c r="A81" s="4">
        <v>45636</v>
      </c>
      <c r="B81" s="5">
        <v>400.99</v>
      </c>
      <c r="C81" s="5">
        <v>79.849999999999994</v>
      </c>
      <c r="E81">
        <f t="shared" si="1"/>
        <v>2.8733420559788572E-2</v>
      </c>
      <c r="F81">
        <f t="shared" si="1"/>
        <v>1.7586338728176314E-2</v>
      </c>
    </row>
    <row r="82" spans="1:6" x14ac:dyDescent="0.3">
      <c r="A82" s="4">
        <v>45635</v>
      </c>
      <c r="B82" s="5">
        <v>389.79</v>
      </c>
      <c r="C82" s="5">
        <v>78.47</v>
      </c>
      <c r="E82">
        <f t="shared" si="1"/>
        <v>1.4644673963311061E-3</v>
      </c>
      <c r="F82">
        <f t="shared" si="1"/>
        <v>-1.4938488576449884E-2</v>
      </c>
    </row>
    <row r="83" spans="1:6" x14ac:dyDescent="0.3">
      <c r="A83" s="4">
        <v>45632</v>
      </c>
      <c r="B83" s="5">
        <v>389.22</v>
      </c>
      <c r="C83" s="5">
        <v>79.66</v>
      </c>
      <c r="E83">
        <f t="shared" si="1"/>
        <v>5.3397926872175205E-2</v>
      </c>
      <c r="F83">
        <f t="shared" si="1"/>
        <v>1.508674880563117E-3</v>
      </c>
    </row>
    <row r="84" spans="1:6" x14ac:dyDescent="0.3">
      <c r="A84" s="4">
        <v>45631</v>
      </c>
      <c r="B84" s="5">
        <v>369.49</v>
      </c>
      <c r="C84" s="5">
        <v>79.540000000000006</v>
      </c>
      <c r="E84">
        <f t="shared" si="1"/>
        <v>3.2296817813538964E-2</v>
      </c>
      <c r="F84">
        <f t="shared" si="1"/>
        <v>3.3389632324282284E-2</v>
      </c>
    </row>
    <row r="85" spans="1:6" x14ac:dyDescent="0.3">
      <c r="A85" s="4">
        <v>45630</v>
      </c>
      <c r="B85" s="5">
        <v>357.93</v>
      </c>
      <c r="C85" s="5">
        <v>76.97</v>
      </c>
      <c r="E85">
        <f t="shared" si="1"/>
        <v>1.8524842069318738E-2</v>
      </c>
      <c r="F85">
        <f t="shared" si="1"/>
        <v>2.6814300960512343E-2</v>
      </c>
    </row>
    <row r="86" spans="1:6" x14ac:dyDescent="0.3">
      <c r="A86" s="4">
        <v>45629</v>
      </c>
      <c r="B86" s="5">
        <v>351.42</v>
      </c>
      <c r="C86" s="5">
        <v>74.959999999999994</v>
      </c>
      <c r="E86">
        <f t="shared" si="1"/>
        <v>-1.5878349995799266E-2</v>
      </c>
      <c r="F86">
        <f t="shared" si="1"/>
        <v>2.0419275796351759E-2</v>
      </c>
    </row>
    <row r="87" spans="1:6" x14ac:dyDescent="0.3">
      <c r="A87" s="4">
        <v>45628</v>
      </c>
      <c r="B87" s="5">
        <v>357.09</v>
      </c>
      <c r="C87" s="5">
        <v>73.459999999999994</v>
      </c>
      <c r="E87">
        <f t="shared" si="1"/>
        <v>3.4563680611889989E-2</v>
      </c>
      <c r="F87">
        <f t="shared" si="1"/>
        <v>1.7733444167359197E-2</v>
      </c>
    </row>
    <row r="88" spans="1:6" x14ac:dyDescent="0.3">
      <c r="A88" s="4">
        <v>45625</v>
      </c>
      <c r="B88" s="5">
        <v>345.16</v>
      </c>
      <c r="C88" s="5">
        <v>72.180000000000007</v>
      </c>
      <c r="E88">
        <f t="shared" si="1"/>
        <v>3.6859022499925016E-2</v>
      </c>
      <c r="F88">
        <f t="shared" si="1"/>
        <v>5.5725828921706E-3</v>
      </c>
    </row>
    <row r="89" spans="1:6" x14ac:dyDescent="0.3">
      <c r="A89" s="4">
        <v>45623</v>
      </c>
      <c r="B89" s="5">
        <v>332.89</v>
      </c>
      <c r="C89" s="5">
        <v>71.78</v>
      </c>
      <c r="E89">
        <f t="shared" si="1"/>
        <v>-1.5788073204624165E-2</v>
      </c>
      <c r="F89">
        <f t="shared" si="1"/>
        <v>2.4257990867579949E-2</v>
      </c>
    </row>
    <row r="90" spans="1:6" x14ac:dyDescent="0.3">
      <c r="A90" s="4">
        <v>45622</v>
      </c>
      <c r="B90" s="5">
        <v>338.23</v>
      </c>
      <c r="C90" s="5">
        <v>70.08</v>
      </c>
      <c r="E90">
        <f t="shared" si="1"/>
        <v>-1.0632328184528687E-3</v>
      </c>
      <c r="F90">
        <f t="shared" si="1"/>
        <v>1.4769765421372661E-2</v>
      </c>
    </row>
    <row r="91" spans="1:6" x14ac:dyDescent="0.3">
      <c r="A91" s="4">
        <v>45621</v>
      </c>
      <c r="B91" s="5">
        <v>338.59</v>
      </c>
      <c r="C91" s="5">
        <v>69.06</v>
      </c>
      <c r="E91">
        <f t="shared" si="1"/>
        <v>-3.962446108463815E-2</v>
      </c>
      <c r="F91">
        <f t="shared" si="1"/>
        <v>9.7967539113905794E-3</v>
      </c>
    </row>
    <row r="92" spans="1:6" x14ac:dyDescent="0.3">
      <c r="A92" s="4">
        <v>45618</v>
      </c>
      <c r="B92" s="5">
        <v>352.56</v>
      </c>
      <c r="C92" s="5">
        <v>68.39</v>
      </c>
      <c r="E92">
        <f t="shared" si="1"/>
        <v>3.8040277941349711E-2</v>
      </c>
      <c r="F92">
        <f t="shared" si="1"/>
        <v>-2.7704870224554935E-3</v>
      </c>
    </row>
    <row r="93" spans="1:6" x14ac:dyDescent="0.3">
      <c r="A93" s="4">
        <v>45617</v>
      </c>
      <c r="B93" s="5">
        <v>339.64</v>
      </c>
      <c r="C93" s="5">
        <v>68.58</v>
      </c>
      <c r="E93">
        <f t="shared" si="1"/>
        <v>-6.9876911382042118E-3</v>
      </c>
      <c r="F93">
        <f t="shared" si="1"/>
        <v>-1.0389610389610374E-2</v>
      </c>
    </row>
    <row r="94" spans="1:6" x14ac:dyDescent="0.3">
      <c r="A94" s="4">
        <v>45616</v>
      </c>
      <c r="B94" s="5">
        <v>342.03</v>
      </c>
      <c r="C94" s="5">
        <v>69.3</v>
      </c>
      <c r="E94">
        <f t="shared" si="1"/>
        <v>-1.1473988439306438E-2</v>
      </c>
      <c r="F94">
        <f t="shared" si="1"/>
        <v>1.9717480871100701E-2</v>
      </c>
    </row>
    <row r="95" spans="1:6" x14ac:dyDescent="0.3">
      <c r="A95" s="4">
        <v>45615</v>
      </c>
      <c r="B95" s="5">
        <v>346</v>
      </c>
      <c r="C95" s="5">
        <v>67.959999999999994</v>
      </c>
      <c r="E95">
        <f t="shared" si="1"/>
        <v>2.1432367007144095E-2</v>
      </c>
      <c r="F95">
        <f t="shared" si="1"/>
        <v>2.3598820058996547E-3</v>
      </c>
    </row>
    <row r="96" spans="1:6" x14ac:dyDescent="0.3">
      <c r="A96" s="4">
        <v>45614</v>
      </c>
      <c r="B96" s="5">
        <v>338.74</v>
      </c>
      <c r="C96" s="5">
        <v>67.8</v>
      </c>
      <c r="E96">
        <f t="shared" si="1"/>
        <v>5.6186081317036604E-2</v>
      </c>
      <c r="F96">
        <f t="shared" si="1"/>
        <v>-1.1373578302712177E-2</v>
      </c>
    </row>
    <row r="97" spans="1:6" x14ac:dyDescent="0.3">
      <c r="A97" s="4">
        <v>45611</v>
      </c>
      <c r="B97" s="5">
        <v>320.72000000000003</v>
      </c>
      <c r="C97" s="5">
        <v>68.58</v>
      </c>
      <c r="E97">
        <f t="shared" si="1"/>
        <v>3.065749726846205E-2</v>
      </c>
      <c r="F97">
        <f t="shared" si="1"/>
        <v>-3.3425374218864112E-3</v>
      </c>
    </row>
    <row r="98" spans="1:6" x14ac:dyDescent="0.3">
      <c r="A98" s="4">
        <v>45610</v>
      </c>
      <c r="B98" s="5">
        <v>311.18</v>
      </c>
      <c r="C98" s="5">
        <v>68.81</v>
      </c>
      <c r="E98">
        <f t="shared" si="1"/>
        <v>-5.7715600775193804E-2</v>
      </c>
      <c r="F98">
        <f t="shared" si="1"/>
        <v>2.1846781240898003E-3</v>
      </c>
    </row>
    <row r="99" spans="1:6" x14ac:dyDescent="0.3">
      <c r="A99" s="4">
        <v>45609</v>
      </c>
      <c r="B99" s="5">
        <v>330.24</v>
      </c>
      <c r="C99" s="5">
        <v>68.66</v>
      </c>
      <c r="E99">
        <f t="shared" si="1"/>
        <v>5.3274072270084322E-3</v>
      </c>
      <c r="F99">
        <f t="shared" si="1"/>
        <v>9.1122868900645245E-3</v>
      </c>
    </row>
    <row r="100" spans="1:6" x14ac:dyDescent="0.3">
      <c r="A100" s="4">
        <v>45608</v>
      </c>
      <c r="B100" s="5">
        <v>328.49</v>
      </c>
      <c r="C100" s="5">
        <v>68.040000000000006</v>
      </c>
      <c r="E100">
        <f t="shared" si="1"/>
        <v>-6.1457142857142828E-2</v>
      </c>
      <c r="F100">
        <f t="shared" si="1"/>
        <v>6.2111801242236272E-3</v>
      </c>
    </row>
    <row r="101" spans="1:6" x14ac:dyDescent="0.3">
      <c r="A101" s="4">
        <v>45607</v>
      </c>
      <c r="B101" s="5">
        <v>350</v>
      </c>
      <c r="C101" s="5">
        <v>67.62</v>
      </c>
      <c r="E101">
        <f t="shared" si="1"/>
        <v>8.9595915571882109E-2</v>
      </c>
      <c r="F101">
        <f t="shared" si="1"/>
        <v>2.2995461422087901E-2</v>
      </c>
    </row>
    <row r="102" spans="1:6" x14ac:dyDescent="0.3">
      <c r="A102" s="4">
        <v>45604</v>
      </c>
      <c r="B102" s="5">
        <v>321.22000000000003</v>
      </c>
      <c r="C102" s="5">
        <v>66.099999999999994</v>
      </c>
      <c r="E102">
        <f t="shared" si="1"/>
        <v>8.1876662961840291E-2</v>
      </c>
      <c r="F102">
        <f t="shared" si="1"/>
        <v>-2.1320698845128987E-2</v>
      </c>
    </row>
    <row r="103" spans="1:6" x14ac:dyDescent="0.3">
      <c r="A103" s="4">
        <v>45603</v>
      </c>
      <c r="B103" s="5">
        <v>296.91000000000003</v>
      </c>
      <c r="C103" s="5">
        <v>67.540000000000006</v>
      </c>
      <c r="E103">
        <f t="shared" si="1"/>
        <v>2.9043773611063157E-2</v>
      </c>
      <c r="F103">
        <f t="shared" si="1"/>
        <v>-9.2416018776587273E-3</v>
      </c>
    </row>
    <row r="104" spans="1:6" x14ac:dyDescent="0.3">
      <c r="A104" s="4">
        <v>45602</v>
      </c>
      <c r="B104" s="5">
        <v>288.52999999999997</v>
      </c>
      <c r="C104" s="5">
        <v>68.17</v>
      </c>
      <c r="E104">
        <f t="shared" si="1"/>
        <v>0.14751034043907085</v>
      </c>
      <c r="F104">
        <f t="shared" si="1"/>
        <v>1.202494061757723E-2</v>
      </c>
    </row>
    <row r="105" spans="1:6" x14ac:dyDescent="0.3">
      <c r="A105" s="4">
        <v>45601</v>
      </c>
      <c r="B105" s="5">
        <v>251.44</v>
      </c>
      <c r="C105" s="5">
        <v>67.36</v>
      </c>
      <c r="E105">
        <f t="shared" si="1"/>
        <v>3.5414264536320184E-2</v>
      </c>
      <c r="F105">
        <f t="shared" si="1"/>
        <v>-3.1627372052904008E-2</v>
      </c>
    </row>
    <row r="106" spans="1:6" x14ac:dyDescent="0.3">
      <c r="A106" s="4">
        <v>45600</v>
      </c>
      <c r="B106" s="5">
        <v>242.84</v>
      </c>
      <c r="C106" s="5">
        <v>69.56</v>
      </c>
      <c r="E106">
        <f t="shared" si="1"/>
        <v>-2.4660615310466649E-2</v>
      </c>
      <c r="F106">
        <f t="shared" si="1"/>
        <v>2.2189566495224175E-2</v>
      </c>
    </row>
    <row r="107" spans="1:6" x14ac:dyDescent="0.3">
      <c r="A107" s="4">
        <v>45597</v>
      </c>
      <c r="B107" s="5">
        <v>248.98</v>
      </c>
      <c r="C107" s="5">
        <v>68.05</v>
      </c>
      <c r="E107">
        <f t="shared" si="1"/>
        <v>-3.4820892535521496E-3</v>
      </c>
      <c r="F107">
        <f t="shared" si="1"/>
        <v>-6.3961485557083989E-2</v>
      </c>
    </row>
    <row r="108" spans="1:6" x14ac:dyDescent="0.3">
      <c r="A108" s="4">
        <v>45596</v>
      </c>
      <c r="B108" s="5">
        <v>249.85</v>
      </c>
      <c r="C108" s="5">
        <v>72.7</v>
      </c>
      <c r="E108">
        <f t="shared" si="1"/>
        <v>-2.9897107357794668E-2</v>
      </c>
      <c r="F108">
        <f t="shared" si="1"/>
        <v>1.3757050488382331E-4</v>
      </c>
    </row>
    <row r="109" spans="1:6" x14ac:dyDescent="0.3">
      <c r="A109" s="4">
        <v>45595</v>
      </c>
      <c r="B109" s="5">
        <v>257.55</v>
      </c>
      <c r="C109" s="5">
        <v>72.69</v>
      </c>
      <c r="E109">
        <f t="shared" si="1"/>
        <v>-7.5909371146731294E-3</v>
      </c>
      <c r="F109">
        <f t="shared" si="1"/>
        <v>-5.472704884389187E-3</v>
      </c>
    </row>
    <row r="110" spans="1:6" x14ac:dyDescent="0.3">
      <c r="A110" s="4">
        <v>45594</v>
      </c>
      <c r="B110" s="5">
        <v>259.52</v>
      </c>
      <c r="C110" s="5">
        <v>73.09</v>
      </c>
      <c r="E110">
        <f t="shared" si="1"/>
        <v>-1.1390042284103497E-2</v>
      </c>
      <c r="F110">
        <f t="shared" si="1"/>
        <v>1.0926694329184042E-2</v>
      </c>
    </row>
    <row r="111" spans="1:6" x14ac:dyDescent="0.3">
      <c r="A111" s="4">
        <v>45593</v>
      </c>
      <c r="B111" s="5">
        <v>262.51</v>
      </c>
      <c r="C111" s="5">
        <v>72.3</v>
      </c>
      <c r="E111">
        <f t="shared" si="1"/>
        <v>-2.4815186299639684E-2</v>
      </c>
      <c r="F111">
        <f t="shared" si="1"/>
        <v>-1.3104013104013212E-2</v>
      </c>
    </row>
    <row r="112" spans="1:6" x14ac:dyDescent="0.3">
      <c r="A112" s="4">
        <v>45590</v>
      </c>
      <c r="B112" s="5">
        <v>269.19</v>
      </c>
      <c r="C112" s="5">
        <v>73.260000000000005</v>
      </c>
      <c r="E112">
        <f t="shared" si="1"/>
        <v>3.3438267813267732E-2</v>
      </c>
      <c r="F112">
        <f t="shared" si="1"/>
        <v>-1.3466199838405602E-2</v>
      </c>
    </row>
    <row r="113" spans="1:6" x14ac:dyDescent="0.3">
      <c r="A113" s="4">
        <v>45589</v>
      </c>
      <c r="B113" s="5">
        <v>260.48</v>
      </c>
      <c r="C113" s="5">
        <v>74.260000000000005</v>
      </c>
      <c r="E113">
        <f t="shared" si="1"/>
        <v>0.21919026445120529</v>
      </c>
      <c r="F113">
        <f t="shared" si="1"/>
        <v>-1.3418360568619515E-2</v>
      </c>
    </row>
    <row r="114" spans="1:6" x14ac:dyDescent="0.3">
      <c r="A114" s="4">
        <v>45588</v>
      </c>
      <c r="B114" s="5">
        <v>213.65</v>
      </c>
      <c r="C114" s="5">
        <v>75.27</v>
      </c>
      <c r="E114">
        <f t="shared" si="1"/>
        <v>-1.9819241179978866E-2</v>
      </c>
      <c r="F114">
        <f t="shared" si="1"/>
        <v>-1.2981904012588632E-2</v>
      </c>
    </row>
    <row r="115" spans="1:6" x14ac:dyDescent="0.3">
      <c r="A115" s="4">
        <v>45587</v>
      </c>
      <c r="B115" s="5">
        <v>217.97</v>
      </c>
      <c r="C115" s="5">
        <v>76.260000000000005</v>
      </c>
      <c r="E115">
        <f t="shared" si="1"/>
        <v>-4.0210189627598609E-3</v>
      </c>
      <c r="F115">
        <f t="shared" si="1"/>
        <v>9.3977498345467637E-3</v>
      </c>
    </row>
    <row r="116" spans="1:6" x14ac:dyDescent="0.3">
      <c r="A116" s="4">
        <v>45586</v>
      </c>
      <c r="B116" s="5">
        <v>218.85</v>
      </c>
      <c r="C116" s="5">
        <v>75.55</v>
      </c>
      <c r="E116">
        <f t="shared" si="1"/>
        <v>-8.3824195740824399E-3</v>
      </c>
      <c r="F116">
        <f t="shared" si="1"/>
        <v>1.856517703222392E-3</v>
      </c>
    </row>
    <row r="117" spans="1:6" x14ac:dyDescent="0.3">
      <c r="A117" s="4">
        <v>45583</v>
      </c>
      <c r="B117" s="5">
        <v>220.7</v>
      </c>
      <c r="C117" s="5">
        <v>75.41</v>
      </c>
      <c r="E117">
        <f t="shared" si="1"/>
        <v>-8.6015663905110115E-4</v>
      </c>
      <c r="F117">
        <f t="shared" si="1"/>
        <v>3.3262373602980311E-3</v>
      </c>
    </row>
    <row r="118" spans="1:6" x14ac:dyDescent="0.3">
      <c r="A118" s="4">
        <v>45582</v>
      </c>
      <c r="B118" s="5">
        <v>220.89</v>
      </c>
      <c r="C118" s="5">
        <v>75.16</v>
      </c>
      <c r="E118">
        <f t="shared" si="1"/>
        <v>-1.9879817467131711E-3</v>
      </c>
      <c r="F118">
        <f t="shared" si="1"/>
        <v>1.065530101225337E-3</v>
      </c>
    </row>
    <row r="119" spans="1:6" x14ac:dyDescent="0.3">
      <c r="A119" s="4">
        <v>45581</v>
      </c>
      <c r="B119" s="5">
        <v>221.33</v>
      </c>
      <c r="C119" s="5">
        <v>75.08</v>
      </c>
      <c r="E119">
        <f t="shared" si="1"/>
        <v>8.0156669854716915E-3</v>
      </c>
      <c r="F119">
        <f t="shared" si="1"/>
        <v>-2.9216467463479266E-3</v>
      </c>
    </row>
    <row r="120" spans="1:6" x14ac:dyDescent="0.3">
      <c r="A120" s="4">
        <v>45580</v>
      </c>
      <c r="B120" s="5">
        <v>219.57</v>
      </c>
      <c r="C120" s="5">
        <v>75.3</v>
      </c>
      <c r="E120">
        <f t="shared" si="1"/>
        <v>1.8707793392954764E-3</v>
      </c>
      <c r="F120">
        <f t="shared" si="1"/>
        <v>7.7623126338329535E-3</v>
      </c>
    </row>
    <row r="121" spans="1:6" x14ac:dyDescent="0.3">
      <c r="A121" s="4">
        <v>45579</v>
      </c>
      <c r="B121" s="5">
        <v>219.16</v>
      </c>
      <c r="C121" s="5">
        <v>74.72</v>
      </c>
      <c r="E121">
        <f t="shared" si="1"/>
        <v>6.2442607897152669E-3</v>
      </c>
      <c r="F121">
        <f t="shared" si="1"/>
        <v>-2.269995994124739E-3</v>
      </c>
    </row>
    <row r="122" spans="1:6" x14ac:dyDescent="0.3">
      <c r="A122" s="4">
        <v>45576</v>
      </c>
      <c r="B122" s="5">
        <v>217.8</v>
      </c>
      <c r="C122" s="5">
        <v>74.89</v>
      </c>
      <c r="E122">
        <f t="shared" si="1"/>
        <v>-8.7825103656238218E-2</v>
      </c>
      <c r="F122">
        <f t="shared" si="1"/>
        <v>-5.9729227501991349E-3</v>
      </c>
    </row>
    <row r="123" spans="1:6" x14ac:dyDescent="0.3">
      <c r="A123" s="4">
        <v>45575</v>
      </c>
      <c r="B123" s="5">
        <v>238.77</v>
      </c>
      <c r="C123" s="5">
        <v>75.34</v>
      </c>
      <c r="E123">
        <f t="shared" si="1"/>
        <v>-9.4586185438705703E-3</v>
      </c>
      <c r="F123">
        <f t="shared" si="1"/>
        <v>-1.1286089238845137E-2</v>
      </c>
    </row>
    <row r="124" spans="1:6" x14ac:dyDescent="0.3">
      <c r="A124" s="4">
        <v>45574</v>
      </c>
      <c r="B124" s="5">
        <v>241.05</v>
      </c>
      <c r="C124" s="5">
        <v>76.2</v>
      </c>
      <c r="E124">
        <f t="shared" si="1"/>
        <v>-1.4110429447852714E-2</v>
      </c>
      <c r="F124">
        <f t="shared" si="1"/>
        <v>-1.8339009693476625E-3</v>
      </c>
    </row>
    <row r="125" spans="1:6" x14ac:dyDescent="0.3">
      <c r="A125" s="4">
        <v>45573</v>
      </c>
      <c r="B125" s="5">
        <v>244.5</v>
      </c>
      <c r="C125" s="5">
        <v>76.34</v>
      </c>
      <c r="E125">
        <f t="shared" si="1"/>
        <v>1.5238965245193652E-2</v>
      </c>
      <c r="F125">
        <f t="shared" si="1"/>
        <v>-6.2483728195781019E-3</v>
      </c>
    </row>
    <row r="126" spans="1:6" x14ac:dyDescent="0.3">
      <c r="A126" s="4">
        <v>45572</v>
      </c>
      <c r="B126" s="5">
        <v>240.83</v>
      </c>
      <c r="C126" s="5">
        <v>76.819999999999993</v>
      </c>
      <c r="E126">
        <f t="shared" si="1"/>
        <v>-3.6988163787587972E-2</v>
      </c>
      <c r="F126">
        <f t="shared" si="1"/>
        <v>-6.5951118582698197E-3</v>
      </c>
    </row>
    <row r="127" spans="1:6" x14ac:dyDescent="0.3">
      <c r="A127" s="4">
        <v>45569</v>
      </c>
      <c r="B127" s="5">
        <v>250.08</v>
      </c>
      <c r="C127" s="5">
        <v>77.33</v>
      </c>
      <c r="E127">
        <f t="shared" si="1"/>
        <v>3.9142358514086331E-2</v>
      </c>
      <c r="F127">
        <f t="shared" si="1"/>
        <v>1.4563106796116498E-2</v>
      </c>
    </row>
    <row r="128" spans="1:6" x14ac:dyDescent="0.3">
      <c r="A128" s="4">
        <v>45568</v>
      </c>
      <c r="B128" s="5">
        <v>240.66</v>
      </c>
      <c r="C128" s="5">
        <v>76.22</v>
      </c>
      <c r="E128">
        <f t="shared" si="1"/>
        <v>-3.357160067464466E-2</v>
      </c>
      <c r="F128">
        <f t="shared" si="1"/>
        <v>-2.2068257634077482E-2</v>
      </c>
    </row>
    <row r="129" spans="1:6" x14ac:dyDescent="0.3">
      <c r="A129" s="4">
        <v>45567</v>
      </c>
      <c r="B129" s="5">
        <v>249.02</v>
      </c>
      <c r="C129" s="5">
        <v>77.94</v>
      </c>
      <c r="E129">
        <f t="shared" si="1"/>
        <v>-3.4881016975428156E-2</v>
      </c>
      <c r="F129">
        <f t="shared" si="1"/>
        <v>6.4193092823208568E-4</v>
      </c>
    </row>
    <row r="130" spans="1:6" x14ac:dyDescent="0.3">
      <c r="A130" s="4">
        <v>45566</v>
      </c>
      <c r="B130" s="5">
        <v>258.02</v>
      </c>
      <c r="C130" s="5">
        <v>77.89</v>
      </c>
      <c r="E130">
        <f t="shared" si="1"/>
        <v>-1.3798111837327575E-2</v>
      </c>
      <c r="F130">
        <f t="shared" si="1"/>
        <v>1.5250260688216916E-2</v>
      </c>
    </row>
    <row r="131" spans="1:6" x14ac:dyDescent="0.3">
      <c r="A131" s="4">
        <v>45565</v>
      </c>
      <c r="B131" s="5">
        <v>261.63</v>
      </c>
      <c r="C131" s="5">
        <v>76.72</v>
      </c>
      <c r="E131">
        <f t="shared" si="1"/>
        <v>4.492052522460324E-3</v>
      </c>
      <c r="F131">
        <f t="shared" si="1"/>
        <v>-1.0830324909747335E-2</v>
      </c>
    </row>
    <row r="132" spans="1:6" x14ac:dyDescent="0.3">
      <c r="A132" s="4">
        <v>45562</v>
      </c>
      <c r="B132" s="5">
        <v>260.45999999999998</v>
      </c>
      <c r="C132" s="5">
        <v>77.56</v>
      </c>
      <c r="E132">
        <f t="shared" ref="E132:F195" si="2">(B132-B133)/B133</f>
        <v>2.4545669105499098E-2</v>
      </c>
      <c r="F132">
        <f t="shared" si="2"/>
        <v>-1.4162482296897056E-3</v>
      </c>
    </row>
    <row r="133" spans="1:6" x14ac:dyDescent="0.3">
      <c r="A133" s="4">
        <v>45561</v>
      </c>
      <c r="B133" s="5">
        <v>254.22</v>
      </c>
      <c r="C133" s="5">
        <v>77.67</v>
      </c>
      <c r="E133">
        <f t="shared" si="2"/>
        <v>-1.0894093844836913E-2</v>
      </c>
      <c r="F133">
        <f t="shared" si="2"/>
        <v>-1.9070472341500441E-2</v>
      </c>
    </row>
    <row r="134" spans="1:6" x14ac:dyDescent="0.3">
      <c r="A134" s="4">
        <v>45560</v>
      </c>
      <c r="B134" s="5">
        <v>257.02</v>
      </c>
      <c r="C134" s="5">
        <v>79.180000000000007</v>
      </c>
      <c r="E134">
        <f t="shared" si="2"/>
        <v>1.0815275101270191E-2</v>
      </c>
      <c r="F134">
        <f t="shared" si="2"/>
        <v>-2.5956452208143674E-2</v>
      </c>
    </row>
    <row r="135" spans="1:6" x14ac:dyDescent="0.3">
      <c r="A135" s="4">
        <v>45559</v>
      </c>
      <c r="B135" s="5">
        <v>254.27</v>
      </c>
      <c r="C135" s="5">
        <v>81.290000000000006</v>
      </c>
      <c r="E135">
        <f t="shared" si="2"/>
        <v>1.708000000000004E-2</v>
      </c>
      <c r="F135">
        <f t="shared" si="2"/>
        <v>3.343503686753127E-2</v>
      </c>
    </row>
    <row r="136" spans="1:6" x14ac:dyDescent="0.3">
      <c r="A136" s="4">
        <v>45558</v>
      </c>
      <c r="B136" s="5">
        <v>250</v>
      </c>
      <c r="C136" s="5">
        <v>78.66</v>
      </c>
      <c r="E136">
        <f t="shared" si="2"/>
        <v>4.9317943336831059E-2</v>
      </c>
      <c r="F136">
        <f t="shared" si="2"/>
        <v>3.5817750855938885E-2</v>
      </c>
    </row>
    <row r="137" spans="1:6" x14ac:dyDescent="0.3">
      <c r="A137" s="4">
        <v>45555</v>
      </c>
      <c r="B137" s="5">
        <v>238.25</v>
      </c>
      <c r="C137" s="5">
        <v>75.94</v>
      </c>
      <c r="E137">
        <f t="shared" si="2"/>
        <v>-2.3245326336503721E-2</v>
      </c>
      <c r="F137">
        <f t="shared" si="2"/>
        <v>-2.9892692897291816E-2</v>
      </c>
    </row>
    <row r="138" spans="1:6" x14ac:dyDescent="0.3">
      <c r="A138" s="4">
        <v>45554</v>
      </c>
      <c r="B138" s="5">
        <v>243.92</v>
      </c>
      <c r="C138" s="5">
        <v>78.28</v>
      </c>
      <c r="E138">
        <f t="shared" si="2"/>
        <v>7.3591549295774647E-2</v>
      </c>
      <c r="F138">
        <f t="shared" si="2"/>
        <v>4.01275577996279E-2</v>
      </c>
    </row>
    <row r="139" spans="1:6" x14ac:dyDescent="0.3">
      <c r="A139" s="4">
        <v>45553</v>
      </c>
      <c r="B139" s="5">
        <v>227.2</v>
      </c>
      <c r="C139" s="5">
        <v>75.260000000000005</v>
      </c>
      <c r="E139">
        <f t="shared" si="2"/>
        <v>-2.9402729626542149E-3</v>
      </c>
      <c r="F139">
        <f t="shared" si="2"/>
        <v>2.1998913633894685E-2</v>
      </c>
    </row>
    <row r="140" spans="1:6" x14ac:dyDescent="0.3">
      <c r="A140" s="4">
        <v>45552</v>
      </c>
      <c r="B140" s="5">
        <v>227.87</v>
      </c>
      <c r="C140" s="5">
        <v>73.64</v>
      </c>
      <c r="E140">
        <f t="shared" si="2"/>
        <v>4.8064203192521538E-3</v>
      </c>
      <c r="F140">
        <f t="shared" si="2"/>
        <v>-3.5115303983228416E-2</v>
      </c>
    </row>
    <row r="141" spans="1:6" x14ac:dyDescent="0.3">
      <c r="A141" s="4">
        <v>45551</v>
      </c>
      <c r="B141" s="5">
        <v>226.78</v>
      </c>
      <c r="C141" s="5">
        <v>76.319999999999993</v>
      </c>
      <c r="E141">
        <f t="shared" si="2"/>
        <v>-1.5241651830300885E-2</v>
      </c>
      <c r="F141">
        <f t="shared" si="2"/>
        <v>2.0184467317203459E-2</v>
      </c>
    </row>
    <row r="142" spans="1:6" x14ac:dyDescent="0.3">
      <c r="A142" s="4">
        <v>45548</v>
      </c>
      <c r="B142" s="5">
        <v>230.29</v>
      </c>
      <c r="C142" s="5">
        <v>74.81</v>
      </c>
      <c r="E142">
        <f t="shared" si="2"/>
        <v>2.0886819546581514E-3</v>
      </c>
      <c r="F142">
        <f t="shared" si="2"/>
        <v>2.2972788185423313E-2</v>
      </c>
    </row>
    <row r="143" spans="1:6" x14ac:dyDescent="0.3">
      <c r="A143" s="4">
        <v>45547</v>
      </c>
      <c r="B143" s="5">
        <v>229.81</v>
      </c>
      <c r="C143" s="5">
        <v>73.13</v>
      </c>
      <c r="E143">
        <f t="shared" si="2"/>
        <v>7.3642221540350097E-3</v>
      </c>
      <c r="F143">
        <f t="shared" si="2"/>
        <v>6.7455947136563169E-3</v>
      </c>
    </row>
    <row r="144" spans="1:6" x14ac:dyDescent="0.3">
      <c r="A144" s="4">
        <v>45546</v>
      </c>
      <c r="B144" s="5">
        <v>228.13</v>
      </c>
      <c r="C144" s="5">
        <v>72.64</v>
      </c>
      <c r="E144">
        <f t="shared" si="2"/>
        <v>8.6660476632621844E-3</v>
      </c>
      <c r="F144">
        <f t="shared" si="2"/>
        <v>-7.51468779887959E-3</v>
      </c>
    </row>
    <row r="145" spans="1:6" x14ac:dyDescent="0.3">
      <c r="A145" s="4">
        <v>45545</v>
      </c>
      <c r="B145" s="5">
        <v>226.17</v>
      </c>
      <c r="C145" s="5">
        <v>73.19</v>
      </c>
      <c r="E145">
        <f t="shared" si="2"/>
        <v>4.5776113191843423E-2</v>
      </c>
      <c r="F145">
        <f t="shared" si="2"/>
        <v>2.478297395687477E-2</v>
      </c>
    </row>
    <row r="146" spans="1:6" x14ac:dyDescent="0.3">
      <c r="A146" s="4">
        <v>45544</v>
      </c>
      <c r="B146" s="5">
        <v>216.27</v>
      </c>
      <c r="C146" s="5">
        <v>71.42</v>
      </c>
      <c r="E146">
        <f t="shared" si="2"/>
        <v>2.6289564846011582E-2</v>
      </c>
      <c r="F146">
        <f t="shared" si="2"/>
        <v>1.2617412028599947E-3</v>
      </c>
    </row>
    <row r="147" spans="1:6" x14ac:dyDescent="0.3">
      <c r="A147" s="4">
        <v>45541</v>
      </c>
      <c r="B147" s="5">
        <v>210.73</v>
      </c>
      <c r="C147" s="5">
        <v>71.33</v>
      </c>
      <c r="E147">
        <f t="shared" si="2"/>
        <v>-8.4459312681930743E-2</v>
      </c>
      <c r="F147">
        <f t="shared" si="2"/>
        <v>3.0780346820809181E-2</v>
      </c>
    </row>
    <row r="148" spans="1:6" x14ac:dyDescent="0.3">
      <c r="A148" s="4">
        <v>45540</v>
      </c>
      <c r="B148" s="5">
        <v>230.17</v>
      </c>
      <c r="C148" s="5">
        <v>69.2</v>
      </c>
      <c r="E148">
        <f t="shared" si="2"/>
        <v>4.904060890570161E-2</v>
      </c>
      <c r="F148">
        <f t="shared" si="2"/>
        <v>-0.1075573897343307</v>
      </c>
    </row>
    <row r="149" spans="1:6" x14ac:dyDescent="0.3">
      <c r="A149" s="4">
        <v>45539</v>
      </c>
      <c r="B149" s="5">
        <v>219.41</v>
      </c>
      <c r="C149" s="5">
        <v>77.540000000000006</v>
      </c>
      <c r="E149">
        <f t="shared" si="2"/>
        <v>4.1832858499525179E-2</v>
      </c>
      <c r="F149">
        <f t="shared" si="2"/>
        <v>-9.9591419816137255E-3</v>
      </c>
    </row>
    <row r="150" spans="1:6" x14ac:dyDescent="0.3">
      <c r="A150" s="4">
        <v>45538</v>
      </c>
      <c r="B150" s="5">
        <v>210.6</v>
      </c>
      <c r="C150" s="5">
        <v>78.319999999999993</v>
      </c>
      <c r="E150">
        <f t="shared" si="2"/>
        <v>-1.6393442622950907E-2</v>
      </c>
      <c r="F150">
        <f t="shared" si="2"/>
        <v>-2.9251363411006613E-2</v>
      </c>
    </row>
    <row r="151" spans="1:6" x14ac:dyDescent="0.3">
      <c r="A151" s="4">
        <v>45534</v>
      </c>
      <c r="B151" s="5">
        <v>214.11</v>
      </c>
      <c r="C151" s="5">
        <v>80.680000000000007</v>
      </c>
      <c r="E151">
        <f t="shared" si="2"/>
        <v>3.7958115183246134E-2</v>
      </c>
      <c r="F151">
        <f t="shared" si="2"/>
        <v>-7.4312608372539097E-4</v>
      </c>
    </row>
    <row r="152" spans="1:6" x14ac:dyDescent="0.3">
      <c r="A152" s="4">
        <v>45533</v>
      </c>
      <c r="B152" s="5">
        <v>206.28</v>
      </c>
      <c r="C152" s="5">
        <v>80.739999999999995</v>
      </c>
      <c r="E152">
        <f t="shared" si="2"/>
        <v>2.575941676792229E-3</v>
      </c>
      <c r="F152">
        <f t="shared" si="2"/>
        <v>-1.295843520782399E-2</v>
      </c>
    </row>
    <row r="153" spans="1:6" x14ac:dyDescent="0.3">
      <c r="A153" s="4">
        <v>45532</v>
      </c>
      <c r="B153" s="5">
        <v>205.75</v>
      </c>
      <c r="C153" s="5">
        <v>81.8</v>
      </c>
      <c r="E153">
        <f t="shared" si="2"/>
        <v>-1.6538406385928052E-2</v>
      </c>
      <c r="F153">
        <f t="shared" si="2"/>
        <v>-1.7653416596613413E-2</v>
      </c>
    </row>
    <row r="154" spans="1:6" x14ac:dyDescent="0.3">
      <c r="A154" s="4">
        <v>45531</v>
      </c>
      <c r="B154" s="5">
        <v>209.21</v>
      </c>
      <c r="C154" s="5">
        <v>83.27</v>
      </c>
      <c r="E154">
        <f t="shared" si="2"/>
        <v>-1.8760846114159749E-2</v>
      </c>
      <c r="F154">
        <f t="shared" si="2"/>
        <v>-7.981891827495851E-3</v>
      </c>
    </row>
    <row r="155" spans="1:6" x14ac:dyDescent="0.3">
      <c r="A155" s="4">
        <v>45530</v>
      </c>
      <c r="B155" s="5">
        <v>213.21</v>
      </c>
      <c r="C155" s="5">
        <v>83.94</v>
      </c>
      <c r="E155">
        <f t="shared" si="2"/>
        <v>-3.2271241830065293E-2</v>
      </c>
      <c r="F155">
        <f t="shared" si="2"/>
        <v>2.3883448770002729E-3</v>
      </c>
    </row>
    <row r="156" spans="1:6" x14ac:dyDescent="0.3">
      <c r="A156" s="4">
        <v>45527</v>
      </c>
      <c r="B156" s="5">
        <v>220.32</v>
      </c>
      <c r="C156" s="5">
        <v>83.74</v>
      </c>
      <c r="E156">
        <f t="shared" si="2"/>
        <v>4.5855881515237812E-2</v>
      </c>
      <c r="F156">
        <f t="shared" si="2"/>
        <v>-1.3118664281454911E-3</v>
      </c>
    </row>
    <row r="157" spans="1:6" x14ac:dyDescent="0.3">
      <c r="A157" s="4">
        <v>45526</v>
      </c>
      <c r="B157" s="5">
        <v>210.66</v>
      </c>
      <c r="C157" s="5">
        <v>83.85</v>
      </c>
      <c r="E157">
        <f t="shared" si="2"/>
        <v>-5.6478702915752285E-2</v>
      </c>
      <c r="F157">
        <f t="shared" si="2"/>
        <v>-1.387745501587683E-2</v>
      </c>
    </row>
    <row r="158" spans="1:6" x14ac:dyDescent="0.3">
      <c r="A158" s="4">
        <v>45525</v>
      </c>
      <c r="B158" s="5">
        <v>223.27</v>
      </c>
      <c r="C158" s="5">
        <v>85.03</v>
      </c>
      <c r="E158">
        <f t="shared" si="2"/>
        <v>9.8145635459069014E-3</v>
      </c>
      <c r="F158">
        <f t="shared" si="2"/>
        <v>9.1383812010443384E-3</v>
      </c>
    </row>
    <row r="159" spans="1:6" x14ac:dyDescent="0.3">
      <c r="A159" s="4">
        <v>45524</v>
      </c>
      <c r="B159" s="5">
        <v>221.1</v>
      </c>
      <c r="C159" s="5">
        <v>84.26</v>
      </c>
      <c r="E159">
        <f t="shared" si="2"/>
        <v>-7.2737068965517447E-3</v>
      </c>
      <c r="F159">
        <f t="shared" si="2"/>
        <v>1.2862122851304333E-2</v>
      </c>
    </row>
    <row r="160" spans="1:6" x14ac:dyDescent="0.3">
      <c r="A160" s="4">
        <v>45523</v>
      </c>
      <c r="B160" s="5">
        <v>222.72</v>
      </c>
      <c r="C160" s="5">
        <v>83.19</v>
      </c>
      <c r="E160">
        <f t="shared" si="2"/>
        <v>3.0538589672404193E-2</v>
      </c>
      <c r="F160">
        <f t="shared" si="2"/>
        <v>-8.2260371959942506E-3</v>
      </c>
    </row>
    <row r="161" spans="1:6" x14ac:dyDescent="0.3">
      <c r="A161" s="4">
        <v>45520</v>
      </c>
      <c r="B161" s="5">
        <v>216.12</v>
      </c>
      <c r="C161" s="5">
        <v>83.88</v>
      </c>
      <c r="E161">
        <f t="shared" si="2"/>
        <v>9.2462874754834137E-3</v>
      </c>
      <c r="F161">
        <f t="shared" si="2"/>
        <v>1.6480853126514778E-2</v>
      </c>
    </row>
    <row r="162" spans="1:6" x14ac:dyDescent="0.3">
      <c r="A162" s="4">
        <v>45519</v>
      </c>
      <c r="B162" s="5">
        <v>214.14</v>
      </c>
      <c r="C162" s="5">
        <v>82.52</v>
      </c>
      <c r="E162">
        <f t="shared" si="2"/>
        <v>6.3362796702750968E-2</v>
      </c>
      <c r="F162">
        <f t="shared" si="2"/>
        <v>-5.423647101361972E-3</v>
      </c>
    </row>
    <row r="163" spans="1:6" x14ac:dyDescent="0.3">
      <c r="A163" s="4">
        <v>45518</v>
      </c>
      <c r="B163" s="5">
        <v>201.38</v>
      </c>
      <c r="C163" s="5">
        <v>82.97</v>
      </c>
      <c r="E163">
        <f t="shared" si="2"/>
        <v>-3.1034980512919294E-2</v>
      </c>
      <c r="F163">
        <f t="shared" si="2"/>
        <v>1.8036809815950905E-2</v>
      </c>
    </row>
    <row r="164" spans="1:6" x14ac:dyDescent="0.3">
      <c r="A164" s="4">
        <v>45517</v>
      </c>
      <c r="B164" s="5">
        <v>207.83</v>
      </c>
      <c r="C164" s="5">
        <v>81.5</v>
      </c>
      <c r="E164">
        <f t="shared" si="2"/>
        <v>5.2357081371208682E-2</v>
      </c>
      <c r="F164">
        <f t="shared" si="2"/>
        <v>-1.9593436198872961E-3</v>
      </c>
    </row>
    <row r="165" spans="1:6" x14ac:dyDescent="0.3">
      <c r="A165" s="4">
        <v>45516</v>
      </c>
      <c r="B165" s="5">
        <v>197.49</v>
      </c>
      <c r="C165" s="5">
        <v>81.66</v>
      </c>
      <c r="E165">
        <f t="shared" si="2"/>
        <v>-1.2549999999999955E-2</v>
      </c>
      <c r="F165">
        <f t="shared" si="2"/>
        <v>1.9475655430711641E-2</v>
      </c>
    </row>
    <row r="166" spans="1:6" x14ac:dyDescent="0.3">
      <c r="A166" s="4">
        <v>45513</v>
      </c>
      <c r="B166" s="5">
        <v>200</v>
      </c>
      <c r="C166" s="5">
        <v>80.099999999999994</v>
      </c>
      <c r="E166">
        <f t="shared" si="2"/>
        <v>5.8338362502514413E-3</v>
      </c>
      <c r="F166">
        <f t="shared" si="2"/>
        <v>1.2642225031605564E-2</v>
      </c>
    </row>
    <row r="167" spans="1:6" x14ac:dyDescent="0.3">
      <c r="A167" s="4">
        <v>45512</v>
      </c>
      <c r="B167" s="5">
        <v>198.84</v>
      </c>
      <c r="C167" s="5">
        <v>79.099999999999994</v>
      </c>
      <c r="E167">
        <f t="shared" si="2"/>
        <v>3.6921151439299194E-2</v>
      </c>
      <c r="F167">
        <f t="shared" si="2"/>
        <v>3.0433679939131991E-3</v>
      </c>
    </row>
    <row r="168" spans="1:6" x14ac:dyDescent="0.3">
      <c r="A168" s="4">
        <v>45511</v>
      </c>
      <c r="B168" s="5">
        <v>191.76</v>
      </c>
      <c r="C168" s="5">
        <v>78.86</v>
      </c>
      <c r="E168">
        <f t="shared" si="2"/>
        <v>-4.4258373205741608E-2</v>
      </c>
      <c r="F168">
        <f t="shared" si="2"/>
        <v>-1.252191334835963E-2</v>
      </c>
    </row>
    <row r="169" spans="1:6" x14ac:dyDescent="0.3">
      <c r="A169" s="4">
        <v>45510</v>
      </c>
      <c r="B169" s="5">
        <v>200.64</v>
      </c>
      <c r="C169" s="5">
        <v>79.86</v>
      </c>
      <c r="E169">
        <f t="shared" si="2"/>
        <v>8.8495575221238486E-3</v>
      </c>
      <c r="F169">
        <f t="shared" si="2"/>
        <v>-7.5075075075077915E-4</v>
      </c>
    </row>
    <row r="170" spans="1:6" x14ac:dyDescent="0.3">
      <c r="A170" s="4">
        <v>45509</v>
      </c>
      <c r="B170" s="5">
        <v>198.88</v>
      </c>
      <c r="C170" s="5">
        <v>79.92</v>
      </c>
      <c r="E170">
        <f t="shared" si="2"/>
        <v>-4.2326768430683261E-2</v>
      </c>
      <c r="F170">
        <f t="shared" si="2"/>
        <v>-8.6827090052096594E-3</v>
      </c>
    </row>
    <row r="171" spans="1:6" x14ac:dyDescent="0.3">
      <c r="A171" s="4">
        <v>45506</v>
      </c>
      <c r="B171" s="5">
        <v>207.67</v>
      </c>
      <c r="C171" s="5">
        <v>80.62</v>
      </c>
      <c r="E171">
        <f t="shared" si="2"/>
        <v>-4.2377570782993756E-2</v>
      </c>
      <c r="F171">
        <f t="shared" si="2"/>
        <v>1.434323100150982E-2</v>
      </c>
    </row>
    <row r="172" spans="1:6" x14ac:dyDescent="0.3">
      <c r="A172" s="4">
        <v>45505</v>
      </c>
      <c r="B172" s="5">
        <v>216.86</v>
      </c>
      <c r="C172" s="5">
        <v>79.48</v>
      </c>
      <c r="E172">
        <f t="shared" si="2"/>
        <v>-6.5540569655707245E-2</v>
      </c>
      <c r="F172">
        <f t="shared" si="2"/>
        <v>-2.7603513174403872E-3</v>
      </c>
    </row>
    <row r="173" spans="1:6" x14ac:dyDescent="0.3">
      <c r="A173" s="4">
        <v>45504</v>
      </c>
      <c r="B173" s="5">
        <v>232.07</v>
      </c>
      <c r="C173" s="5">
        <v>79.7</v>
      </c>
      <c r="E173">
        <f t="shared" si="2"/>
        <v>4.2449016260892952E-2</v>
      </c>
      <c r="F173">
        <f t="shared" si="2"/>
        <v>-2.8285783955132811E-2</v>
      </c>
    </row>
    <row r="174" spans="1:6" x14ac:dyDescent="0.3">
      <c r="A174" s="4">
        <v>45503</v>
      </c>
      <c r="B174" s="5">
        <v>222.62</v>
      </c>
      <c r="C174" s="5">
        <v>82.02</v>
      </c>
      <c r="E174">
        <f t="shared" si="2"/>
        <v>-4.0844463593278715E-2</v>
      </c>
      <c r="F174">
        <f t="shared" si="2"/>
        <v>-1.2996389891696731E-2</v>
      </c>
    </row>
    <row r="175" spans="1:6" x14ac:dyDescent="0.3">
      <c r="A175" s="4">
        <v>45502</v>
      </c>
      <c r="B175" s="5">
        <v>232.1</v>
      </c>
      <c r="C175" s="5">
        <v>83.1</v>
      </c>
      <c r="E175">
        <f t="shared" si="2"/>
        <v>5.5959963603275625E-2</v>
      </c>
      <c r="F175">
        <f t="shared" si="2"/>
        <v>-3.2370749883558467E-2</v>
      </c>
    </row>
    <row r="176" spans="1:6" x14ac:dyDescent="0.3">
      <c r="A176" s="4">
        <v>45499</v>
      </c>
      <c r="B176" s="5">
        <v>219.8</v>
      </c>
      <c r="C176" s="5">
        <v>85.88</v>
      </c>
      <c r="E176">
        <f t="shared" si="2"/>
        <v>-2.0431328036321847E-3</v>
      </c>
      <c r="F176">
        <f t="shared" si="2"/>
        <v>-1.2533057376106743E-2</v>
      </c>
    </row>
    <row r="177" spans="1:6" x14ac:dyDescent="0.3">
      <c r="A177" s="4">
        <v>45498</v>
      </c>
      <c r="B177" s="5">
        <v>220.25</v>
      </c>
      <c r="C177" s="5">
        <v>86.97</v>
      </c>
      <c r="E177">
        <f t="shared" si="2"/>
        <v>1.9723135330339325E-2</v>
      </c>
      <c r="F177">
        <f t="shared" si="2"/>
        <v>5.2011095700416421E-3</v>
      </c>
    </row>
    <row r="178" spans="1:6" x14ac:dyDescent="0.3">
      <c r="A178" s="4">
        <v>45497</v>
      </c>
      <c r="B178" s="5">
        <v>215.99</v>
      </c>
      <c r="C178" s="5">
        <v>86.52</v>
      </c>
      <c r="E178">
        <f t="shared" si="2"/>
        <v>-0.12334605081581292</v>
      </c>
      <c r="F178">
        <f t="shared" si="2"/>
        <v>-1.3229927007299393E-2</v>
      </c>
    </row>
    <row r="179" spans="1:6" x14ac:dyDescent="0.3">
      <c r="A179" s="4">
        <v>45496</v>
      </c>
      <c r="B179" s="5">
        <v>246.38</v>
      </c>
      <c r="C179" s="5">
        <v>87.68</v>
      </c>
      <c r="E179">
        <f t="shared" si="2"/>
        <v>-2.0396803308019545E-2</v>
      </c>
      <c r="F179">
        <f t="shared" si="2"/>
        <v>-5.8956916099772785E-3</v>
      </c>
    </row>
    <row r="180" spans="1:6" x14ac:dyDescent="0.3">
      <c r="A180" s="4">
        <v>45495</v>
      </c>
      <c r="B180" s="5">
        <v>251.51</v>
      </c>
      <c r="C180" s="5">
        <v>88.2</v>
      </c>
      <c r="E180">
        <f t="shared" si="2"/>
        <v>5.1463210702341146E-2</v>
      </c>
      <c r="F180">
        <f t="shared" si="2"/>
        <v>-1.4194702134793742E-2</v>
      </c>
    </row>
    <row r="181" spans="1:6" x14ac:dyDescent="0.3">
      <c r="A181" s="4">
        <v>45492</v>
      </c>
      <c r="B181" s="5">
        <v>239.2</v>
      </c>
      <c r="C181" s="5">
        <v>89.47</v>
      </c>
      <c r="E181">
        <f t="shared" si="2"/>
        <v>-4.0243951370220285E-2</v>
      </c>
      <c r="F181">
        <f t="shared" si="2"/>
        <v>-4.3400845760071284E-3</v>
      </c>
    </row>
    <row r="182" spans="1:6" x14ac:dyDescent="0.3">
      <c r="A182" s="4">
        <v>45491</v>
      </c>
      <c r="B182" s="5">
        <v>249.23</v>
      </c>
      <c r="C182" s="5">
        <v>89.86</v>
      </c>
      <c r="E182">
        <f t="shared" si="2"/>
        <v>2.9376257545271219E-3</v>
      </c>
      <c r="F182">
        <f t="shared" si="2"/>
        <v>-1.5772179627601291E-2</v>
      </c>
    </row>
    <row r="183" spans="1:6" x14ac:dyDescent="0.3">
      <c r="A183" s="4">
        <v>45490</v>
      </c>
      <c r="B183" s="5">
        <v>248.5</v>
      </c>
      <c r="C183" s="5">
        <v>91.3</v>
      </c>
      <c r="E183">
        <f t="shared" si="2"/>
        <v>-3.1415653258497045E-2</v>
      </c>
      <c r="F183">
        <f t="shared" si="2"/>
        <v>2.4461400359066344E-2</v>
      </c>
    </row>
    <row r="184" spans="1:6" x14ac:dyDescent="0.3">
      <c r="A184" s="4">
        <v>45489</v>
      </c>
      <c r="B184" s="5">
        <v>256.56</v>
      </c>
      <c r="C184" s="5">
        <v>89.12</v>
      </c>
      <c r="E184">
        <f t="shared" si="2"/>
        <v>1.5516149461684675E-2</v>
      </c>
      <c r="F184">
        <f t="shared" si="2"/>
        <v>-2.5158608619558053E-2</v>
      </c>
    </row>
    <row r="185" spans="1:6" x14ac:dyDescent="0.3">
      <c r="A185" s="4">
        <v>45488</v>
      </c>
      <c r="B185" s="5">
        <v>252.64</v>
      </c>
      <c r="C185" s="5">
        <v>91.42</v>
      </c>
      <c r="E185">
        <f t="shared" si="2"/>
        <v>1.7765781734681532E-2</v>
      </c>
      <c r="F185">
        <f t="shared" si="2"/>
        <v>1.8493761140819926E-2</v>
      </c>
    </row>
    <row r="186" spans="1:6" x14ac:dyDescent="0.3">
      <c r="A186" s="4">
        <v>45485</v>
      </c>
      <c r="B186" s="5">
        <v>248.23</v>
      </c>
      <c r="C186" s="5">
        <v>89.76</v>
      </c>
      <c r="E186">
        <f t="shared" si="2"/>
        <v>2.9871800190847564E-2</v>
      </c>
      <c r="F186">
        <f t="shared" si="2"/>
        <v>4.8136124482257561E-3</v>
      </c>
    </row>
    <row r="187" spans="1:6" x14ac:dyDescent="0.3">
      <c r="A187" s="4">
        <v>45484</v>
      </c>
      <c r="B187" s="5">
        <v>241.03</v>
      </c>
      <c r="C187" s="5">
        <v>89.33</v>
      </c>
      <c r="E187">
        <f t="shared" si="2"/>
        <v>-8.4441236800121514E-2</v>
      </c>
      <c r="F187">
        <f t="shared" si="2"/>
        <v>-5.8980636545737939E-3</v>
      </c>
    </row>
    <row r="188" spans="1:6" x14ac:dyDescent="0.3">
      <c r="A188" s="4">
        <v>45483</v>
      </c>
      <c r="B188" s="5">
        <v>263.26</v>
      </c>
      <c r="C188" s="5">
        <v>89.86</v>
      </c>
      <c r="E188">
        <f t="shared" si="2"/>
        <v>3.5451530515000452E-3</v>
      </c>
      <c r="F188">
        <f t="shared" si="2"/>
        <v>-2.5590978095857725E-2</v>
      </c>
    </row>
    <row r="189" spans="1:6" x14ac:dyDescent="0.3">
      <c r="A189" s="4">
        <v>45482</v>
      </c>
      <c r="B189" s="5">
        <v>262.33</v>
      </c>
      <c r="C189" s="5">
        <v>92.22</v>
      </c>
      <c r="E189">
        <f t="shared" si="2"/>
        <v>3.7123428481062648E-2</v>
      </c>
      <c r="F189">
        <f t="shared" si="2"/>
        <v>1.5974440894568721E-2</v>
      </c>
    </row>
    <row r="190" spans="1:6" x14ac:dyDescent="0.3">
      <c r="A190" s="4">
        <v>45481</v>
      </c>
      <c r="B190" s="5">
        <v>252.94</v>
      </c>
      <c r="C190" s="5">
        <v>90.77</v>
      </c>
      <c r="E190">
        <f t="shared" si="2"/>
        <v>5.6456743002544028E-3</v>
      </c>
      <c r="F190">
        <f t="shared" si="2"/>
        <v>1.1928651059085766E-2</v>
      </c>
    </row>
    <row r="191" spans="1:6" x14ac:dyDescent="0.3">
      <c r="A191" s="4">
        <v>45478</v>
      </c>
      <c r="B191" s="5">
        <v>251.52</v>
      </c>
      <c r="C191" s="5">
        <v>89.7</v>
      </c>
      <c r="E191">
        <f t="shared" si="2"/>
        <v>2.0820650188725288E-2</v>
      </c>
      <c r="F191">
        <f t="shared" si="2"/>
        <v>2.2805017103762829E-2</v>
      </c>
    </row>
    <row r="192" spans="1:6" x14ac:dyDescent="0.3">
      <c r="A192" s="4">
        <v>45476</v>
      </c>
      <c r="B192" s="5">
        <v>246.39</v>
      </c>
      <c r="C192" s="5">
        <v>87.7</v>
      </c>
      <c r="E192">
        <f t="shared" si="2"/>
        <v>6.5424197872524417E-2</v>
      </c>
      <c r="F192">
        <f t="shared" si="2"/>
        <v>5.6186217176930299E-3</v>
      </c>
    </row>
    <row r="193" spans="1:6" x14ac:dyDescent="0.3">
      <c r="A193" s="4">
        <v>45475</v>
      </c>
      <c r="B193" s="5">
        <v>231.26</v>
      </c>
      <c r="C193" s="5">
        <v>87.21</v>
      </c>
      <c r="E193">
        <f t="shared" si="2"/>
        <v>0.10197274373391774</v>
      </c>
      <c r="F193">
        <f t="shared" si="2"/>
        <v>-5.2469487852173828E-3</v>
      </c>
    </row>
    <row r="194" spans="1:6" x14ac:dyDescent="0.3">
      <c r="A194" s="4">
        <v>45474</v>
      </c>
      <c r="B194" s="5">
        <v>209.86</v>
      </c>
      <c r="C194" s="5">
        <v>87.67</v>
      </c>
      <c r="E194">
        <f t="shared" si="2"/>
        <v>6.054174247018404E-2</v>
      </c>
      <c r="F194">
        <f t="shared" si="2"/>
        <v>-7.3596014492752666E-3</v>
      </c>
    </row>
    <row r="195" spans="1:6" x14ac:dyDescent="0.3">
      <c r="A195" s="4">
        <v>45471</v>
      </c>
      <c r="B195" s="5">
        <v>197.88</v>
      </c>
      <c r="C195" s="5">
        <v>88.32</v>
      </c>
      <c r="E195">
        <f t="shared" si="2"/>
        <v>2.3300577449093707E-3</v>
      </c>
      <c r="F195">
        <f t="shared" si="2"/>
        <v>-4.059539918809355E-3</v>
      </c>
    </row>
    <row r="196" spans="1:6" x14ac:dyDescent="0.3">
      <c r="A196" s="4">
        <v>45470</v>
      </c>
      <c r="B196" s="5">
        <v>197.42</v>
      </c>
      <c r="C196" s="5">
        <v>88.68</v>
      </c>
      <c r="E196">
        <f t="shared" ref="E196:F253" si="3">(B196-B197)/B197</f>
        <v>5.3470489382287665E-3</v>
      </c>
      <c r="F196">
        <f t="shared" si="3"/>
        <v>7.7272727272728048E-3</v>
      </c>
    </row>
    <row r="197" spans="1:6" x14ac:dyDescent="0.3">
      <c r="A197" s="4">
        <v>45469</v>
      </c>
      <c r="B197" s="5">
        <v>196.37</v>
      </c>
      <c r="C197" s="5">
        <v>88</v>
      </c>
      <c r="E197">
        <f t="shared" si="3"/>
        <v>4.8145182812917055E-2</v>
      </c>
      <c r="F197">
        <f t="shared" si="3"/>
        <v>-1.9170753455193923E-2</v>
      </c>
    </row>
    <row r="198" spans="1:6" x14ac:dyDescent="0.3">
      <c r="A198" s="4">
        <v>45468</v>
      </c>
      <c r="B198" s="5">
        <v>187.35</v>
      </c>
      <c r="C198" s="5">
        <v>89.72</v>
      </c>
      <c r="E198">
        <f t="shared" si="3"/>
        <v>2.6125534012487576E-2</v>
      </c>
      <c r="F198">
        <f t="shared" si="3"/>
        <v>1.6887679927462255E-2</v>
      </c>
    </row>
    <row r="199" spans="1:6" x14ac:dyDescent="0.3">
      <c r="A199" s="4">
        <v>45467</v>
      </c>
      <c r="B199" s="5">
        <v>182.58</v>
      </c>
      <c r="C199" s="5">
        <v>88.23</v>
      </c>
      <c r="E199">
        <f t="shared" si="3"/>
        <v>-2.3495983826019259E-3</v>
      </c>
      <c r="F199">
        <f t="shared" si="3"/>
        <v>3.9827036868457961E-3</v>
      </c>
    </row>
    <row r="200" spans="1:6" x14ac:dyDescent="0.3">
      <c r="A200" s="4">
        <v>45464</v>
      </c>
      <c r="B200" s="5">
        <v>183.01</v>
      </c>
      <c r="C200" s="5">
        <v>87.88</v>
      </c>
      <c r="E200">
        <f t="shared" si="3"/>
        <v>7.9308255769124734E-3</v>
      </c>
      <c r="F200">
        <f t="shared" si="3"/>
        <v>1.3673655423882215E-3</v>
      </c>
    </row>
    <row r="201" spans="1:6" x14ac:dyDescent="0.3">
      <c r="A201" s="4">
        <v>45463</v>
      </c>
      <c r="B201" s="5">
        <v>181.57</v>
      </c>
      <c r="C201" s="5">
        <v>87.76</v>
      </c>
      <c r="E201">
        <f t="shared" si="3"/>
        <v>-1.7797251974467274E-2</v>
      </c>
      <c r="F201">
        <f t="shared" si="3"/>
        <v>-2.6619343389529631E-2</v>
      </c>
    </row>
    <row r="202" spans="1:6" x14ac:dyDescent="0.3">
      <c r="A202" s="4">
        <v>45461</v>
      </c>
      <c r="B202" s="5">
        <v>184.86</v>
      </c>
      <c r="C202" s="5">
        <v>90.16</v>
      </c>
      <c r="E202">
        <f t="shared" si="3"/>
        <v>-1.3764404609474947E-2</v>
      </c>
      <c r="F202">
        <f t="shared" si="3"/>
        <v>1.110370863868469E-3</v>
      </c>
    </row>
    <row r="203" spans="1:6" x14ac:dyDescent="0.3">
      <c r="A203" s="4">
        <v>45460</v>
      </c>
      <c r="B203" s="5">
        <v>187.44</v>
      </c>
      <c r="C203" s="5">
        <v>90.06</v>
      </c>
      <c r="E203">
        <f t="shared" si="3"/>
        <v>5.2974551991461193E-2</v>
      </c>
      <c r="F203">
        <f t="shared" si="3"/>
        <v>2.4806554392353287E-2</v>
      </c>
    </row>
    <row r="204" spans="1:6" x14ac:dyDescent="0.3">
      <c r="A204" s="4">
        <v>45457</v>
      </c>
      <c r="B204" s="5">
        <v>178.01</v>
      </c>
      <c r="C204" s="5">
        <v>87.88</v>
      </c>
      <c r="E204">
        <f t="shared" si="3"/>
        <v>-2.4442374088891369E-2</v>
      </c>
      <c r="F204">
        <f t="shared" si="3"/>
        <v>-6.3319764812302384E-3</v>
      </c>
    </row>
    <row r="205" spans="1:6" x14ac:dyDescent="0.3">
      <c r="A205" s="4">
        <v>45456</v>
      </c>
      <c r="B205" s="5">
        <v>182.47</v>
      </c>
      <c r="C205" s="5">
        <v>88.44</v>
      </c>
      <c r="E205">
        <f t="shared" si="3"/>
        <v>2.9217665971007993E-2</v>
      </c>
      <c r="F205">
        <f t="shared" si="3"/>
        <v>-5.5099516473631968E-3</v>
      </c>
    </row>
    <row r="206" spans="1:6" x14ac:dyDescent="0.3">
      <c r="A206" s="4">
        <v>45455</v>
      </c>
      <c r="B206" s="5">
        <v>177.29</v>
      </c>
      <c r="C206" s="5">
        <v>88.93</v>
      </c>
      <c r="E206">
        <f t="shared" si="3"/>
        <v>3.8849173795851372E-2</v>
      </c>
      <c r="F206">
        <f t="shared" si="3"/>
        <v>1.5762421473443856E-2</v>
      </c>
    </row>
    <row r="207" spans="1:6" x14ac:dyDescent="0.3">
      <c r="A207" s="4">
        <v>45454</v>
      </c>
      <c r="B207" s="5">
        <v>170.66</v>
      </c>
      <c r="C207" s="5">
        <v>87.55</v>
      </c>
      <c r="E207">
        <f t="shared" si="3"/>
        <v>-1.8010242246389294E-2</v>
      </c>
      <c r="F207">
        <f t="shared" si="3"/>
        <v>-4.8874744260059876E-3</v>
      </c>
    </row>
    <row r="208" spans="1:6" x14ac:dyDescent="0.3">
      <c r="A208" s="4">
        <v>45453</v>
      </c>
      <c r="B208" s="5">
        <v>173.79</v>
      </c>
      <c r="C208" s="5">
        <v>87.98</v>
      </c>
      <c r="E208">
        <f t="shared" si="3"/>
        <v>-2.0791075050709928E-2</v>
      </c>
      <c r="F208">
        <f t="shared" si="3"/>
        <v>1.2894312687082713E-2</v>
      </c>
    </row>
    <row r="209" spans="1:6" x14ac:dyDescent="0.3">
      <c r="A209" s="4">
        <v>45450</v>
      </c>
      <c r="B209" s="5">
        <v>177.48</v>
      </c>
      <c r="C209" s="5">
        <v>86.86</v>
      </c>
      <c r="E209">
        <f t="shared" si="3"/>
        <v>-2.5851410587839044E-3</v>
      </c>
      <c r="F209">
        <f t="shared" si="3"/>
        <v>-1.4745916515426465E-2</v>
      </c>
    </row>
    <row r="210" spans="1:6" x14ac:dyDescent="0.3">
      <c r="A210" s="4">
        <v>45449</v>
      </c>
      <c r="B210" s="5">
        <v>177.94</v>
      </c>
      <c r="C210" s="5">
        <v>88.16</v>
      </c>
      <c r="E210">
        <f t="shared" si="3"/>
        <v>1.6799999999999989E-2</v>
      </c>
      <c r="F210">
        <f t="shared" si="3"/>
        <v>-2.7038958172387186E-2</v>
      </c>
    </row>
    <row r="211" spans="1:6" x14ac:dyDescent="0.3">
      <c r="A211" s="4">
        <v>45448</v>
      </c>
      <c r="B211" s="5">
        <v>175</v>
      </c>
      <c r="C211" s="5">
        <v>90.61</v>
      </c>
      <c r="E211">
        <f t="shared" si="3"/>
        <v>1.3160153344394904E-3</v>
      </c>
      <c r="F211">
        <f t="shared" si="3"/>
        <v>-2.6417171161254253E-3</v>
      </c>
    </row>
    <row r="212" spans="1:6" x14ac:dyDescent="0.3">
      <c r="A212" s="4">
        <v>45447</v>
      </c>
      <c r="B212" s="5">
        <v>174.77</v>
      </c>
      <c r="C212" s="5">
        <v>90.85</v>
      </c>
      <c r="E212">
        <f t="shared" si="3"/>
        <v>-8.6221566736626124E-3</v>
      </c>
      <c r="F212">
        <f t="shared" si="3"/>
        <v>-3.3010563380282942E-4</v>
      </c>
    </row>
    <row r="213" spans="1:6" x14ac:dyDescent="0.3">
      <c r="A213" s="4">
        <v>45446</v>
      </c>
      <c r="B213" s="5">
        <v>176.29</v>
      </c>
      <c r="C213" s="5">
        <v>90.88</v>
      </c>
      <c r="E213">
        <f t="shared" si="3"/>
        <v>-1.0051662174303798E-2</v>
      </c>
      <c r="F213">
        <f t="shared" si="3"/>
        <v>-1.3186813186813686E-3</v>
      </c>
    </row>
    <row r="214" spans="1:6" x14ac:dyDescent="0.3">
      <c r="A214" s="4">
        <v>45443</v>
      </c>
      <c r="B214" s="5">
        <v>178.08</v>
      </c>
      <c r="C214" s="5">
        <v>91</v>
      </c>
      <c r="E214">
        <f t="shared" si="3"/>
        <v>-3.9711393254655159E-3</v>
      </c>
      <c r="F214">
        <f t="shared" si="3"/>
        <v>-6.0076460950300075E-3</v>
      </c>
    </row>
    <row r="215" spans="1:6" x14ac:dyDescent="0.3">
      <c r="A215" s="4">
        <v>45442</v>
      </c>
      <c r="B215" s="5">
        <v>178.79</v>
      </c>
      <c r="C215" s="5">
        <v>91.55</v>
      </c>
      <c r="E215">
        <f t="shared" si="3"/>
        <v>1.4756796639990888E-2</v>
      </c>
      <c r="F215">
        <f t="shared" si="3"/>
        <v>-4.5667065347396079E-3</v>
      </c>
    </row>
    <row r="216" spans="1:6" x14ac:dyDescent="0.3">
      <c r="A216" s="4">
        <v>45441</v>
      </c>
      <c r="B216" s="5">
        <v>176.19</v>
      </c>
      <c r="C216" s="5">
        <v>91.97</v>
      </c>
      <c r="E216">
        <f t="shared" si="3"/>
        <v>-3.1683168316831811E-3</v>
      </c>
      <c r="F216">
        <f t="shared" si="3"/>
        <v>-1.9533369506240564E-3</v>
      </c>
    </row>
    <row r="217" spans="1:6" x14ac:dyDescent="0.3">
      <c r="A217" s="4">
        <v>45440</v>
      </c>
      <c r="B217" s="5">
        <v>176.75</v>
      </c>
      <c r="C217" s="5">
        <v>92.15</v>
      </c>
      <c r="E217">
        <f t="shared" si="3"/>
        <v>-1.3891988395447495E-2</v>
      </c>
      <c r="F217">
        <f t="shared" si="3"/>
        <v>-1.3700096328802322E-2</v>
      </c>
    </row>
    <row r="218" spans="1:6" x14ac:dyDescent="0.3">
      <c r="A218" s="4">
        <v>45436</v>
      </c>
      <c r="B218" s="5">
        <v>179.24</v>
      </c>
      <c r="C218" s="5">
        <v>93.43</v>
      </c>
      <c r="E218">
        <f t="shared" si="3"/>
        <v>3.1656498215724645E-2</v>
      </c>
      <c r="F218">
        <f t="shared" si="3"/>
        <v>7.0058202198750343E-3</v>
      </c>
    </row>
    <row r="219" spans="1:6" x14ac:dyDescent="0.3">
      <c r="A219" s="4">
        <v>45435</v>
      </c>
      <c r="B219" s="5">
        <v>173.74</v>
      </c>
      <c r="C219" s="5">
        <v>92.78</v>
      </c>
      <c r="E219">
        <f t="shared" si="3"/>
        <v>-3.5367275553828237E-2</v>
      </c>
      <c r="F219">
        <f t="shared" si="3"/>
        <v>2.1602937999568249E-3</v>
      </c>
    </row>
    <row r="220" spans="1:6" x14ac:dyDescent="0.3">
      <c r="A220" s="4">
        <v>45434</v>
      </c>
      <c r="B220" s="5">
        <v>180.11</v>
      </c>
      <c r="C220" s="5">
        <v>92.58</v>
      </c>
      <c r="E220">
        <f t="shared" si="3"/>
        <v>-3.4780278670953811E-2</v>
      </c>
      <c r="F220">
        <f t="shared" si="3"/>
        <v>5.2117263843648644E-3</v>
      </c>
    </row>
    <row r="221" spans="1:6" x14ac:dyDescent="0.3">
      <c r="A221" s="4">
        <v>45433</v>
      </c>
      <c r="B221" s="5">
        <v>186.6</v>
      </c>
      <c r="C221" s="5">
        <v>92.1</v>
      </c>
      <c r="E221">
        <f t="shared" si="3"/>
        <v>6.659045441554734E-2</v>
      </c>
      <c r="F221">
        <f t="shared" si="3"/>
        <v>-1.4657109232909004E-2</v>
      </c>
    </row>
    <row r="222" spans="1:6" x14ac:dyDescent="0.3">
      <c r="A222" s="4">
        <v>45432</v>
      </c>
      <c r="B222" s="5">
        <v>174.95</v>
      </c>
      <c r="C222" s="5">
        <v>93.47</v>
      </c>
      <c r="E222">
        <f t="shared" si="3"/>
        <v>-1.4144032458018816E-2</v>
      </c>
      <c r="F222">
        <f t="shared" si="3"/>
        <v>7.2198275862069153E-3</v>
      </c>
    </row>
    <row r="223" spans="1:6" x14ac:dyDescent="0.3">
      <c r="A223" s="4">
        <v>45429</v>
      </c>
      <c r="B223" s="5">
        <v>177.46</v>
      </c>
      <c r="C223" s="5">
        <v>92.8</v>
      </c>
      <c r="E223">
        <f t="shared" si="3"/>
        <v>1.498512926103869E-2</v>
      </c>
      <c r="F223">
        <f t="shared" si="3"/>
        <v>-8.6132644272177324E-4</v>
      </c>
    </row>
    <row r="224" spans="1:6" x14ac:dyDescent="0.3">
      <c r="A224" s="4">
        <v>45428</v>
      </c>
      <c r="B224" s="5">
        <v>174.84</v>
      </c>
      <c r="C224" s="5">
        <v>92.88</v>
      </c>
      <c r="E224">
        <f t="shared" si="3"/>
        <v>4.8853382378297276E-3</v>
      </c>
      <c r="F224">
        <f t="shared" si="3"/>
        <v>-1.2903225806452103E-3</v>
      </c>
    </row>
    <row r="225" spans="1:6" x14ac:dyDescent="0.3">
      <c r="A225" s="4">
        <v>45427</v>
      </c>
      <c r="B225" s="5">
        <v>173.99</v>
      </c>
      <c r="C225" s="5">
        <v>93</v>
      </c>
      <c r="E225">
        <f t="shared" si="3"/>
        <v>-2.0050689946493956E-2</v>
      </c>
      <c r="F225">
        <f t="shared" si="3"/>
        <v>-2.0433958289445942E-2</v>
      </c>
    </row>
    <row r="226" spans="1:6" x14ac:dyDescent="0.3">
      <c r="A226" s="4">
        <v>45426</v>
      </c>
      <c r="B226" s="5">
        <v>177.55</v>
      </c>
      <c r="C226" s="5">
        <v>94.94</v>
      </c>
      <c r="E226">
        <f t="shared" si="3"/>
        <v>3.2928035371458636E-2</v>
      </c>
      <c r="F226">
        <f t="shared" si="3"/>
        <v>-3.9865715484682695E-3</v>
      </c>
    </row>
    <row r="227" spans="1:6" x14ac:dyDescent="0.3">
      <c r="A227" s="4">
        <v>45425</v>
      </c>
      <c r="B227" s="5">
        <v>171.89</v>
      </c>
      <c r="C227" s="5">
        <v>95.32</v>
      </c>
      <c r="E227">
        <f t="shared" si="3"/>
        <v>2.0300350210719936E-2</v>
      </c>
      <c r="F227">
        <f t="shared" si="3"/>
        <v>-9.147609147609247E-3</v>
      </c>
    </row>
    <row r="228" spans="1:6" x14ac:dyDescent="0.3">
      <c r="A228" s="4">
        <v>45422</v>
      </c>
      <c r="B228" s="5">
        <v>168.47</v>
      </c>
      <c r="C228" s="5">
        <v>96.2</v>
      </c>
      <c r="E228">
        <f t="shared" si="3"/>
        <v>-2.0352387044251904E-2</v>
      </c>
      <c r="F228">
        <f t="shared" si="3"/>
        <v>0</v>
      </c>
    </row>
    <row r="229" spans="1:6" x14ac:dyDescent="0.3">
      <c r="A229" s="4">
        <v>45421</v>
      </c>
      <c r="B229" s="5">
        <v>171.97</v>
      </c>
      <c r="C229" s="5">
        <v>96.2</v>
      </c>
      <c r="E229">
        <f t="shared" si="3"/>
        <v>-1.5739468864468864E-2</v>
      </c>
      <c r="F229">
        <f t="shared" si="3"/>
        <v>-7.4288072637226461E-3</v>
      </c>
    </row>
    <row r="230" spans="1:6" x14ac:dyDescent="0.3">
      <c r="A230" s="4">
        <v>45420</v>
      </c>
      <c r="B230" s="5">
        <v>174.72</v>
      </c>
      <c r="C230" s="5">
        <v>96.92</v>
      </c>
      <c r="E230">
        <f t="shared" si="3"/>
        <v>-1.7378100219335266E-2</v>
      </c>
      <c r="F230">
        <f t="shared" si="3"/>
        <v>3.0011383628273441E-3</v>
      </c>
    </row>
    <row r="231" spans="1:6" x14ac:dyDescent="0.3">
      <c r="A231" s="4">
        <v>45419</v>
      </c>
      <c r="B231" s="5">
        <v>177.81</v>
      </c>
      <c r="C231" s="5">
        <v>96.63</v>
      </c>
      <c r="E231">
        <f t="shared" si="3"/>
        <v>-3.7616367179043021E-2</v>
      </c>
      <c r="F231">
        <f t="shared" si="3"/>
        <v>-1.1457800511508997E-2</v>
      </c>
    </row>
    <row r="232" spans="1:6" x14ac:dyDescent="0.3">
      <c r="A232" s="4">
        <v>45418</v>
      </c>
      <c r="B232" s="5">
        <v>184.76</v>
      </c>
      <c r="C232" s="5">
        <v>97.75</v>
      </c>
      <c r="E232">
        <f t="shared" si="3"/>
        <v>1.9703074121088324E-2</v>
      </c>
      <c r="F232">
        <f t="shared" si="3"/>
        <v>8.9801816680429875E-3</v>
      </c>
    </row>
    <row r="233" spans="1:6" x14ac:dyDescent="0.3">
      <c r="A233" s="4">
        <v>45415</v>
      </c>
      <c r="B233" s="5">
        <v>181.19</v>
      </c>
      <c r="C233" s="5">
        <v>96.88</v>
      </c>
      <c r="E233">
        <f t="shared" si="3"/>
        <v>6.5551913782568019E-3</v>
      </c>
      <c r="F233">
        <f t="shared" si="3"/>
        <v>1.3495135474421927E-2</v>
      </c>
    </row>
    <row r="234" spans="1:6" x14ac:dyDescent="0.3">
      <c r="A234" s="4">
        <v>45414</v>
      </c>
      <c r="B234" s="5">
        <v>180.01</v>
      </c>
      <c r="C234" s="5">
        <v>95.59</v>
      </c>
      <c r="E234">
        <f t="shared" si="3"/>
        <v>1.111172842934708E-4</v>
      </c>
      <c r="F234">
        <f t="shared" si="3"/>
        <v>-4.1671007396602931E-3</v>
      </c>
    </row>
    <row r="235" spans="1:6" x14ac:dyDescent="0.3">
      <c r="A235" s="4">
        <v>45413</v>
      </c>
      <c r="B235" s="5">
        <v>179.99</v>
      </c>
      <c r="C235" s="5">
        <v>95.99</v>
      </c>
      <c r="E235">
        <f t="shared" si="3"/>
        <v>-1.7950676560453908E-2</v>
      </c>
      <c r="F235">
        <f t="shared" si="3"/>
        <v>1.2125685364824878E-2</v>
      </c>
    </row>
    <row r="236" spans="1:6" x14ac:dyDescent="0.3">
      <c r="A236" s="4">
        <v>45412</v>
      </c>
      <c r="B236" s="5">
        <v>183.28</v>
      </c>
      <c r="C236" s="5">
        <v>94.84</v>
      </c>
      <c r="E236">
        <f t="shared" si="3"/>
        <v>-5.5501159494975569E-2</v>
      </c>
      <c r="F236">
        <f t="shared" si="3"/>
        <v>-3.2343638404244479E-2</v>
      </c>
    </row>
    <row r="237" spans="1:6" x14ac:dyDescent="0.3">
      <c r="A237" s="4">
        <v>45411</v>
      </c>
      <c r="B237" s="5">
        <v>194.05</v>
      </c>
      <c r="C237" s="5">
        <v>98.01</v>
      </c>
      <c r="E237">
        <f t="shared" si="3"/>
        <v>0.15306910689880576</v>
      </c>
      <c r="F237">
        <f t="shared" si="3"/>
        <v>1.2813888601839508E-2</v>
      </c>
    </row>
    <row r="238" spans="1:6" x14ac:dyDescent="0.3">
      <c r="A238" s="4">
        <v>45408</v>
      </c>
      <c r="B238" s="5">
        <v>168.29</v>
      </c>
      <c r="C238" s="5">
        <v>96.77</v>
      </c>
      <c r="E238">
        <f t="shared" si="3"/>
        <v>-1.1105887883417645E-2</v>
      </c>
      <c r="F238">
        <f t="shared" si="3"/>
        <v>5.716067345666152E-3</v>
      </c>
    </row>
    <row r="239" spans="1:6" x14ac:dyDescent="0.3">
      <c r="A239" s="4">
        <v>45407</v>
      </c>
      <c r="B239" s="5">
        <v>170.18</v>
      </c>
      <c r="C239" s="5">
        <v>96.22</v>
      </c>
      <c r="E239">
        <f t="shared" si="3"/>
        <v>4.9651514216986443E-2</v>
      </c>
      <c r="F239">
        <f t="shared" si="3"/>
        <v>-3.7274798094843594E-3</v>
      </c>
    </row>
    <row r="240" spans="1:6" x14ac:dyDescent="0.3">
      <c r="A240" s="4">
        <v>45406</v>
      </c>
      <c r="B240" s="5">
        <v>162.13</v>
      </c>
      <c r="C240" s="5">
        <v>96.58</v>
      </c>
      <c r="E240">
        <f t="shared" si="3"/>
        <v>0.1206110035941387</v>
      </c>
      <c r="F240">
        <f t="shared" si="3"/>
        <v>0</v>
      </c>
    </row>
    <row r="241" spans="1:6" x14ac:dyDescent="0.3">
      <c r="A241" s="4">
        <v>45405</v>
      </c>
      <c r="B241" s="5">
        <v>144.68</v>
      </c>
      <c r="C241" s="5">
        <v>96.58</v>
      </c>
      <c r="E241">
        <f t="shared" si="3"/>
        <v>1.8514607532558923E-2</v>
      </c>
      <c r="F241">
        <f t="shared" si="3"/>
        <v>-4.2719793834869679E-2</v>
      </c>
    </row>
    <row r="242" spans="1:6" x14ac:dyDescent="0.3">
      <c r="A242" s="4">
        <v>45404</v>
      </c>
      <c r="B242" s="5">
        <v>142.05000000000001</v>
      </c>
      <c r="C242" s="5">
        <v>100.89</v>
      </c>
      <c r="E242">
        <f t="shared" si="3"/>
        <v>-3.4002040122407338E-2</v>
      </c>
      <c r="F242">
        <f t="shared" si="3"/>
        <v>5.8823529411765043E-3</v>
      </c>
    </row>
    <row r="243" spans="1:6" x14ac:dyDescent="0.3">
      <c r="A243" s="4">
        <v>45401</v>
      </c>
      <c r="B243" s="5">
        <v>147.05000000000001</v>
      </c>
      <c r="C243" s="5">
        <v>100.3</v>
      </c>
      <c r="E243">
        <f t="shared" si="3"/>
        <v>-1.9208964183285503E-2</v>
      </c>
      <c r="F243">
        <f t="shared" si="3"/>
        <v>1.6725798276735846E-2</v>
      </c>
    </row>
    <row r="244" spans="1:6" x14ac:dyDescent="0.3">
      <c r="A244" s="4">
        <v>45400</v>
      </c>
      <c r="B244" s="5">
        <v>149.93</v>
      </c>
      <c r="C244" s="5">
        <v>98.65</v>
      </c>
      <c r="E244">
        <f t="shared" si="3"/>
        <v>-3.5509810228369139E-2</v>
      </c>
      <c r="F244">
        <f t="shared" si="3"/>
        <v>-1.5763743390202516E-2</v>
      </c>
    </row>
    <row r="245" spans="1:6" x14ac:dyDescent="0.3">
      <c r="A245" s="4">
        <v>45399</v>
      </c>
      <c r="B245" s="5">
        <v>155.44999999999999</v>
      </c>
      <c r="C245" s="5">
        <v>100.23</v>
      </c>
      <c r="E245">
        <f t="shared" si="3"/>
        <v>-1.056584558589539E-2</v>
      </c>
      <c r="F245">
        <f t="shared" si="3"/>
        <v>-2.9841838257236362E-3</v>
      </c>
    </row>
    <row r="246" spans="1:6" x14ac:dyDescent="0.3">
      <c r="A246" s="4">
        <v>45398</v>
      </c>
      <c r="B246" s="5">
        <v>157.11000000000001</v>
      </c>
      <c r="C246" s="5">
        <v>100.53</v>
      </c>
      <c r="E246">
        <f t="shared" si="3"/>
        <v>-2.7062174882338225E-2</v>
      </c>
      <c r="F246">
        <f t="shared" si="3"/>
        <v>7.5165363800360789E-3</v>
      </c>
    </row>
    <row r="247" spans="1:6" x14ac:dyDescent="0.3">
      <c r="A247" s="4">
        <v>45397</v>
      </c>
      <c r="B247" s="5">
        <v>161.47999999999999</v>
      </c>
      <c r="C247" s="5">
        <v>99.78</v>
      </c>
      <c r="E247">
        <f t="shared" si="3"/>
        <v>-5.5948553054662502E-2</v>
      </c>
      <c r="F247">
        <f t="shared" si="3"/>
        <v>-2.1002100210020377E-3</v>
      </c>
    </row>
    <row r="248" spans="1:6" x14ac:dyDescent="0.3">
      <c r="A248" s="4">
        <v>45394</v>
      </c>
      <c r="B248" s="5">
        <v>171.05</v>
      </c>
      <c r="C248" s="5">
        <v>99.99</v>
      </c>
      <c r="E248">
        <f t="shared" si="3"/>
        <v>-2.0332187857960957E-2</v>
      </c>
      <c r="F248">
        <f t="shared" si="3"/>
        <v>-8.4291947639826316E-3</v>
      </c>
    </row>
    <row r="249" spans="1:6" x14ac:dyDescent="0.3">
      <c r="A249" s="4">
        <v>45393</v>
      </c>
      <c r="B249" s="5">
        <v>174.6</v>
      </c>
      <c r="C249" s="5">
        <v>100.84</v>
      </c>
      <c r="E249">
        <f t="shared" si="3"/>
        <v>1.6534699580810455E-2</v>
      </c>
      <c r="F249">
        <f t="shared" si="3"/>
        <v>9.0054032419452246E-3</v>
      </c>
    </row>
    <row r="250" spans="1:6" x14ac:dyDescent="0.3">
      <c r="A250" s="4">
        <v>45392</v>
      </c>
      <c r="B250" s="5">
        <v>171.76</v>
      </c>
      <c r="C250" s="5">
        <v>99.94</v>
      </c>
      <c r="E250">
        <f t="shared" si="3"/>
        <v>-2.8946178199909571E-2</v>
      </c>
      <c r="F250">
        <f t="shared" si="3"/>
        <v>1.6035277610743294E-3</v>
      </c>
    </row>
    <row r="251" spans="1:6" x14ac:dyDescent="0.3">
      <c r="A251" s="4">
        <v>45391</v>
      </c>
      <c r="B251" s="5">
        <v>176.88</v>
      </c>
      <c r="C251" s="5">
        <v>99.78</v>
      </c>
      <c r="E251">
        <f t="shared" si="3"/>
        <v>2.2545959070412798E-2</v>
      </c>
      <c r="F251">
        <f t="shared" si="3"/>
        <v>-3.3701336432306835E-2</v>
      </c>
    </row>
    <row r="252" spans="1:6" x14ac:dyDescent="0.3">
      <c r="A252" s="4">
        <v>45390</v>
      </c>
      <c r="B252" s="5">
        <v>172.98</v>
      </c>
      <c r="C252" s="5">
        <v>103.26</v>
      </c>
      <c r="E252">
        <f t="shared" si="3"/>
        <v>4.8999393571861637E-2</v>
      </c>
      <c r="F252">
        <f t="shared" si="3"/>
        <v>4.7679283837696708E-3</v>
      </c>
    </row>
    <row r="253" spans="1:6" x14ac:dyDescent="0.3">
      <c r="A253" s="4">
        <v>45387</v>
      </c>
      <c r="B253" s="5">
        <v>164.9</v>
      </c>
      <c r="C253" s="5">
        <v>102.77</v>
      </c>
      <c r="E253" t="e">
        <f t="shared" si="3"/>
        <v>#DIV/0!</v>
      </c>
      <c r="F253" t="e">
        <f t="shared" si="3"/>
        <v>#DIV/0!</v>
      </c>
    </row>
  </sheetData>
  <mergeCells count="2">
    <mergeCell ref="L1:M1"/>
    <mergeCell ref="O1:P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e2aab8-f916-4875-8edf-c39e6c6748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841499EF828349A94D26A9F5D80C83" ma:contentTypeVersion="6" ma:contentTypeDescription="Create a new document." ma:contentTypeScope="" ma:versionID="4e2cafd79836d80312242608cfa93113">
  <xsd:schema xmlns:xsd="http://www.w3.org/2001/XMLSchema" xmlns:xs="http://www.w3.org/2001/XMLSchema" xmlns:p="http://schemas.microsoft.com/office/2006/metadata/properties" xmlns:ns3="1ae2aab8-f916-4875-8edf-c39e6c67484d" targetNamespace="http://schemas.microsoft.com/office/2006/metadata/properties" ma:root="true" ma:fieldsID="5bdb901e07b28302a8e40df3e84ef1fe" ns3:_="">
    <xsd:import namespace="1ae2aab8-f916-4875-8edf-c39e6c67484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aab8-f916-4875-8edf-c39e6c67484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2783D5-87C3-4A2E-BDE7-572D296BD1D2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1ae2aab8-f916-4875-8edf-c39e6c67484d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24FAE38-FA13-4AFB-B958-EC27E2E146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2CFEC5-BE7F-4AA1-B1A0-E18767857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aab8-f916-4875-8edf-c39e6c674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 model</vt:lpstr>
      <vt:lpstr>Parametric model</vt:lpstr>
      <vt:lpstr>Monte Carlo Method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Menjor MANSARAY</dc:creator>
  <cp:lastModifiedBy>Mohamed Menjor MANSARAY</cp:lastModifiedBy>
  <dcterms:created xsi:type="dcterms:W3CDTF">2025-06-09T20:26:01Z</dcterms:created>
  <dcterms:modified xsi:type="dcterms:W3CDTF">2025-06-16T11:34:13Z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0x01010054841499EF828349A94D26A9F5D80C83</vt:lpwstr>
  </property>
</Properties>
</file>