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c8f70638b4bddc/KTC LOAN/"/>
    </mc:Choice>
  </mc:AlternateContent>
  <xr:revisionPtr revIDLastSave="963" documentId="8_{366E12A9-E209-EC4A-8DFF-355D7EE2AED3}" xr6:coauthVersionLast="47" xr6:coauthVersionMax="47" xr10:uidLastSave="{A36D32AF-39BA-A34F-9A4D-F8D2AA391547}"/>
  <bookViews>
    <workbookView xWindow="1440" yWindow="500" windowWidth="49760" windowHeight="28300" activeTab="4" xr2:uid="{C042E324-964D-4EC5-BFB8-C8BBF643F37C}"/>
  </bookViews>
  <sheets>
    <sheet name="VC Customer 06-24" sheetId="18" r:id="rId1"/>
    <sheet name="ហេងបុនម៉េង 06-24" sheetId="19" r:id="rId2"/>
    <sheet name="សឿន គិសនី07-24" sheetId="21" r:id="rId3"/>
    <sheet name="យុន កកដា09-23" sheetId="22" r:id="rId4"/>
    <sheet name="យុន កកដាJ 03-24" sheetId="2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3" l="1"/>
  <c r="E7" i="23"/>
  <c r="B7" i="23"/>
  <c r="K7" i="23" s="1"/>
  <c r="I20" i="22"/>
  <c r="G20" i="22"/>
  <c r="E7" i="22"/>
  <c r="B7" i="22"/>
  <c r="G10" i="22" s="1"/>
  <c r="I9" i="22" s="1"/>
  <c r="I10" i="22" s="1"/>
  <c r="E7" i="21"/>
  <c r="B7" i="21"/>
  <c r="G10" i="21" s="1"/>
  <c r="I9" i="21" s="1"/>
  <c r="I10" i="21" s="1"/>
  <c r="I11" i="19"/>
  <c r="I12" i="19" s="1"/>
  <c r="I13" i="19" s="1"/>
  <c r="I14" i="19" s="1"/>
  <c r="G11" i="19"/>
  <c r="G12" i="19"/>
  <c r="G13" i="19"/>
  <c r="G14" i="19"/>
  <c r="E7" i="19"/>
  <c r="B7" i="19"/>
  <c r="G9" i="19" s="1"/>
  <c r="E7" i="18"/>
  <c r="B7" i="18"/>
  <c r="K7" i="18" s="1"/>
  <c r="G9" i="23" l="1"/>
  <c r="G10" i="23"/>
  <c r="I9" i="23" s="1"/>
  <c r="I10" i="23" s="1"/>
  <c r="G14" i="23"/>
  <c r="G17" i="23"/>
  <c r="G18" i="23"/>
  <c r="G12" i="23"/>
  <c r="G16" i="23"/>
  <c r="G20" i="23"/>
  <c r="G11" i="23"/>
  <c r="G15" i="23"/>
  <c r="G19" i="23"/>
  <c r="G16" i="22"/>
  <c r="G19" i="22"/>
  <c r="G17" i="22"/>
  <c r="G15" i="22"/>
  <c r="G18" i="22"/>
  <c r="G11" i="22"/>
  <c r="I11" i="22" s="1"/>
  <c r="G14" i="22"/>
  <c r="G12" i="22"/>
  <c r="K7" i="22"/>
  <c r="G9" i="22"/>
  <c r="G13" i="22"/>
  <c r="G11" i="21"/>
  <c r="I11" i="21" s="1"/>
  <c r="G14" i="21"/>
  <c r="G12" i="21"/>
  <c r="K7" i="21"/>
  <c r="G9" i="21"/>
  <c r="G13" i="21"/>
  <c r="G10" i="19"/>
  <c r="I9" i="19" s="1"/>
  <c r="I10" i="19" s="1"/>
  <c r="K7" i="19"/>
  <c r="G10" i="18"/>
  <c r="I9" i="18" s="1"/>
  <c r="I10" i="18" s="1"/>
  <c r="G9" i="18"/>
  <c r="I11" i="23" l="1"/>
  <c r="I12" i="23" s="1"/>
  <c r="I13" i="23" s="1"/>
  <c r="I14" i="23" s="1"/>
  <c r="I15" i="23" s="1"/>
  <c r="I16" i="23" s="1"/>
  <c r="I17" i="23" s="1"/>
  <c r="I18" i="23" s="1"/>
  <c r="I19" i="23" s="1"/>
  <c r="I20" i="23" s="1"/>
  <c r="I12" i="22"/>
  <c r="I13" i="22" s="1"/>
  <c r="I14" i="22" s="1"/>
  <c r="I15" i="22" s="1"/>
  <c r="I16" i="22" s="1"/>
  <c r="I17" i="22" s="1"/>
  <c r="I18" i="22" s="1"/>
  <c r="I19" i="22" s="1"/>
  <c r="I12" i="21"/>
  <c r="I13" i="21" s="1"/>
  <c r="I14" i="21" s="1"/>
</calcChain>
</file>

<file path=xl/sharedStrings.xml><?xml version="1.0" encoding="utf-8"?>
<sst xmlns="http://schemas.openxmlformats.org/spreadsheetml/2006/main" count="146" uniqueCount="32">
  <si>
    <t>តារាងកាលបរិច្ឆេទ និងចំនួនទឹកប្រាក់ត្រូវបង់</t>
  </si>
  <si>
    <t>ឈ្មោះអតិថិជន៖</t>
  </si>
  <si>
    <t>ផលិផល៖</t>
  </si>
  <si>
    <t>កាលបរិច្ឆេទ៖</t>
  </si>
  <si>
    <t>តំលៃ៖</t>
  </si>
  <si>
    <t>ការប្រាក់សរុប</t>
  </si>
  <si>
    <t>សេវា១%</t>
  </si>
  <si>
    <t>ទឹកប្រាក់សរុបដែលត្រូវបង់</t>
  </si>
  <si>
    <t>ទឹកប្រាក់ត្រូវបង់</t>
  </si>
  <si>
    <t>ផ្សេងៗ</t>
  </si>
  <si>
    <t>1+1%</t>
  </si>
  <si>
    <t>កាលបរិច្ឆេទបង់ប្រាក់</t>
  </si>
  <si>
    <t>ចំនួនខែ</t>
  </si>
  <si>
    <t>ដើមនៅសល់</t>
  </si>
  <si>
    <t>ការប្រាក់</t>
  </si>
  <si>
    <t>ប្រាក់ពិន័យ 1-3%</t>
  </si>
  <si>
    <t>​ហាងបញ្ចាំ​ ខេធីស៊ី</t>
  </si>
  <si>
    <t>លេខទូរស័ព្ទ</t>
  </si>
  <si>
    <t>012 456 556</t>
  </si>
  <si>
    <t>ABA ACCOUNT</t>
  </si>
  <si>
    <t>BANK ACCOUNT : KAN SIKANO</t>
  </si>
  <si>
    <t>ACLIDA ACCOUNT</t>
  </si>
  <si>
    <t>014 456 666</t>
  </si>
  <si>
    <t xml:space="preserve">WING </t>
  </si>
  <si>
    <t>សឿន គិសនី</t>
  </si>
  <si>
    <t>Desktop Clone + Monitor</t>
  </si>
  <si>
    <t>VC Customer</t>
  </si>
  <si>
    <t>098 640640</t>
  </si>
  <si>
    <t>ហេង បុនម៉េង</t>
  </si>
  <si>
    <t>J&amp;T Friend</t>
  </si>
  <si>
    <t>បង់រួច</t>
  </si>
  <si>
    <t>012914492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</si>
</sst>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409]d\-mmm\-yyyy;@"/>
    <numFmt numFmtId="166" formatCode="&quot;៛&quot;#,##0.0000"/>
    <numFmt numFmtId="167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Siemreap"/>
    </font>
    <font>
      <sz val="22"/>
      <color theme="1"/>
      <name val="Khmer OS Siemreap"/>
    </font>
    <font>
      <sz val="18"/>
      <color theme="1"/>
      <name val="Khmer OS Siemreap"/>
    </font>
    <font>
      <sz val="14"/>
      <color theme="1"/>
      <name val="Khmer OS Siemreap"/>
    </font>
    <font>
      <sz val="12"/>
      <color theme="1"/>
      <name val="Khmer OS Siemreap"/>
    </font>
    <font>
      <b/>
      <sz val="14"/>
      <color theme="1"/>
      <name val="Khmer OS Siemreap"/>
    </font>
    <font>
      <b/>
      <sz val="11"/>
      <color theme="1"/>
      <name val="Khmer OS Siemreap"/>
    </font>
    <font>
      <sz val="22"/>
      <color theme="1"/>
      <name val="Khmer OS Muol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164" fontId="5" fillId="5" borderId="7" xfId="1" applyFont="1" applyFill="1" applyBorder="1" applyAlignment="1" applyProtection="1">
      <alignment horizontal="right"/>
    </xf>
    <xf numFmtId="164" fontId="7" fillId="5" borderId="8" xfId="1" applyFont="1" applyFill="1" applyBorder="1" applyAlignment="1" applyProtection="1">
      <alignment vertical="top"/>
    </xf>
    <xf numFmtId="164" fontId="7" fillId="6" borderId="9" xfId="1" applyFont="1" applyFill="1" applyBorder="1" applyAlignment="1" applyProtection="1">
      <alignment vertical="top"/>
    </xf>
    <xf numFmtId="164" fontId="7" fillId="2" borderId="6" xfId="1" applyFont="1" applyFill="1" applyBorder="1" applyAlignment="1" applyProtection="1">
      <alignment vertical="top"/>
    </xf>
    <xf numFmtId="0" fontId="3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5" fillId="7" borderId="7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6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167" fontId="6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5" fillId="0" borderId="6" xfId="0" applyFont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5" fillId="0" borderId="4" xfId="0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7" fontId="6" fillId="0" borderId="1" xfId="0" applyNumberFormat="1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vertical="top"/>
      <protection locked="0"/>
    </xf>
    <xf numFmtId="167" fontId="6" fillId="0" borderId="1" xfId="0" applyNumberFormat="1" applyFont="1" applyBorder="1" applyAlignment="1" applyProtection="1">
      <alignment vertical="top"/>
      <protection locked="0"/>
    </xf>
    <xf numFmtId="9" fontId="7" fillId="5" borderId="8" xfId="1" applyNumberFormat="1" applyFont="1" applyFill="1" applyBorder="1" applyAlignment="1" applyProtection="1">
      <alignment horizontal="center"/>
      <protection locked="0"/>
    </xf>
    <xf numFmtId="0" fontId="7" fillId="7" borderId="6" xfId="0" applyFont="1" applyFill="1" applyBorder="1" applyAlignment="1" applyProtection="1">
      <alignment horizontal="center" vertical="center"/>
      <protection locked="0"/>
    </xf>
    <xf numFmtId="164" fontId="7" fillId="4" borderId="9" xfId="1" applyFont="1" applyFill="1" applyBorder="1" applyAlignment="1" applyProtection="1">
      <protection locked="0"/>
    </xf>
    <xf numFmtId="0" fontId="6" fillId="8" borderId="1" xfId="0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/>
    </xf>
    <xf numFmtId="167" fontId="6" fillId="8" borderId="1" xfId="0" applyNumberFormat="1" applyFont="1" applyFill="1" applyBorder="1" applyAlignment="1">
      <alignment vertical="top"/>
    </xf>
    <xf numFmtId="0" fontId="6" fillId="8" borderId="1" xfId="0" applyFont="1" applyFill="1" applyBorder="1" applyAlignment="1" applyProtection="1">
      <alignment vertical="top"/>
      <protection locked="0"/>
    </xf>
    <xf numFmtId="165" fontId="6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7" fillId="0" borderId="7" xfId="0" applyNumberFormat="1" applyFont="1" applyBorder="1" applyAlignment="1" applyProtection="1">
      <alignment horizontal="center" vertical="center"/>
      <protection locked="0"/>
    </xf>
    <xf numFmtId="165" fontId="7" fillId="0" borderId="9" xfId="0" applyNumberFormat="1" applyFont="1" applyBorder="1" applyAlignment="1" applyProtection="1">
      <alignment horizontal="center" vertical="center"/>
      <protection locked="0"/>
    </xf>
    <xf numFmtId="165" fontId="7" fillId="0" borderId="8" xfId="0" applyNumberFormat="1" applyFont="1" applyBorder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center" vertical="center"/>
      <protection locked="0"/>
    </xf>
    <xf numFmtId="49" fontId="7" fillId="0" borderId="8" xfId="0" applyNumberFormat="1" applyFont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right"/>
    </xf>
    <xf numFmtId="0" fontId="5" fillId="4" borderId="9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0" borderId="9" xfId="0" applyFont="1" applyBorder="1" applyAlignment="1" applyProtection="1">
      <alignment horizontal="center" vertical="top"/>
      <protection locked="0"/>
    </xf>
    <xf numFmtId="0" fontId="7" fillId="0" borderId="8" xfId="0" applyFont="1" applyBorder="1" applyAlignment="1" applyProtection="1">
      <alignment horizontal="center" vertical="top"/>
      <protection locked="0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right" vertical="top"/>
    </xf>
    <xf numFmtId="0" fontId="5" fillId="0" borderId="8" xfId="0" applyFont="1" applyBorder="1" applyAlignment="1">
      <alignment horizontal="right" vertical="top"/>
    </xf>
    <xf numFmtId="165" fontId="6" fillId="8" borderId="7" xfId="0" applyNumberFormat="1" applyFont="1" applyFill="1" applyBorder="1" applyAlignment="1" applyProtection="1">
      <alignment horizontal="center" vertical="center"/>
      <protection locked="0"/>
    </xf>
    <xf numFmtId="165" fontId="6" fillId="8" borderId="8" xfId="0" applyNumberFormat="1" applyFont="1" applyFill="1" applyBorder="1" applyAlignment="1" applyProtection="1">
      <alignment horizontal="center" vertical="center"/>
      <protection locked="0"/>
    </xf>
    <xf numFmtId="167" fontId="6" fillId="0" borderId="4" xfId="0" applyNumberFormat="1" applyFont="1" applyBorder="1" applyAlignment="1" applyProtection="1">
      <alignment horizontal="center" vertical="top"/>
      <protection locked="0"/>
    </xf>
    <xf numFmtId="167" fontId="6" fillId="0" borderId="0" xfId="0" applyNumberFormat="1" applyFont="1" applyBorder="1" applyAlignment="1" applyProtection="1">
      <alignment horizontal="center" vertical="top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655267</xdr:colOff>
      <xdr:row>11</xdr:row>
      <xdr:rowOff>164413</xdr:rowOff>
    </xdr:from>
    <xdr:to>
      <xdr:col>1</xdr:col>
      <xdr:colOff>736331</xdr:colOff>
      <xdr:row>19</xdr:row>
      <xdr:rowOff>120784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AA8CB-384A-3F49-9AB4-F91F3BB4A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267" y="3491813"/>
          <a:ext cx="1389164" cy="1785171"/>
        </a:xfrm>
        <a:prstGeom prst="rect">
          <a:avLst/>
        </a:prstGeom>
      </xdr:spPr>
    </xdr:pic>
    <xdr:clientData/>
  </xdr:twoCellAnchor>
  <xdr:twoCellAnchor editAs="oneCell">
    <xdr:from>
      <xdr:col>0</xdr:col>
      <xdr:colOff>756595</xdr:colOff>
      <xdr:row>0</xdr:row>
      <xdr:rowOff>54042</xdr:rowOff>
    </xdr:from>
    <xdr:to>
      <xdr:col>1</xdr:col>
      <xdr:colOff>557716</xdr:colOff>
      <xdr:row>3</xdr:row>
      <xdr:rowOff>273993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51CF8E-B3FF-7E40-A36E-0B7E1BA64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95" y="54042"/>
          <a:ext cx="1109221" cy="1108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655267</xdr:colOff>
      <xdr:row>11</xdr:row>
      <xdr:rowOff>164413</xdr:rowOff>
    </xdr:from>
    <xdr:to>
      <xdr:col>1</xdr:col>
      <xdr:colOff>736331</xdr:colOff>
      <xdr:row>19</xdr:row>
      <xdr:rowOff>120784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C7399B-B483-0C42-B670-F660C6DB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267" y="3491813"/>
          <a:ext cx="1389164" cy="1785171"/>
        </a:xfrm>
        <a:prstGeom prst="rect">
          <a:avLst/>
        </a:prstGeom>
      </xdr:spPr>
    </xdr:pic>
    <xdr:clientData/>
  </xdr:twoCellAnchor>
  <xdr:twoCellAnchor editAs="oneCell">
    <xdr:from>
      <xdr:col>0</xdr:col>
      <xdr:colOff>756595</xdr:colOff>
      <xdr:row>0</xdr:row>
      <xdr:rowOff>54042</xdr:rowOff>
    </xdr:from>
    <xdr:to>
      <xdr:col>1</xdr:col>
      <xdr:colOff>557716</xdr:colOff>
      <xdr:row>3</xdr:row>
      <xdr:rowOff>273993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49DD11-47D2-F843-BBBA-F2FF1D838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95" y="54042"/>
          <a:ext cx="1109221" cy="1108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655267</xdr:colOff>
      <xdr:row>11</xdr:row>
      <xdr:rowOff>164413</xdr:rowOff>
    </xdr:from>
    <xdr:to>
      <xdr:col>1</xdr:col>
      <xdr:colOff>736331</xdr:colOff>
      <xdr:row>19</xdr:row>
      <xdr:rowOff>120784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A8B8B-188A-8840-89ED-9A0075ED2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267" y="3491813"/>
          <a:ext cx="1389164" cy="1785171"/>
        </a:xfrm>
        <a:prstGeom prst="rect">
          <a:avLst/>
        </a:prstGeom>
      </xdr:spPr>
    </xdr:pic>
    <xdr:clientData/>
  </xdr:twoCellAnchor>
  <xdr:twoCellAnchor editAs="oneCell">
    <xdr:from>
      <xdr:col>0</xdr:col>
      <xdr:colOff>756595</xdr:colOff>
      <xdr:row>0</xdr:row>
      <xdr:rowOff>54042</xdr:rowOff>
    </xdr:from>
    <xdr:to>
      <xdr:col>1</xdr:col>
      <xdr:colOff>557716</xdr:colOff>
      <xdr:row>3</xdr:row>
      <xdr:rowOff>273993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67419A-FBA0-6D40-BA21-ACE6D86E2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95" y="54042"/>
          <a:ext cx="1109221" cy="1108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655267</xdr:colOff>
      <xdr:row>11</xdr:row>
      <xdr:rowOff>164413</xdr:rowOff>
    </xdr:from>
    <xdr:to>
      <xdr:col>1</xdr:col>
      <xdr:colOff>736331</xdr:colOff>
      <xdr:row>19</xdr:row>
      <xdr:rowOff>120784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754B0E-84EC-1D4A-9F54-D944E1084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267" y="3491813"/>
          <a:ext cx="1389164" cy="1785171"/>
        </a:xfrm>
        <a:prstGeom prst="rect">
          <a:avLst/>
        </a:prstGeom>
      </xdr:spPr>
    </xdr:pic>
    <xdr:clientData/>
  </xdr:twoCellAnchor>
  <xdr:twoCellAnchor editAs="oneCell">
    <xdr:from>
      <xdr:col>0</xdr:col>
      <xdr:colOff>756595</xdr:colOff>
      <xdr:row>0</xdr:row>
      <xdr:rowOff>54042</xdr:rowOff>
    </xdr:from>
    <xdr:to>
      <xdr:col>1</xdr:col>
      <xdr:colOff>557716</xdr:colOff>
      <xdr:row>3</xdr:row>
      <xdr:rowOff>273993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0397D1-AE72-A54C-9197-8CA377930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95" y="54042"/>
          <a:ext cx="1109221" cy="1108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655267</xdr:colOff>
      <xdr:row>11</xdr:row>
      <xdr:rowOff>164413</xdr:rowOff>
    </xdr:from>
    <xdr:to>
      <xdr:col>1</xdr:col>
      <xdr:colOff>736331</xdr:colOff>
      <xdr:row>19</xdr:row>
      <xdr:rowOff>120784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2891F-2B5C-C648-A92F-0147CD16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267" y="3491813"/>
          <a:ext cx="1389164" cy="1785171"/>
        </a:xfrm>
        <a:prstGeom prst="rect">
          <a:avLst/>
        </a:prstGeom>
      </xdr:spPr>
    </xdr:pic>
    <xdr:clientData/>
  </xdr:twoCellAnchor>
  <xdr:twoCellAnchor editAs="oneCell">
    <xdr:from>
      <xdr:col>0</xdr:col>
      <xdr:colOff>756595</xdr:colOff>
      <xdr:row>0</xdr:row>
      <xdr:rowOff>54042</xdr:rowOff>
    </xdr:from>
    <xdr:to>
      <xdr:col>1</xdr:col>
      <xdr:colOff>557716</xdr:colOff>
      <xdr:row>3</xdr:row>
      <xdr:rowOff>273993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B586F3-534B-7C4B-ACBA-A858DFEAA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95" y="54042"/>
          <a:ext cx="1109221" cy="11089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62A2-1D3D-A34E-9464-F14FAEB88410}">
  <sheetPr>
    <tabColor rgb="FFC00000"/>
  </sheetPr>
  <dimension ref="A1:L28"/>
  <sheetViews>
    <sheetView zoomScale="188" zoomScaleNormal="188" workbookViewId="0">
      <selection activeCell="Q19" sqref="Q19:Q20"/>
    </sheetView>
  </sheetViews>
  <sheetFormatPr baseColWidth="10" defaultColWidth="8.83203125" defaultRowHeight="22" x14ac:dyDescent="0.45"/>
  <cols>
    <col min="1" max="1" width="17.1640625" style="28" customWidth="1"/>
    <col min="2" max="2" width="15.1640625" style="6" customWidth="1"/>
    <col min="3" max="3" width="4.1640625" style="6" customWidth="1"/>
    <col min="4" max="4" width="5.6640625" style="6" customWidth="1"/>
    <col min="5" max="5" width="12.33203125" style="6" customWidth="1"/>
    <col min="6" max="6" width="7.5" style="6" customWidth="1"/>
    <col min="7" max="7" width="14.1640625" style="20" customWidth="1"/>
    <col min="8" max="8" width="2.1640625" style="6" hidden="1" customWidth="1"/>
    <col min="9" max="10" width="14.83203125" style="6" customWidth="1"/>
    <col min="11" max="11" width="14.33203125" style="6" customWidth="1"/>
    <col min="12" max="16384" width="8.83203125" style="6"/>
  </cols>
  <sheetData>
    <row r="1" spans="1:12" ht="18" customHeight="1" x14ac:dyDescent="0.45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5"/>
    </row>
    <row r="2" spans="1:12" ht="34.25" customHeight="1" x14ac:dyDescent="0.45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5"/>
    </row>
    <row r="3" spans="1:12" ht="18" customHeight="1" x14ac:dyDescent="0.45">
      <c r="A3" s="63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5"/>
      <c r="L3" s="5"/>
    </row>
    <row r="4" spans="1:12" ht="26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8"/>
      <c r="L4" s="7"/>
    </row>
    <row r="5" spans="1:12" s="24" customFormat="1" ht="25" customHeight="1" x14ac:dyDescent="0.2">
      <c r="A5" s="23" t="s">
        <v>1</v>
      </c>
      <c r="B5" s="69" t="s">
        <v>26</v>
      </c>
      <c r="C5" s="70"/>
      <c r="D5" s="71"/>
      <c r="E5" s="72" t="s">
        <v>17</v>
      </c>
      <c r="F5" s="73"/>
      <c r="G5" s="74" t="s">
        <v>2</v>
      </c>
      <c r="H5" s="75"/>
      <c r="I5" s="69" t="s">
        <v>25</v>
      </c>
      <c r="J5" s="70"/>
      <c r="K5" s="71"/>
    </row>
    <row r="6" spans="1:12" ht="29" x14ac:dyDescent="0.6">
      <c r="A6" s="25" t="s">
        <v>3</v>
      </c>
      <c r="B6" s="42">
        <v>45469</v>
      </c>
      <c r="C6" s="43"/>
      <c r="D6" s="44"/>
      <c r="E6" s="45" t="s">
        <v>27</v>
      </c>
      <c r="F6" s="46"/>
      <c r="G6" s="47" t="s">
        <v>4</v>
      </c>
      <c r="H6" s="48"/>
      <c r="I6" s="34">
        <v>200</v>
      </c>
      <c r="J6" s="1" t="s">
        <v>14</v>
      </c>
      <c r="K6" s="32">
        <v>0.03</v>
      </c>
    </row>
    <row r="7" spans="1:12" ht="29" x14ac:dyDescent="0.45">
      <c r="A7" s="26" t="s">
        <v>5</v>
      </c>
      <c r="B7" s="2">
        <f>I6*K6*G7</f>
        <v>12</v>
      </c>
      <c r="C7" s="49" t="s">
        <v>6</v>
      </c>
      <c r="D7" s="50"/>
      <c r="E7" s="3">
        <f>I6*1%</f>
        <v>2</v>
      </c>
      <c r="F7" s="8" t="s">
        <v>12</v>
      </c>
      <c r="G7" s="33">
        <v>2</v>
      </c>
      <c r="H7" s="9"/>
      <c r="I7" s="51" t="s">
        <v>7</v>
      </c>
      <c r="J7" s="52"/>
      <c r="K7" s="4">
        <f>I6+B7+E7</f>
        <v>214</v>
      </c>
    </row>
    <row r="8" spans="1:12" ht="29" x14ac:dyDescent="0.45">
      <c r="A8" s="53" t="s">
        <v>20</v>
      </c>
      <c r="B8" s="54"/>
      <c r="C8" s="54"/>
      <c r="D8" s="21"/>
      <c r="E8" s="55" t="s">
        <v>11</v>
      </c>
      <c r="F8" s="56"/>
      <c r="G8" s="10" t="s">
        <v>8</v>
      </c>
      <c r="H8" s="22" t="s">
        <v>9</v>
      </c>
      <c r="I8" s="11" t="s">
        <v>13</v>
      </c>
      <c r="J8" s="11" t="s">
        <v>15</v>
      </c>
      <c r="K8" s="11" t="s">
        <v>9</v>
      </c>
    </row>
    <row r="9" spans="1:12" ht="18" customHeight="1" x14ac:dyDescent="0.45">
      <c r="A9" s="12" t="s">
        <v>19</v>
      </c>
      <c r="B9" s="13" t="s">
        <v>18</v>
      </c>
      <c r="C9" s="7"/>
      <c r="D9" s="14" t="s">
        <v>10</v>
      </c>
      <c r="E9" s="40">
        <v>45499</v>
      </c>
      <c r="F9" s="41"/>
      <c r="G9" s="15">
        <f>(I6+B7)/($G$7)+E7</f>
        <v>108</v>
      </c>
      <c r="H9" s="16"/>
      <c r="I9" s="17">
        <f>$I$6-((G10-($I$6*$K$6)))</f>
        <v>100</v>
      </c>
      <c r="J9" s="30"/>
      <c r="K9" s="30"/>
    </row>
    <row r="10" spans="1:12" ht="18" customHeight="1" x14ac:dyDescent="0.45">
      <c r="A10" s="12" t="s">
        <v>21</v>
      </c>
      <c r="B10" s="13" t="s">
        <v>22</v>
      </c>
      <c r="C10" s="7"/>
      <c r="D10" s="14">
        <v>2</v>
      </c>
      <c r="E10" s="40">
        <v>45530</v>
      </c>
      <c r="F10" s="41"/>
      <c r="G10" s="15">
        <f>($I$6+$B$7)/($G$7)</f>
        <v>106</v>
      </c>
      <c r="H10" s="16"/>
      <c r="I10" s="17">
        <f>I9-((G10-($I$6*$K$6)))</f>
        <v>0</v>
      </c>
      <c r="J10" s="30"/>
      <c r="K10" s="30"/>
    </row>
    <row r="11" spans="1:12" ht="18" customHeight="1" x14ac:dyDescent="0.45">
      <c r="A11" s="12" t="s">
        <v>23</v>
      </c>
      <c r="B11" s="13" t="s">
        <v>22</v>
      </c>
      <c r="C11" s="7"/>
      <c r="D11" s="14">
        <v>3</v>
      </c>
      <c r="E11" s="40"/>
      <c r="F11" s="41"/>
      <c r="G11" s="29"/>
      <c r="H11" s="30"/>
      <c r="I11" s="31"/>
      <c r="J11" s="30"/>
      <c r="K11" s="30"/>
    </row>
    <row r="12" spans="1:12" ht="18" customHeight="1" x14ac:dyDescent="0.45">
      <c r="A12" s="12"/>
      <c r="C12" s="18"/>
      <c r="D12" s="14">
        <v>4</v>
      </c>
      <c r="E12" s="40"/>
      <c r="F12" s="41"/>
      <c r="G12" s="29"/>
      <c r="H12" s="30"/>
      <c r="I12" s="31"/>
      <c r="J12" s="30"/>
      <c r="K12" s="30"/>
    </row>
    <row r="13" spans="1:12" ht="18" customHeight="1" x14ac:dyDescent="0.45">
      <c r="A13" s="12"/>
      <c r="C13" s="18"/>
      <c r="D13" s="14">
        <v>5</v>
      </c>
      <c r="E13" s="40"/>
      <c r="F13" s="41"/>
      <c r="G13" s="29"/>
      <c r="H13" s="30"/>
      <c r="I13" s="31"/>
      <c r="J13" s="30"/>
      <c r="K13" s="30"/>
    </row>
    <row r="14" spans="1:12" ht="18" customHeight="1" x14ac:dyDescent="0.45">
      <c r="A14" s="12"/>
      <c r="C14" s="18"/>
      <c r="D14" s="14">
        <v>6</v>
      </c>
      <c r="E14" s="40"/>
      <c r="F14" s="41"/>
      <c r="G14" s="29"/>
      <c r="H14" s="30"/>
      <c r="I14" s="31"/>
      <c r="J14" s="30"/>
      <c r="K14" s="30"/>
    </row>
    <row r="15" spans="1:12" ht="18" customHeight="1" x14ac:dyDescent="0.45">
      <c r="A15" s="12"/>
      <c r="C15" s="18"/>
      <c r="D15" s="14">
        <v>7</v>
      </c>
      <c r="E15" s="40"/>
      <c r="F15" s="41"/>
      <c r="G15" s="29"/>
      <c r="H15" s="30"/>
      <c r="I15" s="31"/>
      <c r="J15" s="30"/>
      <c r="K15" s="30"/>
    </row>
    <row r="16" spans="1:12" ht="18" customHeight="1" x14ac:dyDescent="0.45">
      <c r="A16" s="12"/>
      <c r="C16" s="18"/>
      <c r="D16" s="14">
        <v>8</v>
      </c>
      <c r="E16" s="40"/>
      <c r="F16" s="41"/>
      <c r="G16" s="29"/>
      <c r="H16" s="30"/>
      <c r="I16" s="31"/>
      <c r="J16" s="30"/>
      <c r="K16" s="30"/>
    </row>
    <row r="17" spans="1:11" ht="18" customHeight="1" x14ac:dyDescent="0.45">
      <c r="A17" s="12"/>
      <c r="C17" s="18"/>
      <c r="D17" s="14">
        <v>9</v>
      </c>
      <c r="E17" s="40"/>
      <c r="F17" s="41"/>
      <c r="G17" s="29"/>
      <c r="H17" s="30"/>
      <c r="I17" s="31"/>
      <c r="J17" s="30"/>
      <c r="K17" s="30"/>
    </row>
    <row r="18" spans="1:11" ht="18" customHeight="1" x14ac:dyDescent="0.45">
      <c r="A18" s="12"/>
      <c r="C18" s="18"/>
      <c r="D18" s="14">
        <v>10</v>
      </c>
      <c r="E18" s="40"/>
      <c r="F18" s="41"/>
      <c r="G18" s="29"/>
      <c r="H18" s="30"/>
      <c r="I18" s="31"/>
      <c r="J18" s="30"/>
      <c r="K18" s="30"/>
    </row>
    <row r="19" spans="1:11" ht="18" customHeight="1" x14ac:dyDescent="0.45">
      <c r="A19" s="12"/>
      <c r="C19" s="18"/>
      <c r="D19" s="14">
        <v>11</v>
      </c>
      <c r="E19" s="40"/>
      <c r="F19" s="41"/>
      <c r="G19" s="29"/>
      <c r="H19" s="30"/>
      <c r="I19" s="31"/>
      <c r="J19" s="30"/>
      <c r="K19" s="30"/>
    </row>
    <row r="20" spans="1:11" ht="18" customHeight="1" x14ac:dyDescent="0.45">
      <c r="A20" s="12"/>
      <c r="C20" s="18"/>
      <c r="D20" s="14">
        <v>12</v>
      </c>
      <c r="E20" s="40"/>
      <c r="F20" s="41"/>
      <c r="G20" s="29"/>
      <c r="H20" s="30"/>
      <c r="I20" s="31"/>
      <c r="J20" s="30"/>
      <c r="K20" s="30"/>
    </row>
    <row r="21" spans="1:11" ht="18" customHeight="1" x14ac:dyDescent="0.45">
      <c r="A21" s="12"/>
      <c r="D21" s="14">
        <v>13</v>
      </c>
      <c r="E21" s="40"/>
      <c r="F21" s="41"/>
      <c r="G21" s="29"/>
      <c r="H21" s="30"/>
      <c r="I21" s="31"/>
      <c r="J21" s="30"/>
      <c r="K21" s="30"/>
    </row>
    <row r="22" spans="1:11" ht="18" customHeight="1" x14ac:dyDescent="0.45">
      <c r="A22" s="12"/>
      <c r="D22" s="14">
        <v>14</v>
      </c>
      <c r="E22" s="40"/>
      <c r="F22" s="41"/>
      <c r="G22" s="29"/>
      <c r="H22" s="30"/>
      <c r="I22" s="31"/>
      <c r="J22" s="30"/>
      <c r="K22" s="30"/>
    </row>
    <row r="23" spans="1:11" ht="18" customHeight="1" x14ac:dyDescent="0.45">
      <c r="A23" s="12"/>
      <c r="D23" s="14">
        <v>15</v>
      </c>
      <c r="E23" s="40"/>
      <c r="F23" s="41"/>
      <c r="G23" s="29"/>
      <c r="H23" s="30"/>
      <c r="I23" s="31"/>
      <c r="J23" s="30"/>
      <c r="K23" s="30"/>
    </row>
    <row r="24" spans="1:11" ht="18" customHeight="1" x14ac:dyDescent="0.45">
      <c r="A24" s="12"/>
      <c r="D24" s="14">
        <v>16</v>
      </c>
      <c r="E24" s="40"/>
      <c r="F24" s="41"/>
      <c r="G24" s="29"/>
      <c r="H24" s="30"/>
      <c r="I24" s="31"/>
      <c r="J24" s="30"/>
      <c r="K24" s="30"/>
    </row>
    <row r="25" spans="1:11" ht="18" customHeight="1" x14ac:dyDescent="0.45">
      <c r="A25" s="12"/>
      <c r="D25" s="14">
        <v>17</v>
      </c>
      <c r="E25" s="40"/>
      <c r="F25" s="41"/>
      <c r="G25" s="29"/>
      <c r="H25" s="30"/>
      <c r="I25" s="31"/>
      <c r="J25" s="30"/>
      <c r="K25" s="30"/>
    </row>
    <row r="26" spans="1:11" ht="18" customHeight="1" x14ac:dyDescent="0.45">
      <c r="A26" s="27"/>
      <c r="B26" s="19"/>
      <c r="C26" s="19"/>
      <c r="D26" s="14">
        <v>18</v>
      </c>
      <c r="E26" s="40"/>
      <c r="F26" s="41"/>
      <c r="G26" s="29"/>
      <c r="H26" s="30"/>
      <c r="I26" s="31"/>
      <c r="J26" s="30"/>
      <c r="K26" s="30"/>
    </row>
    <row r="27" spans="1:11" ht="18" customHeight="1" x14ac:dyDescent="0.45">
      <c r="G27" s="6"/>
    </row>
    <row r="28" spans="1:11" x14ac:dyDescent="0.45">
      <c r="G28" s="6"/>
    </row>
  </sheetData>
  <sheetProtection algorithmName="SHA-512" hashValue="l6xk9dvjrk1/hqw6w4OTG44/fkP2UriJVA/w4JRzT1RdokdnVVvXX81mqrpjxOeM2fPWYvHA1G87kadWWBUQug==" saltValue="kw4dDk7xHdNJ7e7kuEINXw==" spinCount="100000" sheet="1" objects="1" scenarios="1"/>
  <mergeCells count="31">
    <mergeCell ref="I7:J7"/>
    <mergeCell ref="A8:C8"/>
    <mergeCell ref="E8:F8"/>
    <mergeCell ref="A1:K2"/>
    <mergeCell ref="A3:K4"/>
    <mergeCell ref="B5:D5"/>
    <mergeCell ref="E5:F5"/>
    <mergeCell ref="G5:H5"/>
    <mergeCell ref="I5:K5"/>
    <mergeCell ref="E14:F14"/>
    <mergeCell ref="B6:D6"/>
    <mergeCell ref="E6:F6"/>
    <mergeCell ref="G6:H6"/>
    <mergeCell ref="C7:D7"/>
    <mergeCell ref="E9:F9"/>
    <mergeCell ref="E10:F10"/>
    <mergeCell ref="E11:F11"/>
    <mergeCell ref="E12:F12"/>
    <mergeCell ref="E13:F13"/>
    <mergeCell ref="E26:F26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</mergeCells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B9DD-04E4-5344-99BF-F912F7E871B8}">
  <sheetPr>
    <tabColor rgb="FFC00000"/>
  </sheetPr>
  <dimension ref="A1:L28"/>
  <sheetViews>
    <sheetView topLeftCell="A7" zoomScale="188" zoomScaleNormal="188" workbookViewId="0">
      <selection activeCell="R23" sqref="R23"/>
    </sheetView>
  </sheetViews>
  <sheetFormatPr baseColWidth="10" defaultColWidth="8.83203125" defaultRowHeight="22" x14ac:dyDescent="0.45"/>
  <cols>
    <col min="1" max="1" width="17.1640625" style="28" customWidth="1"/>
    <col min="2" max="2" width="15.1640625" style="6" customWidth="1"/>
    <col min="3" max="3" width="4.1640625" style="6" customWidth="1"/>
    <col min="4" max="4" width="5.6640625" style="6" customWidth="1"/>
    <col min="5" max="5" width="12.33203125" style="6" customWidth="1"/>
    <col min="6" max="6" width="7.5" style="6" customWidth="1"/>
    <col min="7" max="7" width="14.1640625" style="20" customWidth="1"/>
    <col min="8" max="8" width="2.1640625" style="6" hidden="1" customWidth="1"/>
    <col min="9" max="10" width="14.83203125" style="6" customWidth="1"/>
    <col min="11" max="11" width="14.33203125" style="6" customWidth="1"/>
    <col min="12" max="16384" width="8.83203125" style="6"/>
  </cols>
  <sheetData>
    <row r="1" spans="1:12" ht="18" customHeight="1" x14ac:dyDescent="0.45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5"/>
    </row>
    <row r="2" spans="1:12" ht="34.25" customHeight="1" x14ac:dyDescent="0.45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5"/>
    </row>
    <row r="3" spans="1:12" ht="18" customHeight="1" x14ac:dyDescent="0.45">
      <c r="A3" s="63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5"/>
      <c r="L3" s="5"/>
    </row>
    <row r="4" spans="1:12" ht="26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8"/>
      <c r="L4" s="7"/>
    </row>
    <row r="5" spans="1:12" s="24" customFormat="1" ht="25" customHeight="1" x14ac:dyDescent="0.2">
      <c r="A5" s="23" t="s">
        <v>1</v>
      </c>
      <c r="B5" s="69" t="s">
        <v>28</v>
      </c>
      <c r="C5" s="70"/>
      <c r="D5" s="71"/>
      <c r="E5" s="72" t="s">
        <v>17</v>
      </c>
      <c r="F5" s="73"/>
      <c r="G5" s="74" t="s">
        <v>2</v>
      </c>
      <c r="H5" s="75"/>
      <c r="I5" s="69" t="s">
        <v>25</v>
      </c>
      <c r="J5" s="70"/>
      <c r="K5" s="71"/>
    </row>
    <row r="6" spans="1:12" ht="29" x14ac:dyDescent="0.6">
      <c r="A6" s="25" t="s">
        <v>3</v>
      </c>
      <c r="B6" s="42">
        <v>45463</v>
      </c>
      <c r="C6" s="43"/>
      <c r="D6" s="44"/>
      <c r="E6" s="45" t="s">
        <v>27</v>
      </c>
      <c r="F6" s="46"/>
      <c r="G6" s="47" t="s">
        <v>4</v>
      </c>
      <c r="H6" s="48"/>
      <c r="I6" s="34">
        <v>799</v>
      </c>
      <c r="J6" s="1" t="s">
        <v>14</v>
      </c>
      <c r="K6" s="32">
        <v>0.03</v>
      </c>
    </row>
    <row r="7" spans="1:12" ht="29" x14ac:dyDescent="0.45">
      <c r="A7" s="26" t="s">
        <v>5</v>
      </c>
      <c r="B7" s="2">
        <f>I6*K6*G7</f>
        <v>143.82</v>
      </c>
      <c r="C7" s="49" t="s">
        <v>6</v>
      </c>
      <c r="D7" s="50"/>
      <c r="E7" s="3">
        <f>I6*1%</f>
        <v>7.99</v>
      </c>
      <c r="F7" s="8" t="s">
        <v>12</v>
      </c>
      <c r="G7" s="33">
        <v>6</v>
      </c>
      <c r="H7" s="9"/>
      <c r="I7" s="51" t="s">
        <v>7</v>
      </c>
      <c r="J7" s="52"/>
      <c r="K7" s="4">
        <f>I6+B7+E7</f>
        <v>950.81</v>
      </c>
    </row>
    <row r="8" spans="1:12" ht="29" x14ac:dyDescent="0.45">
      <c r="A8" s="53" t="s">
        <v>20</v>
      </c>
      <c r="B8" s="54"/>
      <c r="C8" s="54"/>
      <c r="D8" s="21"/>
      <c r="E8" s="55" t="s">
        <v>11</v>
      </c>
      <c r="F8" s="56"/>
      <c r="G8" s="10" t="s">
        <v>8</v>
      </c>
      <c r="H8" s="22" t="s">
        <v>9</v>
      </c>
      <c r="I8" s="11" t="s">
        <v>13</v>
      </c>
      <c r="J8" s="11" t="s">
        <v>15</v>
      </c>
      <c r="K8" s="11" t="s">
        <v>9</v>
      </c>
    </row>
    <row r="9" spans="1:12" ht="18" customHeight="1" x14ac:dyDescent="0.45">
      <c r="A9" s="12" t="s">
        <v>19</v>
      </c>
      <c r="B9" s="13" t="s">
        <v>18</v>
      </c>
      <c r="C9" s="7"/>
      <c r="D9" s="35" t="s">
        <v>10</v>
      </c>
      <c r="E9" s="76">
        <v>45463</v>
      </c>
      <c r="F9" s="77"/>
      <c r="G9" s="36">
        <f>(I6+B7)/($G$7)+E7</f>
        <v>165.12666666666667</v>
      </c>
      <c r="H9" s="37"/>
      <c r="I9" s="38">
        <f>$I$6-((G10-($I$6*$K$6)))</f>
        <v>665.83333333333337</v>
      </c>
      <c r="J9" s="39"/>
      <c r="K9" s="39"/>
    </row>
    <row r="10" spans="1:12" ht="18" customHeight="1" x14ac:dyDescent="0.45">
      <c r="A10" s="12" t="s">
        <v>21</v>
      </c>
      <c r="B10" s="13" t="s">
        <v>22</v>
      </c>
      <c r="C10" s="7"/>
      <c r="D10" s="14">
        <v>2</v>
      </c>
      <c r="E10" s="40">
        <v>45493</v>
      </c>
      <c r="F10" s="41"/>
      <c r="G10" s="15">
        <f>($I$6+$B$7)/($G$7)</f>
        <v>157.13666666666666</v>
      </c>
      <c r="H10" s="16"/>
      <c r="I10" s="17">
        <f>I9-((G10-($I$6*$K$6)))</f>
        <v>532.66666666666674</v>
      </c>
      <c r="J10" s="30"/>
      <c r="K10" s="30"/>
    </row>
    <row r="11" spans="1:12" ht="18" customHeight="1" x14ac:dyDescent="0.45">
      <c r="A11" s="12" t="s">
        <v>23</v>
      </c>
      <c r="B11" s="13" t="s">
        <v>22</v>
      </c>
      <c r="C11" s="7"/>
      <c r="D11" s="14">
        <v>3</v>
      </c>
      <c r="E11" s="40">
        <v>45524</v>
      </c>
      <c r="F11" s="41"/>
      <c r="G11" s="29">
        <f t="shared" ref="G11:G14" si="0">($I$6+$B$7)/($G$7)</f>
        <v>157.13666666666666</v>
      </c>
      <c r="H11" s="30"/>
      <c r="I11" s="31">
        <f t="shared" ref="I11:I14" si="1">I10-((G11-($I$6*$K$6)))</f>
        <v>399.50000000000011</v>
      </c>
      <c r="J11" s="30"/>
      <c r="K11" s="30"/>
    </row>
    <row r="12" spans="1:12" ht="18" customHeight="1" x14ac:dyDescent="0.45">
      <c r="A12" s="12"/>
      <c r="C12" s="18"/>
      <c r="D12" s="14">
        <v>4</v>
      </c>
      <c r="E12" s="40">
        <v>45555</v>
      </c>
      <c r="F12" s="41"/>
      <c r="G12" s="29">
        <f t="shared" si="0"/>
        <v>157.13666666666666</v>
      </c>
      <c r="H12" s="30"/>
      <c r="I12" s="31">
        <f t="shared" si="1"/>
        <v>266.33333333333348</v>
      </c>
      <c r="J12" s="30"/>
      <c r="K12" s="30"/>
    </row>
    <row r="13" spans="1:12" ht="18" customHeight="1" x14ac:dyDescent="0.45">
      <c r="A13" s="12"/>
      <c r="C13" s="18"/>
      <c r="D13" s="14">
        <v>5</v>
      </c>
      <c r="E13" s="40">
        <v>45585</v>
      </c>
      <c r="F13" s="41"/>
      <c r="G13" s="29">
        <f t="shared" si="0"/>
        <v>157.13666666666666</v>
      </c>
      <c r="H13" s="30"/>
      <c r="I13" s="31">
        <f t="shared" si="1"/>
        <v>133.16666666666683</v>
      </c>
      <c r="J13" s="30"/>
      <c r="K13" s="30"/>
    </row>
    <row r="14" spans="1:12" ht="18" customHeight="1" x14ac:dyDescent="0.45">
      <c r="A14" s="12"/>
      <c r="C14" s="18"/>
      <c r="D14" s="14">
        <v>6</v>
      </c>
      <c r="E14" s="40">
        <v>45616</v>
      </c>
      <c r="F14" s="41"/>
      <c r="G14" s="29">
        <f t="shared" si="0"/>
        <v>157.13666666666666</v>
      </c>
      <c r="H14" s="30"/>
      <c r="I14" s="31">
        <f t="shared" si="1"/>
        <v>0</v>
      </c>
      <c r="J14" s="30"/>
      <c r="K14" s="30"/>
    </row>
    <row r="15" spans="1:12" ht="18" customHeight="1" x14ac:dyDescent="0.45">
      <c r="A15" s="12"/>
      <c r="C15" s="18"/>
      <c r="D15" s="14">
        <v>7</v>
      </c>
      <c r="E15" s="40"/>
      <c r="F15" s="41"/>
      <c r="G15" s="29"/>
      <c r="H15" s="30"/>
      <c r="I15" s="31"/>
      <c r="J15" s="30"/>
      <c r="K15" s="30"/>
    </row>
    <row r="16" spans="1:12" ht="18" customHeight="1" x14ac:dyDescent="0.45">
      <c r="A16" s="12"/>
      <c r="C16" s="18"/>
      <c r="D16" s="14">
        <v>8</v>
      </c>
      <c r="E16" s="40"/>
      <c r="F16" s="41"/>
      <c r="G16" s="29"/>
      <c r="H16" s="30"/>
      <c r="I16" s="31"/>
      <c r="J16" s="30"/>
      <c r="K16" s="30"/>
    </row>
    <row r="17" spans="1:11" ht="18" customHeight="1" x14ac:dyDescent="0.45">
      <c r="A17" s="12"/>
      <c r="C17" s="18"/>
      <c r="D17" s="14">
        <v>9</v>
      </c>
      <c r="E17" s="40"/>
      <c r="F17" s="41"/>
      <c r="G17" s="29"/>
      <c r="H17" s="30"/>
      <c r="I17" s="31"/>
      <c r="J17" s="30"/>
      <c r="K17" s="30"/>
    </row>
    <row r="18" spans="1:11" ht="18" customHeight="1" x14ac:dyDescent="0.45">
      <c r="A18" s="12"/>
      <c r="C18" s="18"/>
      <c r="D18" s="14">
        <v>10</v>
      </c>
      <c r="E18" s="40"/>
      <c r="F18" s="41"/>
      <c r="G18" s="29"/>
      <c r="H18" s="30"/>
      <c r="I18" s="31"/>
      <c r="J18" s="30"/>
      <c r="K18" s="30"/>
    </row>
    <row r="19" spans="1:11" ht="18" customHeight="1" x14ac:dyDescent="0.45">
      <c r="A19" s="12"/>
      <c r="C19" s="18"/>
      <c r="D19" s="14">
        <v>11</v>
      </c>
      <c r="E19" s="40"/>
      <c r="F19" s="41"/>
      <c r="G19" s="29"/>
      <c r="H19" s="30"/>
      <c r="I19" s="31"/>
      <c r="J19" s="30"/>
      <c r="K19" s="30"/>
    </row>
    <row r="20" spans="1:11" ht="18" customHeight="1" x14ac:dyDescent="0.45">
      <c r="A20" s="12"/>
      <c r="C20" s="18"/>
      <c r="D20" s="14">
        <v>12</v>
      </c>
      <c r="E20" s="40"/>
      <c r="F20" s="41"/>
      <c r="G20" s="29"/>
      <c r="H20" s="30"/>
      <c r="I20" s="31"/>
      <c r="J20" s="30"/>
      <c r="K20" s="30"/>
    </row>
    <row r="21" spans="1:11" ht="18" customHeight="1" x14ac:dyDescent="0.45">
      <c r="A21" s="12"/>
      <c r="D21" s="14">
        <v>13</v>
      </c>
      <c r="E21" s="40"/>
      <c r="F21" s="41"/>
      <c r="G21" s="29"/>
      <c r="H21" s="30"/>
      <c r="I21" s="31"/>
      <c r="J21" s="30"/>
      <c r="K21" s="30"/>
    </row>
    <row r="22" spans="1:11" ht="18" customHeight="1" x14ac:dyDescent="0.45">
      <c r="A22" s="12"/>
      <c r="D22" s="14">
        <v>14</v>
      </c>
      <c r="E22" s="40"/>
      <c r="F22" s="41"/>
      <c r="G22" s="29"/>
      <c r="H22" s="30"/>
      <c r="I22" s="31"/>
      <c r="J22" s="30"/>
      <c r="K22" s="30"/>
    </row>
    <row r="23" spans="1:11" ht="18" customHeight="1" x14ac:dyDescent="0.45">
      <c r="A23" s="12"/>
      <c r="D23" s="14">
        <v>15</v>
      </c>
      <c r="E23" s="40"/>
      <c r="F23" s="41"/>
      <c r="G23" s="29"/>
      <c r="H23" s="30"/>
      <c r="I23" s="31"/>
      <c r="J23" s="30"/>
      <c r="K23" s="30"/>
    </row>
    <row r="24" spans="1:11" ht="18" customHeight="1" x14ac:dyDescent="0.45">
      <c r="A24" s="12"/>
      <c r="D24" s="14">
        <v>16</v>
      </c>
      <c r="E24" s="40"/>
      <c r="F24" s="41"/>
      <c r="G24" s="29"/>
      <c r="H24" s="30"/>
      <c r="I24" s="31"/>
      <c r="J24" s="30"/>
      <c r="K24" s="30"/>
    </row>
    <row r="25" spans="1:11" ht="18" customHeight="1" x14ac:dyDescent="0.45">
      <c r="A25" s="12"/>
      <c r="D25" s="14">
        <v>17</v>
      </c>
      <c r="E25" s="40"/>
      <c r="F25" s="41"/>
      <c r="G25" s="29"/>
      <c r="H25" s="30"/>
      <c r="I25" s="31"/>
      <c r="J25" s="30"/>
      <c r="K25" s="30"/>
    </row>
    <row r="26" spans="1:11" ht="18" customHeight="1" x14ac:dyDescent="0.45">
      <c r="A26" s="27"/>
      <c r="B26" s="19"/>
      <c r="C26" s="19"/>
      <c r="D26" s="14">
        <v>18</v>
      </c>
      <c r="E26" s="40"/>
      <c r="F26" s="41"/>
      <c r="G26" s="29"/>
      <c r="H26" s="30"/>
      <c r="I26" s="31"/>
      <c r="J26" s="30"/>
      <c r="K26" s="30"/>
    </row>
    <row r="27" spans="1:11" ht="18" customHeight="1" x14ac:dyDescent="0.45">
      <c r="G27" s="6"/>
    </row>
    <row r="28" spans="1:11" x14ac:dyDescent="0.45">
      <c r="G28" s="6"/>
    </row>
  </sheetData>
  <mergeCells count="31">
    <mergeCell ref="I7:J7"/>
    <mergeCell ref="A8:C8"/>
    <mergeCell ref="E8:F8"/>
    <mergeCell ref="A1:K2"/>
    <mergeCell ref="A3:K4"/>
    <mergeCell ref="B5:D5"/>
    <mergeCell ref="E5:F5"/>
    <mergeCell ref="G5:H5"/>
    <mergeCell ref="I5:K5"/>
    <mergeCell ref="E14:F14"/>
    <mergeCell ref="B6:D6"/>
    <mergeCell ref="E6:F6"/>
    <mergeCell ref="G6:H6"/>
    <mergeCell ref="C7:D7"/>
    <mergeCell ref="E9:F9"/>
    <mergeCell ref="E10:F10"/>
    <mergeCell ref="E11:F11"/>
    <mergeCell ref="E12:F12"/>
    <mergeCell ref="E13:F13"/>
    <mergeCell ref="E26:F26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</mergeCells>
  <pageMargins left="0.7" right="0.7" top="0.75" bottom="0.75" header="0.3" footer="0.3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5511-93EE-B94F-A982-69E72705BFA9}">
  <sheetPr>
    <tabColor rgb="FFC00000"/>
  </sheetPr>
  <dimension ref="A1:L28"/>
  <sheetViews>
    <sheetView topLeftCell="A6" zoomScale="188" zoomScaleNormal="188" workbookViewId="0">
      <selection activeCell="P19" sqref="P19"/>
    </sheetView>
  </sheetViews>
  <sheetFormatPr baseColWidth="10" defaultColWidth="8.83203125" defaultRowHeight="22" x14ac:dyDescent="0.45"/>
  <cols>
    <col min="1" max="1" width="17.1640625" style="28" customWidth="1"/>
    <col min="2" max="2" width="15.1640625" style="6" customWidth="1"/>
    <col min="3" max="3" width="4.1640625" style="6" customWidth="1"/>
    <col min="4" max="4" width="5.6640625" style="6" customWidth="1"/>
    <col min="5" max="5" width="12.33203125" style="6" customWidth="1"/>
    <col min="6" max="6" width="7.5" style="6" customWidth="1"/>
    <col min="7" max="7" width="14.1640625" style="20" customWidth="1"/>
    <col min="8" max="8" width="2.1640625" style="6" hidden="1" customWidth="1"/>
    <col min="9" max="10" width="14.83203125" style="6" customWidth="1"/>
    <col min="11" max="11" width="14.33203125" style="6" customWidth="1"/>
    <col min="12" max="16384" width="8.83203125" style="6"/>
  </cols>
  <sheetData>
    <row r="1" spans="1:12" ht="18" customHeight="1" x14ac:dyDescent="0.45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5"/>
    </row>
    <row r="2" spans="1:12" ht="34.25" customHeight="1" x14ac:dyDescent="0.45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5"/>
    </row>
    <row r="3" spans="1:12" ht="18" customHeight="1" x14ac:dyDescent="0.45">
      <c r="A3" s="63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5"/>
      <c r="L3" s="5"/>
    </row>
    <row r="4" spans="1:12" ht="26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8"/>
      <c r="L4" s="7"/>
    </row>
    <row r="5" spans="1:12" s="24" customFormat="1" ht="25" customHeight="1" x14ac:dyDescent="0.2">
      <c r="A5" s="23" t="s">
        <v>1</v>
      </c>
      <c r="B5" s="69" t="s">
        <v>24</v>
      </c>
      <c r="C5" s="70"/>
      <c r="D5" s="71"/>
      <c r="E5" s="72" t="s">
        <v>17</v>
      </c>
      <c r="F5" s="73"/>
      <c r="G5" s="74" t="s">
        <v>2</v>
      </c>
      <c r="H5" s="75"/>
      <c r="I5" s="69" t="s">
        <v>25</v>
      </c>
      <c r="J5" s="70"/>
      <c r="K5" s="71"/>
    </row>
    <row r="6" spans="1:12" ht="29" x14ac:dyDescent="0.6">
      <c r="A6" s="25" t="s">
        <v>3</v>
      </c>
      <c r="B6" s="42">
        <v>45481</v>
      </c>
      <c r="C6" s="43"/>
      <c r="D6" s="44"/>
      <c r="E6" s="45" t="s">
        <v>31</v>
      </c>
      <c r="F6" s="46"/>
      <c r="G6" s="47" t="s">
        <v>4</v>
      </c>
      <c r="H6" s="48"/>
      <c r="I6" s="34">
        <v>489</v>
      </c>
      <c r="J6" s="1" t="s">
        <v>14</v>
      </c>
      <c r="K6" s="32">
        <v>0.03</v>
      </c>
    </row>
    <row r="7" spans="1:12" ht="29" x14ac:dyDescent="0.45">
      <c r="A7" s="26" t="s">
        <v>5</v>
      </c>
      <c r="B7" s="2">
        <f>I6*K6*G7</f>
        <v>88.02</v>
      </c>
      <c r="C7" s="49" t="s">
        <v>6</v>
      </c>
      <c r="D7" s="50"/>
      <c r="E7" s="3">
        <f>I6*1%</f>
        <v>4.8899999999999997</v>
      </c>
      <c r="F7" s="8" t="s">
        <v>12</v>
      </c>
      <c r="G7" s="33">
        <v>6</v>
      </c>
      <c r="H7" s="9"/>
      <c r="I7" s="51" t="s">
        <v>7</v>
      </c>
      <c r="J7" s="52"/>
      <c r="K7" s="4">
        <f>I6+B7+E7</f>
        <v>581.91</v>
      </c>
    </row>
    <row r="8" spans="1:12" ht="29" x14ac:dyDescent="0.45">
      <c r="A8" s="53" t="s">
        <v>20</v>
      </c>
      <c r="B8" s="54"/>
      <c r="C8" s="54"/>
      <c r="D8" s="21"/>
      <c r="E8" s="55" t="s">
        <v>11</v>
      </c>
      <c r="F8" s="56"/>
      <c r="G8" s="10" t="s">
        <v>8</v>
      </c>
      <c r="H8" s="22" t="s">
        <v>9</v>
      </c>
      <c r="I8" s="11" t="s">
        <v>13</v>
      </c>
      <c r="J8" s="11" t="s">
        <v>15</v>
      </c>
      <c r="K8" s="11" t="s">
        <v>9</v>
      </c>
    </row>
    <row r="9" spans="1:12" ht="18" customHeight="1" x14ac:dyDescent="0.45">
      <c r="A9" s="12" t="s">
        <v>19</v>
      </c>
      <c r="B9" s="13" t="s">
        <v>18</v>
      </c>
      <c r="C9" s="7"/>
      <c r="D9" s="35" t="s">
        <v>10</v>
      </c>
      <c r="E9" s="76">
        <v>45481</v>
      </c>
      <c r="F9" s="77"/>
      <c r="G9" s="36">
        <f>(I6+B7)/($G$7)+E7</f>
        <v>101.06</v>
      </c>
      <c r="H9" s="37"/>
      <c r="I9" s="38">
        <f>$I$6-((G10-($I$6*$K$6)))</f>
        <v>407.5</v>
      </c>
      <c r="J9" s="39"/>
      <c r="K9" s="39" t="s">
        <v>30</v>
      </c>
    </row>
    <row r="10" spans="1:12" ht="18" customHeight="1" x14ac:dyDescent="0.45">
      <c r="A10" s="12" t="s">
        <v>21</v>
      </c>
      <c r="B10" s="13" t="s">
        <v>22</v>
      </c>
      <c r="C10" s="7"/>
      <c r="D10" s="14">
        <v>2</v>
      </c>
      <c r="E10" s="40">
        <v>45512</v>
      </c>
      <c r="F10" s="41"/>
      <c r="G10" s="15">
        <f>($I$6+$B$7)/($G$7)</f>
        <v>96.17</v>
      </c>
      <c r="H10" s="16"/>
      <c r="I10" s="17">
        <f>I9-((G10-($I$6*$K$6)))</f>
        <v>326</v>
      </c>
      <c r="J10" s="30"/>
      <c r="K10" s="30"/>
    </row>
    <row r="11" spans="1:12" ht="18" customHeight="1" x14ac:dyDescent="0.45">
      <c r="A11" s="12" t="s">
        <v>23</v>
      </c>
      <c r="B11" s="13" t="s">
        <v>22</v>
      </c>
      <c r="C11" s="7"/>
      <c r="D11" s="14">
        <v>3</v>
      </c>
      <c r="E11" s="40">
        <v>45543</v>
      </c>
      <c r="F11" s="41"/>
      <c r="G11" s="29">
        <f t="shared" ref="G11:G14" si="0">($I$6+$B$7)/($G$7)</f>
        <v>96.17</v>
      </c>
      <c r="H11" s="30"/>
      <c r="I11" s="31">
        <f t="shared" ref="I11:I14" si="1">I10-((G11-($I$6*$K$6)))</f>
        <v>244.5</v>
      </c>
      <c r="J11" s="30"/>
      <c r="K11" s="30"/>
    </row>
    <row r="12" spans="1:12" ht="18" customHeight="1" x14ac:dyDescent="0.45">
      <c r="A12" s="12"/>
      <c r="C12" s="18"/>
      <c r="D12" s="14">
        <v>4</v>
      </c>
      <c r="E12" s="40">
        <v>45573</v>
      </c>
      <c r="F12" s="41"/>
      <c r="G12" s="29">
        <f t="shared" si="0"/>
        <v>96.17</v>
      </c>
      <c r="H12" s="30"/>
      <c r="I12" s="31">
        <f t="shared" si="1"/>
        <v>163</v>
      </c>
      <c r="J12" s="30"/>
      <c r="K12" s="30"/>
    </row>
    <row r="13" spans="1:12" ht="18" customHeight="1" x14ac:dyDescent="0.45">
      <c r="A13" s="12"/>
      <c r="C13" s="18"/>
      <c r="D13" s="14">
        <v>5</v>
      </c>
      <c r="E13" s="40">
        <v>45604</v>
      </c>
      <c r="F13" s="41"/>
      <c r="G13" s="29">
        <f t="shared" si="0"/>
        <v>96.17</v>
      </c>
      <c r="H13" s="30"/>
      <c r="I13" s="31">
        <f t="shared" si="1"/>
        <v>81.5</v>
      </c>
      <c r="J13" s="30"/>
      <c r="K13" s="30"/>
    </row>
    <row r="14" spans="1:12" ht="18" customHeight="1" x14ac:dyDescent="0.45">
      <c r="A14" s="12"/>
      <c r="C14" s="18"/>
      <c r="D14" s="14">
        <v>6</v>
      </c>
      <c r="E14" s="40">
        <v>45634</v>
      </c>
      <c r="F14" s="41"/>
      <c r="G14" s="29">
        <f t="shared" si="0"/>
        <v>96.17</v>
      </c>
      <c r="H14" s="30"/>
      <c r="I14" s="31">
        <f t="shared" si="1"/>
        <v>0</v>
      </c>
      <c r="J14" s="30"/>
      <c r="K14" s="30"/>
    </row>
    <row r="15" spans="1:12" ht="18" customHeight="1" x14ac:dyDescent="0.45">
      <c r="A15" s="12"/>
      <c r="C15" s="18"/>
      <c r="D15" s="14">
        <v>7</v>
      </c>
      <c r="E15" s="40"/>
      <c r="F15" s="41"/>
      <c r="G15" s="29"/>
      <c r="H15" s="30"/>
      <c r="I15" s="31"/>
      <c r="J15" s="30"/>
      <c r="K15" s="30"/>
    </row>
    <row r="16" spans="1:12" ht="18" customHeight="1" x14ac:dyDescent="0.45">
      <c r="A16" s="12"/>
      <c r="C16" s="18"/>
      <c r="D16" s="14">
        <v>8</v>
      </c>
      <c r="E16" s="40"/>
      <c r="F16" s="41"/>
      <c r="G16" s="29"/>
      <c r="H16" s="30"/>
      <c r="I16" s="31"/>
      <c r="J16" s="30"/>
      <c r="K16" s="30"/>
    </row>
    <row r="17" spans="1:11" ht="18" customHeight="1" x14ac:dyDescent="0.45">
      <c r="A17" s="12"/>
      <c r="C17" s="18"/>
      <c r="D17" s="14">
        <v>9</v>
      </c>
      <c r="E17" s="40"/>
      <c r="F17" s="41"/>
      <c r="G17" s="29"/>
      <c r="H17" s="30"/>
      <c r="I17" s="31"/>
      <c r="J17" s="30"/>
      <c r="K17" s="30"/>
    </row>
    <row r="18" spans="1:11" ht="18" customHeight="1" x14ac:dyDescent="0.45">
      <c r="A18" s="12"/>
      <c r="C18" s="18"/>
      <c r="D18" s="14">
        <v>10</v>
      </c>
      <c r="E18" s="40"/>
      <c r="F18" s="41"/>
      <c r="G18" s="29"/>
      <c r="H18" s="30"/>
      <c r="I18" s="31"/>
      <c r="J18" s="30"/>
      <c r="K18" s="30"/>
    </row>
    <row r="19" spans="1:11" ht="18" customHeight="1" x14ac:dyDescent="0.45">
      <c r="A19" s="12"/>
      <c r="C19" s="18"/>
      <c r="D19" s="14">
        <v>11</v>
      </c>
      <c r="E19" s="40"/>
      <c r="F19" s="41"/>
      <c r="G19" s="29"/>
      <c r="H19" s="30"/>
      <c r="I19" s="31"/>
      <c r="J19" s="30"/>
      <c r="K19" s="30"/>
    </row>
    <row r="20" spans="1:11" ht="18" customHeight="1" x14ac:dyDescent="0.45">
      <c r="A20" s="12"/>
      <c r="C20" s="18"/>
      <c r="D20" s="14">
        <v>12</v>
      </c>
      <c r="E20" s="40"/>
      <c r="F20" s="41"/>
      <c r="G20" s="29"/>
      <c r="H20" s="30"/>
      <c r="I20" s="31"/>
      <c r="J20" s="30"/>
      <c r="K20" s="30"/>
    </row>
    <row r="21" spans="1:11" ht="18" customHeight="1" x14ac:dyDescent="0.45">
      <c r="A21" s="12"/>
      <c r="D21" s="14">
        <v>13</v>
      </c>
      <c r="E21" s="40"/>
      <c r="F21" s="41"/>
      <c r="G21" s="29"/>
      <c r="H21" s="30"/>
      <c r="I21" s="31"/>
      <c r="J21" s="30"/>
      <c r="K21" s="30"/>
    </row>
    <row r="22" spans="1:11" ht="18" customHeight="1" x14ac:dyDescent="0.45">
      <c r="A22" s="12"/>
      <c r="D22" s="14">
        <v>14</v>
      </c>
      <c r="E22" s="40"/>
      <c r="F22" s="41"/>
      <c r="G22" s="29"/>
      <c r="H22" s="30"/>
      <c r="I22" s="31"/>
      <c r="J22" s="30"/>
      <c r="K22" s="30"/>
    </row>
    <row r="23" spans="1:11" ht="18" customHeight="1" x14ac:dyDescent="0.45">
      <c r="A23" s="12"/>
      <c r="D23" s="14">
        <v>15</v>
      </c>
      <c r="E23" s="40"/>
      <c r="F23" s="41"/>
      <c r="G23" s="29"/>
      <c r="H23" s="30"/>
      <c r="I23" s="31"/>
      <c r="J23" s="30"/>
      <c r="K23" s="30"/>
    </row>
    <row r="24" spans="1:11" ht="18" customHeight="1" x14ac:dyDescent="0.45">
      <c r="A24" s="12"/>
      <c r="D24" s="14">
        <v>16</v>
      </c>
      <c r="E24" s="40"/>
      <c r="F24" s="41"/>
      <c r="G24" s="29"/>
      <c r="H24" s="30"/>
      <c r="I24" s="31"/>
      <c r="J24" s="30"/>
      <c r="K24" s="30"/>
    </row>
    <row r="25" spans="1:11" ht="18" customHeight="1" x14ac:dyDescent="0.45">
      <c r="A25" s="12"/>
      <c r="D25" s="14">
        <v>17</v>
      </c>
      <c r="E25" s="40"/>
      <c r="F25" s="41"/>
      <c r="G25" s="29"/>
      <c r="H25" s="30"/>
      <c r="I25" s="31"/>
      <c r="J25" s="30"/>
      <c r="K25" s="30"/>
    </row>
    <row r="26" spans="1:11" ht="18" customHeight="1" x14ac:dyDescent="0.45">
      <c r="A26" s="27"/>
      <c r="B26" s="19"/>
      <c r="C26" s="19"/>
      <c r="D26" s="14">
        <v>18</v>
      </c>
      <c r="E26" s="40"/>
      <c r="F26" s="41"/>
      <c r="G26" s="29"/>
      <c r="H26" s="30"/>
      <c r="I26" s="31"/>
      <c r="J26" s="30"/>
      <c r="K26" s="30"/>
    </row>
    <row r="27" spans="1:11" ht="18" customHeight="1" x14ac:dyDescent="0.45">
      <c r="G27" s="6"/>
    </row>
    <row r="28" spans="1:11" x14ac:dyDescent="0.45">
      <c r="G28" s="6"/>
    </row>
  </sheetData>
  <mergeCells count="31">
    <mergeCell ref="E26:F26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14:F14"/>
    <mergeCell ref="B6:D6"/>
    <mergeCell ref="E6:F6"/>
    <mergeCell ref="G6:H6"/>
    <mergeCell ref="C7:D7"/>
    <mergeCell ref="E9:F9"/>
    <mergeCell ref="E10:F10"/>
    <mergeCell ref="E11:F11"/>
    <mergeCell ref="E12:F12"/>
    <mergeCell ref="E13:F13"/>
    <mergeCell ref="I7:J7"/>
    <mergeCell ref="A8:C8"/>
    <mergeCell ref="E8:F8"/>
    <mergeCell ref="A1:K2"/>
    <mergeCell ref="A3:K4"/>
    <mergeCell ref="B5:D5"/>
    <mergeCell ref="E5:F5"/>
    <mergeCell ref="G5:H5"/>
    <mergeCell ref="I5:K5"/>
  </mergeCells>
  <pageMargins left="0.7" right="0.7" top="0.75" bottom="0.75" header="0.3" footer="0.3"/>
  <pageSetup paperSize="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2AC0-B1F1-EA4C-802C-318C15BA1252}">
  <sheetPr>
    <tabColor rgb="FFC00000"/>
  </sheetPr>
  <dimension ref="A1:L29"/>
  <sheetViews>
    <sheetView topLeftCell="A5" zoomScale="188" zoomScaleNormal="188" workbookViewId="0">
      <selection activeCell="L13" sqref="L13"/>
    </sheetView>
  </sheetViews>
  <sheetFormatPr baseColWidth="10" defaultColWidth="8.83203125" defaultRowHeight="22" x14ac:dyDescent="0.45"/>
  <cols>
    <col min="1" max="1" width="17.1640625" style="28" customWidth="1"/>
    <col min="2" max="2" width="15.1640625" style="6" customWidth="1"/>
    <col min="3" max="3" width="4.1640625" style="6" customWidth="1"/>
    <col min="4" max="4" width="5.6640625" style="6" customWidth="1"/>
    <col min="5" max="5" width="12.33203125" style="6" customWidth="1"/>
    <col min="6" max="6" width="7.5" style="6" customWidth="1"/>
    <col min="7" max="7" width="14.1640625" style="20" customWidth="1"/>
    <col min="8" max="8" width="2.1640625" style="6" hidden="1" customWidth="1"/>
    <col min="9" max="10" width="14.83203125" style="6" customWidth="1"/>
    <col min="11" max="11" width="14.33203125" style="6" customWidth="1"/>
    <col min="12" max="16384" width="8.83203125" style="6"/>
  </cols>
  <sheetData>
    <row r="1" spans="1:12" ht="18" customHeight="1" x14ac:dyDescent="0.45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5"/>
    </row>
    <row r="2" spans="1:12" ht="34.25" customHeight="1" x14ac:dyDescent="0.45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5"/>
    </row>
    <row r="3" spans="1:12" ht="18" customHeight="1" x14ac:dyDescent="0.45">
      <c r="A3" s="63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5"/>
      <c r="L3" s="5"/>
    </row>
    <row r="4" spans="1:12" ht="26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8"/>
      <c r="L4" s="7"/>
    </row>
    <row r="5" spans="1:12" s="24" customFormat="1" ht="25" customHeight="1" x14ac:dyDescent="0.2">
      <c r="A5" s="23" t="s">
        <v>1</v>
      </c>
      <c r="B5" s="69" t="s">
        <v>24</v>
      </c>
      <c r="C5" s="70"/>
      <c r="D5" s="71"/>
      <c r="E5" s="72" t="s">
        <v>17</v>
      </c>
      <c r="F5" s="73"/>
      <c r="G5" s="74" t="s">
        <v>2</v>
      </c>
      <c r="H5" s="75"/>
      <c r="I5" s="69" t="s">
        <v>25</v>
      </c>
      <c r="J5" s="70"/>
      <c r="K5" s="71"/>
    </row>
    <row r="6" spans="1:12" ht="29" x14ac:dyDescent="0.6">
      <c r="A6" s="25" t="s">
        <v>3</v>
      </c>
      <c r="B6" s="42">
        <v>45463</v>
      </c>
      <c r="C6" s="43"/>
      <c r="D6" s="44"/>
      <c r="E6" s="45" t="s">
        <v>27</v>
      </c>
      <c r="F6" s="46"/>
      <c r="G6" s="47" t="s">
        <v>4</v>
      </c>
      <c r="H6" s="48"/>
      <c r="I6" s="34">
        <v>650</v>
      </c>
      <c r="J6" s="1" t="s">
        <v>14</v>
      </c>
      <c r="K6" s="32">
        <v>0.02</v>
      </c>
    </row>
    <row r="7" spans="1:12" ht="29" x14ac:dyDescent="0.45">
      <c r="A7" s="26" t="s">
        <v>5</v>
      </c>
      <c r="B7" s="2">
        <f>I6*K6*G7</f>
        <v>156</v>
      </c>
      <c r="C7" s="49" t="s">
        <v>6</v>
      </c>
      <c r="D7" s="50"/>
      <c r="E7" s="3">
        <f>I6*1%</f>
        <v>6.5</v>
      </c>
      <c r="F7" s="8" t="s">
        <v>12</v>
      </c>
      <c r="G7" s="33">
        <v>12</v>
      </c>
      <c r="H7" s="9"/>
      <c r="I7" s="51" t="s">
        <v>7</v>
      </c>
      <c r="J7" s="52"/>
      <c r="K7" s="4">
        <f>I6+B7+E7</f>
        <v>812.5</v>
      </c>
    </row>
    <row r="8" spans="1:12" ht="29" x14ac:dyDescent="0.45">
      <c r="A8" s="53" t="s">
        <v>20</v>
      </c>
      <c r="B8" s="54"/>
      <c r="C8" s="54"/>
      <c r="D8" s="21"/>
      <c r="E8" s="55" t="s">
        <v>11</v>
      </c>
      <c r="F8" s="56"/>
      <c r="G8" s="10" t="s">
        <v>8</v>
      </c>
      <c r="H8" s="22" t="s">
        <v>9</v>
      </c>
      <c r="I8" s="11" t="s">
        <v>13</v>
      </c>
      <c r="J8" s="11" t="s">
        <v>15</v>
      </c>
      <c r="K8" s="11" t="s">
        <v>9</v>
      </c>
    </row>
    <row r="9" spans="1:12" ht="18" customHeight="1" x14ac:dyDescent="0.45">
      <c r="A9" s="12" t="s">
        <v>19</v>
      </c>
      <c r="B9" s="13" t="s">
        <v>18</v>
      </c>
      <c r="C9" s="7"/>
      <c r="D9" s="35" t="s">
        <v>10</v>
      </c>
      <c r="E9" s="76">
        <v>45179</v>
      </c>
      <c r="F9" s="77"/>
      <c r="G9" s="36">
        <f>(I6+B7)/($G$7)+E7</f>
        <v>73.666666666666671</v>
      </c>
      <c r="H9" s="37"/>
      <c r="I9" s="38">
        <f>$I$6-((G10-($I$6*$K$6)))</f>
        <v>595.83333333333337</v>
      </c>
      <c r="J9" s="39"/>
      <c r="K9" s="39"/>
    </row>
    <row r="10" spans="1:12" ht="18" customHeight="1" x14ac:dyDescent="0.45">
      <c r="A10" s="12" t="s">
        <v>21</v>
      </c>
      <c r="B10" s="13" t="s">
        <v>22</v>
      </c>
      <c r="C10" s="7"/>
      <c r="D10" s="14">
        <v>2</v>
      </c>
      <c r="E10" s="76">
        <v>45209</v>
      </c>
      <c r="F10" s="77"/>
      <c r="G10" s="15">
        <f>($I$6+$B$7)/($G$7)</f>
        <v>67.166666666666671</v>
      </c>
      <c r="H10" s="16"/>
      <c r="I10" s="17">
        <f>I9-((G10-($I$6*$K$6)))</f>
        <v>541.66666666666674</v>
      </c>
      <c r="J10" s="30"/>
      <c r="K10" s="30"/>
    </row>
    <row r="11" spans="1:12" ht="18" customHeight="1" x14ac:dyDescent="0.45">
      <c r="A11" s="12" t="s">
        <v>23</v>
      </c>
      <c r="B11" s="13" t="s">
        <v>22</v>
      </c>
      <c r="C11" s="7"/>
      <c r="D11" s="14">
        <v>3</v>
      </c>
      <c r="E11" s="76">
        <v>45240</v>
      </c>
      <c r="F11" s="77"/>
      <c r="G11" s="29">
        <f t="shared" ref="G11:G20" si="0">($I$6+$B$7)/($G$7)</f>
        <v>67.166666666666671</v>
      </c>
      <c r="H11" s="30"/>
      <c r="I11" s="31">
        <f t="shared" ref="I11:I20" si="1">I10-((G11-($I$6*$K$6)))</f>
        <v>487.50000000000006</v>
      </c>
      <c r="J11" s="30"/>
      <c r="K11" s="30"/>
    </row>
    <row r="12" spans="1:12" ht="18" customHeight="1" x14ac:dyDescent="0.45">
      <c r="A12" s="12"/>
      <c r="C12" s="18"/>
      <c r="D12" s="14">
        <v>4</v>
      </c>
      <c r="E12" s="76">
        <v>45270</v>
      </c>
      <c r="F12" s="77"/>
      <c r="G12" s="29">
        <f t="shared" si="0"/>
        <v>67.166666666666671</v>
      </c>
      <c r="H12" s="30"/>
      <c r="I12" s="31">
        <f t="shared" si="1"/>
        <v>433.33333333333337</v>
      </c>
      <c r="J12" s="30"/>
      <c r="K12" s="30"/>
    </row>
    <row r="13" spans="1:12" ht="18" customHeight="1" x14ac:dyDescent="0.45">
      <c r="A13" s="12"/>
      <c r="C13" s="18"/>
      <c r="D13" s="14">
        <v>5</v>
      </c>
      <c r="E13" s="76">
        <v>45301</v>
      </c>
      <c r="F13" s="77"/>
      <c r="G13" s="29">
        <f t="shared" si="0"/>
        <v>67.166666666666671</v>
      </c>
      <c r="H13" s="30"/>
      <c r="I13" s="31">
        <f t="shared" si="1"/>
        <v>379.16666666666669</v>
      </c>
      <c r="J13" s="30"/>
      <c r="K13" s="30"/>
    </row>
    <row r="14" spans="1:12" ht="18" customHeight="1" x14ac:dyDescent="0.45">
      <c r="A14" s="12"/>
      <c r="C14" s="18"/>
      <c r="D14" s="14">
        <v>6</v>
      </c>
      <c r="E14" s="76">
        <v>45332</v>
      </c>
      <c r="F14" s="77"/>
      <c r="G14" s="29">
        <f t="shared" si="0"/>
        <v>67.166666666666671</v>
      </c>
      <c r="H14" s="30"/>
      <c r="I14" s="31">
        <f t="shared" si="1"/>
        <v>325</v>
      </c>
      <c r="J14" s="30"/>
      <c r="K14" s="30"/>
    </row>
    <row r="15" spans="1:12" ht="18" customHeight="1" x14ac:dyDescent="0.45">
      <c r="A15" s="12"/>
      <c r="C15" s="18"/>
      <c r="D15" s="14">
        <v>7</v>
      </c>
      <c r="E15" s="76">
        <v>45361</v>
      </c>
      <c r="F15" s="77"/>
      <c r="G15" s="29">
        <f t="shared" si="0"/>
        <v>67.166666666666671</v>
      </c>
      <c r="H15" s="30"/>
      <c r="I15" s="31">
        <f t="shared" si="1"/>
        <v>270.83333333333331</v>
      </c>
      <c r="J15" s="30"/>
      <c r="K15" s="30"/>
    </row>
    <row r="16" spans="1:12" ht="18" customHeight="1" x14ac:dyDescent="0.45">
      <c r="A16" s="12"/>
      <c r="C16" s="18"/>
      <c r="D16" s="14">
        <v>8</v>
      </c>
      <c r="E16" s="76">
        <v>45392</v>
      </c>
      <c r="F16" s="77"/>
      <c r="G16" s="29">
        <f t="shared" si="0"/>
        <v>67.166666666666671</v>
      </c>
      <c r="H16" s="30"/>
      <c r="I16" s="31">
        <f t="shared" si="1"/>
        <v>216.66666666666663</v>
      </c>
      <c r="J16" s="30"/>
      <c r="K16" s="30"/>
    </row>
    <row r="17" spans="1:11" ht="18" customHeight="1" x14ac:dyDescent="0.45">
      <c r="A17" s="12"/>
      <c r="C17" s="18"/>
      <c r="D17" s="14">
        <v>9</v>
      </c>
      <c r="E17" s="76">
        <v>45422</v>
      </c>
      <c r="F17" s="77"/>
      <c r="G17" s="29">
        <f t="shared" si="0"/>
        <v>67.166666666666671</v>
      </c>
      <c r="H17" s="30"/>
      <c r="I17" s="31">
        <f t="shared" si="1"/>
        <v>162.49999999999994</v>
      </c>
      <c r="J17" s="30"/>
      <c r="K17" s="30"/>
    </row>
    <row r="18" spans="1:11" ht="18" customHeight="1" x14ac:dyDescent="0.45">
      <c r="A18" s="12"/>
      <c r="C18" s="18"/>
      <c r="D18" s="14">
        <v>10</v>
      </c>
      <c r="E18" s="76">
        <v>45453</v>
      </c>
      <c r="F18" s="77"/>
      <c r="G18" s="29">
        <f t="shared" si="0"/>
        <v>67.166666666666671</v>
      </c>
      <c r="H18" s="30"/>
      <c r="I18" s="31">
        <f t="shared" si="1"/>
        <v>108.33333333333327</v>
      </c>
      <c r="J18" s="30"/>
      <c r="K18" s="30"/>
    </row>
    <row r="19" spans="1:11" ht="18" customHeight="1" x14ac:dyDescent="0.45">
      <c r="A19" s="12"/>
      <c r="C19" s="18"/>
      <c r="D19" s="14">
        <v>11</v>
      </c>
      <c r="E19" s="76">
        <v>45483</v>
      </c>
      <c r="F19" s="77"/>
      <c r="G19" s="29">
        <f t="shared" si="0"/>
        <v>67.166666666666671</v>
      </c>
      <c r="H19" s="30"/>
      <c r="I19" s="31">
        <f t="shared" si="1"/>
        <v>54.1666666666666</v>
      </c>
      <c r="J19" s="30"/>
      <c r="K19" s="30"/>
    </row>
    <row r="20" spans="1:11" ht="18" customHeight="1" x14ac:dyDescent="0.45">
      <c r="A20" s="12"/>
      <c r="C20" s="18"/>
      <c r="D20" s="14">
        <v>12</v>
      </c>
      <c r="E20" s="76">
        <v>45514</v>
      </c>
      <c r="F20" s="77"/>
      <c r="G20" s="29">
        <f t="shared" si="0"/>
        <v>67.166666666666671</v>
      </c>
      <c r="H20" s="30"/>
      <c r="I20" s="31">
        <f t="shared" si="1"/>
        <v>-7.1054273576010019E-14</v>
      </c>
      <c r="J20" s="30"/>
      <c r="K20" s="30"/>
    </row>
    <row r="21" spans="1:11" ht="18" customHeight="1" x14ac:dyDescent="0.45">
      <c r="A21" s="12"/>
      <c r="D21" s="14">
        <v>13</v>
      </c>
      <c r="E21" s="40"/>
      <c r="F21" s="41"/>
      <c r="G21" s="29"/>
      <c r="H21" s="30"/>
      <c r="I21" s="31"/>
      <c r="J21" s="30"/>
      <c r="K21" s="30"/>
    </row>
    <row r="22" spans="1:11" ht="18" customHeight="1" x14ac:dyDescent="0.45">
      <c r="A22" s="12"/>
      <c r="D22" s="14">
        <v>14</v>
      </c>
      <c r="E22" s="40"/>
      <c r="F22" s="41"/>
      <c r="G22" s="29"/>
      <c r="H22" s="30"/>
      <c r="I22" s="31"/>
      <c r="J22" s="30"/>
      <c r="K22" s="30"/>
    </row>
    <row r="23" spans="1:11" ht="18" customHeight="1" x14ac:dyDescent="0.45">
      <c r="A23" s="12"/>
      <c r="D23" s="14">
        <v>15</v>
      </c>
      <c r="E23" s="40"/>
      <c r="F23" s="41"/>
      <c r="G23" s="29"/>
      <c r="H23" s="30"/>
      <c r="I23" s="31"/>
      <c r="J23" s="30"/>
      <c r="K23" s="30"/>
    </row>
    <row r="24" spans="1:11" ht="18" customHeight="1" x14ac:dyDescent="0.45">
      <c r="A24" s="12"/>
      <c r="D24" s="14">
        <v>16</v>
      </c>
      <c r="E24" s="40"/>
      <c r="F24" s="41"/>
      <c r="G24" s="29"/>
      <c r="H24" s="30"/>
      <c r="I24" s="31"/>
      <c r="J24" s="30"/>
      <c r="K24" s="30"/>
    </row>
    <row r="25" spans="1:11" ht="18" customHeight="1" x14ac:dyDescent="0.45">
      <c r="A25" s="12"/>
      <c r="D25" s="14">
        <v>17</v>
      </c>
      <c r="E25" s="40"/>
      <c r="F25" s="41"/>
      <c r="G25" s="29"/>
      <c r="H25" s="30"/>
      <c r="I25" s="31"/>
      <c r="J25" s="30"/>
      <c r="K25" s="30"/>
    </row>
    <row r="26" spans="1:11" ht="18" customHeight="1" x14ac:dyDescent="0.45">
      <c r="A26" s="27"/>
      <c r="B26" s="19"/>
      <c r="C26" s="19"/>
      <c r="D26" s="14">
        <v>18</v>
      </c>
      <c r="E26" s="40"/>
      <c r="F26" s="41"/>
      <c r="G26" s="78"/>
      <c r="H26" s="30"/>
      <c r="I26" s="31"/>
      <c r="J26" s="30"/>
      <c r="K26" s="30"/>
    </row>
    <row r="27" spans="1:11" ht="18" customHeight="1" x14ac:dyDescent="0.45">
      <c r="G27" s="79"/>
    </row>
    <row r="28" spans="1:11" x14ac:dyDescent="0.45">
      <c r="G28" s="6"/>
    </row>
    <row r="29" spans="1:11" x14ac:dyDescent="0.45">
      <c r="G29" s="6"/>
    </row>
  </sheetData>
  <mergeCells count="31">
    <mergeCell ref="E26:F26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14:F14"/>
    <mergeCell ref="B6:D6"/>
    <mergeCell ref="E6:F6"/>
    <mergeCell ref="G6:H6"/>
    <mergeCell ref="C7:D7"/>
    <mergeCell ref="E9:F9"/>
    <mergeCell ref="E10:F10"/>
    <mergeCell ref="E11:F11"/>
    <mergeCell ref="E12:F12"/>
    <mergeCell ref="E13:F13"/>
    <mergeCell ref="I7:J7"/>
    <mergeCell ref="A8:C8"/>
    <mergeCell ref="E8:F8"/>
    <mergeCell ref="A1:K2"/>
    <mergeCell ref="A3:K4"/>
    <mergeCell ref="B5:D5"/>
    <mergeCell ref="E5:F5"/>
    <mergeCell ref="G5:H5"/>
    <mergeCell ref="I5:K5"/>
  </mergeCells>
  <pageMargins left="0.7" right="0.7" top="0.75" bottom="0.75" header="0.3" footer="0.3"/>
  <pageSetup paperSize="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4599-60A8-9A47-808E-9302CB13AFED}">
  <sheetPr>
    <tabColor rgb="FFC00000"/>
  </sheetPr>
  <dimension ref="A1:L29"/>
  <sheetViews>
    <sheetView tabSelected="1" zoomScale="188" zoomScaleNormal="188" workbookViewId="0">
      <selection activeCell="M14" sqref="M14"/>
    </sheetView>
  </sheetViews>
  <sheetFormatPr baseColWidth="10" defaultColWidth="8.83203125" defaultRowHeight="22" x14ac:dyDescent="0.45"/>
  <cols>
    <col min="1" max="1" width="17.1640625" style="28" customWidth="1"/>
    <col min="2" max="2" width="15.1640625" style="6" customWidth="1"/>
    <col min="3" max="3" width="4.1640625" style="6" customWidth="1"/>
    <col min="4" max="4" width="5.6640625" style="6" customWidth="1"/>
    <col min="5" max="5" width="12.33203125" style="6" customWidth="1"/>
    <col min="6" max="6" width="7.5" style="6" customWidth="1"/>
    <col min="7" max="7" width="14.1640625" style="20" customWidth="1"/>
    <col min="8" max="8" width="2.1640625" style="6" hidden="1" customWidth="1"/>
    <col min="9" max="10" width="14.83203125" style="6" customWidth="1"/>
    <col min="11" max="11" width="14.33203125" style="6" customWidth="1"/>
    <col min="12" max="16384" width="8.83203125" style="6"/>
  </cols>
  <sheetData>
    <row r="1" spans="1:12" ht="18" customHeight="1" x14ac:dyDescent="0.45">
      <c r="A1" s="57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5"/>
    </row>
    <row r="2" spans="1:12" ht="34.25" customHeight="1" x14ac:dyDescent="0.45">
      <c r="A2" s="60"/>
      <c r="B2" s="61"/>
      <c r="C2" s="61"/>
      <c r="D2" s="61"/>
      <c r="E2" s="61"/>
      <c r="F2" s="61"/>
      <c r="G2" s="61"/>
      <c r="H2" s="61"/>
      <c r="I2" s="61"/>
      <c r="J2" s="61"/>
      <c r="K2" s="62"/>
      <c r="L2" s="5"/>
    </row>
    <row r="3" spans="1:12" ht="18" customHeight="1" x14ac:dyDescent="0.45">
      <c r="A3" s="63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5"/>
      <c r="L3" s="5"/>
    </row>
    <row r="4" spans="1:12" ht="26" customHeight="1" x14ac:dyDescent="0.45">
      <c r="A4" s="66"/>
      <c r="B4" s="67"/>
      <c r="C4" s="67"/>
      <c r="D4" s="67"/>
      <c r="E4" s="67"/>
      <c r="F4" s="67"/>
      <c r="G4" s="67"/>
      <c r="H4" s="67"/>
      <c r="I4" s="67"/>
      <c r="J4" s="67"/>
      <c r="K4" s="68"/>
      <c r="L4" s="7"/>
    </row>
    <row r="5" spans="1:12" s="24" customFormat="1" ht="25" customHeight="1" x14ac:dyDescent="0.2">
      <c r="A5" s="23" t="s">
        <v>1</v>
      </c>
      <c r="B5" s="69" t="s">
        <v>29</v>
      </c>
      <c r="C5" s="70"/>
      <c r="D5" s="71"/>
      <c r="E5" s="72" t="s">
        <v>17</v>
      </c>
      <c r="F5" s="73"/>
      <c r="G5" s="74" t="s">
        <v>2</v>
      </c>
      <c r="H5" s="75"/>
      <c r="I5" s="69" t="s">
        <v>25</v>
      </c>
      <c r="J5" s="70"/>
      <c r="K5" s="71"/>
    </row>
    <row r="6" spans="1:12" ht="29" x14ac:dyDescent="0.6">
      <c r="A6" s="25" t="s">
        <v>3</v>
      </c>
      <c r="B6" s="42">
        <v>45463</v>
      </c>
      <c r="C6" s="43"/>
      <c r="D6" s="44"/>
      <c r="E6" s="45" t="s">
        <v>27</v>
      </c>
      <c r="F6" s="46"/>
      <c r="G6" s="47" t="s">
        <v>4</v>
      </c>
      <c r="H6" s="48"/>
      <c r="I6" s="34">
        <v>379</v>
      </c>
      <c r="J6" s="1" t="s">
        <v>14</v>
      </c>
      <c r="K6" s="32">
        <v>0.02</v>
      </c>
    </row>
    <row r="7" spans="1:12" ht="29" x14ac:dyDescent="0.45">
      <c r="A7" s="26" t="s">
        <v>5</v>
      </c>
      <c r="B7" s="2">
        <f>I6*K6*G7</f>
        <v>90.960000000000008</v>
      </c>
      <c r="C7" s="49" t="s">
        <v>6</v>
      </c>
      <c r="D7" s="50"/>
      <c r="E7" s="3">
        <f>I6*1%</f>
        <v>3.79</v>
      </c>
      <c r="F7" s="8" t="s">
        <v>12</v>
      </c>
      <c r="G7" s="33">
        <v>12</v>
      </c>
      <c r="H7" s="9"/>
      <c r="I7" s="51" t="s">
        <v>7</v>
      </c>
      <c r="J7" s="52"/>
      <c r="K7" s="4">
        <f>I6+B7+E7</f>
        <v>473.75000000000006</v>
      </c>
    </row>
    <row r="8" spans="1:12" ht="29" x14ac:dyDescent="0.45">
      <c r="A8" s="53" t="s">
        <v>20</v>
      </c>
      <c r="B8" s="54"/>
      <c r="C8" s="54"/>
      <c r="D8" s="21"/>
      <c r="E8" s="55" t="s">
        <v>11</v>
      </c>
      <c r="F8" s="56"/>
      <c r="G8" s="10" t="s">
        <v>8</v>
      </c>
      <c r="H8" s="22" t="s">
        <v>9</v>
      </c>
      <c r="I8" s="11" t="s">
        <v>13</v>
      </c>
      <c r="J8" s="11" t="s">
        <v>15</v>
      </c>
      <c r="K8" s="11" t="s">
        <v>9</v>
      </c>
    </row>
    <row r="9" spans="1:12" ht="18" customHeight="1" x14ac:dyDescent="0.45">
      <c r="A9" s="12" t="s">
        <v>19</v>
      </c>
      <c r="B9" s="13" t="s">
        <v>18</v>
      </c>
      <c r="C9" s="7"/>
      <c r="D9" s="35" t="s">
        <v>10</v>
      </c>
      <c r="E9" s="76">
        <v>45179</v>
      </c>
      <c r="F9" s="77"/>
      <c r="G9" s="36">
        <f>(I6+B7)/($G$7)+E7</f>
        <v>42.953333333333333</v>
      </c>
      <c r="H9" s="37"/>
      <c r="I9" s="38">
        <f>$I$6-((G10-($I$6*$K$6)))</f>
        <v>347.41666666666669</v>
      </c>
      <c r="J9" s="39"/>
      <c r="K9" s="39"/>
    </row>
    <row r="10" spans="1:12" ht="18" customHeight="1" x14ac:dyDescent="0.45">
      <c r="A10" s="12" t="s">
        <v>21</v>
      </c>
      <c r="B10" s="13" t="s">
        <v>22</v>
      </c>
      <c r="C10" s="7"/>
      <c r="D10" s="14">
        <v>2</v>
      </c>
      <c r="E10" s="76">
        <v>45209</v>
      </c>
      <c r="F10" s="77"/>
      <c r="G10" s="15">
        <f>($I$6+$B$7)/($G$7)</f>
        <v>39.163333333333334</v>
      </c>
      <c r="H10" s="16"/>
      <c r="I10" s="17">
        <f>I9-((G10-($I$6*$K$6)))</f>
        <v>315.83333333333337</v>
      </c>
      <c r="J10" s="30"/>
      <c r="K10" s="30"/>
    </row>
    <row r="11" spans="1:12" ht="18" customHeight="1" x14ac:dyDescent="0.45">
      <c r="A11" s="12" t="s">
        <v>23</v>
      </c>
      <c r="B11" s="13" t="s">
        <v>22</v>
      </c>
      <c r="C11" s="7"/>
      <c r="D11" s="14">
        <v>3</v>
      </c>
      <c r="E11" s="76">
        <v>45240</v>
      </c>
      <c r="F11" s="77"/>
      <c r="G11" s="29">
        <f t="shared" ref="G11:G20" si="0">($I$6+$B$7)/($G$7)</f>
        <v>39.163333333333334</v>
      </c>
      <c r="H11" s="30"/>
      <c r="I11" s="31">
        <f t="shared" ref="I11:I20" si="1">I10-((G11-($I$6*$K$6)))</f>
        <v>284.25000000000006</v>
      </c>
      <c r="J11" s="30"/>
      <c r="K11" s="30"/>
    </row>
    <row r="12" spans="1:12" ht="18" customHeight="1" x14ac:dyDescent="0.45">
      <c r="A12" s="12"/>
      <c r="C12" s="18"/>
      <c r="D12" s="14">
        <v>4</v>
      </c>
      <c r="E12" s="76">
        <v>45270</v>
      </c>
      <c r="F12" s="77"/>
      <c r="G12" s="29">
        <f t="shared" si="0"/>
        <v>39.163333333333334</v>
      </c>
      <c r="H12" s="30"/>
      <c r="I12" s="31">
        <f t="shared" si="1"/>
        <v>252.66666666666671</v>
      </c>
      <c r="J12" s="30"/>
      <c r="K12" s="30"/>
    </row>
    <row r="13" spans="1:12" ht="18" customHeight="1" x14ac:dyDescent="0.45">
      <c r="A13" s="12"/>
      <c r="C13" s="18"/>
      <c r="D13" s="14">
        <v>5</v>
      </c>
      <c r="E13" s="76">
        <v>45301</v>
      </c>
      <c r="F13" s="77"/>
      <c r="G13" s="29">
        <f t="shared" si="0"/>
        <v>39.163333333333334</v>
      </c>
      <c r="H13" s="30"/>
      <c r="I13" s="31">
        <f t="shared" si="1"/>
        <v>221.08333333333337</v>
      </c>
      <c r="J13" s="30"/>
      <c r="K13" s="30"/>
    </row>
    <row r="14" spans="1:12" ht="18" customHeight="1" x14ac:dyDescent="0.45">
      <c r="A14" s="12"/>
      <c r="C14" s="18"/>
      <c r="D14" s="14">
        <v>6</v>
      </c>
      <c r="E14" s="76">
        <v>45332</v>
      </c>
      <c r="F14" s="77"/>
      <c r="G14" s="29">
        <f t="shared" si="0"/>
        <v>39.163333333333334</v>
      </c>
      <c r="H14" s="30"/>
      <c r="I14" s="31">
        <f t="shared" si="1"/>
        <v>189.50000000000003</v>
      </c>
      <c r="J14" s="30"/>
      <c r="K14" s="30"/>
    </row>
    <row r="15" spans="1:12" ht="18" customHeight="1" x14ac:dyDescent="0.45">
      <c r="A15" s="12"/>
      <c r="C15" s="18"/>
      <c r="D15" s="14">
        <v>7</v>
      </c>
      <c r="E15" s="76">
        <v>45361</v>
      </c>
      <c r="F15" s="77"/>
      <c r="G15" s="29">
        <f t="shared" si="0"/>
        <v>39.163333333333334</v>
      </c>
      <c r="H15" s="30"/>
      <c r="I15" s="31">
        <f t="shared" si="1"/>
        <v>157.91666666666669</v>
      </c>
      <c r="J15" s="30"/>
      <c r="K15" s="30"/>
    </row>
    <row r="16" spans="1:12" ht="18" customHeight="1" x14ac:dyDescent="0.45">
      <c r="A16" s="12"/>
      <c r="C16" s="18"/>
      <c r="D16" s="14">
        <v>8</v>
      </c>
      <c r="E16" s="76">
        <v>45392</v>
      </c>
      <c r="F16" s="77"/>
      <c r="G16" s="29">
        <f t="shared" si="0"/>
        <v>39.163333333333334</v>
      </c>
      <c r="H16" s="30"/>
      <c r="I16" s="31">
        <f t="shared" si="1"/>
        <v>126.33333333333334</v>
      </c>
      <c r="J16" s="30"/>
      <c r="K16" s="30"/>
    </row>
    <row r="17" spans="1:11" ht="18" customHeight="1" x14ac:dyDescent="0.45">
      <c r="A17" s="12"/>
      <c r="C17" s="18"/>
      <c r="D17" s="14">
        <v>9</v>
      </c>
      <c r="E17" s="76">
        <v>45422</v>
      </c>
      <c r="F17" s="77"/>
      <c r="G17" s="29">
        <f t="shared" si="0"/>
        <v>39.163333333333334</v>
      </c>
      <c r="H17" s="30"/>
      <c r="I17" s="31">
        <f t="shared" si="1"/>
        <v>94.75</v>
      </c>
      <c r="J17" s="30"/>
      <c r="K17" s="30"/>
    </row>
    <row r="18" spans="1:11" ht="18" customHeight="1" x14ac:dyDescent="0.45">
      <c r="A18" s="12"/>
      <c r="C18" s="18"/>
      <c r="D18" s="14">
        <v>10</v>
      </c>
      <c r="E18" s="76">
        <v>45453</v>
      </c>
      <c r="F18" s="77"/>
      <c r="G18" s="29">
        <f t="shared" si="0"/>
        <v>39.163333333333334</v>
      </c>
      <c r="H18" s="30"/>
      <c r="I18" s="31">
        <f t="shared" si="1"/>
        <v>63.166666666666664</v>
      </c>
      <c r="J18" s="30"/>
      <c r="K18" s="30"/>
    </row>
    <row r="19" spans="1:11" ht="18" customHeight="1" x14ac:dyDescent="0.45">
      <c r="A19" s="12"/>
      <c r="C19" s="18"/>
      <c r="D19" s="14">
        <v>11</v>
      </c>
      <c r="E19" s="76">
        <v>45483</v>
      </c>
      <c r="F19" s="77"/>
      <c r="G19" s="29">
        <f t="shared" si="0"/>
        <v>39.163333333333334</v>
      </c>
      <c r="H19" s="30"/>
      <c r="I19" s="31">
        <f t="shared" si="1"/>
        <v>31.583333333333329</v>
      </c>
      <c r="J19" s="30"/>
      <c r="K19" s="30"/>
    </row>
    <row r="20" spans="1:11" ht="18" customHeight="1" x14ac:dyDescent="0.45">
      <c r="A20" s="12"/>
      <c r="C20" s="18"/>
      <c r="D20" s="14">
        <v>12</v>
      </c>
      <c r="E20" s="76">
        <v>45514</v>
      </c>
      <c r="F20" s="77"/>
      <c r="G20" s="29">
        <f t="shared" si="0"/>
        <v>39.163333333333334</v>
      </c>
      <c r="H20" s="30"/>
      <c r="I20" s="31">
        <f t="shared" si="1"/>
        <v>0</v>
      </c>
      <c r="J20" s="30"/>
      <c r="K20" s="30"/>
    </row>
    <row r="21" spans="1:11" ht="18" customHeight="1" x14ac:dyDescent="0.45">
      <c r="A21" s="12"/>
      <c r="D21" s="14">
        <v>13</v>
      </c>
      <c r="E21" s="40"/>
      <c r="F21" s="41"/>
      <c r="G21" s="29"/>
      <c r="H21" s="30"/>
      <c r="I21" s="31"/>
      <c r="J21" s="30"/>
      <c r="K21" s="30"/>
    </row>
    <row r="22" spans="1:11" ht="18" customHeight="1" x14ac:dyDescent="0.45">
      <c r="A22" s="12"/>
      <c r="D22" s="14">
        <v>14</v>
      </c>
      <c r="E22" s="40"/>
      <c r="F22" s="41"/>
      <c r="G22" s="29"/>
      <c r="H22" s="30"/>
      <c r="I22" s="31"/>
      <c r="J22" s="30"/>
      <c r="K22" s="30"/>
    </row>
    <row r="23" spans="1:11" ht="18" customHeight="1" x14ac:dyDescent="0.45">
      <c r="A23" s="12"/>
      <c r="D23" s="14">
        <v>15</v>
      </c>
      <c r="E23" s="40"/>
      <c r="F23" s="41"/>
      <c r="G23" s="29"/>
      <c r="H23" s="30"/>
      <c r="I23" s="31"/>
      <c r="J23" s="30"/>
      <c r="K23" s="30"/>
    </row>
    <row r="24" spans="1:11" ht="18" customHeight="1" x14ac:dyDescent="0.45">
      <c r="A24" s="12"/>
      <c r="D24" s="14">
        <v>16</v>
      </c>
      <c r="E24" s="40"/>
      <c r="F24" s="41"/>
      <c r="G24" s="29"/>
      <c r="H24" s="30"/>
      <c r="I24" s="31"/>
      <c r="J24" s="30"/>
      <c r="K24" s="30"/>
    </row>
    <row r="25" spans="1:11" ht="18" customHeight="1" x14ac:dyDescent="0.45">
      <c r="A25" s="12"/>
      <c r="D25" s="14">
        <v>17</v>
      </c>
      <c r="E25" s="40"/>
      <c r="F25" s="41"/>
      <c r="G25" s="29"/>
      <c r="H25" s="30"/>
      <c r="I25" s="31"/>
      <c r="J25" s="30"/>
      <c r="K25" s="30"/>
    </row>
    <row r="26" spans="1:11" ht="18" customHeight="1" x14ac:dyDescent="0.45">
      <c r="A26" s="27"/>
      <c r="B26" s="19"/>
      <c r="C26" s="19"/>
      <c r="D26" s="14">
        <v>18</v>
      </c>
      <c r="E26" s="40"/>
      <c r="F26" s="41"/>
      <c r="G26" s="78"/>
      <c r="H26" s="30"/>
      <c r="I26" s="31"/>
      <c r="J26" s="30"/>
      <c r="K26" s="30"/>
    </row>
    <row r="27" spans="1:11" ht="18" customHeight="1" x14ac:dyDescent="0.45">
      <c r="G27" s="79"/>
    </row>
    <row r="28" spans="1:11" x14ac:dyDescent="0.45">
      <c r="G28" s="6"/>
    </row>
    <row r="29" spans="1:11" x14ac:dyDescent="0.45">
      <c r="G29" s="6"/>
    </row>
  </sheetData>
  <mergeCells count="31">
    <mergeCell ref="E26:F26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14:F14"/>
    <mergeCell ref="B6:D6"/>
    <mergeCell ref="E6:F6"/>
    <mergeCell ref="G6:H6"/>
    <mergeCell ref="C7:D7"/>
    <mergeCell ref="E9:F9"/>
    <mergeCell ref="E10:F10"/>
    <mergeCell ref="E11:F11"/>
    <mergeCell ref="E12:F12"/>
    <mergeCell ref="E13:F13"/>
    <mergeCell ref="I7:J7"/>
    <mergeCell ref="A8:C8"/>
    <mergeCell ref="E8:F8"/>
    <mergeCell ref="A1:K2"/>
    <mergeCell ref="A3:K4"/>
    <mergeCell ref="B5:D5"/>
    <mergeCell ref="E5:F5"/>
    <mergeCell ref="G5:H5"/>
    <mergeCell ref="I5:K5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VC Customer 06-24</vt:lpstr>
      <vt:lpstr>ហេងបុនម៉េង 06-24</vt:lpstr>
      <vt:lpstr>សឿន គិសនី07-24</vt:lpstr>
      <vt:lpstr>យុន កកដា09-23</vt:lpstr>
      <vt:lpstr>យុន កកដាJ 03-24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KANO TECH - SERVICE</dc:creator>
  <cp:keywords/>
  <dc:description/>
  <cp:lastModifiedBy>Sikano Kan</cp:lastModifiedBy>
  <cp:revision/>
  <cp:lastPrinted>2024-07-08T03:24:27Z</cp:lastPrinted>
  <dcterms:created xsi:type="dcterms:W3CDTF">2021-02-18T06:36:20Z</dcterms:created>
  <dcterms:modified xsi:type="dcterms:W3CDTF">2024-07-08T03:29:54Z</dcterms:modified>
  <cp:category/>
  <cp:contentStatus/>
</cp:coreProperties>
</file>