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V:\Env11\Doc\"/>
    </mc:Choice>
  </mc:AlternateContent>
  <xr:revisionPtr revIDLastSave="0" documentId="13_ncr:1_{D09E2D3F-E2B0-44D0-ABF6-49F02D649198}" xr6:coauthVersionLast="47" xr6:coauthVersionMax="47" xr10:uidLastSave="{00000000-0000-0000-0000-000000000000}"/>
  <bookViews>
    <workbookView xWindow="348" yWindow="666" windowWidth="22452" windowHeight="12996" activeTab="5" xr2:uid="{B6C390ED-2715-4C2C-99FF-11271355AD3A}"/>
  </bookViews>
  <sheets>
    <sheet name="GDP_POP_Variables" sheetId="1" r:id="rId1"/>
    <sheet name="GDP_DECOMP" sheetId="2" r:id="rId2"/>
    <sheet name="ValueAdded" sheetId="3" r:id="rId3"/>
    <sheet name="Output" sheetId="4" r:id="rId4"/>
    <sheet name="Labor" sheetId="5" r:id="rId5"/>
    <sheet name="Emiss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1" i="4" l="1"/>
  <c r="B27" i="4"/>
  <c r="B28" i="4"/>
  <c r="B51" i="4"/>
  <c r="B50" i="4"/>
  <c r="B52" i="4" s="1"/>
  <c r="B29" i="4"/>
  <c r="B17" i="4"/>
  <c r="B16" i="4"/>
  <c r="B20" i="4" s="1"/>
  <c r="B32" i="4" l="1"/>
  <c r="B33" i="4" s="1"/>
  <c r="B18" i="4"/>
  <c r="B21" i="4" s="1"/>
  <c r="B22" i="4" s="1"/>
</calcChain>
</file>

<file path=xl/sharedStrings.xml><?xml version="1.0" encoding="utf-8"?>
<sst xmlns="http://schemas.openxmlformats.org/spreadsheetml/2006/main" count="267" uniqueCount="240">
  <si>
    <t>itax</t>
  </si>
  <si>
    <t>ptax</t>
  </si>
  <si>
    <t>mtax</t>
  </si>
  <si>
    <t>etax</t>
  </si>
  <si>
    <t>vtax</t>
  </si>
  <si>
    <t>wtax</t>
  </si>
  <si>
    <t>dtax</t>
  </si>
  <si>
    <t>ctax</t>
  </si>
  <si>
    <t>NTMY</t>
  </si>
  <si>
    <t>CPIFUD</t>
  </si>
  <si>
    <t>CPITOT</t>
  </si>
  <si>
    <t>etfp</t>
  </si>
  <si>
    <t>EV</t>
  </si>
  <si>
    <t>EVG</t>
  </si>
  <si>
    <t>EVI</t>
  </si>
  <si>
    <t>EVS</t>
  </si>
  <si>
    <t>EVT</t>
  </si>
  <si>
    <t>EXP</t>
  </si>
  <si>
    <t>gdpmp</t>
  </si>
  <si>
    <t>IMP</t>
  </si>
  <si>
    <t>kstock</t>
  </si>
  <si>
    <t>P1564</t>
  </si>
  <si>
    <t>PCONS</t>
  </si>
  <si>
    <t>PEXP</t>
  </si>
  <si>
    <t>PFACT</t>
  </si>
  <si>
    <t>pgdpmp</t>
  </si>
  <si>
    <t>PGOV</t>
  </si>
  <si>
    <t>PIMP</t>
  </si>
  <si>
    <t>PINV</t>
  </si>
  <si>
    <t>Pop</t>
  </si>
  <si>
    <t>PopT</t>
  </si>
  <si>
    <t>PTTEXP</t>
  </si>
  <si>
    <t>REXP</t>
  </si>
  <si>
    <t>rgdpmp</t>
  </si>
  <si>
    <t>rgdppc</t>
  </si>
  <si>
    <t>RIMP</t>
  </si>
  <si>
    <t>RTTEXP</t>
  </si>
  <si>
    <t>TLS</t>
  </si>
  <si>
    <t>TRENT</t>
  </si>
  <si>
    <t>TTEXP</t>
  </si>
  <si>
    <t>UEZ_pct</t>
  </si>
  <si>
    <t>XFD</t>
  </si>
  <si>
    <t>XFDG</t>
  </si>
  <si>
    <t>XFDI</t>
  </si>
  <si>
    <t>YFD</t>
  </si>
  <si>
    <t>YFDG</t>
  </si>
  <si>
    <t>YFDI</t>
  </si>
  <si>
    <t>Nominal GDP at market price</t>
  </si>
  <si>
    <t>Real GDP at market price</t>
  </si>
  <si>
    <t>GDP price deflators</t>
  </si>
  <si>
    <t>Nominal private consumption</t>
  </si>
  <si>
    <t>Nominal public consumption</t>
  </si>
  <si>
    <t>Nominal investment expenditures</t>
  </si>
  <si>
    <t>Nominal exports (FOB)</t>
  </si>
  <si>
    <t>Nominal exports of TTS</t>
  </si>
  <si>
    <t>Nominal imports (CIF)</t>
  </si>
  <si>
    <t>Real private consumption</t>
  </si>
  <si>
    <t>Real public consumption</t>
  </si>
  <si>
    <t>Real investment expenditures</t>
  </si>
  <si>
    <t>Real exports (FOB)</t>
  </si>
  <si>
    <t>Real exports of TTS</t>
  </si>
  <si>
    <t>Real imports (CIF)</t>
  </si>
  <si>
    <t>GDP at market price deflator</t>
  </si>
  <si>
    <t>Private consumption price index</t>
  </si>
  <si>
    <t>Public consumption price index</t>
  </si>
  <si>
    <t>Investment expenditures price index</t>
  </si>
  <si>
    <t>Export price deflator</t>
  </si>
  <si>
    <t>Export of TTS price deflator</t>
  </si>
  <si>
    <t>Import price deflator</t>
  </si>
  <si>
    <t>Real GDP per capita</t>
  </si>
  <si>
    <t>Population total</t>
  </si>
  <si>
    <t>Population aged between 15 and 64</t>
  </si>
  <si>
    <t>Total labor supply</t>
  </si>
  <si>
    <t>Unemployment rate</t>
  </si>
  <si>
    <t>Capital stock</t>
  </si>
  <si>
    <t>Economy-wide TFP</t>
  </si>
  <si>
    <t>Factor price index</t>
  </si>
  <si>
    <t>Average return to capital</t>
  </si>
  <si>
    <t>Food CPI</t>
  </si>
  <si>
    <t>Total CPI</t>
  </si>
  <si>
    <t>Household equivalent variation</t>
  </si>
  <si>
    <t>Government equivalent variation</t>
  </si>
  <si>
    <t>Investment equivalent variation</t>
  </si>
  <si>
    <t>Saving equivalent variation</t>
  </si>
  <si>
    <t>Total equivalient variation</t>
  </si>
  <si>
    <t>Total revenues from indirect taxes</t>
  </si>
  <si>
    <t>Total revenues from output taxes</t>
  </si>
  <si>
    <t>Total revenues from import taxes</t>
  </si>
  <si>
    <t>Total revenues from export taxes</t>
  </si>
  <si>
    <t>Total revenues from factor taxes</t>
  </si>
  <si>
    <t>Total revenues from taxes on wast</t>
  </si>
  <si>
    <t>Total (net) revenues from direct taxes</t>
  </si>
  <si>
    <t>Total revenues from carbon pricing</t>
  </si>
  <si>
    <t>Total revenues from non-tariff measures</t>
  </si>
  <si>
    <t>Fiscal revenues</t>
  </si>
  <si>
    <t>ldel</t>
  </si>
  <si>
    <t>qdel</t>
  </si>
  <si>
    <t>Contribution from factor volume change</t>
  </si>
  <si>
    <t>Contribution to growth rate from productivity change</t>
  </si>
  <si>
    <t>tot</t>
  </si>
  <si>
    <t>Variable totals</t>
  </si>
  <si>
    <t>qdel and ldel are measured for each factor and each activity</t>
  </si>
  <si>
    <t>NSK</t>
  </si>
  <si>
    <t>Unskilled</t>
  </si>
  <si>
    <t>SKL</t>
  </si>
  <si>
    <t>Skilled</t>
  </si>
  <si>
    <t>CAP</t>
  </si>
  <si>
    <t>Capital</t>
  </si>
  <si>
    <t>LND</t>
  </si>
  <si>
    <t>Land</t>
  </si>
  <si>
    <t>NRS</t>
  </si>
  <si>
    <t>Natural resource</t>
  </si>
  <si>
    <t>tot only concerns gdp</t>
  </si>
  <si>
    <t>GDPFC</t>
  </si>
  <si>
    <t>Nominal GDP at factor cost (net of indirect taxes)</t>
  </si>
  <si>
    <t>RGDPFC</t>
  </si>
  <si>
    <t>Real GDP at factor cost (net of indirect taxes)</t>
  </si>
  <si>
    <t>PGDPFC</t>
  </si>
  <si>
    <t>GDP at factor cost deflator (net of indirect taxes)</t>
  </si>
  <si>
    <t>Decomposition is a linear approximation of GDP growth rate</t>
  </si>
  <si>
    <t>The sum of ldel+qdel over all factors and activities should be equal to the growth of real GDP (with a residual)</t>
  </si>
  <si>
    <r>
      <t xml:space="preserve">where </t>
    </r>
    <r>
      <rPr>
        <i/>
        <sz val="11"/>
        <color theme="1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is the value share of the factor in value added</t>
    </r>
  </si>
  <si>
    <t>BaU_Use</t>
  </si>
  <si>
    <t>displ-</t>
  </si>
  <si>
    <t>displ+</t>
  </si>
  <si>
    <t>pftax</t>
  </si>
  <si>
    <t>pva</t>
  </si>
  <si>
    <t>pva_n</t>
  </si>
  <si>
    <t>rpva_n</t>
  </si>
  <si>
    <t>va</t>
  </si>
  <si>
    <t>va_d</t>
  </si>
  <si>
    <t>va_n</t>
  </si>
  <si>
    <t>va_shr</t>
  </si>
  <si>
    <t>vaa_d</t>
  </si>
  <si>
    <t>vaa_disc</t>
  </si>
  <si>
    <t>Nominal level of value added</t>
  </si>
  <si>
    <t>Unweighted value added volumes (mostly makes sense for labor when using actual employment levels)</t>
  </si>
  <si>
    <t>Weighted value added volumes using base year prices</t>
  </si>
  <si>
    <t>Value added share (gross of factor taxes)</t>
  </si>
  <si>
    <t>Annualized value added when time steps differ from 1</t>
  </si>
  <si>
    <t>Discounted annualized value added</t>
  </si>
  <si>
    <t>Unweighted price of value added</t>
  </si>
  <si>
    <t>Weighted price of value added</t>
  </si>
  <si>
    <t>Weighted value added price deflated by CPI index</t>
  </si>
  <si>
    <t>Average tax rate on factor use</t>
  </si>
  <si>
    <t>Baseline unweighted value added volumes (mostly makes sense for labor when using actual employment levels)</t>
  </si>
  <si>
    <t>Negative change from baseline (mostly makes sense for labor when using actual employment levels)</t>
  </si>
  <si>
    <t>Positive change from baseline (mostly makes sense for labor when using actual employment levels)</t>
  </si>
  <si>
    <t>xp</t>
  </si>
  <si>
    <t>xpd</t>
  </si>
  <si>
    <t>xpw</t>
  </si>
  <si>
    <t>px</t>
  </si>
  <si>
    <t>pxn</t>
  </si>
  <si>
    <t>Weighted output volumes (using reference year prices)</t>
  </si>
  <si>
    <t>Weighted prices</t>
  </si>
  <si>
    <t>aewage</t>
  </si>
  <si>
    <t>arwage</t>
  </si>
  <si>
    <t>awage</t>
  </si>
  <si>
    <t>ewage</t>
  </si>
  <si>
    <t>ldz</t>
  </si>
  <si>
    <t>ls</t>
  </si>
  <si>
    <t>lsz</t>
  </si>
  <si>
    <t>reswage</t>
  </si>
  <si>
    <t>rwage</t>
  </si>
  <si>
    <t>trwage</t>
  </si>
  <si>
    <t>twage</t>
  </si>
  <si>
    <t>Labor supply by zone</t>
  </si>
  <si>
    <t>Labor demand by zone</t>
  </si>
  <si>
    <t>Total labor supply (by skill)</t>
  </si>
  <si>
    <t>Average wage economy-wide</t>
  </si>
  <si>
    <t>Average real wage economy-wide</t>
  </si>
  <si>
    <t>Average wage by zone</t>
  </si>
  <si>
    <t>Average equilibrium wage by zone</t>
  </si>
  <si>
    <t>Average real wage by zone</t>
  </si>
  <si>
    <t>Average reservation wage by zone</t>
  </si>
  <si>
    <t>The model allows for labor market segmentation (requires a finite migration elasticity)</t>
  </si>
  <si>
    <t>In the specification with segmentation, there are two zone: rural (RUR) and urban (URB)</t>
  </si>
  <si>
    <t>In the specification without segmentation, there is a single zone (NSG)</t>
  </si>
  <si>
    <t>AvgCTax</t>
  </si>
  <si>
    <t>AvgCTax_LCU</t>
  </si>
  <si>
    <t>CumEmi</t>
  </si>
  <si>
    <t>emi</t>
  </si>
  <si>
    <t>emi_fp</t>
  </si>
  <si>
    <t>emi_io</t>
  </si>
  <si>
    <t>emi_xp</t>
  </si>
  <si>
    <t>emiETS</t>
  </si>
  <si>
    <t>emiRef</t>
  </si>
  <si>
    <t>emiRef%</t>
  </si>
  <si>
    <t>Total emissions</t>
  </si>
  <si>
    <t>Emissions sourced from factor use</t>
  </si>
  <si>
    <t>Emissions sourced from intermediate and final demand</t>
  </si>
  <si>
    <t>Emissions sourced from output level</t>
  </si>
  <si>
    <t>ETS emissions (only in "CO2eq")</t>
  </si>
  <si>
    <t>Reference year emissions</t>
  </si>
  <si>
    <t>Emissions relative to reference year (in percent)</t>
  </si>
  <si>
    <t>Cumulative emissions (including gap-filled when needed)</t>
  </si>
  <si>
    <t>Average price of carbon</t>
  </si>
  <si>
    <t>Average price of carbon in local currency (when available)</t>
  </si>
  <si>
    <t>EXP_BaUP</t>
  </si>
  <si>
    <t>EXP_BaUX</t>
  </si>
  <si>
    <t>IMP_BaUP</t>
  </si>
  <si>
    <t>IMP_BaUX</t>
  </si>
  <si>
    <t>P65UP</t>
  </si>
  <si>
    <t>PLT15</t>
  </si>
  <si>
    <t>Population aged between 0 and 14</t>
  </si>
  <si>
    <t>Population aged 65 and over</t>
  </si>
  <si>
    <t>Simulation exports evaluated at BaU prices</t>
  </si>
  <si>
    <t>Simulation export prices at BaU volumes</t>
  </si>
  <si>
    <t>Simulation imports evaluated at BaU prices</t>
  </si>
  <si>
    <t>Simulation import prices at BaU volumes</t>
  </si>
  <si>
    <t>Output values (using contemporaneous prices)</t>
  </si>
  <si>
    <t>Example:</t>
  </si>
  <si>
    <t>N.B. Unweighted volumes and prices only make sense for energy activities and units depend on value of escale (default: 1e-3)</t>
  </si>
  <si>
    <t>escale=0.001</t>
  </si>
  <si>
    <t>From model results</t>
  </si>
  <si>
    <t>Re-scaled</t>
  </si>
  <si>
    <t>Value</t>
  </si>
  <si>
    <t>BTOE</t>
  </si>
  <si>
    <t>MTOE</t>
  </si>
  <si>
    <t>$2017/TOE</t>
  </si>
  <si>
    <t>$2017 millions</t>
  </si>
  <si>
    <t>Conversion from MTOE to MB</t>
  </si>
  <si>
    <t>MB</t>
  </si>
  <si>
    <t>$2017/B</t>
  </si>
  <si>
    <t>Oil</t>
  </si>
  <si>
    <t>$1000/TOE</t>
  </si>
  <si>
    <t>Electricity</t>
  </si>
  <si>
    <t>ETD-a</t>
  </si>
  <si>
    <t>OLP-a</t>
  </si>
  <si>
    <t>GSP-a</t>
  </si>
  <si>
    <t>SOL-a</t>
  </si>
  <si>
    <t>XP_Val</t>
  </si>
  <si>
    <t>XP_Vol</t>
  </si>
  <si>
    <t>XP_price</t>
  </si>
  <si>
    <t>GWHR</t>
  </si>
  <si>
    <t>$/kwhr</t>
  </si>
  <si>
    <t>Million GWHR</t>
  </si>
  <si>
    <t>Unweighted output volumes (mostly makes sense for energy: fossil fuels are in units of BTOE, and electricity in million gwhr)</t>
  </si>
  <si>
    <t>Conversion from GWHR to MTOE (N.B. 1 GWHR = 1e6 KWHR)</t>
  </si>
  <si>
    <t>Unweighted prices (mostly makes sense for energy: fossil fuels are in units of $M/BTOE, and electricity in $/kwhr)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</si>
</sst>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4" borderId="2" xfId="0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4" borderId="0" xfId="0" applyFill="1" applyBorder="1" applyAlignment="1">
      <alignment horizontal="left" vertical="center"/>
    </xf>
    <xf numFmtId="0" fontId="0" fillId="5" borderId="5" xfId="0" applyFill="1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5" borderId="8" xfId="0" applyFill="1" applyBorder="1" applyAlignment="1">
      <alignment vertical="center"/>
    </xf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0" xfId="0" applyFill="1" applyAlignment="1">
      <alignment horizontal="left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top" textRotation="90"/>
    </xf>
    <xf numFmtId="0" fontId="1" fillId="3" borderId="4" xfId="0" applyFont="1" applyFill="1" applyBorder="1" applyAlignment="1">
      <alignment horizontal="center" vertical="top" textRotation="90"/>
    </xf>
    <xf numFmtId="0" fontId="1" fillId="3" borderId="6" xfId="0" applyFont="1" applyFill="1" applyBorder="1" applyAlignment="1">
      <alignment horizontal="center" vertical="top" textRotation="90"/>
    </xf>
    <xf numFmtId="0" fontId="0" fillId="2" borderId="0" xfId="0" applyFill="1" applyAlignment="1">
      <alignment horizontal="left"/>
    </xf>
    <xf numFmtId="3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1" fontId="0" fillId="2" borderId="0" xfId="0" applyNumberFormat="1" applyFill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vertical="center"/>
    </xf>
    <xf numFmtId="0" fontId="0" fillId="4" borderId="11" xfId="0" applyFill="1" applyBorder="1" applyAlignment="1">
      <alignment horizontal="left" vertical="center"/>
    </xf>
    <xf numFmtId="0" fontId="0" fillId="5" borderId="12" xfId="0" applyFill="1" applyBorder="1" applyAlignment="1">
      <alignment vertical="center"/>
    </xf>
    <xf numFmtId="0" fontId="0" fillId="4" borderId="13" xfId="0" applyFill="1" applyBorder="1" applyAlignment="1">
      <alignment horizontal="left" vertical="center"/>
    </xf>
    <xf numFmtId="0" fontId="0" fillId="5" borderId="1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22</xdr:row>
      <xdr:rowOff>76200</xdr:rowOff>
    </xdr:from>
    <xdr:to>
      <xdr:col>1</xdr:col>
      <xdr:colOff>1752600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454DBC-1C31-7ED4-C492-0F112A54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4324350"/>
          <a:ext cx="18002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F107-A146-4B59-A6C9-451CA014820E}">
  <dimension ref="A1:C53"/>
  <sheetViews>
    <sheetView workbookViewId="0">
      <selection activeCell="B3" sqref="B3:C3"/>
    </sheetView>
  </sheetViews>
  <sheetFormatPr defaultColWidth="9.140625" defaultRowHeight="13.8"/>
  <cols>
    <col min="1" max="1" width="9.140625" style="1"/>
    <col min="2" max="2" width="9.90234375" style="1" bestFit="1" customWidth="1"/>
    <col min="3" max="3" width="37" style="1" bestFit="1" customWidth="1"/>
    <col min="4" max="5" width="9.140625" style="1"/>
    <col min="6" max="6" width="9.90234375" style="1" bestFit="1" customWidth="1"/>
    <col min="7" max="16384" width="9.140625" style="1"/>
  </cols>
  <sheetData>
    <row r="1" spans="1:3" ht="25" customHeight="1">
      <c r="A1" s="18" t="s">
        <v>47</v>
      </c>
      <c r="B1" s="2" t="s">
        <v>18</v>
      </c>
      <c r="C1" s="3" t="s">
        <v>47</v>
      </c>
    </row>
    <row r="2" spans="1:3" ht="25" customHeight="1">
      <c r="A2" s="19"/>
      <c r="B2" s="4" t="s">
        <v>44</v>
      </c>
      <c r="C2" s="5" t="s">
        <v>50</v>
      </c>
    </row>
    <row r="3" spans="1:3" ht="25" customHeight="1">
      <c r="A3" s="19"/>
      <c r="B3" s="4" t="s">
        <v>45</v>
      </c>
      <c r="C3" s="5" t="s">
        <v>51</v>
      </c>
    </row>
    <row r="4" spans="1:3" ht="25" customHeight="1">
      <c r="A4" s="19"/>
      <c r="B4" s="4" t="s">
        <v>46</v>
      </c>
      <c r="C4" s="5" t="s">
        <v>52</v>
      </c>
    </row>
    <row r="5" spans="1:3" ht="25" customHeight="1">
      <c r="A5" s="19"/>
      <c r="B5" s="4" t="s">
        <v>17</v>
      </c>
      <c r="C5" s="5" t="s">
        <v>53</v>
      </c>
    </row>
    <row r="6" spans="1:3" ht="25" customHeight="1">
      <c r="A6" s="19"/>
      <c r="B6" s="4" t="s">
        <v>39</v>
      </c>
      <c r="C6" s="5" t="s">
        <v>54</v>
      </c>
    </row>
    <row r="7" spans="1:3" ht="25" customHeight="1" thickBot="1">
      <c r="A7" s="20"/>
      <c r="B7" s="6" t="s">
        <v>19</v>
      </c>
      <c r="C7" s="7" t="s">
        <v>55</v>
      </c>
    </row>
    <row r="8" spans="1:3" ht="25" customHeight="1">
      <c r="A8" s="21" t="s">
        <v>47</v>
      </c>
      <c r="B8" s="2" t="s">
        <v>33</v>
      </c>
      <c r="C8" s="3" t="s">
        <v>48</v>
      </c>
    </row>
    <row r="9" spans="1:3" ht="25" customHeight="1">
      <c r="A9" s="22"/>
      <c r="B9" s="4" t="s">
        <v>41</v>
      </c>
      <c r="C9" s="5" t="s">
        <v>56</v>
      </c>
    </row>
    <row r="10" spans="1:3" ht="25" customHeight="1">
      <c r="A10" s="22"/>
      <c r="B10" s="4" t="s">
        <v>42</v>
      </c>
      <c r="C10" s="5" t="s">
        <v>57</v>
      </c>
    </row>
    <row r="11" spans="1:3" ht="25" customHeight="1">
      <c r="A11" s="22"/>
      <c r="B11" s="4" t="s">
        <v>43</v>
      </c>
      <c r="C11" s="5" t="s">
        <v>58</v>
      </c>
    </row>
    <row r="12" spans="1:3" ht="25" customHeight="1">
      <c r="A12" s="22"/>
      <c r="B12" s="4" t="s">
        <v>32</v>
      </c>
      <c r="C12" s="5" t="s">
        <v>59</v>
      </c>
    </row>
    <row r="13" spans="1:3" ht="25" customHeight="1">
      <c r="A13" s="22"/>
      <c r="B13" s="4" t="s">
        <v>36</v>
      </c>
      <c r="C13" s="5" t="s">
        <v>60</v>
      </c>
    </row>
    <row r="14" spans="1:3" ht="25" customHeight="1" thickBot="1">
      <c r="A14" s="23"/>
      <c r="B14" s="6" t="s">
        <v>35</v>
      </c>
      <c r="C14" s="7" t="s">
        <v>61</v>
      </c>
    </row>
    <row r="15" spans="1:3" ht="25" customHeight="1">
      <c r="A15" s="18" t="s">
        <v>49</v>
      </c>
      <c r="B15" s="2" t="s">
        <v>25</v>
      </c>
      <c r="C15" s="3" t="s">
        <v>62</v>
      </c>
    </row>
    <row r="16" spans="1:3" ht="25" customHeight="1">
      <c r="A16" s="19"/>
      <c r="B16" s="4" t="s">
        <v>22</v>
      </c>
      <c r="C16" s="5" t="s">
        <v>63</v>
      </c>
    </row>
    <row r="17" spans="1:3" ht="25" customHeight="1">
      <c r="A17" s="19"/>
      <c r="B17" s="4" t="s">
        <v>26</v>
      </c>
      <c r="C17" s="5" t="s">
        <v>64</v>
      </c>
    </row>
    <row r="18" spans="1:3" ht="25" customHeight="1">
      <c r="A18" s="19"/>
      <c r="B18" s="4" t="s">
        <v>28</v>
      </c>
      <c r="C18" s="5" t="s">
        <v>65</v>
      </c>
    </row>
    <row r="19" spans="1:3" ht="25" customHeight="1">
      <c r="A19" s="19"/>
      <c r="B19" s="4" t="s">
        <v>23</v>
      </c>
      <c r="C19" s="5" t="s">
        <v>66</v>
      </c>
    </row>
    <row r="20" spans="1:3" ht="25" customHeight="1">
      <c r="A20" s="19"/>
      <c r="B20" s="4" t="s">
        <v>31</v>
      </c>
      <c r="C20" s="5" t="s">
        <v>67</v>
      </c>
    </row>
    <row r="21" spans="1:3" ht="25" customHeight="1" thickBot="1">
      <c r="A21" s="20"/>
      <c r="B21" s="6" t="s">
        <v>27</v>
      </c>
      <c r="C21" s="7" t="s">
        <v>68</v>
      </c>
    </row>
    <row r="22" spans="1:3" ht="25" customHeight="1">
      <c r="A22" s="8"/>
      <c r="B22" s="2" t="s">
        <v>34</v>
      </c>
      <c r="C22" s="3" t="s">
        <v>69</v>
      </c>
    </row>
    <row r="23" spans="1:3" ht="25" customHeight="1">
      <c r="A23" s="9"/>
      <c r="B23" s="4" t="s">
        <v>29</v>
      </c>
      <c r="C23" s="5" t="s">
        <v>70</v>
      </c>
    </row>
    <row r="24" spans="1:3" ht="25" customHeight="1">
      <c r="A24" s="9"/>
      <c r="B24" s="4" t="s">
        <v>30</v>
      </c>
      <c r="C24" s="5" t="s">
        <v>70</v>
      </c>
    </row>
    <row r="25" spans="1:3" ht="25" customHeight="1">
      <c r="A25" s="9"/>
      <c r="B25" s="4" t="s">
        <v>203</v>
      </c>
      <c r="C25" s="5" t="s">
        <v>204</v>
      </c>
    </row>
    <row r="26" spans="1:3" ht="25" customHeight="1">
      <c r="A26" s="9"/>
      <c r="B26" s="4" t="s">
        <v>21</v>
      </c>
      <c r="C26" s="5" t="s">
        <v>71</v>
      </c>
    </row>
    <row r="27" spans="1:3" ht="25" customHeight="1">
      <c r="A27" s="9"/>
      <c r="B27" s="4" t="s">
        <v>202</v>
      </c>
      <c r="C27" s="5" t="s">
        <v>205</v>
      </c>
    </row>
    <row r="28" spans="1:3" ht="25" customHeight="1">
      <c r="A28" s="9"/>
      <c r="B28" s="4" t="s">
        <v>37</v>
      </c>
      <c r="C28" s="5" t="s">
        <v>72</v>
      </c>
    </row>
    <row r="29" spans="1:3" ht="25" customHeight="1">
      <c r="A29" s="9"/>
      <c r="B29" s="4" t="s">
        <v>40</v>
      </c>
      <c r="C29" s="5" t="s">
        <v>73</v>
      </c>
    </row>
    <row r="30" spans="1:3" ht="25" customHeight="1">
      <c r="A30" s="9"/>
      <c r="B30" s="4" t="s">
        <v>20</v>
      </c>
      <c r="C30" s="5" t="s">
        <v>74</v>
      </c>
    </row>
    <row r="31" spans="1:3" ht="25" customHeight="1">
      <c r="A31" s="9"/>
      <c r="B31" s="4" t="s">
        <v>11</v>
      </c>
      <c r="C31" s="5" t="s">
        <v>75</v>
      </c>
    </row>
    <row r="32" spans="1:3" ht="25" customHeight="1">
      <c r="A32" s="9"/>
      <c r="B32" s="4" t="s">
        <v>24</v>
      </c>
      <c r="C32" s="5" t="s">
        <v>76</v>
      </c>
    </row>
    <row r="33" spans="1:3" ht="25" customHeight="1">
      <c r="A33" s="9"/>
      <c r="B33" s="4" t="s">
        <v>38</v>
      </c>
      <c r="C33" s="5" t="s">
        <v>77</v>
      </c>
    </row>
    <row r="34" spans="1:3" ht="25" customHeight="1">
      <c r="A34" s="9"/>
      <c r="B34" s="4" t="s">
        <v>9</v>
      </c>
      <c r="C34" s="5" t="s">
        <v>78</v>
      </c>
    </row>
    <row r="35" spans="1:3" ht="25" customHeight="1">
      <c r="A35" s="9"/>
      <c r="B35" s="4" t="s">
        <v>10</v>
      </c>
      <c r="C35" s="5" t="s">
        <v>79</v>
      </c>
    </row>
    <row r="36" spans="1:3" ht="25" customHeight="1">
      <c r="A36" s="9"/>
      <c r="B36" s="4" t="s">
        <v>12</v>
      </c>
      <c r="C36" s="5" t="s">
        <v>80</v>
      </c>
    </row>
    <row r="37" spans="1:3" ht="25" customHeight="1">
      <c r="A37" s="9"/>
      <c r="B37" s="4" t="s">
        <v>13</v>
      </c>
      <c r="C37" s="5" t="s">
        <v>81</v>
      </c>
    </row>
    <row r="38" spans="1:3" ht="25" customHeight="1">
      <c r="A38" s="9"/>
      <c r="B38" s="4" t="s">
        <v>14</v>
      </c>
      <c r="C38" s="5" t="s">
        <v>82</v>
      </c>
    </row>
    <row r="39" spans="1:3" ht="25" customHeight="1">
      <c r="A39" s="9"/>
      <c r="B39" s="4" t="s">
        <v>15</v>
      </c>
      <c r="C39" s="5" t="s">
        <v>83</v>
      </c>
    </row>
    <row r="40" spans="1:3" ht="25" customHeight="1" thickBot="1">
      <c r="A40" s="10"/>
      <c r="B40" s="6" t="s">
        <v>16</v>
      </c>
      <c r="C40" s="7" t="s">
        <v>84</v>
      </c>
    </row>
    <row r="41" spans="1:3" ht="25" customHeight="1">
      <c r="A41" s="9"/>
      <c r="B41" s="4" t="s">
        <v>198</v>
      </c>
      <c r="C41" s="5" t="s">
        <v>206</v>
      </c>
    </row>
    <row r="42" spans="1:3" ht="25" customHeight="1">
      <c r="A42" s="9"/>
      <c r="B42" s="4" t="s">
        <v>199</v>
      </c>
      <c r="C42" s="5" t="s">
        <v>207</v>
      </c>
    </row>
    <row r="43" spans="1:3" ht="25" customHeight="1">
      <c r="A43" s="9"/>
      <c r="B43" s="4" t="s">
        <v>200</v>
      </c>
      <c r="C43" s="5" t="s">
        <v>208</v>
      </c>
    </row>
    <row r="44" spans="1:3" ht="25" customHeight="1" thickBot="1">
      <c r="A44" s="9"/>
      <c r="B44" s="4" t="s">
        <v>201</v>
      </c>
      <c r="C44" s="5" t="s">
        <v>209</v>
      </c>
    </row>
    <row r="45" spans="1:3" ht="25" customHeight="1">
      <c r="A45" s="18" t="s">
        <v>94</v>
      </c>
      <c r="B45" s="2" t="s">
        <v>0</v>
      </c>
      <c r="C45" s="3" t="s">
        <v>85</v>
      </c>
    </row>
    <row r="46" spans="1:3" ht="25" customHeight="1">
      <c r="A46" s="19"/>
      <c r="B46" s="4" t="s">
        <v>1</v>
      </c>
      <c r="C46" s="5" t="s">
        <v>86</v>
      </c>
    </row>
    <row r="47" spans="1:3" ht="25" customHeight="1">
      <c r="A47" s="19"/>
      <c r="B47" s="4" t="s">
        <v>2</v>
      </c>
      <c r="C47" s="5" t="s">
        <v>87</v>
      </c>
    </row>
    <row r="48" spans="1:3" ht="25" customHeight="1">
      <c r="A48" s="19"/>
      <c r="B48" s="4" t="s">
        <v>3</v>
      </c>
      <c r="C48" s="5" t="s">
        <v>88</v>
      </c>
    </row>
    <row r="49" spans="1:3" ht="25" customHeight="1">
      <c r="A49" s="19"/>
      <c r="B49" s="4" t="s">
        <v>4</v>
      </c>
      <c r="C49" s="5" t="s">
        <v>89</v>
      </c>
    </row>
    <row r="50" spans="1:3" ht="25" customHeight="1">
      <c r="A50" s="19"/>
      <c r="B50" s="4" t="s">
        <v>5</v>
      </c>
      <c r="C50" s="5" t="s">
        <v>90</v>
      </c>
    </row>
    <row r="51" spans="1:3" ht="25" customHeight="1">
      <c r="A51" s="19"/>
      <c r="B51" s="4" t="s">
        <v>6</v>
      </c>
      <c r="C51" s="5" t="s">
        <v>91</v>
      </c>
    </row>
    <row r="52" spans="1:3" ht="25" customHeight="1">
      <c r="A52" s="19"/>
      <c r="B52" s="4" t="s">
        <v>7</v>
      </c>
      <c r="C52" s="5" t="s">
        <v>92</v>
      </c>
    </row>
    <row r="53" spans="1:3" ht="25" customHeight="1" thickBot="1">
      <c r="A53" s="20"/>
      <c r="B53" s="6" t="s">
        <v>8</v>
      </c>
      <c r="C53" s="7" t="s">
        <v>93</v>
      </c>
    </row>
  </sheetData>
  <mergeCells count="5">
    <mergeCell ref="A1:A7"/>
    <mergeCell ref="A8:A14"/>
    <mergeCell ref="A15:A21"/>
    <mergeCell ref="A45:A51"/>
    <mergeCell ref="A52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3801-A7C3-49A7-9788-C47F9D68651B}">
  <dimension ref="A1:B27"/>
  <sheetViews>
    <sheetView workbookViewId="0">
      <selection activeCell="A28" sqref="A28"/>
    </sheetView>
  </sheetViews>
  <sheetFormatPr defaultColWidth="9.140625" defaultRowHeight="13.8"/>
  <cols>
    <col min="1" max="1" width="9.140625" style="1"/>
    <col min="2" max="2" width="47.85546875" style="1" bestFit="1" customWidth="1"/>
    <col min="3" max="16384" width="9.140625" style="1"/>
  </cols>
  <sheetData>
    <row r="1" spans="1:2" ht="14.1" thickBot="1"/>
    <row r="2" spans="1:2">
      <c r="A2" s="11" t="s">
        <v>96</v>
      </c>
      <c r="B2" s="12" t="s">
        <v>97</v>
      </c>
    </row>
    <row r="3" spans="1:2">
      <c r="A3" s="13" t="s">
        <v>95</v>
      </c>
      <c r="B3" s="14" t="s">
        <v>98</v>
      </c>
    </row>
    <row r="4" spans="1:2" ht="14.1" thickBot="1">
      <c r="A4" s="15" t="s">
        <v>99</v>
      </c>
      <c r="B4" s="16" t="s">
        <v>100</v>
      </c>
    </row>
    <row r="6" spans="1:2">
      <c r="A6" s="24" t="s">
        <v>101</v>
      </c>
      <c r="B6" s="24"/>
    </row>
    <row r="7" spans="1:2" ht="14.1" thickBot="1"/>
    <row r="8" spans="1:2">
      <c r="A8" s="11" t="s">
        <v>102</v>
      </c>
      <c r="B8" s="12" t="s">
        <v>103</v>
      </c>
    </row>
    <row r="9" spans="1:2">
      <c r="A9" s="13" t="s">
        <v>104</v>
      </c>
      <c r="B9" s="14" t="s">
        <v>105</v>
      </c>
    </row>
    <row r="10" spans="1:2">
      <c r="A10" s="13" t="s">
        <v>106</v>
      </c>
      <c r="B10" s="14" t="s">
        <v>107</v>
      </c>
    </row>
    <row r="11" spans="1:2">
      <c r="A11" s="13" t="s">
        <v>108</v>
      </c>
      <c r="B11" s="14" t="s">
        <v>109</v>
      </c>
    </row>
    <row r="12" spans="1:2" ht="14.1" thickBot="1">
      <c r="A12" s="15" t="s">
        <v>110</v>
      </c>
      <c r="B12" s="16" t="s">
        <v>111</v>
      </c>
    </row>
    <row r="14" spans="1:2">
      <c r="A14" s="24" t="s">
        <v>112</v>
      </c>
      <c r="B14" s="24"/>
    </row>
    <row r="15" spans="1:2" ht="14.1" thickBot="1">
      <c r="A15" s="17"/>
      <c r="B15" s="17"/>
    </row>
    <row r="16" spans="1:2">
      <c r="A16" s="11" t="s">
        <v>113</v>
      </c>
      <c r="B16" s="12" t="s">
        <v>114</v>
      </c>
    </row>
    <row r="17" spans="1:2">
      <c r="A17" s="13" t="s">
        <v>115</v>
      </c>
      <c r="B17" s="14" t="s">
        <v>116</v>
      </c>
    </row>
    <row r="18" spans="1:2" ht="14.1" thickBot="1">
      <c r="A18" s="15" t="s">
        <v>117</v>
      </c>
      <c r="B18" s="16" t="s">
        <v>118</v>
      </c>
    </row>
    <row r="20" spans="1:2">
      <c r="A20" s="1" t="s">
        <v>119</v>
      </c>
    </row>
    <row r="21" spans="1:2">
      <c r="A21" s="1" t="s">
        <v>120</v>
      </c>
    </row>
    <row r="27" spans="1:2" ht="14.1">
      <c r="A27" s="1" t="s">
        <v>121</v>
      </c>
    </row>
  </sheetData>
  <mergeCells count="2">
    <mergeCell ref="A6:B6"/>
    <mergeCell ref="A14:B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174E-A2F9-454C-904C-65DD1DDF9BF7}">
  <dimension ref="A1:B13"/>
  <sheetViews>
    <sheetView workbookViewId="0">
      <selection activeCell="B33" sqref="B33"/>
    </sheetView>
  </sheetViews>
  <sheetFormatPr defaultColWidth="9.140625" defaultRowHeight="13.8"/>
  <cols>
    <col min="1" max="1" width="9.140625" style="1"/>
    <col min="2" max="2" width="93.85546875" style="1" bestFit="1" customWidth="1"/>
    <col min="3" max="16384" width="9.140625" style="1"/>
  </cols>
  <sheetData>
    <row r="1" spans="1:2">
      <c r="A1" s="4" t="s">
        <v>129</v>
      </c>
      <c r="B1" s="5" t="s">
        <v>136</v>
      </c>
    </row>
    <row r="2" spans="1:2">
      <c r="A2" s="4" t="s">
        <v>130</v>
      </c>
      <c r="B2" s="5" t="s">
        <v>135</v>
      </c>
    </row>
    <row r="3" spans="1:2">
      <c r="A3" s="4" t="s">
        <v>131</v>
      </c>
      <c r="B3" s="5" t="s">
        <v>137</v>
      </c>
    </row>
    <row r="4" spans="1:2">
      <c r="A4" s="4" t="s">
        <v>132</v>
      </c>
      <c r="B4" s="5" t="s">
        <v>138</v>
      </c>
    </row>
    <row r="5" spans="1:2">
      <c r="A5" s="4" t="s">
        <v>133</v>
      </c>
      <c r="B5" s="5" t="s">
        <v>139</v>
      </c>
    </row>
    <row r="6" spans="1:2">
      <c r="A6" s="4" t="s">
        <v>134</v>
      </c>
      <c r="B6" s="5" t="s">
        <v>140</v>
      </c>
    </row>
    <row r="7" spans="1:2">
      <c r="A7" s="4" t="s">
        <v>126</v>
      </c>
      <c r="B7" s="5" t="s">
        <v>141</v>
      </c>
    </row>
    <row r="8" spans="1:2">
      <c r="A8" s="4" t="s">
        <v>127</v>
      </c>
      <c r="B8" s="5" t="s">
        <v>142</v>
      </c>
    </row>
    <row r="9" spans="1:2">
      <c r="A9" s="4" t="s">
        <v>128</v>
      </c>
      <c r="B9" s="5" t="s">
        <v>143</v>
      </c>
    </row>
    <row r="10" spans="1:2">
      <c r="A10" s="4" t="s">
        <v>125</v>
      </c>
      <c r="B10" s="5" t="s">
        <v>144</v>
      </c>
    </row>
    <row r="11" spans="1:2">
      <c r="A11" s="4" t="s">
        <v>122</v>
      </c>
      <c r="B11" s="5" t="s">
        <v>145</v>
      </c>
    </row>
    <row r="12" spans="1:2">
      <c r="A12" s="4" t="s">
        <v>123</v>
      </c>
      <c r="B12" s="5" t="s">
        <v>146</v>
      </c>
    </row>
    <row r="13" spans="1:2">
      <c r="A13" s="4" t="s">
        <v>124</v>
      </c>
      <c r="B13" s="5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BF91-1DCB-41DD-9A27-D86750888B1E}">
  <dimension ref="A1:D52"/>
  <sheetViews>
    <sheetView topLeftCell="A4" workbookViewId="0">
      <selection activeCell="D28" sqref="D28"/>
    </sheetView>
  </sheetViews>
  <sheetFormatPr defaultColWidth="9.140625" defaultRowHeight="13.8"/>
  <cols>
    <col min="1" max="1" width="9.140625" style="1"/>
    <col min="2" max="2" width="99.234375" style="1" bestFit="1" customWidth="1"/>
    <col min="3" max="16384" width="9.140625" style="1"/>
  </cols>
  <sheetData>
    <row r="1" spans="1:3">
      <c r="A1" s="4" t="s">
        <v>148</v>
      </c>
      <c r="B1" s="5" t="s">
        <v>237</v>
      </c>
    </row>
    <row r="2" spans="1:3">
      <c r="A2" s="4" t="s">
        <v>149</v>
      </c>
      <c r="B2" s="5" t="s">
        <v>210</v>
      </c>
    </row>
    <row r="3" spans="1:3">
      <c r="A3" s="4" t="s">
        <v>150</v>
      </c>
      <c r="B3" s="5" t="s">
        <v>153</v>
      </c>
    </row>
    <row r="4" spans="1:3">
      <c r="A4" s="4" t="s">
        <v>151</v>
      </c>
      <c r="B4" s="5" t="s">
        <v>239</v>
      </c>
    </row>
    <row r="5" spans="1:3">
      <c r="A5" s="4" t="s">
        <v>152</v>
      </c>
      <c r="B5" s="5" t="s">
        <v>154</v>
      </c>
    </row>
    <row r="7" spans="1:3">
      <c r="A7" s="1" t="s">
        <v>212</v>
      </c>
    </row>
    <row r="9" spans="1:3">
      <c r="A9" s="1" t="s">
        <v>211</v>
      </c>
    </row>
    <row r="10" spans="1:3">
      <c r="A10" s="1" t="s">
        <v>213</v>
      </c>
    </row>
    <row r="11" spans="1:3">
      <c r="A11" s="1" t="s">
        <v>214</v>
      </c>
    </row>
    <row r="12" spans="1:3">
      <c r="A12" s="1" t="s">
        <v>224</v>
      </c>
    </row>
    <row r="13" spans="1:3">
      <c r="A13" s="1" t="s">
        <v>148</v>
      </c>
      <c r="B13" s="1">
        <v>0.51063199999999997</v>
      </c>
      <c r="C13" s="1" t="s">
        <v>217</v>
      </c>
    </row>
    <row r="14" spans="1:3">
      <c r="A14" s="1" t="s">
        <v>151</v>
      </c>
      <c r="B14" s="1">
        <v>0.37968099999999999</v>
      </c>
      <c r="C14" s="1" t="s">
        <v>225</v>
      </c>
    </row>
    <row r="15" spans="1:3">
      <c r="A15" s="1" t="s">
        <v>215</v>
      </c>
    </row>
    <row r="16" spans="1:3">
      <c r="A16" s="1" t="s">
        <v>148</v>
      </c>
      <c r="B16" s="1">
        <f>B13*1000</f>
        <v>510.63199999999995</v>
      </c>
      <c r="C16" s="1" t="s">
        <v>218</v>
      </c>
    </row>
    <row r="17" spans="1:4">
      <c r="A17" s="1" t="s">
        <v>151</v>
      </c>
      <c r="B17" s="1">
        <f>B14*1000</f>
        <v>379.68099999999998</v>
      </c>
      <c r="C17" s="1" t="s">
        <v>219</v>
      </c>
    </row>
    <row r="18" spans="1:4">
      <c r="A18" s="1" t="s">
        <v>216</v>
      </c>
      <c r="B18" s="25">
        <f>B16*B17</f>
        <v>193877.26839199997</v>
      </c>
      <c r="C18" s="1" t="s">
        <v>220</v>
      </c>
    </row>
    <row r="19" spans="1:4">
      <c r="A19" s="1">
        <v>7.6284999999999998</v>
      </c>
      <c r="B19" s="1" t="s">
        <v>221</v>
      </c>
    </row>
    <row r="20" spans="1:4">
      <c r="B20" s="27">
        <f>B16*A19</f>
        <v>3895.3562119999997</v>
      </c>
      <c r="C20" s="1" t="s">
        <v>222</v>
      </c>
    </row>
    <row r="21" spans="1:4">
      <c r="B21" s="27">
        <f>B18/B20</f>
        <v>49.771383627187518</v>
      </c>
      <c r="C21" s="1" t="s">
        <v>223</v>
      </c>
    </row>
    <row r="22" spans="1:4">
      <c r="B22" s="25">
        <f>B20*B21</f>
        <v>193877.26839199997</v>
      </c>
      <c r="C22" s="1" t="s">
        <v>220</v>
      </c>
    </row>
    <row r="23" spans="1:4">
      <c r="A23" s="1" t="s">
        <v>226</v>
      </c>
    </row>
    <row r="24" spans="1:4">
      <c r="A24" s="1" t="s">
        <v>148</v>
      </c>
      <c r="B24" s="26">
        <v>0.37218527820831798</v>
      </c>
      <c r="C24" s="1" t="s">
        <v>236</v>
      </c>
    </row>
    <row r="25" spans="1:4">
      <c r="A25" s="1" t="s">
        <v>151</v>
      </c>
      <c r="B25" s="26">
        <v>9.6359851011932118E-2</v>
      </c>
      <c r="C25" s="1" t="s">
        <v>235</v>
      </c>
    </row>
    <row r="26" spans="1:4">
      <c r="A26" s="1" t="s">
        <v>215</v>
      </c>
    </row>
    <row r="27" spans="1:4">
      <c r="A27" s="1" t="s">
        <v>148</v>
      </c>
      <c r="B27" s="29">
        <f>1000000*B24</f>
        <v>372185.27820831799</v>
      </c>
      <c r="C27" s="1" t="s">
        <v>234</v>
      </c>
    </row>
    <row r="28" spans="1:4">
      <c r="A28" s="1" t="s">
        <v>151</v>
      </c>
      <c r="B28" s="26">
        <f>B25</f>
        <v>9.6359851011932118E-2</v>
      </c>
      <c r="C28" s="1" t="s">
        <v>235</v>
      </c>
    </row>
    <row r="29" spans="1:4">
      <c r="A29" s="1" t="s">
        <v>216</v>
      </c>
      <c r="B29" s="25">
        <f>B27*B28</f>
        <v>35863.717956988025</v>
      </c>
      <c r="C29" s="1" t="s">
        <v>220</v>
      </c>
    </row>
    <row r="30" spans="1:4">
      <c r="A30" s="28">
        <v>8.5977644599999998E-5</v>
      </c>
      <c r="B30" s="1" t="s">
        <v>238</v>
      </c>
    </row>
    <row r="31" spans="1:4">
      <c r="B31" s="27">
        <f>B27*A30</f>
        <v>31.999613575146888</v>
      </c>
      <c r="C31" s="1" t="s">
        <v>218</v>
      </c>
    </row>
    <row r="32" spans="1:4">
      <c r="B32" s="27">
        <f>B29/B31</f>
        <v>1120.7547201395664</v>
      </c>
      <c r="C32" s="1" t="s">
        <v>219</v>
      </c>
      <c r="D32" s="28"/>
    </row>
    <row r="33" spans="1:3">
      <c r="B33" s="25">
        <f>B31*B32</f>
        <v>35863.717956988025</v>
      </c>
      <c r="C33" s="1" t="s">
        <v>220</v>
      </c>
    </row>
    <row r="42" spans="1:3">
      <c r="A42" s="1" t="s">
        <v>227</v>
      </c>
      <c r="B42" s="1">
        <v>0.37218527820831798</v>
      </c>
    </row>
    <row r="43" spans="1:3">
      <c r="A43" s="1" t="s">
        <v>228</v>
      </c>
      <c r="B43" s="1">
        <v>0.17087274517089501</v>
      </c>
    </row>
    <row r="44" spans="1:3">
      <c r="A44" s="1" t="s">
        <v>229</v>
      </c>
      <c r="B44" s="1">
        <v>0.20115974216249499</v>
      </c>
    </row>
    <row r="45" spans="1:3">
      <c r="A45" s="1" t="s">
        <v>230</v>
      </c>
      <c r="B45" s="1">
        <v>1.52790874928071E-4</v>
      </c>
    </row>
    <row r="46" spans="1:3">
      <c r="A46" s="1" t="s">
        <v>227</v>
      </c>
      <c r="B46" s="1">
        <v>2.66366624708094E-2</v>
      </c>
    </row>
    <row r="47" spans="1:3">
      <c r="A47" s="1" t="s">
        <v>228</v>
      </c>
      <c r="B47" s="1">
        <v>8.2132622276791495E-2</v>
      </c>
    </row>
    <row r="48" spans="1:3">
      <c r="A48" s="1" t="s">
        <v>229</v>
      </c>
      <c r="B48" s="1">
        <v>5.9148474752618203E-2</v>
      </c>
    </row>
    <row r="49" spans="1:2">
      <c r="A49" s="1" t="s">
        <v>230</v>
      </c>
      <c r="B49" s="1">
        <v>0.114049727746368</v>
      </c>
    </row>
    <row r="50" spans="1:2">
      <c r="A50" s="1" t="s">
        <v>231</v>
      </c>
      <c r="B50" s="1">
        <f>SUMPRODUCT(B42:B45,B46:B49)</f>
        <v>3.5863717956988027E-2</v>
      </c>
    </row>
    <row r="51" spans="1:2">
      <c r="A51" s="1" t="s">
        <v>232</v>
      </c>
      <c r="B51" s="1">
        <f>B42</f>
        <v>0.37218527820831798</v>
      </c>
    </row>
    <row r="52" spans="1:2">
      <c r="A52" s="1" t="s">
        <v>233</v>
      </c>
      <c r="B52" s="1">
        <f>B50/B51</f>
        <v>9.6359851011932118E-2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68F7-A632-4F40-9EFC-1E9CFE817851}">
  <dimension ref="A1:B18"/>
  <sheetViews>
    <sheetView workbookViewId="0">
      <selection activeCell="A8" sqref="A8:B8"/>
    </sheetView>
  </sheetViews>
  <sheetFormatPr defaultColWidth="9.140625" defaultRowHeight="13.8"/>
  <cols>
    <col min="1" max="1" width="9.140625" style="1"/>
    <col min="2" max="2" width="30.7109375" style="1" bestFit="1" customWidth="1"/>
    <col min="3" max="16384" width="9.140625" style="1"/>
  </cols>
  <sheetData>
    <row r="1" spans="1:2">
      <c r="A1" s="30" t="s">
        <v>160</v>
      </c>
      <c r="B1" s="31" t="s">
        <v>168</v>
      </c>
    </row>
    <row r="2" spans="1:2">
      <c r="A2" s="32" t="s">
        <v>165</v>
      </c>
      <c r="B2" s="33" t="s">
        <v>169</v>
      </c>
    </row>
    <row r="3" spans="1:2">
      <c r="A3" s="34" t="s">
        <v>164</v>
      </c>
      <c r="B3" s="35" t="s">
        <v>170</v>
      </c>
    </row>
    <row r="4" spans="1:2">
      <c r="A4" s="17"/>
    </row>
    <row r="5" spans="1:2">
      <c r="A5" s="30" t="s">
        <v>159</v>
      </c>
      <c r="B5" s="31" t="s">
        <v>167</v>
      </c>
    </row>
    <row r="6" spans="1:2">
      <c r="A6" s="32" t="s">
        <v>161</v>
      </c>
      <c r="B6" s="33" t="s">
        <v>166</v>
      </c>
    </row>
    <row r="7" spans="1:2">
      <c r="A7" s="32" t="s">
        <v>40</v>
      </c>
      <c r="B7" s="33" t="s">
        <v>73</v>
      </c>
    </row>
    <row r="8" spans="1:2">
      <c r="A8" s="32" t="s">
        <v>157</v>
      </c>
      <c r="B8" s="33" t="s">
        <v>171</v>
      </c>
    </row>
    <row r="9" spans="1:2">
      <c r="A9" s="32" t="s">
        <v>158</v>
      </c>
      <c r="B9" s="33" t="s">
        <v>172</v>
      </c>
    </row>
    <row r="10" spans="1:2">
      <c r="A10" s="32" t="s">
        <v>163</v>
      </c>
      <c r="B10" s="33" t="s">
        <v>173</v>
      </c>
    </row>
    <row r="11" spans="1:2">
      <c r="A11" s="32" t="s">
        <v>162</v>
      </c>
      <c r="B11" s="33" t="s">
        <v>174</v>
      </c>
    </row>
    <row r="12" spans="1:2">
      <c r="A12" s="32" t="s">
        <v>156</v>
      </c>
      <c r="B12" s="33" t="s">
        <v>173</v>
      </c>
    </row>
    <row r="13" spans="1:2">
      <c r="A13" s="34" t="s">
        <v>155</v>
      </c>
      <c r="B13" s="35" t="s">
        <v>172</v>
      </c>
    </row>
    <row r="16" spans="1:2">
      <c r="A16" s="1" t="s">
        <v>175</v>
      </c>
    </row>
    <row r="17" spans="1:1">
      <c r="A17" s="1" t="s">
        <v>176</v>
      </c>
    </row>
    <row r="18" spans="1:1">
      <c r="A18" s="17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2396-EC76-4300-B1D3-F32488464A7E}">
  <dimension ref="A1:B10"/>
  <sheetViews>
    <sheetView tabSelected="1" workbookViewId="0">
      <selection sqref="A1:B10"/>
    </sheetView>
  </sheetViews>
  <sheetFormatPr defaultColWidth="9.140625" defaultRowHeight="13.8"/>
  <cols>
    <col min="1" max="1" width="12.42578125" style="1" bestFit="1" customWidth="1"/>
    <col min="2" max="2" width="53.140625" style="1" bestFit="1" customWidth="1"/>
    <col min="3" max="16384" width="9.140625" style="1"/>
  </cols>
  <sheetData>
    <row r="1" spans="1:2">
      <c r="A1" s="30" t="s">
        <v>181</v>
      </c>
      <c r="B1" s="31" t="s">
        <v>188</v>
      </c>
    </row>
    <row r="2" spans="1:2">
      <c r="A2" s="32" t="s">
        <v>182</v>
      </c>
      <c r="B2" s="33" t="s">
        <v>189</v>
      </c>
    </row>
    <row r="3" spans="1:2">
      <c r="A3" s="32" t="s">
        <v>183</v>
      </c>
      <c r="B3" s="33" t="s">
        <v>190</v>
      </c>
    </row>
    <row r="4" spans="1:2">
      <c r="A4" s="32" t="s">
        <v>184</v>
      </c>
      <c r="B4" s="33" t="s">
        <v>191</v>
      </c>
    </row>
    <row r="5" spans="1:2">
      <c r="A5" s="32" t="s">
        <v>185</v>
      </c>
      <c r="B5" s="33" t="s">
        <v>192</v>
      </c>
    </row>
    <row r="6" spans="1:2">
      <c r="A6" s="32" t="s">
        <v>186</v>
      </c>
      <c r="B6" s="33" t="s">
        <v>193</v>
      </c>
    </row>
    <row r="7" spans="1:2">
      <c r="A7" s="32" t="s">
        <v>187</v>
      </c>
      <c r="B7" s="33" t="s">
        <v>194</v>
      </c>
    </row>
    <row r="8" spans="1:2">
      <c r="A8" s="32" t="s">
        <v>180</v>
      </c>
      <c r="B8" s="33" t="s">
        <v>195</v>
      </c>
    </row>
    <row r="9" spans="1:2">
      <c r="A9" s="32" t="s">
        <v>178</v>
      </c>
      <c r="B9" s="33" t="s">
        <v>196</v>
      </c>
    </row>
    <row r="10" spans="1:2">
      <c r="A10" s="34" t="s">
        <v>179</v>
      </c>
      <c r="B10" s="3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GDP_POP_Variables</vt:lpstr>
      <vt:lpstr>GDP_DECOMP</vt:lpstr>
      <vt:lpstr>ValueAdded</vt:lpstr>
      <vt:lpstr>Output</vt:lpstr>
      <vt:lpstr>Labor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Dominique Y van der Mensbrugghe</cp:lastModifiedBy>
  <dcterms:created xsi:type="dcterms:W3CDTF">2025-04-25T16:32:16Z</dcterms:created>
  <dcterms:modified xsi:type="dcterms:W3CDTF">2025-09-02T13:00:23Z</dcterms:modified>
</cp:coreProperties>
</file>