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or\Desktop\clips lol\"/>
    </mc:Choice>
  </mc:AlternateContent>
  <xr:revisionPtr revIDLastSave="0" documentId="13_ncr:1_{FB1BE701-9E0C-4390-A9E3-17ED7FEED31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F24" i="2"/>
  <c r="F25" i="2"/>
  <c r="I15" i="2" s="1"/>
  <c r="F26" i="2"/>
  <c r="F27" i="2"/>
  <c r="F14" i="2"/>
  <c r="F15" i="2"/>
  <c r="F16" i="2"/>
  <c r="F17" i="2"/>
  <c r="F4" i="2"/>
  <c r="F5" i="2"/>
  <c r="F6" i="2"/>
  <c r="F7" i="2"/>
  <c r="I17" i="2" s="1"/>
  <c r="I16" i="2"/>
  <c r="B38" i="1"/>
  <c r="F28" i="2" l="1"/>
  <c r="F23" i="2"/>
  <c r="F18" i="2"/>
  <c r="F13" i="2"/>
  <c r="F19" i="2" l="1"/>
  <c r="I24" i="2" s="1"/>
  <c r="F29" i="2"/>
  <c r="I25" i="2" s="1"/>
  <c r="I14" i="2"/>
  <c r="F8" i="2"/>
  <c r="I18" i="2" s="1"/>
  <c r="F3" i="2"/>
  <c r="I13" i="2" s="1"/>
  <c r="I19" i="2" l="1"/>
  <c r="F9" i="2"/>
  <c r="I23" i="2" l="1"/>
  <c r="I26" i="2" s="1"/>
  <c r="I30" i="2" s="1"/>
</calcChain>
</file>

<file path=xl/sharedStrings.xml><?xml version="1.0" encoding="utf-8"?>
<sst xmlns="http://schemas.openxmlformats.org/spreadsheetml/2006/main" count="178" uniqueCount="81">
  <si>
    <t>Fase de Planificación</t>
  </si>
  <si>
    <t>Fase de Desarrollo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</si>
  <si>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</si>
  <si>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</si>
  <si>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</si>
  <si>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</si>
  <si>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</si>
  <si>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</si>
  <si>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</si>
  <si>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QA</t>
  </si>
  <si>
    <t>SIGLA</t>
  </si>
  <si>
    <t>ROL</t>
  </si>
  <si>
    <t>NOMBRE</t>
  </si>
  <si>
    <t>FASE PLANIFICACION</t>
  </si>
  <si>
    <t>JP</t>
  </si>
  <si>
    <t>HORAS</t>
  </si>
  <si>
    <t>FASE DISEÑO</t>
  </si>
  <si>
    <t xml:space="preserve">VALOR HORA HH </t>
  </si>
  <si>
    <t>VALOR HORA HH</t>
  </si>
  <si>
    <t>FASE DESARROLLO</t>
  </si>
  <si>
    <t>COSTO POR FASE</t>
  </si>
  <si>
    <t>Fase de Análisis y Diseño</t>
  </si>
  <si>
    <t>TOTAL HH FASES</t>
  </si>
  <si>
    <t>COSTO HH POR ROL</t>
  </si>
  <si>
    <t>TOTAL HH</t>
  </si>
  <si>
    <t>Calidad Y Testing</t>
  </si>
  <si>
    <t>COSTO x HORA</t>
  </si>
  <si>
    <t>COSTO POR HORA</t>
  </si>
  <si>
    <t>Sueldo mes</t>
  </si>
  <si>
    <t xml:space="preserve">Margen </t>
  </si>
  <si>
    <t>UTILIDAD</t>
  </si>
  <si>
    <t>PRECIO FINAL</t>
  </si>
  <si>
    <t>Etapas</t>
  </si>
  <si>
    <t>Fase1</t>
  </si>
  <si>
    <t>Documentos Autoevaluación</t>
  </si>
  <si>
    <t>Documento 1.5 – Definición Proyecto APT</t>
  </si>
  <si>
    <t>Carta Gantt</t>
  </si>
  <si>
    <t>Planilla de requerimientos</t>
  </si>
  <si>
    <t>Acta de constitución</t>
  </si>
  <si>
    <t>Minutas de reunión</t>
  </si>
  <si>
    <t>Informe ERS</t>
  </si>
  <si>
    <t>Matriz EDT</t>
  </si>
  <si>
    <t>Casos de Uso</t>
  </si>
  <si>
    <t>Documentación avances sprint</t>
  </si>
  <si>
    <t>Fase2</t>
  </si>
  <si>
    <t>Diseño BD</t>
  </si>
  <si>
    <t>Roles y seguridad BD</t>
  </si>
  <si>
    <t>Carga datos prueba BD</t>
  </si>
  <si>
    <t>Mockups app web</t>
  </si>
  <si>
    <t>Backend API tickets (web)</t>
  </si>
  <si>
    <t>Frontend tickets (web)</t>
  </si>
  <si>
    <t>Seguridad web (login, roles, sesiones)</t>
  </si>
  <si>
    <t>Reportes exportables (web)</t>
  </si>
  <si>
    <t>Mockups app escritorio</t>
  </si>
  <si>
    <t>CRUD usuarios/roles (escritorio)</t>
  </si>
  <si>
    <t>Configuración categorías/prioridades (escritorio)</t>
  </si>
  <si>
    <t>Entrenamiento modelo IA</t>
  </si>
  <si>
    <t>Integración IA en backend</t>
  </si>
  <si>
    <t>Pruebas clasificación IA</t>
  </si>
  <si>
    <t>Ajustes finales IA</t>
  </si>
  <si>
    <t>Fase3</t>
  </si>
  <si>
    <t>Pruebas unitarias</t>
  </si>
  <si>
    <t>Pruebas de integración</t>
  </si>
  <si>
    <t>Documentación final</t>
  </si>
  <si>
    <t>Presentación final</t>
  </si>
  <si>
    <t>TOTAL FASE 1</t>
  </si>
  <si>
    <t>TOTAL FASE 2</t>
  </si>
  <si>
    <t>TOTAL FASE 3</t>
  </si>
  <si>
    <t>Defensa y entrega</t>
  </si>
  <si>
    <t>Manuel Varela</t>
  </si>
  <si>
    <t>Bruno Villarroel</t>
  </si>
  <si>
    <t>Eduardo Gonzalez</t>
  </si>
  <si>
    <t>Programador</t>
  </si>
  <si>
    <t xml:space="preserve">Analista </t>
  </si>
  <si>
    <t>documentador</t>
  </si>
  <si>
    <t xml:space="preserve"> Programador</t>
  </si>
  <si>
    <t>Analista</t>
  </si>
  <si>
    <t>Documentador</t>
  </si>
  <si>
    <t>P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</si>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</sst>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9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2" applyBorder="1"/>
    <xf numFmtId="0" fontId="0" fillId="0" borderId="7" xfId="0" applyBorder="1"/>
    <xf numFmtId="0" fontId="4" fillId="6" borderId="1" xfId="2" applyFill="1" applyBorder="1"/>
    <xf numFmtId="0" fontId="0" fillId="0" borderId="7" xfId="0" applyBorder="1" applyAlignment="1">
      <alignment horizontal="center"/>
    </xf>
    <xf numFmtId="42" fontId="0" fillId="0" borderId="1" xfId="1" applyFont="1" applyBorder="1"/>
    <xf numFmtId="42" fontId="0" fillId="0" borderId="1" xfId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2" xfId="0" applyBorder="1"/>
    <xf numFmtId="42" fontId="0" fillId="0" borderId="0" xfId="1" applyFont="1"/>
  </cellXfs>
  <cellStyles count="3">
    <cellStyle name="Moneda [0]" xfId="1" builtinId="7"/>
    <cellStyle name="Normal" xfId="0" builtinId="0"/>
    <cellStyle name="Normal 2" xfId="2" xr:uid="{E6F01FC9-1BE5-4A38-AAA9-F0E8ADA56F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opLeftCell="A22" zoomScale="90" zoomScaleNormal="90" workbookViewId="0">
      <selection activeCell="C35" sqref="C35:C37"/>
    </sheetView>
  </sheetViews>
  <sheetFormatPr baseColWidth="10" defaultRowHeight="14.4" outlineLevelRow="1" x14ac:dyDescent="0.3"/>
  <cols>
    <col min="1" max="1" width="49.44140625" customWidth="1"/>
    <col min="2" max="2" width="7.44140625" customWidth="1"/>
    <col min="3" max="3" width="10.77734375" customWidth="1"/>
    <col min="4" max="4" width="12.88671875" customWidth="1"/>
    <col min="5" max="5" width="12.44140625" bestFit="1" customWidth="1"/>
    <col min="6" max="6" width="8.109375" customWidth="1"/>
    <col min="7" max="7" width="13.77734375" bestFit="1" customWidth="1"/>
    <col min="8" max="8" width="9.77734375" bestFit="1" customWidth="1"/>
    <col min="9" max="9" width="5" customWidth="1"/>
    <col min="10" max="10" width="23.21875" customWidth="1"/>
    <col min="11" max="11" width="29.77734375" customWidth="1"/>
  </cols>
  <sheetData>
    <row r="2" spans="1:11" ht="18" x14ac:dyDescent="0.35">
      <c r="A2" s="24" t="s">
        <v>2</v>
      </c>
      <c r="B2" s="24"/>
      <c r="C2" s="24"/>
      <c r="D2" s="24"/>
    </row>
    <row r="4" spans="1:11" x14ac:dyDescent="0.3">
      <c r="A4" s="1" t="s">
        <v>32</v>
      </c>
      <c r="B4" s="3" t="s">
        <v>3</v>
      </c>
      <c r="C4" s="20" t="s">
        <v>4</v>
      </c>
      <c r="D4" s="21"/>
      <c r="E4" s="21"/>
      <c r="F4" s="21"/>
      <c r="G4" s="21"/>
      <c r="H4" s="22"/>
      <c r="J4" s="23" t="s">
        <v>5</v>
      </c>
      <c r="K4" s="23"/>
    </row>
    <row r="5" spans="1:11" ht="28.8" x14ac:dyDescent="0.3">
      <c r="A5" s="12" t="s">
        <v>33</v>
      </c>
      <c r="B5" s="2"/>
      <c r="C5" s="5" t="s">
        <v>8</v>
      </c>
      <c r="D5" s="5" t="s">
        <v>75</v>
      </c>
      <c r="E5" s="5" t="s">
        <v>75</v>
      </c>
      <c r="F5" s="5" t="s">
        <v>76</v>
      </c>
      <c r="G5" s="5" t="s">
        <v>74</v>
      </c>
      <c r="H5" s="5" t="s">
        <v>9</v>
      </c>
      <c r="J5" s="4" t="s">
        <v>6</v>
      </c>
      <c r="K5" s="4" t="s">
        <v>7</v>
      </c>
    </row>
    <row r="6" spans="1:11" outlineLevel="1" x14ac:dyDescent="0.3">
      <c r="A6" s="14" t="s">
        <v>34</v>
      </c>
      <c r="B6" s="1">
        <v>7</v>
      </c>
      <c r="C6" s="3">
        <v>19</v>
      </c>
      <c r="D6" s="1"/>
      <c r="E6" s="3">
        <v>18</v>
      </c>
      <c r="F6" s="3"/>
      <c r="G6" s="3">
        <v>18</v>
      </c>
      <c r="H6" s="3"/>
      <c r="J6" s="1" t="s">
        <v>8</v>
      </c>
      <c r="K6" s="1" t="s">
        <v>69</v>
      </c>
    </row>
    <row r="7" spans="1:11" outlineLevel="1" x14ac:dyDescent="0.3">
      <c r="A7" s="14" t="s">
        <v>35</v>
      </c>
      <c r="B7" s="1">
        <v>6</v>
      </c>
      <c r="C7" s="3">
        <v>6</v>
      </c>
      <c r="D7" s="3"/>
      <c r="E7" s="3"/>
      <c r="F7" s="3">
        <v>24</v>
      </c>
      <c r="G7">
        <v>24</v>
      </c>
      <c r="H7" s="3"/>
      <c r="J7" s="1" t="s">
        <v>72</v>
      </c>
      <c r="K7" s="1" t="s">
        <v>69</v>
      </c>
    </row>
    <row r="8" spans="1:11" outlineLevel="1" x14ac:dyDescent="0.3">
      <c r="A8" s="14" t="s">
        <v>36</v>
      </c>
      <c r="B8" s="1">
        <v>1</v>
      </c>
      <c r="C8" s="3">
        <v>1</v>
      </c>
      <c r="D8" s="3"/>
      <c r="E8" s="3"/>
      <c r="F8" s="3">
        <v>8</v>
      </c>
      <c r="G8" s="3"/>
      <c r="H8" s="3"/>
      <c r="J8" s="1" t="s">
        <v>72</v>
      </c>
      <c r="K8" s="9" t="s">
        <v>70</v>
      </c>
    </row>
    <row r="9" spans="1:11" outlineLevel="1" x14ac:dyDescent="0.3">
      <c r="A9" s="14" t="s">
        <v>37</v>
      </c>
      <c r="B9" s="1">
        <v>3</v>
      </c>
      <c r="C9" s="3">
        <v>3</v>
      </c>
      <c r="D9" s="3"/>
      <c r="E9" s="3"/>
      <c r="F9" s="3">
        <v>24</v>
      </c>
      <c r="G9" s="3">
        <v>24</v>
      </c>
      <c r="H9" s="3"/>
      <c r="J9" s="1" t="s">
        <v>73</v>
      </c>
      <c r="K9" s="9" t="s">
        <v>70</v>
      </c>
    </row>
    <row r="10" spans="1:11" outlineLevel="1" x14ac:dyDescent="0.3">
      <c r="A10" s="14" t="s">
        <v>38</v>
      </c>
      <c r="B10" s="1">
        <v>3</v>
      </c>
      <c r="C10" s="3">
        <v>24</v>
      </c>
      <c r="D10" s="3"/>
      <c r="E10" s="3"/>
      <c r="F10" s="3"/>
      <c r="G10" s="3"/>
      <c r="H10" s="3"/>
      <c r="J10" s="1" t="s">
        <v>74</v>
      </c>
      <c r="K10" s="1" t="s">
        <v>71</v>
      </c>
    </row>
    <row r="11" spans="1:11" x14ac:dyDescent="0.3">
      <c r="A11" s="14" t="s">
        <v>39</v>
      </c>
      <c r="B11" s="1"/>
      <c r="C11" s="1"/>
      <c r="D11" s="1"/>
      <c r="E11" s="1"/>
      <c r="F11" s="1"/>
      <c r="G11" s="3"/>
      <c r="H11" s="1"/>
      <c r="J11" s="1" t="s">
        <v>9</v>
      </c>
      <c r="K11" s="1" t="s">
        <v>71</v>
      </c>
    </row>
    <row r="12" spans="1:11" outlineLevel="1" x14ac:dyDescent="0.3">
      <c r="A12" s="14" t="s">
        <v>40</v>
      </c>
      <c r="B12" s="1">
        <v>3</v>
      </c>
      <c r="C12" s="3">
        <v>3</v>
      </c>
      <c r="D12" s="3"/>
      <c r="E12" s="3"/>
      <c r="F12" s="3">
        <v>24</v>
      </c>
      <c r="G12" s="27">
        <v>24</v>
      </c>
      <c r="H12" s="3"/>
    </row>
    <row r="13" spans="1:11" outlineLevel="1" x14ac:dyDescent="0.3">
      <c r="A13" s="14" t="s">
        <v>41</v>
      </c>
      <c r="B13" s="1">
        <v>2</v>
      </c>
      <c r="C13" s="3">
        <v>2</v>
      </c>
      <c r="D13" s="3"/>
      <c r="E13" s="3"/>
      <c r="F13" s="3">
        <v>16</v>
      </c>
      <c r="G13" s="3">
        <v>16</v>
      </c>
      <c r="H13" s="3"/>
    </row>
    <row r="14" spans="1:11" outlineLevel="1" x14ac:dyDescent="0.3">
      <c r="A14" s="14" t="s">
        <v>42</v>
      </c>
      <c r="B14" s="1">
        <v>2</v>
      </c>
      <c r="C14" s="3">
        <v>2</v>
      </c>
      <c r="D14" s="3"/>
      <c r="E14" s="3"/>
      <c r="F14" s="3">
        <v>16</v>
      </c>
      <c r="G14" s="3">
        <v>16</v>
      </c>
      <c r="H14" s="3"/>
    </row>
    <row r="15" spans="1:11" outlineLevel="1" x14ac:dyDescent="0.3">
      <c r="A15" s="14" t="s">
        <v>43</v>
      </c>
      <c r="B15" s="1">
        <v>1</v>
      </c>
      <c r="C15" s="3">
        <v>8</v>
      </c>
      <c r="D15" s="3"/>
      <c r="E15" s="3"/>
      <c r="F15" s="3"/>
      <c r="G15" s="3"/>
      <c r="H15" s="3"/>
    </row>
    <row r="16" spans="1:11" ht="28.8" outlineLevel="1" x14ac:dyDescent="0.3">
      <c r="A16" s="13" t="s">
        <v>44</v>
      </c>
      <c r="B16" s="2"/>
      <c r="C16" s="5" t="s">
        <v>8</v>
      </c>
      <c r="D16" s="5" t="s">
        <v>75</v>
      </c>
      <c r="E16" s="5" t="s">
        <v>75</v>
      </c>
      <c r="F16" s="5" t="s">
        <v>76</v>
      </c>
      <c r="G16" s="5" t="s">
        <v>74</v>
      </c>
      <c r="H16" s="5" t="s">
        <v>9</v>
      </c>
    </row>
    <row r="17" spans="1:8" outlineLevel="1" x14ac:dyDescent="0.3">
      <c r="A17" s="14" t="s">
        <v>45</v>
      </c>
      <c r="B17" s="1">
        <v>5</v>
      </c>
      <c r="C17" s="1">
        <v>5</v>
      </c>
      <c r="D17" s="3">
        <v>35</v>
      </c>
      <c r="E17" s="3">
        <v>40</v>
      </c>
      <c r="F17" s="3"/>
      <c r="G17" s="3"/>
      <c r="H17" s="3"/>
    </row>
    <row r="18" spans="1:8" x14ac:dyDescent="0.3">
      <c r="A18" s="14" t="s">
        <v>46</v>
      </c>
      <c r="B18" s="1">
        <v>5</v>
      </c>
      <c r="C18" s="1">
        <v>5</v>
      </c>
      <c r="D18" s="3">
        <v>35</v>
      </c>
      <c r="E18" s="3">
        <v>40</v>
      </c>
      <c r="F18" s="1"/>
      <c r="G18" s="1"/>
      <c r="H18" s="1"/>
    </row>
    <row r="19" spans="1:8" ht="18" customHeight="1" outlineLevel="1" x14ac:dyDescent="0.3">
      <c r="A19" s="14" t="s">
        <v>47</v>
      </c>
      <c r="B19" s="1">
        <v>5</v>
      </c>
      <c r="C19" s="1">
        <v>5</v>
      </c>
      <c r="D19" s="3">
        <v>35</v>
      </c>
      <c r="E19" s="17">
        <v>40</v>
      </c>
      <c r="F19" s="1"/>
      <c r="G19" s="3"/>
      <c r="H19" s="3">
        <v>40</v>
      </c>
    </row>
    <row r="20" spans="1:8" ht="18" customHeight="1" outlineLevel="1" x14ac:dyDescent="0.3">
      <c r="A20" s="14" t="s">
        <v>48</v>
      </c>
      <c r="B20" s="15">
        <v>5</v>
      </c>
      <c r="C20" s="15">
        <v>5</v>
      </c>
      <c r="D20" s="3">
        <v>35</v>
      </c>
      <c r="E20" s="3">
        <v>40</v>
      </c>
      <c r="F20" s="1"/>
      <c r="G20" s="3"/>
      <c r="H20" s="3"/>
    </row>
    <row r="21" spans="1:8" ht="18" customHeight="1" outlineLevel="1" x14ac:dyDescent="0.3">
      <c r="A21" s="14" t="s">
        <v>49</v>
      </c>
      <c r="B21" s="1">
        <v>10</v>
      </c>
      <c r="C21" s="1">
        <v>10</v>
      </c>
      <c r="D21" s="3">
        <v>70</v>
      </c>
      <c r="E21" s="3">
        <v>80</v>
      </c>
      <c r="F21" s="1"/>
      <c r="G21" s="3"/>
      <c r="H21" s="3"/>
    </row>
    <row r="22" spans="1:8" ht="18" customHeight="1" outlineLevel="1" x14ac:dyDescent="0.3">
      <c r="A22" s="14" t="s">
        <v>50</v>
      </c>
      <c r="B22" s="1">
        <v>5</v>
      </c>
      <c r="C22" s="1">
        <v>5</v>
      </c>
      <c r="D22" s="3">
        <v>35</v>
      </c>
      <c r="E22" s="3">
        <v>40</v>
      </c>
      <c r="F22" s="1"/>
      <c r="G22" s="3"/>
      <c r="H22" s="3"/>
    </row>
    <row r="23" spans="1:8" ht="18" customHeight="1" outlineLevel="1" x14ac:dyDescent="0.3">
      <c r="A23" s="14" t="s">
        <v>51</v>
      </c>
      <c r="B23" s="1">
        <v>7</v>
      </c>
      <c r="C23" s="1">
        <v>7</v>
      </c>
      <c r="D23" s="3">
        <v>49</v>
      </c>
      <c r="E23" s="3">
        <v>56</v>
      </c>
      <c r="F23" s="1"/>
      <c r="G23" s="3"/>
      <c r="H23" s="3"/>
    </row>
    <row r="24" spans="1:8" ht="18" customHeight="1" outlineLevel="1" x14ac:dyDescent="0.3">
      <c r="A24" s="14" t="s">
        <v>52</v>
      </c>
      <c r="B24" s="1">
        <v>7</v>
      </c>
      <c r="C24" s="1">
        <v>7</v>
      </c>
      <c r="D24" s="3">
        <v>49</v>
      </c>
      <c r="E24" s="3">
        <v>56</v>
      </c>
      <c r="F24" s="1"/>
      <c r="G24" s="3"/>
      <c r="H24" s="3"/>
    </row>
    <row r="25" spans="1:8" ht="18" customHeight="1" outlineLevel="1" x14ac:dyDescent="0.3">
      <c r="A25" s="14" t="s">
        <v>53</v>
      </c>
      <c r="B25" s="1">
        <v>5</v>
      </c>
      <c r="C25" s="1">
        <v>5</v>
      </c>
      <c r="D25" s="3">
        <v>35</v>
      </c>
      <c r="E25" s="3">
        <v>40</v>
      </c>
      <c r="F25" s="1"/>
      <c r="G25" s="3"/>
      <c r="H25" s="3"/>
    </row>
    <row r="26" spans="1:8" ht="18" customHeight="1" outlineLevel="1" x14ac:dyDescent="0.3">
      <c r="A26" s="14" t="s">
        <v>54</v>
      </c>
      <c r="B26" s="15">
        <v>3</v>
      </c>
      <c r="C26" s="15">
        <v>3</v>
      </c>
      <c r="D26" s="3">
        <v>21</v>
      </c>
      <c r="E26" s="3">
        <v>24</v>
      </c>
      <c r="F26" s="1"/>
      <c r="G26" s="3"/>
      <c r="H26" s="3"/>
    </row>
    <row r="27" spans="1:8" ht="18" customHeight="1" outlineLevel="1" x14ac:dyDescent="0.3">
      <c r="A27" s="14" t="s">
        <v>55</v>
      </c>
      <c r="B27" s="1">
        <v>5</v>
      </c>
      <c r="C27" s="1">
        <v>5</v>
      </c>
      <c r="D27" s="3">
        <v>35</v>
      </c>
      <c r="E27" s="3">
        <v>40</v>
      </c>
      <c r="F27" s="1"/>
      <c r="G27" s="3"/>
      <c r="H27" s="3"/>
    </row>
    <row r="28" spans="1:8" ht="18" customHeight="1" outlineLevel="1" x14ac:dyDescent="0.3">
      <c r="A28" s="14" t="s">
        <v>56</v>
      </c>
      <c r="B28" s="1">
        <v>5</v>
      </c>
      <c r="C28" s="1">
        <v>5</v>
      </c>
      <c r="D28" s="3">
        <v>35</v>
      </c>
      <c r="E28" s="3">
        <v>40</v>
      </c>
      <c r="F28" s="1"/>
      <c r="G28" s="3"/>
      <c r="H28" s="3"/>
    </row>
    <row r="29" spans="1:8" ht="18" customHeight="1" outlineLevel="1" x14ac:dyDescent="0.3">
      <c r="A29" s="14" t="s">
        <v>57</v>
      </c>
      <c r="B29" s="1">
        <v>7</v>
      </c>
      <c r="C29" s="1">
        <v>7</v>
      </c>
      <c r="D29" s="3">
        <v>49</v>
      </c>
      <c r="E29" s="3">
        <v>56</v>
      </c>
      <c r="F29" s="1"/>
      <c r="G29" s="3"/>
      <c r="H29" s="3"/>
    </row>
    <row r="30" spans="1:8" ht="18" customHeight="1" outlineLevel="1" x14ac:dyDescent="0.3">
      <c r="A30" s="14" t="s">
        <v>58</v>
      </c>
      <c r="B30" s="1">
        <v>3</v>
      </c>
      <c r="C30" s="1">
        <v>3</v>
      </c>
      <c r="D30" s="3"/>
      <c r="E30" s="3"/>
      <c r="F30" s="1"/>
      <c r="G30" s="3"/>
      <c r="H30" s="3">
        <v>24</v>
      </c>
    </row>
    <row r="31" spans="1:8" ht="18" customHeight="1" outlineLevel="1" x14ac:dyDescent="0.3">
      <c r="A31" s="14" t="s">
        <v>59</v>
      </c>
      <c r="B31" s="1">
        <v>7</v>
      </c>
      <c r="C31" s="1">
        <v>7</v>
      </c>
      <c r="D31" s="3">
        <v>49</v>
      </c>
      <c r="E31" s="3">
        <v>56</v>
      </c>
      <c r="F31" s="3"/>
      <c r="G31" s="3"/>
      <c r="H31" s="3"/>
    </row>
    <row r="32" spans="1:8" ht="28.8" outlineLevel="1" x14ac:dyDescent="0.3">
      <c r="A32" s="13" t="s">
        <v>60</v>
      </c>
      <c r="B32" s="2"/>
      <c r="C32" s="5" t="s">
        <v>8</v>
      </c>
      <c r="D32" s="5" t="s">
        <v>75</v>
      </c>
      <c r="E32" s="5" t="s">
        <v>75</v>
      </c>
      <c r="F32" s="5" t="s">
        <v>76</v>
      </c>
      <c r="G32" s="5" t="s">
        <v>74</v>
      </c>
      <c r="H32" s="5" t="s">
        <v>9</v>
      </c>
    </row>
    <row r="33" spans="1:8" ht="18" customHeight="1" outlineLevel="1" x14ac:dyDescent="0.3">
      <c r="A33" s="14" t="s">
        <v>61</v>
      </c>
      <c r="B33" s="1">
        <v>5</v>
      </c>
      <c r="C33" s="3"/>
      <c r="D33" s="3"/>
      <c r="E33" s="3"/>
      <c r="F33" s="1"/>
      <c r="G33" s="3"/>
      <c r="H33" s="3">
        <v>40</v>
      </c>
    </row>
    <row r="34" spans="1:8" ht="18" customHeight="1" outlineLevel="1" x14ac:dyDescent="0.3">
      <c r="A34" s="14" t="s">
        <v>62</v>
      </c>
      <c r="B34" s="1">
        <v>5</v>
      </c>
      <c r="C34" s="3"/>
      <c r="D34" s="3"/>
      <c r="E34" s="3"/>
      <c r="F34" s="1"/>
      <c r="G34" s="3"/>
      <c r="H34" s="3">
        <v>40</v>
      </c>
    </row>
    <row r="35" spans="1:8" ht="18" customHeight="1" outlineLevel="1" x14ac:dyDescent="0.3">
      <c r="A35" s="14" t="s">
        <v>63</v>
      </c>
      <c r="B35" s="1">
        <v>5</v>
      </c>
      <c r="C35" s="3">
        <v>5</v>
      </c>
      <c r="D35" s="1"/>
      <c r="E35" s="3"/>
      <c r="F35" s="3"/>
      <c r="G35" s="3">
        <v>40</v>
      </c>
      <c r="H35" s="1"/>
    </row>
    <row r="36" spans="1:8" ht="18" customHeight="1" outlineLevel="1" x14ac:dyDescent="0.3">
      <c r="A36" s="14" t="s">
        <v>64</v>
      </c>
      <c r="B36" s="1">
        <v>4</v>
      </c>
      <c r="C36" s="3">
        <v>4</v>
      </c>
      <c r="D36" s="1"/>
      <c r="E36" s="3"/>
      <c r="F36" s="3"/>
      <c r="G36" s="3">
        <v>32</v>
      </c>
      <c r="H36" s="28"/>
    </row>
    <row r="37" spans="1:8" x14ac:dyDescent="0.3">
      <c r="A37" s="16" t="s">
        <v>68</v>
      </c>
      <c r="B37" s="1">
        <v>1</v>
      </c>
      <c r="C37" s="1">
        <v>1</v>
      </c>
      <c r="D37" s="1"/>
      <c r="E37" s="1"/>
      <c r="F37" s="1"/>
      <c r="G37" s="30">
        <v>8</v>
      </c>
      <c r="H37" s="1"/>
    </row>
    <row r="38" spans="1:8" x14ac:dyDescent="0.3">
      <c r="B38">
        <f>SUM(B6:B37)</f>
        <v>132</v>
      </c>
      <c r="H38" s="29"/>
    </row>
  </sheetData>
  <mergeCells count="3">
    <mergeCell ref="C4:H4"/>
    <mergeCell ref="J4:K4"/>
    <mergeCell ref="A2:D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1"/>
  <sheetViews>
    <sheetView tabSelected="1" zoomScale="85" zoomScaleNormal="85" workbookViewId="0">
      <selection activeCell="I32" sqref="I32"/>
    </sheetView>
  </sheetViews>
  <sheetFormatPr baseColWidth="10" defaultRowHeight="14.4" x14ac:dyDescent="0.3"/>
  <cols>
    <col min="1" max="1" width="6.44140625" customWidth="1"/>
    <col min="2" max="2" width="21" customWidth="1"/>
    <col min="3" max="3" width="40.44140625" customWidth="1"/>
    <col min="4" max="4" width="10.77734375" customWidth="1"/>
    <col min="5" max="5" width="7.44140625" customWidth="1"/>
    <col min="6" max="6" width="23.77734375" customWidth="1"/>
    <col min="7" max="7" width="4.88671875" customWidth="1"/>
    <col min="8" max="8" width="23.44140625" customWidth="1"/>
    <col min="9" max="9" width="31.109375" customWidth="1"/>
    <col min="10" max="10" width="16" customWidth="1"/>
    <col min="11" max="11" width="15.21875" customWidth="1"/>
  </cols>
  <sheetData>
    <row r="2" spans="1:11" ht="28.8" x14ac:dyDescent="0.3">
      <c r="A2" s="4" t="s">
        <v>10</v>
      </c>
      <c r="B2" s="4" t="s">
        <v>11</v>
      </c>
      <c r="C2" s="4" t="s">
        <v>12</v>
      </c>
      <c r="D2" s="5" t="s">
        <v>18</v>
      </c>
      <c r="E2" s="4" t="s">
        <v>15</v>
      </c>
      <c r="F2" s="4" t="s">
        <v>13</v>
      </c>
      <c r="H2" s="25" t="s">
        <v>27</v>
      </c>
      <c r="I2" s="26"/>
      <c r="J2" s="26"/>
      <c r="K2" s="26"/>
    </row>
    <row r="3" spans="1:11" x14ac:dyDescent="0.3">
      <c r="A3" s="1" t="s">
        <v>14</v>
      </c>
      <c r="B3" s="1" t="s">
        <v>8</v>
      </c>
      <c r="C3" s="1" t="s">
        <v>69</v>
      </c>
      <c r="D3" s="19">
        <v>8390</v>
      </c>
      <c r="E3" s="7">
        <v>68</v>
      </c>
      <c r="F3" s="6">
        <f>D3*E3</f>
        <v>570520</v>
      </c>
      <c r="H3" s="4" t="s">
        <v>11</v>
      </c>
      <c r="I3" s="4" t="s">
        <v>12</v>
      </c>
      <c r="J3" s="4" t="s">
        <v>26</v>
      </c>
      <c r="K3" s="4" t="s">
        <v>28</v>
      </c>
    </row>
    <row r="4" spans="1:11" x14ac:dyDescent="0.3">
      <c r="A4" s="1" t="s">
        <v>78</v>
      </c>
      <c r="B4" s="1" t="s">
        <v>75</v>
      </c>
      <c r="C4" s="1" t="s">
        <v>69</v>
      </c>
      <c r="D4" s="19">
        <v>5455</v>
      </c>
      <c r="E4" s="7"/>
      <c r="F4" s="6">
        <f t="shared" ref="F4:F7" si="0">D4*E4</f>
        <v>0</v>
      </c>
      <c r="H4" s="1" t="s">
        <v>8</v>
      </c>
      <c r="I4" s="1" t="s">
        <v>69</v>
      </c>
      <c r="J4" s="19">
        <v>8390</v>
      </c>
      <c r="K4" s="19">
        <v>1599000</v>
      </c>
    </row>
    <row r="5" spans="1:11" x14ac:dyDescent="0.3">
      <c r="A5" s="1" t="s">
        <v>78</v>
      </c>
      <c r="B5" s="1" t="s">
        <v>75</v>
      </c>
      <c r="C5" s="9" t="s">
        <v>70</v>
      </c>
      <c r="D5" s="19">
        <v>5455</v>
      </c>
      <c r="E5" s="7">
        <v>18</v>
      </c>
      <c r="F5" s="6">
        <f t="shared" si="0"/>
        <v>98190</v>
      </c>
      <c r="H5" s="1" t="s">
        <v>75</v>
      </c>
      <c r="I5" s="1" t="s">
        <v>69</v>
      </c>
      <c r="J5" s="19">
        <v>5455</v>
      </c>
      <c r="K5" s="19">
        <v>1040000</v>
      </c>
    </row>
    <row r="6" spans="1:11" x14ac:dyDescent="0.3">
      <c r="A6" s="1" t="s">
        <v>79</v>
      </c>
      <c r="B6" s="1" t="s">
        <v>76</v>
      </c>
      <c r="C6" s="9" t="s">
        <v>70</v>
      </c>
      <c r="D6" s="31">
        <v>4460</v>
      </c>
      <c r="E6" s="7">
        <v>112</v>
      </c>
      <c r="F6" s="6">
        <f t="shared" si="0"/>
        <v>499520</v>
      </c>
      <c r="H6" s="1" t="s">
        <v>75</v>
      </c>
      <c r="I6" s="9" t="s">
        <v>70</v>
      </c>
      <c r="J6" s="19">
        <v>5455</v>
      </c>
      <c r="K6" s="19">
        <v>1040000</v>
      </c>
    </row>
    <row r="7" spans="1:11" x14ac:dyDescent="0.3">
      <c r="A7" s="1" t="s">
        <v>80</v>
      </c>
      <c r="B7" s="1" t="s">
        <v>77</v>
      </c>
      <c r="C7" s="1" t="s">
        <v>71</v>
      </c>
      <c r="D7" s="31">
        <v>4090</v>
      </c>
      <c r="E7" s="7">
        <v>122</v>
      </c>
      <c r="F7" s="6">
        <f t="shared" si="0"/>
        <v>498980</v>
      </c>
      <c r="H7" s="1" t="s">
        <v>76</v>
      </c>
      <c r="I7" s="9" t="s">
        <v>70</v>
      </c>
      <c r="J7" s="31">
        <v>4460</v>
      </c>
      <c r="K7" s="19">
        <v>849892</v>
      </c>
    </row>
    <row r="8" spans="1:11" x14ac:dyDescent="0.3">
      <c r="A8" s="1" t="s">
        <v>9</v>
      </c>
      <c r="B8" s="1" t="s">
        <v>25</v>
      </c>
      <c r="C8" s="1" t="s">
        <v>71</v>
      </c>
      <c r="D8" s="19">
        <v>4815</v>
      </c>
      <c r="E8" s="7"/>
      <c r="F8" s="6">
        <f t="shared" ref="F4:F8" si="1">D8*E8</f>
        <v>0</v>
      </c>
      <c r="H8" s="1" t="s">
        <v>77</v>
      </c>
      <c r="I8" s="1" t="s">
        <v>71</v>
      </c>
      <c r="J8" s="31">
        <v>4090</v>
      </c>
      <c r="K8" s="18">
        <v>780000</v>
      </c>
    </row>
    <row r="9" spans="1:11" x14ac:dyDescent="0.3">
      <c r="A9" s="1"/>
      <c r="B9" s="20" t="s">
        <v>65</v>
      </c>
      <c r="C9" s="21"/>
      <c r="D9" s="21"/>
      <c r="E9" s="22"/>
      <c r="F9" s="6">
        <f>SUM(F3:F8)</f>
        <v>1667210</v>
      </c>
      <c r="H9" s="1" t="s">
        <v>25</v>
      </c>
      <c r="I9" s="1" t="s">
        <v>71</v>
      </c>
      <c r="J9" s="19">
        <v>4815</v>
      </c>
      <c r="K9" s="19">
        <v>918000</v>
      </c>
    </row>
    <row r="12" spans="1:11" ht="28.8" x14ac:dyDescent="0.3">
      <c r="A12" s="4" t="s">
        <v>10</v>
      </c>
      <c r="B12" s="4" t="s">
        <v>11</v>
      </c>
      <c r="C12" s="4" t="s">
        <v>12</v>
      </c>
      <c r="D12" s="5" t="s">
        <v>17</v>
      </c>
      <c r="E12" s="4" t="s">
        <v>15</v>
      </c>
      <c r="F12" s="4" t="s">
        <v>16</v>
      </c>
      <c r="H12" s="25" t="s">
        <v>23</v>
      </c>
      <c r="I12" s="26"/>
    </row>
    <row r="13" spans="1:11" x14ac:dyDescent="0.3">
      <c r="A13" s="1" t="s">
        <v>14</v>
      </c>
      <c r="B13" s="1" t="s">
        <v>8</v>
      </c>
      <c r="C13" s="1" t="s">
        <v>69</v>
      </c>
      <c r="D13" s="19">
        <v>8390</v>
      </c>
      <c r="E13" s="7">
        <v>84</v>
      </c>
      <c r="F13" s="6">
        <f>D13*E13</f>
        <v>704760</v>
      </c>
      <c r="H13" s="1" t="s">
        <v>8</v>
      </c>
      <c r="I13" s="6">
        <f>F3+F13+F23</f>
        <v>1359180</v>
      </c>
    </row>
    <row r="14" spans="1:11" x14ac:dyDescent="0.3">
      <c r="A14" s="1" t="s">
        <v>78</v>
      </c>
      <c r="B14" s="1" t="s">
        <v>75</v>
      </c>
      <c r="C14" s="1" t="s">
        <v>69</v>
      </c>
      <c r="D14" s="19">
        <v>5455</v>
      </c>
      <c r="E14" s="7">
        <v>567</v>
      </c>
      <c r="F14" s="6">
        <f t="shared" ref="F14:F17" si="2">D14*E14</f>
        <v>3092985</v>
      </c>
      <c r="H14" s="1" t="s">
        <v>75</v>
      </c>
      <c r="I14" s="6">
        <f t="shared" ref="I14:I18" si="3">F4+F14+F24</f>
        <v>3092985</v>
      </c>
    </row>
    <row r="15" spans="1:11" x14ac:dyDescent="0.3">
      <c r="A15" s="1" t="s">
        <v>78</v>
      </c>
      <c r="B15" s="1" t="s">
        <v>75</v>
      </c>
      <c r="C15" s="9" t="s">
        <v>70</v>
      </c>
      <c r="D15" s="19">
        <v>5455</v>
      </c>
      <c r="E15" s="7">
        <v>648</v>
      </c>
      <c r="F15" s="6">
        <f t="shared" si="2"/>
        <v>3534840</v>
      </c>
      <c r="H15" s="1" t="s">
        <v>75</v>
      </c>
      <c r="I15" s="6">
        <f t="shared" si="3"/>
        <v>3633030</v>
      </c>
    </row>
    <row r="16" spans="1:11" x14ac:dyDescent="0.3">
      <c r="A16" s="1" t="s">
        <v>79</v>
      </c>
      <c r="B16" s="1" t="s">
        <v>76</v>
      </c>
      <c r="C16" s="9" t="s">
        <v>70</v>
      </c>
      <c r="D16" s="31">
        <v>4460</v>
      </c>
      <c r="E16" s="7"/>
      <c r="F16" s="6">
        <f t="shared" si="2"/>
        <v>0</v>
      </c>
      <c r="H16" s="1" t="s">
        <v>76</v>
      </c>
      <c r="I16" s="6">
        <f t="shared" si="3"/>
        <v>499520</v>
      </c>
    </row>
    <row r="17" spans="1:9" x14ac:dyDescent="0.3">
      <c r="A17" s="1" t="s">
        <v>80</v>
      </c>
      <c r="B17" s="1" t="s">
        <v>77</v>
      </c>
      <c r="C17" s="1" t="s">
        <v>71</v>
      </c>
      <c r="D17" s="31">
        <v>4090</v>
      </c>
      <c r="E17" s="7"/>
      <c r="F17" s="6">
        <f t="shared" si="2"/>
        <v>0</v>
      </c>
      <c r="H17" s="1" t="s">
        <v>77</v>
      </c>
      <c r="I17" s="6">
        <f t="shared" si="3"/>
        <v>826180</v>
      </c>
    </row>
    <row r="18" spans="1:9" x14ac:dyDescent="0.3">
      <c r="A18" s="1" t="s">
        <v>9</v>
      </c>
      <c r="B18" s="1" t="s">
        <v>25</v>
      </c>
      <c r="C18" s="1" t="s">
        <v>71</v>
      </c>
      <c r="D18" s="19">
        <v>4815</v>
      </c>
      <c r="E18" s="7">
        <v>64</v>
      </c>
      <c r="F18" s="6">
        <f t="shared" ref="F14:F18" si="4">D18*E18</f>
        <v>308160</v>
      </c>
      <c r="H18" s="1" t="s">
        <v>25</v>
      </c>
      <c r="I18" s="6">
        <f t="shared" si="3"/>
        <v>693360</v>
      </c>
    </row>
    <row r="19" spans="1:9" ht="15.6" x14ac:dyDescent="0.3">
      <c r="A19" s="1"/>
      <c r="B19" s="20" t="s">
        <v>66</v>
      </c>
      <c r="C19" s="21"/>
      <c r="D19" s="21"/>
      <c r="E19" s="22"/>
      <c r="F19" s="6">
        <f>SUM(F13:F18)</f>
        <v>7640745</v>
      </c>
      <c r="H19" s="8" t="s">
        <v>24</v>
      </c>
      <c r="I19" s="10">
        <f>SUM(I13:I18)</f>
        <v>10104255</v>
      </c>
    </row>
    <row r="22" spans="1:9" ht="28.8" x14ac:dyDescent="0.3">
      <c r="A22" s="4" t="s">
        <v>10</v>
      </c>
      <c r="B22" s="4" t="s">
        <v>11</v>
      </c>
      <c r="C22" s="4" t="s">
        <v>12</v>
      </c>
      <c r="D22" s="5" t="s">
        <v>17</v>
      </c>
      <c r="E22" s="4" t="s">
        <v>15</v>
      </c>
      <c r="F22" s="4" t="s">
        <v>19</v>
      </c>
      <c r="H22" s="25" t="s">
        <v>20</v>
      </c>
      <c r="I22" s="26"/>
    </row>
    <row r="23" spans="1:9" x14ac:dyDescent="0.3">
      <c r="A23" s="1" t="s">
        <v>14</v>
      </c>
      <c r="B23" s="1" t="s">
        <v>8</v>
      </c>
      <c r="C23" s="1" t="s">
        <v>69</v>
      </c>
      <c r="D23" s="19">
        <v>8390</v>
      </c>
      <c r="E23" s="7">
        <v>10</v>
      </c>
      <c r="F23" s="6">
        <f>D23*E23</f>
        <v>83900</v>
      </c>
      <c r="H23" s="1" t="s">
        <v>0</v>
      </c>
      <c r="I23" s="6">
        <f>F9</f>
        <v>1667210</v>
      </c>
    </row>
    <row r="24" spans="1:9" x14ac:dyDescent="0.3">
      <c r="A24" s="1" t="s">
        <v>78</v>
      </c>
      <c r="B24" s="1" t="s">
        <v>75</v>
      </c>
      <c r="C24" s="1" t="s">
        <v>69</v>
      </c>
      <c r="D24" s="19">
        <v>5455</v>
      </c>
      <c r="E24" s="7"/>
      <c r="F24" s="6">
        <f t="shared" ref="F24:F27" si="5">D24*E24</f>
        <v>0</v>
      </c>
      <c r="H24" s="1" t="s">
        <v>21</v>
      </c>
      <c r="I24" s="6">
        <f>F19</f>
        <v>7640745</v>
      </c>
    </row>
    <row r="25" spans="1:9" x14ac:dyDescent="0.3">
      <c r="A25" s="1" t="s">
        <v>78</v>
      </c>
      <c r="B25" s="1" t="s">
        <v>75</v>
      </c>
      <c r="C25" s="9" t="s">
        <v>70</v>
      </c>
      <c r="D25" s="19">
        <v>5455</v>
      </c>
      <c r="E25" s="7"/>
      <c r="F25" s="6">
        <f t="shared" si="5"/>
        <v>0</v>
      </c>
      <c r="H25" s="1" t="s">
        <v>1</v>
      </c>
      <c r="I25" s="6">
        <f>F29</f>
        <v>796300</v>
      </c>
    </row>
    <row r="26" spans="1:9" ht="15.6" x14ac:dyDescent="0.3">
      <c r="A26" s="1" t="s">
        <v>79</v>
      </c>
      <c r="B26" s="1" t="s">
        <v>76</v>
      </c>
      <c r="C26" s="9" t="s">
        <v>70</v>
      </c>
      <c r="D26" s="31">
        <v>4460</v>
      </c>
      <c r="E26" s="7"/>
      <c r="F26" s="6">
        <f t="shared" si="5"/>
        <v>0</v>
      </c>
      <c r="H26" s="8" t="s">
        <v>22</v>
      </c>
      <c r="I26" s="10">
        <f>SUM(I23:I25)</f>
        <v>10104255</v>
      </c>
    </row>
    <row r="27" spans="1:9" x14ac:dyDescent="0.3">
      <c r="A27" s="1" t="s">
        <v>80</v>
      </c>
      <c r="B27" s="1" t="s">
        <v>77</v>
      </c>
      <c r="C27" s="1" t="s">
        <v>71</v>
      </c>
      <c r="D27" s="31">
        <v>4090</v>
      </c>
      <c r="E27" s="7">
        <v>80</v>
      </c>
      <c r="F27" s="6">
        <f t="shared" si="5"/>
        <v>327200</v>
      </c>
    </row>
    <row r="28" spans="1:9" x14ac:dyDescent="0.3">
      <c r="A28" s="1" t="s">
        <v>9</v>
      </c>
      <c r="B28" s="1" t="s">
        <v>25</v>
      </c>
      <c r="C28" s="1" t="s">
        <v>71</v>
      </c>
      <c r="D28" s="19">
        <v>4815</v>
      </c>
      <c r="E28" s="7">
        <v>80</v>
      </c>
      <c r="F28" s="6">
        <f t="shared" ref="F24:F28" si="6">D28*E28</f>
        <v>385200</v>
      </c>
    </row>
    <row r="29" spans="1:9" x14ac:dyDescent="0.3">
      <c r="A29" s="1"/>
      <c r="B29" s="20" t="s">
        <v>67</v>
      </c>
      <c r="C29" s="21"/>
      <c r="D29" s="21"/>
      <c r="E29" s="22"/>
      <c r="F29" s="6">
        <f>SUM(F23:F28)</f>
        <v>796300</v>
      </c>
      <c r="H29" s="4" t="s">
        <v>29</v>
      </c>
      <c r="I29" s="11">
        <v>0.6</v>
      </c>
    </row>
    <row r="30" spans="1:9" x14ac:dyDescent="0.3">
      <c r="H30" s="1" t="s">
        <v>30</v>
      </c>
      <c r="I30" s="6">
        <f>I26*I29</f>
        <v>6062553</v>
      </c>
    </row>
    <row r="31" spans="1:9" x14ac:dyDescent="0.3">
      <c r="H31" s="1" t="s">
        <v>31</v>
      </c>
      <c r="I31" s="6">
        <f>I26+I30</f>
        <v>16166808</v>
      </c>
    </row>
  </sheetData>
  <mergeCells count="6">
    <mergeCell ref="B29:E29"/>
    <mergeCell ref="H2:K2"/>
    <mergeCell ref="H22:I22"/>
    <mergeCell ref="H12:I12"/>
    <mergeCell ref="B9:E9"/>
    <mergeCell ref="B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BRUNO . VILLARROEL PAIVA</cp:lastModifiedBy>
  <dcterms:created xsi:type="dcterms:W3CDTF">2018-01-25T19:02:19Z</dcterms:created>
  <dcterms:modified xsi:type="dcterms:W3CDTF">2025-09-04T21:20:50Z</dcterms:modified>
</cp:coreProperties>
</file>