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nB\CompPara\Trabalhos\Gauss\"/>
    </mc:Choice>
  </mc:AlternateContent>
  <xr:revisionPtr revIDLastSave="0" documentId="13_ncr:1_{24E9B8A3-5B6B-459D-8F16-3E434C9566AC}" xr6:coauthVersionLast="31" xr6:coauthVersionMax="31" xr10:uidLastSave="{00000000-0000-0000-0000-000000000000}"/>
  <bookViews>
    <workbookView xWindow="0" yWindow="0" windowWidth="7845" windowHeight="12210" xr2:uid="{6C206515-01B1-41DB-A32D-4F96FF5E3D3A}"/>
  </bookViews>
  <sheets>
    <sheet name="Chart1" sheetId="2" r:id="rId1"/>
    <sheet name="Sheet1" sheetId="1" r:id="rId2"/>
  </sheets>
  <definedNames>
    <definedName name="ExternalData_1" localSheetId="1" hidden="1">Sheet1!$A$1:$B$11</definedName>
    <definedName name="ExternalData_2" localSheetId="1" hidden="1">Sheet1!$G$1:$H$11</definedName>
    <definedName name="ExternalData_3" localSheetId="1" hidden="1">Sheet1!$M$1:$N$11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2" i="1" s="1"/>
  <c r="H12" i="1"/>
  <c r="I2" i="1" s="1"/>
  <c r="N12" i="1"/>
  <c r="O2" i="1" s="1"/>
  <c r="C8" i="1" l="1"/>
  <c r="C7" i="1"/>
  <c r="C6" i="1"/>
  <c r="C4" i="1"/>
  <c r="C5" i="1"/>
  <c r="C11" i="1"/>
  <c r="C3" i="1"/>
  <c r="C9" i="1"/>
  <c r="C10" i="1"/>
  <c r="I8" i="1"/>
  <c r="I5" i="1"/>
  <c r="I4" i="1"/>
  <c r="I7" i="1"/>
  <c r="I11" i="1"/>
  <c r="I3" i="1"/>
  <c r="I9" i="1"/>
  <c r="I6" i="1"/>
  <c r="I10" i="1"/>
  <c r="O6" i="1"/>
  <c r="O4" i="1"/>
  <c r="O10" i="1"/>
  <c r="O9" i="1"/>
  <c r="O8" i="1"/>
  <c r="O7" i="1"/>
  <c r="O5" i="1"/>
  <c r="O11" i="1"/>
  <c r="O3" i="1"/>
  <c r="B14" i="1" l="1"/>
  <c r="H14" i="1"/>
  <c r="N14" i="1"/>
  <c r="J51" i="1"/>
  <c r="O12" i="1" l="1"/>
  <c r="I12" i="1"/>
  <c r="C12" i="1"/>
  <c r="D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_dados" description="Connection to the 'M_dados' query in the workbook." type="5" refreshedVersion="6" background="1" saveData="1">
    <dbPr connection="Provider=Microsoft.Mashup.OleDb.1;Data Source=$Workbook$;Location=M_dados;Extended Properties=&quot;&quot;" command="SELECT * FROM [M_dados]"/>
  </connection>
  <connection id="2" xr16:uid="{00000000-0015-0000-FFFF-FFFF01000000}" keepAlive="1" name="Query - P_dados" description="Connection to the 'P_dados' query in the workbook." type="5" refreshedVersion="6" background="1" saveData="1">
    <dbPr connection="Provider=Microsoft.Mashup.OleDb.1;Data Source=$Workbook$;Location=P_dados;Extended Properties=&quot;&quot;" command="SELECT * FROM [P_dados]"/>
  </connection>
  <connection id="3" xr16:uid="{00000000-0015-0000-FFFF-FFFF02000000}" keepAlive="1" name="Query - S_dados" description="Connection to the 'S_dados' query in the workbook." type="5" refreshedVersion="6" background="1" saveData="1">
    <dbPr connection="Provider=Microsoft.Mashup.OleDb.1;Data Source=$Workbook$;Location=S_dados;Extended Properties=&quot;&quot;" command="SELECT * FROM [S_dados]"/>
  </connection>
</connections>
</file>

<file path=xl/sharedStrings.xml><?xml version="1.0" encoding="utf-8"?>
<sst xmlns="http://schemas.openxmlformats.org/spreadsheetml/2006/main" count="15" uniqueCount="8">
  <si>
    <t>Column1</t>
  </si>
  <si>
    <t>Column2</t>
  </si>
  <si>
    <t>Total</t>
  </si>
  <si>
    <t>&lt;- Serial</t>
  </si>
  <si>
    <t>&lt;-Paralelo</t>
  </si>
  <si>
    <t>&lt;-Multiplo</t>
  </si>
  <si>
    <t>prob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</si>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</sst>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0.00%</c:formatCode>
                <c:ptCount val="10"/>
                <c:pt idx="0">
                  <c:v>0</c:v>
                </c:pt>
                <c:pt idx="1">
                  <c:v>0.17651840999999999</c:v>
                </c:pt>
                <c:pt idx="2">
                  <c:v>0.11762206</c:v>
                </c:pt>
                <c:pt idx="3">
                  <c:v>0.11762959000000001</c:v>
                </c:pt>
                <c:pt idx="4">
                  <c:v>5.8836590000000001E-2</c:v>
                </c:pt>
                <c:pt idx="5">
                  <c:v>0.17653139000000001</c:v>
                </c:pt>
                <c:pt idx="6">
                  <c:v>5.8813740000000003E-2</c:v>
                </c:pt>
                <c:pt idx="7">
                  <c:v>0.17641824</c:v>
                </c:pt>
                <c:pt idx="8">
                  <c:v>5.8838090000000003E-2</c:v>
                </c:pt>
                <c:pt idx="9">
                  <c:v>5.8791889999999999E-2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3-457C-8CFC-65DFF6497B2B}"/>
            </c:ext>
          </c:extLst>
        </c:ser>
        <c:ser>
          <c:idx val="1"/>
          <c:order val="1"/>
          <c:tx>
            <c:v>Paralelo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Sheet1!$I$2:$I$11</c:f>
              <c:numCache>
                <c:formatCode>0.00%</c:formatCode>
                <c:ptCount val="10"/>
                <c:pt idx="0">
                  <c:v>0</c:v>
                </c:pt>
                <c:pt idx="1">
                  <c:v>0.17646582999999999</c:v>
                </c:pt>
                <c:pt idx="2">
                  <c:v>0.11771063</c:v>
                </c:pt>
                <c:pt idx="3">
                  <c:v>0.11763406</c:v>
                </c:pt>
                <c:pt idx="4">
                  <c:v>5.8785320000000002E-2</c:v>
                </c:pt>
                <c:pt idx="5">
                  <c:v>0.17642383</c:v>
                </c:pt>
                <c:pt idx="6">
                  <c:v>5.8837109999999998E-2</c:v>
                </c:pt>
                <c:pt idx="7">
                  <c:v>0.17644435</c:v>
                </c:pt>
                <c:pt idx="8">
                  <c:v>5.8851819999999999E-2</c:v>
                </c:pt>
                <c:pt idx="9">
                  <c:v>5.8847049999999998E-2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3-457C-8CFC-65DFF6497B2B}"/>
            </c:ext>
          </c:extLst>
        </c:ser>
        <c:ser>
          <c:idx val="2"/>
          <c:order val="2"/>
          <c:tx>
            <c:v>Multiplo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Sheet1!$O$2:$O$11</c:f>
              <c:numCache>
                <c:formatCode>0.00%</c:formatCode>
                <c:ptCount val="10"/>
                <c:pt idx="0">
                  <c:v>0</c:v>
                </c:pt>
                <c:pt idx="1">
                  <c:v>0.17645759999999999</c:v>
                </c:pt>
                <c:pt idx="2">
                  <c:v>0.11765684125</c:v>
                </c:pt>
                <c:pt idx="3">
                  <c:v>0.11765480624999999</c:v>
                </c:pt>
                <c:pt idx="4">
                  <c:v>5.8819742500000001E-2</c:v>
                </c:pt>
                <c:pt idx="5">
                  <c:v>0.176457055</c:v>
                </c:pt>
                <c:pt idx="6">
                  <c:v>5.8821940000000003E-2</c:v>
                </c:pt>
                <c:pt idx="7">
                  <c:v>0.17649650375000001</c:v>
                </c:pt>
                <c:pt idx="8">
                  <c:v>5.8809262500000001E-2</c:v>
                </c:pt>
                <c:pt idx="9">
                  <c:v>5.8826248749999997E-2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3-457C-8CFC-65DFF649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92192"/>
        <c:axId val="987278384"/>
      </c:barChart>
      <c:catAx>
        <c:axId val="9179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7278384"/>
        <c:crosses val="autoZero"/>
        <c:auto val="1"/>
        <c:lblAlgn val="ctr"/>
        <c:lblOffset val="100"/>
        <c:noMultiLvlLbl val="0"/>
      </c:catAx>
      <c:valAx>
        <c:axId val="98727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7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EB00A4-347C-4402-B70F-E421D31B148A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55DBA-F59D-4D16-BB2C-9193E6A737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100-000002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52E86-E3CA-4D19-8C5C-CF91A2B21E6D}" name="S_dados" displayName="S_dados" ref="A1:C12" tableType="queryTable" totalsRowCount="1">
  <autoFilter ref="A1:C11" xr:uid="{D4737911-C1A1-4D95-B4F4-6486C8B92ABC}"/>
  <tableColumns count="3">
    <tableColumn id="1" xr3:uid="{D9E777CC-DB23-45A4-BB9D-58C00A71EF0B}" uniqueName="1" name="Column1" totalsRowLabel="Total" queryTableFieldId="1"/>
    <tableColumn id="2" xr3:uid="{070B4D18-96F6-49B1-8B87-B028CC93CD84}" uniqueName="2" name="Column2" totalsRowFunction="sum" queryTableFieldId="2"/>
    <tableColumn id="3" xr3:uid="{2A56BFF5-E122-48B2-8CEC-12EBA37658CB}" uniqueName="3" name="prob" totalsRowFunction="sum" queryTableFieldId="3" dataDxfId="0" totalsRowDxfId="1">
      <calculatedColumnFormula>S_dados[[#This Row],[Column2]]/S_dados[[#Totals],[Column2]]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63377-D2ED-419A-B009-A0B5B71CD487}" name="P_dados" displayName="P_dados" ref="G1:I12" tableType="queryTable" totalsRowCount="1">
  <autoFilter ref="G1:I11" xr:uid="{19C4478E-8221-44AC-B0B5-A2F8874EAF9C}"/>
  <tableColumns count="3">
    <tableColumn id="1" xr3:uid="{E4FB2571-0531-4327-A84E-6B98C7DC6B61}" uniqueName="1" name="Column1" totalsRowLabel="Total" queryTableFieldId="1"/>
    <tableColumn id="2" xr3:uid="{DC0DF7CD-B7D8-43D0-BE11-1B7187CADE8A}" uniqueName="2" name="Column2" totalsRowFunction="sum" queryTableFieldId="2"/>
    <tableColumn id="3" xr3:uid="{50B99E21-F20D-4A46-8027-7B99EC0B89C9}" uniqueName="3" name="prob" totalsRowFunction="sum" queryTableFieldId="3" dataDxfId="2" totalsRowDxfId="3">
      <calculatedColumnFormula>P_dados[[#This Row],[Column2]]/P_dados[[#Totals],[Column2]]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0B135-7B08-4F83-B8B2-83B708B6E58C}" name="M_dados" displayName="M_dados" ref="M1:O12" tableType="queryTable" totalsRowCount="1">
  <autoFilter ref="M1:O11" xr:uid="{7FFCED26-53B3-467D-8555-4A89F646A101}"/>
  <tableColumns count="3">
    <tableColumn id="1" xr3:uid="{9EE9B2F6-48A6-4909-8E6A-71A62364AA94}" uniqueName="1" name="Column1" totalsRowLabel="Total" queryTableFieldId="1"/>
    <tableColumn id="2" xr3:uid="{8A96C204-CCC8-43EB-A197-DC99DE5D9359}" uniqueName="2" name="Column2" totalsRowFunction="sum" queryTableFieldId="2"/>
    <tableColumn id="3" xr3:uid="{D1C231B0-00DC-444D-80D9-AD2BB8A60D92}" uniqueName="3" name="Column3" totalsRowFunction="sum" queryTableFieldId="3" dataDxfId="4" totalsRowDxfId="5">
      <calculatedColumnFormula>M_dados[[#This Row],[Column2]]/M_dados[[#Totals],[Column2]]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D8FD-B432-4A0B-A482-FFA1404522FC}">
  <dimension ref="A1:P51"/>
  <sheetViews>
    <sheetView topLeftCell="A2" workbookViewId="0">
      <selection activeCell="B598" sqref="B598"/>
    </sheetView>
  </sheetViews>
  <sheetFormatPr defaultRowHeight="15" x14ac:dyDescent="0.25"/>
  <cols>
    <col min="1" max="2" width="11.140625" bestFit="1" customWidth="1"/>
    <col min="3" max="3" width="8.28515625" bestFit="1" customWidth="1"/>
    <col min="4" max="6" width="10.7109375" customWidth="1"/>
    <col min="7" max="8" width="11.140625" bestFit="1" customWidth="1"/>
    <col min="9" max="9" width="8.28515625" bestFit="1" customWidth="1"/>
    <col min="10" max="12" width="11.140625" customWidth="1"/>
    <col min="13" max="15" width="11.140625" bestFit="1" customWidth="1"/>
    <col min="16" max="16" width="1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G1" t="s">
        <v>0</v>
      </c>
      <c r="H1" t="s">
        <v>1</v>
      </c>
      <c r="I1" t="s">
        <v>6</v>
      </c>
      <c r="J1" t="s">
        <v>4</v>
      </c>
      <c r="M1" t="s">
        <v>0</v>
      </c>
      <c r="N1" t="s">
        <v>1</v>
      </c>
      <c r="O1" t="s">
        <v>7</v>
      </c>
      <c r="P1" t="s">
        <v>5</v>
      </c>
    </row>
    <row r="2" spans="1:16" x14ac:dyDescent="0.25">
      <c r="A2">
        <v>0</v>
      </c>
      <c r="B2">
        <v>0</v>
      </c>
      <c r="C2" s="1">
        <f>S_dados[[#This Row],[Column2]]/S_dados[[#Totals],[Column2]]</f>
        <v>0</v>
      </c>
      <c r="G2">
        <v>0</v>
      </c>
      <c r="H2">
        <v>0</v>
      </c>
      <c r="I2" s="1">
        <f>P_dados[[#This Row],[Column2]]/P_dados[[#Totals],[Column2]]</f>
        <v>0</v>
      </c>
      <c r="M2">
        <v>0</v>
      </c>
      <c r="N2">
        <v>0</v>
      </c>
      <c r="O2" s="1">
        <f>M_dados[[#This Row],[Column2]]/M_dados[[#Totals],[Column2]]</f>
        <v>0</v>
      </c>
    </row>
    <row r="3" spans="1:16" x14ac:dyDescent="0.25">
      <c r="A3">
        <v>1</v>
      </c>
      <c r="B3">
        <v>17651841</v>
      </c>
      <c r="C3" s="1">
        <f>S_dados[[#This Row],[Column2]]/S_dados[[#Totals],[Column2]]</f>
        <v>0.17651840999999999</v>
      </c>
      <c r="G3">
        <v>1</v>
      </c>
      <c r="H3">
        <v>17646583</v>
      </c>
      <c r="I3" s="1">
        <f>P_dados[[#This Row],[Column2]]/P_dados[[#Totals],[Column2]]</f>
        <v>0.17646582999999999</v>
      </c>
      <c r="M3">
        <v>1</v>
      </c>
      <c r="N3">
        <v>141166080</v>
      </c>
      <c r="O3" s="1">
        <f>M_dados[[#This Row],[Column2]]/M_dados[[#Totals],[Column2]]</f>
        <v>0.17645759999999999</v>
      </c>
    </row>
    <row r="4" spans="1:16" x14ac:dyDescent="0.25">
      <c r="A4">
        <v>2</v>
      </c>
      <c r="B4">
        <v>11762206</v>
      </c>
      <c r="C4" s="1">
        <f>S_dados[[#This Row],[Column2]]/S_dados[[#Totals],[Column2]]</f>
        <v>0.11762206</v>
      </c>
      <c r="G4">
        <v>2</v>
      </c>
      <c r="H4">
        <v>11771063</v>
      </c>
      <c r="I4" s="1">
        <f>P_dados[[#This Row],[Column2]]/P_dados[[#Totals],[Column2]]</f>
        <v>0.11771063</v>
      </c>
      <c r="M4">
        <v>2</v>
      </c>
      <c r="N4">
        <v>94125473</v>
      </c>
      <c r="O4" s="1">
        <f>M_dados[[#This Row],[Column2]]/M_dados[[#Totals],[Column2]]</f>
        <v>0.11765684125</v>
      </c>
    </row>
    <row r="5" spans="1:16" x14ac:dyDescent="0.25">
      <c r="A5">
        <v>3</v>
      </c>
      <c r="B5">
        <v>11762959</v>
      </c>
      <c r="C5" s="1">
        <f>S_dados[[#This Row],[Column2]]/S_dados[[#Totals],[Column2]]</f>
        <v>0.11762959000000001</v>
      </c>
      <c r="G5">
        <v>3</v>
      </c>
      <c r="H5">
        <v>11763406</v>
      </c>
      <c r="I5" s="1">
        <f>P_dados[[#This Row],[Column2]]/P_dados[[#Totals],[Column2]]</f>
        <v>0.11763406</v>
      </c>
      <c r="M5">
        <v>3</v>
      </c>
      <c r="N5">
        <v>94123845</v>
      </c>
      <c r="O5" s="1">
        <f>M_dados[[#This Row],[Column2]]/M_dados[[#Totals],[Column2]]</f>
        <v>0.11765480624999999</v>
      </c>
    </row>
    <row r="6" spans="1:16" x14ac:dyDescent="0.25">
      <c r="A6">
        <v>4</v>
      </c>
      <c r="B6">
        <v>5883659</v>
      </c>
      <c r="C6" s="1">
        <f>S_dados[[#This Row],[Column2]]/S_dados[[#Totals],[Column2]]</f>
        <v>5.8836590000000001E-2</v>
      </c>
      <c r="G6">
        <v>4</v>
      </c>
      <c r="H6">
        <v>5878532</v>
      </c>
      <c r="I6" s="1">
        <f>P_dados[[#This Row],[Column2]]/P_dados[[#Totals],[Column2]]</f>
        <v>5.8785320000000002E-2</v>
      </c>
      <c r="M6">
        <v>4</v>
      </c>
      <c r="N6">
        <v>47055794</v>
      </c>
      <c r="O6" s="1">
        <f>M_dados[[#This Row],[Column2]]/M_dados[[#Totals],[Column2]]</f>
        <v>5.8819742500000001E-2</v>
      </c>
    </row>
    <row r="7" spans="1:16" x14ac:dyDescent="0.25">
      <c r="A7">
        <v>5</v>
      </c>
      <c r="B7">
        <v>17653139</v>
      </c>
      <c r="C7" s="1">
        <f>S_dados[[#This Row],[Column2]]/S_dados[[#Totals],[Column2]]</f>
        <v>0.17653139000000001</v>
      </c>
      <c r="G7">
        <v>5</v>
      </c>
      <c r="H7">
        <v>17642383</v>
      </c>
      <c r="I7" s="1">
        <f>P_dados[[#This Row],[Column2]]/P_dados[[#Totals],[Column2]]</f>
        <v>0.17642383</v>
      </c>
      <c r="M7">
        <v>5</v>
      </c>
      <c r="N7">
        <v>141165644</v>
      </c>
      <c r="O7" s="1">
        <f>M_dados[[#This Row],[Column2]]/M_dados[[#Totals],[Column2]]</f>
        <v>0.176457055</v>
      </c>
    </row>
    <row r="8" spans="1:16" x14ac:dyDescent="0.25">
      <c r="A8">
        <v>6</v>
      </c>
      <c r="B8">
        <v>5881374</v>
      </c>
      <c r="C8" s="1">
        <f>S_dados[[#This Row],[Column2]]/S_dados[[#Totals],[Column2]]</f>
        <v>5.8813740000000003E-2</v>
      </c>
      <c r="G8">
        <v>6</v>
      </c>
      <c r="H8">
        <v>5883711</v>
      </c>
      <c r="I8" s="1">
        <f>P_dados[[#This Row],[Column2]]/P_dados[[#Totals],[Column2]]</f>
        <v>5.8837109999999998E-2</v>
      </c>
      <c r="M8">
        <v>6</v>
      </c>
      <c r="N8">
        <v>47057552</v>
      </c>
      <c r="O8" s="1">
        <f>M_dados[[#This Row],[Column2]]/M_dados[[#Totals],[Column2]]</f>
        <v>5.8821940000000003E-2</v>
      </c>
    </row>
    <row r="9" spans="1:16" x14ac:dyDescent="0.25">
      <c r="A9">
        <v>7</v>
      </c>
      <c r="B9">
        <v>17641824</v>
      </c>
      <c r="C9" s="1">
        <f>S_dados[[#This Row],[Column2]]/S_dados[[#Totals],[Column2]]</f>
        <v>0.17641824</v>
      </c>
      <c r="G9">
        <v>7</v>
      </c>
      <c r="H9">
        <v>17644435</v>
      </c>
      <c r="I9" s="1">
        <f>P_dados[[#This Row],[Column2]]/P_dados[[#Totals],[Column2]]</f>
        <v>0.17644435</v>
      </c>
      <c r="M9">
        <v>7</v>
      </c>
      <c r="N9">
        <v>141197203</v>
      </c>
      <c r="O9" s="1">
        <f>M_dados[[#This Row],[Column2]]/M_dados[[#Totals],[Column2]]</f>
        <v>0.17649650375000001</v>
      </c>
    </row>
    <row r="10" spans="1:16" x14ac:dyDescent="0.25">
      <c r="A10">
        <v>8</v>
      </c>
      <c r="B10">
        <v>5883809</v>
      </c>
      <c r="C10" s="1">
        <f>S_dados[[#This Row],[Column2]]/S_dados[[#Totals],[Column2]]</f>
        <v>5.8838090000000003E-2</v>
      </c>
      <c r="G10">
        <v>8</v>
      </c>
      <c r="H10">
        <v>5885182</v>
      </c>
      <c r="I10" s="1">
        <f>P_dados[[#This Row],[Column2]]/P_dados[[#Totals],[Column2]]</f>
        <v>5.8851819999999999E-2</v>
      </c>
      <c r="M10">
        <v>8</v>
      </c>
      <c r="N10">
        <v>47047410</v>
      </c>
      <c r="O10" s="1">
        <f>M_dados[[#This Row],[Column2]]/M_dados[[#Totals],[Column2]]</f>
        <v>5.8809262500000001E-2</v>
      </c>
    </row>
    <row r="11" spans="1:16" x14ac:dyDescent="0.25">
      <c r="A11">
        <v>9</v>
      </c>
      <c r="B11">
        <v>5879189</v>
      </c>
      <c r="C11" s="1">
        <f>S_dados[[#This Row],[Column2]]/S_dados[[#Totals],[Column2]]</f>
        <v>5.8791889999999999E-2</v>
      </c>
      <c r="G11">
        <v>9</v>
      </c>
      <c r="H11">
        <v>5884705</v>
      </c>
      <c r="I11" s="1">
        <f>P_dados[[#This Row],[Column2]]/P_dados[[#Totals],[Column2]]</f>
        <v>5.8847049999999998E-2</v>
      </c>
      <c r="M11">
        <v>9</v>
      </c>
      <c r="N11">
        <v>47060999</v>
      </c>
      <c r="O11" s="1">
        <f>M_dados[[#This Row],[Column2]]/M_dados[[#Totals],[Column2]]</f>
        <v>5.8826248749999997E-2</v>
      </c>
    </row>
    <row r="12" spans="1:16" x14ac:dyDescent="0.25">
      <c r="A12" t="s">
        <v>2</v>
      </c>
      <c r="B12">
        <f>SUBTOTAL(109,S_dados[Column2])</f>
        <v>100000000</v>
      </c>
      <c r="C12" s="1">
        <f>SUBTOTAL(109,S_dados[prob])</f>
        <v>0.99999999999999989</v>
      </c>
      <c r="G12" t="s">
        <v>2</v>
      </c>
      <c r="H12">
        <f>SUBTOTAL(109,P_dados[Column2])</f>
        <v>100000000</v>
      </c>
      <c r="I12" s="1">
        <f>SUBTOTAL(109,P_dados[prob])</f>
        <v>1</v>
      </c>
      <c r="M12" t="s">
        <v>2</v>
      </c>
      <c r="N12">
        <f>SUBTOTAL(109,M_dados[Column2])</f>
        <v>800000000</v>
      </c>
      <c r="O12" s="1">
        <f>SUBTOTAL(109,M_dados[Column3])</f>
        <v>0.99999999999999989</v>
      </c>
    </row>
    <row r="14" spans="1:16" x14ac:dyDescent="0.25">
      <c r="B14">
        <f>S_dados[[#Totals],[Column2]]/S_dados[[#Totals],[Column2]]</f>
        <v>1</v>
      </c>
      <c r="H14">
        <f>P_dados[[#Totals],[Column2]]/S_dados[[#Totals],[Column2]]</f>
        <v>1</v>
      </c>
      <c r="N14">
        <f>M_dados[[#Totals],[Column2]]/S_dados[[#Totals],[Column2]]</f>
        <v>8</v>
      </c>
    </row>
    <row r="51" spans="4:10" x14ac:dyDescent="0.25">
      <c r="D51">
        <f>P_dados[[#Totals],[Column2]]/S_dados[[#Totals],[Column2]]</f>
        <v>1</v>
      </c>
      <c r="J51">
        <f>M_dados[[#Totals],[Column2]]/P_dados[[#Totals],[Column2]]</f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6DFC1-B958-4303-B7C5-9140ABBB9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Georg</dc:creator>
  <cp:lastModifiedBy>Luiz Georg</cp:lastModifiedBy>
  <cp:lastPrinted>2018-04-13T03:39:35Z</cp:lastPrinted>
  <dcterms:created xsi:type="dcterms:W3CDTF">2018-04-12T19:28:00Z</dcterms:created>
  <dcterms:modified xsi:type="dcterms:W3CDTF">2018-04-13T20:42:06Z</dcterms:modified>
</cp:coreProperties>
</file>