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ain/GoogleDrive/Share/TBS/teaching/IS281/"/>
    </mc:Choice>
  </mc:AlternateContent>
  <xr:revisionPtr revIDLastSave="0" documentId="13_ncr:1_{130BDF0F-3ACA-0B47-8ED1-CB470FBF5CE4}" xr6:coauthVersionLast="45" xr6:coauthVersionMax="45" xr10:uidLastSave="{00000000-0000-0000-0000-000000000000}"/>
  <bookViews>
    <workbookView xWindow="12660" yWindow="460" windowWidth="25720" windowHeight="20020" activeTab="1" xr2:uid="{FC9F407E-EB37-3A4E-8C07-56D476D6F6E0}"/>
  </bookViews>
  <sheets>
    <sheet name="Types of What-If Analyses" sheetId="1" r:id="rId1"/>
    <sheet name="mortgage loan" sheetId="5" r:id="rId2"/>
    <sheet name="direct mail" sheetId="3" r:id="rId3"/>
    <sheet name="production scenario" sheetId="4" r:id="rId4"/>
  </sheets>
  <definedNames>
    <definedName name="Hourly_labor_cost">'production scenario'!$B$2</definedName>
    <definedName name="Material_cost">'production scenario'!$B$3</definedName>
    <definedName name="ProductA_Profit">'production scenario'!$B$13</definedName>
    <definedName name="ProductB_Profit">'production scenario'!$C$13</definedName>
    <definedName name="ProductC_Profit">'production scenario'!$D$13</definedName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'mortgage loan'!$C$8</definedName>
    <definedName name="solver_typ" localSheetId="1" hidden="1">1</definedName>
    <definedName name="solver_val" localSheetId="1" hidden="1">0</definedName>
    <definedName name="solver_ver" localSheetId="1" hidden="1">2</definedName>
    <definedName name="Total_Profit">'production scenario'!$B$15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5" l="1"/>
  <c r="C11" i="5" s="1"/>
  <c r="E5" i="5"/>
  <c r="E6" i="5" s="1"/>
  <c r="E7" i="5" s="1"/>
  <c r="E8" i="5" s="1"/>
  <c r="E9" i="5" s="1"/>
  <c r="E10" i="5" s="1"/>
  <c r="E11" i="5" s="1"/>
  <c r="E12" i="5" s="1"/>
  <c r="F3" i="5" l="1"/>
  <c r="C12" i="5"/>
  <c r="G3" i="5"/>
  <c r="C13" i="5" l="1"/>
  <c r="I3" i="5" s="1"/>
  <c r="H3" i="5"/>
  <c r="B9" i="4" l="1"/>
  <c r="B11" i="4" s="1"/>
  <c r="B13" i="4" s="1"/>
  <c r="C9" i="4"/>
  <c r="C11" i="4" s="1"/>
  <c r="C13" i="4" s="1"/>
  <c r="D9" i="4"/>
  <c r="D11" i="4" s="1"/>
  <c r="D13" i="4" s="1"/>
  <c r="B15" i="4" l="1"/>
  <c r="B10" i="3"/>
  <c r="B12" i="3" s="1"/>
  <c r="B8" i="3"/>
  <c r="B13" i="3" s="1"/>
  <c r="E6" i="3"/>
  <c r="E7" i="3" s="1"/>
  <c r="E8" i="3" s="1"/>
  <c r="E9" i="3" s="1"/>
  <c r="E10" i="3" s="1"/>
  <c r="E11" i="3" s="1"/>
  <c r="E12" i="3" s="1"/>
  <c r="E13" i="3" s="1"/>
  <c r="E14" i="3" s="1"/>
  <c r="H4" i="3"/>
  <c r="I4" i="3" s="1"/>
  <c r="J4" i="3" s="1"/>
  <c r="K4" i="3" s="1"/>
  <c r="L4" i="3" s="1"/>
  <c r="M4" i="3" s="1"/>
  <c r="G4" i="3"/>
  <c r="B14" i="3" l="1"/>
  <c r="E4" i="3" s="1"/>
</calcChain>
</file>

<file path=xl/sharedStrings.xml><?xml version="1.0" encoding="utf-8"?>
<sst xmlns="http://schemas.openxmlformats.org/spreadsheetml/2006/main" count="60" uniqueCount="59">
  <si>
    <t>Mortgage Loan Worksheet</t>
  </si>
  <si>
    <t>Loan Amt</t>
  </si>
  <si>
    <t>Mo Pmt</t>
  </si>
  <si>
    <t>Total Pmts</t>
  </si>
  <si>
    <t>Total Int</t>
  </si>
  <si>
    <t>Input Cells</t>
  </si>
  <si>
    <t>Purchase Price:</t>
  </si>
  <si>
    <t>Interest rate</t>
  </si>
  <si>
    <t>Down Payment:</t>
  </si>
  <si>
    <t>Loan Term:</t>
  </si>
  <si>
    <t>Interest Rate (Months):</t>
  </si>
  <si>
    <t>Result Cells</t>
  </si>
  <si>
    <t>Loan Amount:</t>
  </si>
  <si>
    <t>Monthly Payment:</t>
  </si>
  <si>
    <t>Total Payments:</t>
  </si>
  <si>
    <t>Total Interest:</t>
  </si>
  <si>
    <t>Direct Mail Profit Model</t>
  </si>
  <si>
    <t>Response Rate</t>
  </si>
  <si>
    <t>Number mailed:</t>
  </si>
  <si>
    <t>Response rate:</t>
  </si>
  <si>
    <t>Number Mailed</t>
  </si>
  <si>
    <t>Parameters</t>
  </si>
  <si>
    <t>Printing costs per unit:</t>
  </si>
  <si>
    <t>Mailing costs per unit:</t>
  </si>
  <si>
    <t>Responses:</t>
  </si>
  <si>
    <t>Profit per response:</t>
  </si>
  <si>
    <t>Gross profit:</t>
  </si>
  <si>
    <t>Printing + mailing costs:</t>
  </si>
  <si>
    <t>Net Profit</t>
  </si>
  <si>
    <t>Total Profit</t>
  </si>
  <si>
    <t>Total profit per product</t>
  </si>
  <si>
    <t>Units produced</t>
  </si>
  <si>
    <t>Unit profit</t>
  </si>
  <si>
    <t>Sales price</t>
  </si>
  <si>
    <t>Cost to produce</t>
  </si>
  <si>
    <t>Material per unit</t>
  </si>
  <si>
    <t>Hours per unit</t>
  </si>
  <si>
    <t>Product C</t>
  </si>
  <si>
    <t>Product B</t>
  </si>
  <si>
    <t>Product A</t>
  </si>
  <si>
    <t>Material cost</t>
  </si>
  <si>
    <t>Hourly labor cost</t>
  </si>
  <si>
    <t>Resource Cost Variables</t>
  </si>
  <si>
    <t xml:space="preserve">Manual what-if analysis </t>
  </si>
  <si>
    <t>Plug in new values and observe the effects on formula cells.</t>
  </si>
  <si>
    <t xml:space="preserve">Data tables </t>
  </si>
  <si>
    <t>Create a special type of table that displays the results of selected formula cells as you systematically change one or two input cells.</t>
  </si>
  <si>
    <t xml:space="preserve">Scenario Manager </t>
  </si>
  <si>
    <t>Create named scenarios and generate reports that use outlines or PivotTables.</t>
  </si>
  <si>
    <t>Goal Seek</t>
  </si>
  <si>
    <t xml:space="preserve">Best Case </t>
  </si>
  <si>
    <t>Worst Case</t>
  </si>
  <si>
    <t xml:space="preserve">Most Likely </t>
  </si>
  <si>
    <t>Scenario</t>
  </si>
  <si>
    <t>Hourly Cost</t>
  </si>
  <si>
    <t>Material Cost</t>
  </si>
  <si>
    <t>Determines the value that you need to enter in a single input cell to produce a result that you want in a dependent (formula) cell.</t>
  </si>
  <si>
    <t xml:space="preserve">Solver </t>
  </si>
  <si>
    <t>Determines the values that you need to enter in multiple input cells to produce a result that you want. Moreover, because you can specify additional constraints to the problem, you gain significant problem-solving 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</si>
</sst>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[Red]\(&quot;$&quot;#,##0\)"/>
    <numFmt numFmtId="165" formatCode="&quot;$&quot;#,##0"/>
    <numFmt numFmtId="166" formatCode="0.0000%"/>
    <numFmt numFmtId="167" formatCode="&quot;$&quot;#,##0.00_);[Red]\(&quot;$&quot;#,##0.00\)"/>
    <numFmt numFmtId="168" formatCode="_(* #,##0_);_(* \(#,##0\);_(* &quot;-&quot;??_);_(@_)"/>
    <numFmt numFmtId="169" formatCode="_(&quot;$&quot;* #,##0.00_);_(&quot;$&quot;* \(#,##0.00\);_(&quot;$&quot;* &quot;-&quot;??_);_(@_)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sz val="10"/>
      <color indexed="55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43" fontId="12" fillId="0" borderId="0" applyFont="0" applyFill="0" applyBorder="0" applyAlignment="0" applyProtection="0"/>
    <xf numFmtId="169" fontId="12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1" xfId="1" applyBorder="1"/>
    <xf numFmtId="164" fontId="5" fillId="3" borderId="1" xfId="1" applyNumberFormat="1" applyFont="1" applyFill="1" applyBorder="1" applyAlignment="1">
      <alignment horizontal="center"/>
    </xf>
    <xf numFmtId="164" fontId="2" fillId="0" borderId="1" xfId="1" applyNumberFormat="1" applyBorder="1"/>
    <xf numFmtId="0" fontId="6" fillId="0" borderId="0" xfId="1" applyFont="1" applyAlignment="1">
      <alignment vertical="center" textRotation="90"/>
    </xf>
    <xf numFmtId="10" fontId="5" fillId="3" borderId="1" xfId="1" applyNumberFormat="1" applyFont="1" applyFill="1" applyBorder="1"/>
    <xf numFmtId="165" fontId="2" fillId="0" borderId="1" xfId="1" applyNumberFormat="1" applyBorder="1"/>
    <xf numFmtId="9" fontId="2" fillId="0" borderId="1" xfId="1" applyNumberFormat="1" applyBorder="1"/>
    <xf numFmtId="10" fontId="2" fillId="0" borderId="1" xfId="1" applyNumberFormat="1" applyBorder="1"/>
    <xf numFmtId="0" fontId="2" fillId="0" borderId="0" xfId="1" quotePrefix="1"/>
    <xf numFmtId="166" fontId="2" fillId="0" borderId="0" xfId="1" applyNumberFormat="1"/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2" fillId="0" borderId="1" xfId="1" applyBorder="1" applyAlignment="1">
      <alignment horizontal="left" indent="1"/>
    </xf>
    <xf numFmtId="3" fontId="2" fillId="0" borderId="1" xfId="1" applyNumberFormat="1" applyBorder="1"/>
    <xf numFmtId="165" fontId="10" fillId="0" borderId="1" xfId="1" applyNumberFormat="1" applyFont="1" applyBorder="1"/>
    <xf numFmtId="10" fontId="11" fillId="3" borderId="1" xfId="1" applyNumberFormat="1" applyFont="1" applyFill="1" applyBorder="1"/>
    <xf numFmtId="0" fontId="9" fillId="0" borderId="0" xfId="1" applyFont="1" applyAlignment="1">
      <alignment vertical="center" textRotation="90"/>
    </xf>
    <xf numFmtId="3" fontId="11" fillId="3" borderId="1" xfId="1" applyNumberFormat="1" applyFont="1" applyFill="1" applyBorder="1" applyAlignment="1">
      <alignment horizontal="center"/>
    </xf>
    <xf numFmtId="10" fontId="2" fillId="0" borderId="0" xfId="1" applyNumberFormat="1"/>
    <xf numFmtId="167" fontId="2" fillId="0" borderId="1" xfId="1" applyNumberFormat="1" applyBorder="1"/>
    <xf numFmtId="168" fontId="0" fillId="0" borderId="1" xfId="2" applyNumberFormat="1" applyFont="1" applyBorder="1"/>
    <xf numFmtId="3" fontId="2" fillId="0" borderId="0" xfId="1" applyNumberFormat="1"/>
    <xf numFmtId="165" fontId="13" fillId="2" borderId="0" xfId="1" applyNumberFormat="1" applyFont="1" applyFill="1"/>
    <xf numFmtId="0" fontId="13" fillId="2" borderId="0" xfId="1" applyFont="1" applyFill="1"/>
    <xf numFmtId="165" fontId="5" fillId="0" borderId="2" xfId="3" applyNumberFormat="1" applyFont="1" applyBorder="1"/>
    <xf numFmtId="0" fontId="5" fillId="0" borderId="2" xfId="1" applyFont="1" applyBorder="1"/>
    <xf numFmtId="0" fontId="2" fillId="0" borderId="3" xfId="1" applyBorder="1"/>
    <xf numFmtId="165" fontId="0" fillId="0" borderId="4" xfId="3" applyNumberFormat="1" applyFont="1" applyBorder="1"/>
    <xf numFmtId="0" fontId="2" fillId="0" borderId="4" xfId="1" applyBorder="1"/>
    <xf numFmtId="0" fontId="5" fillId="3" borderId="4" xfId="1" applyFont="1" applyFill="1" applyBorder="1"/>
    <xf numFmtId="0" fontId="5" fillId="3" borderId="4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5" fillId="3" borderId="6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1" fillId="5" borderId="0" xfId="1" applyFont="1" applyFill="1"/>
    <xf numFmtId="164" fontId="2" fillId="6" borderId="1" xfId="1" applyNumberFormat="1" applyFill="1" applyBorder="1"/>
  </cellXfs>
  <cellStyles count="4">
    <cellStyle name="Comma 2" xfId="2" xr:uid="{596D0735-01D8-B946-B305-B8724D843F51}"/>
    <cellStyle name="Currency 2" xfId="3" xr:uid="{C660DF31-A34E-F64C-94B1-5D01A2441D54}"/>
    <cellStyle name="Normal" xfId="0" builtinId="0"/>
    <cellStyle name="Normal 2" xfId="1" xr:uid="{8070D4E6-366F-0C44-B3A3-5329B0C2E1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30A3-1DFE-EE4E-8F20-AACFAD72B62D}">
  <dimension ref="A2:B6"/>
  <sheetViews>
    <sheetView zoomScale="200" zoomScaleNormal="200" workbookViewId="0">
      <selection activeCell="B6" sqref="B6"/>
    </sheetView>
  </sheetViews>
  <sheetFormatPr baseColWidth="10" defaultRowHeight="16"/>
  <cols>
    <col min="1" max="1" width="23.6640625" customWidth="1"/>
    <col min="2" max="2" width="52.6640625" style="38" customWidth="1"/>
  </cols>
  <sheetData>
    <row r="2" spans="1:2" ht="17">
      <c r="A2" s="39" t="s">
        <v>43</v>
      </c>
      <c r="B2" s="38" t="s">
        <v>44</v>
      </c>
    </row>
    <row r="3" spans="1:2" ht="51">
      <c r="A3" s="39" t="s">
        <v>45</v>
      </c>
      <c r="B3" s="38" t="s">
        <v>46</v>
      </c>
    </row>
    <row r="4" spans="1:2" ht="34">
      <c r="A4" s="39" t="s">
        <v>47</v>
      </c>
      <c r="B4" s="38" t="s">
        <v>48</v>
      </c>
    </row>
    <row r="5" spans="1:2" ht="51">
      <c r="A5" s="39" t="s">
        <v>49</v>
      </c>
      <c r="B5" s="38" t="s">
        <v>56</v>
      </c>
    </row>
    <row r="6" spans="1:2" ht="68">
      <c r="A6" s="39" t="s">
        <v>57</v>
      </c>
      <c r="B6" s="38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0E3A-DEE2-9F49-8A8A-DCADF7C605E2}">
  <dimension ref="B1:I13"/>
  <sheetViews>
    <sheetView tabSelected="1" zoomScale="180" zoomScaleNormal="180" workbookViewId="0">
      <selection activeCell="F18" sqref="F18"/>
    </sheetView>
  </sheetViews>
  <sheetFormatPr baseColWidth="10" defaultColWidth="8.83203125" defaultRowHeight="15"/>
  <cols>
    <col min="1" max="1" width="2.1640625" style="1" customWidth="1"/>
    <col min="2" max="2" width="21.5" style="1" customWidth="1"/>
    <col min="3" max="3" width="13.83203125" style="1" customWidth="1"/>
    <col min="4" max="4" width="8.33203125" style="1" customWidth="1"/>
    <col min="5" max="5" width="6.6640625" style="1" customWidth="1"/>
    <col min="6" max="9" width="11.83203125" style="1" customWidth="1"/>
    <col min="10" max="16384" width="8.83203125" style="1"/>
  </cols>
  <sheetData>
    <row r="1" spans="2:9" ht="21">
      <c r="B1" s="2" t="s">
        <v>0</v>
      </c>
      <c r="C1" s="2"/>
    </row>
    <row r="2" spans="2:9">
      <c r="F2" s="3" t="s">
        <v>1</v>
      </c>
      <c r="G2" s="3" t="s">
        <v>2</v>
      </c>
      <c r="H2" s="3" t="s">
        <v>3</v>
      </c>
      <c r="I2" s="3" t="s">
        <v>4</v>
      </c>
    </row>
    <row r="3" spans="2:9">
      <c r="B3" s="40" t="s">
        <v>5</v>
      </c>
      <c r="C3" s="41"/>
      <c r="E3" s="5"/>
      <c r="F3" s="6">
        <f>C10</f>
        <v>325966.66647074727</v>
      </c>
      <c r="G3" s="6">
        <f>C11</f>
        <v>1800.0000000000002</v>
      </c>
      <c r="H3" s="6">
        <f>C12</f>
        <v>648000.00000000012</v>
      </c>
      <c r="I3" s="6">
        <f>C13</f>
        <v>322033.33352925285</v>
      </c>
    </row>
    <row r="4" spans="2:9">
      <c r="B4" s="5" t="s">
        <v>6</v>
      </c>
      <c r="C4" s="43">
        <v>362185.18496749696</v>
      </c>
      <c r="D4" s="8" t="s">
        <v>7</v>
      </c>
      <c r="E4" s="9">
        <v>4.4999999999999998E-2</v>
      </c>
      <c r="F4" s="10"/>
      <c r="G4" s="10"/>
      <c r="H4" s="10"/>
      <c r="I4" s="10"/>
    </row>
    <row r="5" spans="2:9">
      <c r="B5" s="5" t="s">
        <v>8</v>
      </c>
      <c r="C5" s="11">
        <v>0.1</v>
      </c>
      <c r="D5" s="8"/>
      <c r="E5" s="9">
        <f>E4+0.25%</f>
        <v>4.7500000000000001E-2</v>
      </c>
      <c r="F5" s="10"/>
      <c r="G5" s="10"/>
      <c r="H5" s="10"/>
      <c r="I5" s="10"/>
    </row>
    <row r="6" spans="2:9">
      <c r="B6" s="5" t="s">
        <v>9</v>
      </c>
      <c r="C6" s="5">
        <v>360</v>
      </c>
      <c r="D6" s="8"/>
      <c r="E6" s="9">
        <f t="shared" ref="E6:E12" si="0">E5+0.25%</f>
        <v>0.05</v>
      </c>
      <c r="F6" s="10"/>
      <c r="G6" s="10"/>
      <c r="H6" s="10"/>
      <c r="I6" s="10"/>
    </row>
    <row r="7" spans="2:9">
      <c r="B7" s="5" t="s">
        <v>10</v>
      </c>
      <c r="C7" s="12">
        <v>5.2499999999999998E-2</v>
      </c>
      <c r="D7" s="8"/>
      <c r="E7" s="9">
        <f t="shared" si="0"/>
        <v>5.2500000000000005E-2</v>
      </c>
      <c r="F7" s="10"/>
      <c r="G7" s="10"/>
      <c r="H7" s="10"/>
      <c r="I7" s="10"/>
    </row>
    <row r="8" spans="2:9">
      <c r="D8" s="8"/>
      <c r="E8" s="9">
        <f t="shared" si="0"/>
        <v>5.5000000000000007E-2</v>
      </c>
      <c r="F8" s="10"/>
      <c r="G8" s="10"/>
      <c r="H8" s="10"/>
      <c r="I8" s="10"/>
    </row>
    <row r="9" spans="2:9">
      <c r="B9" s="4" t="s">
        <v>11</v>
      </c>
      <c r="C9" s="4"/>
      <c r="D9" s="8"/>
      <c r="E9" s="9">
        <f t="shared" si="0"/>
        <v>5.7500000000000009E-2</v>
      </c>
      <c r="F9" s="10"/>
      <c r="G9" s="10"/>
      <c r="H9" s="10"/>
      <c r="I9" s="10"/>
    </row>
    <row r="10" spans="2:9">
      <c r="B10" s="5" t="s">
        <v>12</v>
      </c>
      <c r="C10" s="7">
        <f>C4*(1-C5)</f>
        <v>325966.66647074727</v>
      </c>
      <c r="D10" s="8"/>
      <c r="E10" s="9">
        <f t="shared" si="0"/>
        <v>6.0000000000000012E-2</v>
      </c>
      <c r="F10" s="10"/>
      <c r="G10" s="10"/>
      <c r="H10" s="10"/>
      <c r="I10" s="10"/>
    </row>
    <row r="11" spans="2:9">
      <c r="B11" s="5" t="s">
        <v>13</v>
      </c>
      <c r="C11" s="7">
        <f>PMT(C7/12,C6,-C10)</f>
        <v>1800.0000000000002</v>
      </c>
      <c r="D11" s="8"/>
      <c r="E11" s="9">
        <f t="shared" si="0"/>
        <v>6.2500000000000014E-2</v>
      </c>
      <c r="F11" s="10"/>
      <c r="G11" s="10"/>
      <c r="H11" s="10"/>
      <c r="I11" s="10"/>
    </row>
    <row r="12" spans="2:9">
      <c r="B12" s="5" t="s">
        <v>14</v>
      </c>
      <c r="C12" s="7">
        <f>C11*C6</f>
        <v>648000.00000000012</v>
      </c>
      <c r="D12" s="8"/>
      <c r="E12" s="9">
        <f t="shared" si="0"/>
        <v>6.5000000000000016E-2</v>
      </c>
      <c r="F12" s="10"/>
      <c r="G12" s="10"/>
      <c r="H12" s="10"/>
      <c r="I12" s="10"/>
    </row>
    <row r="13" spans="2:9">
      <c r="B13" s="5" t="s">
        <v>15</v>
      </c>
      <c r="C13" s="7">
        <f>C12-C10</f>
        <v>322033.33352925285</v>
      </c>
      <c r="D13" s="13"/>
      <c r="E13" s="14"/>
    </row>
  </sheetData>
  <mergeCells count="4">
    <mergeCell ref="B1:C1"/>
    <mergeCell ref="B3:C3"/>
    <mergeCell ref="D4:D12"/>
    <mergeCell ref="B9:C9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ADB8-DE99-164F-86E9-CF3BA762C570}">
  <dimension ref="A1:M29"/>
  <sheetViews>
    <sheetView zoomScale="160" zoomScaleNormal="160" workbookViewId="0">
      <selection activeCell="G23" sqref="G23"/>
    </sheetView>
  </sheetViews>
  <sheetFormatPr baseColWidth="10" defaultColWidth="8.83203125" defaultRowHeight="15"/>
  <cols>
    <col min="1" max="1" width="23" style="1" customWidth="1"/>
    <col min="2" max="2" width="10.1640625" style="1" customWidth="1"/>
    <col min="3" max="3" width="4.5" style="1" customWidth="1"/>
    <col min="4" max="4" width="3.5" style="1" customWidth="1"/>
    <col min="5" max="5" width="10.1640625" style="1" customWidth="1"/>
    <col min="6" max="13" width="9.5" style="1" customWidth="1"/>
    <col min="14" max="16384" width="8.83203125" style="1"/>
  </cols>
  <sheetData>
    <row r="1" spans="1:13" ht="19">
      <c r="A1" s="15" t="s">
        <v>16</v>
      </c>
      <c r="B1" s="15"/>
      <c r="C1" s="16"/>
    </row>
    <row r="3" spans="1:13">
      <c r="A3" s="17" t="s">
        <v>5</v>
      </c>
      <c r="B3" s="17"/>
      <c r="F3" s="18" t="s">
        <v>17</v>
      </c>
      <c r="G3" s="18"/>
      <c r="H3" s="18"/>
      <c r="I3" s="18"/>
      <c r="J3" s="18"/>
      <c r="K3" s="18"/>
      <c r="L3" s="18"/>
      <c r="M3" s="18"/>
    </row>
    <row r="4" spans="1:13">
      <c r="A4" s="19" t="s">
        <v>18</v>
      </c>
      <c r="B4" s="20">
        <v>275000</v>
      </c>
      <c r="E4" s="21">
        <f>B14</f>
        <v>8937.4999999999854</v>
      </c>
      <c r="F4" s="22">
        <v>1.4999999999999999E-2</v>
      </c>
      <c r="G4" s="22">
        <f t="shared" ref="G4:M4" si="0">F4+0.25%</f>
        <v>1.7499999999999998E-2</v>
      </c>
      <c r="H4" s="22">
        <f t="shared" si="0"/>
        <v>1.9999999999999997E-2</v>
      </c>
      <c r="I4" s="22">
        <f t="shared" si="0"/>
        <v>2.2499999999999996E-2</v>
      </c>
      <c r="J4" s="22">
        <f t="shared" si="0"/>
        <v>2.4999999999999994E-2</v>
      </c>
      <c r="K4" s="22">
        <f t="shared" si="0"/>
        <v>2.7499999999999993E-2</v>
      </c>
      <c r="L4" s="22">
        <f t="shared" si="0"/>
        <v>2.9999999999999992E-2</v>
      </c>
      <c r="M4" s="22">
        <f t="shared" si="0"/>
        <v>3.2499999999999994E-2</v>
      </c>
    </row>
    <row r="5" spans="1:13">
      <c r="A5" s="19" t="s">
        <v>19</v>
      </c>
      <c r="B5" s="12">
        <v>2.5000000000000001E-2</v>
      </c>
      <c r="D5" s="23" t="s">
        <v>20</v>
      </c>
      <c r="E5" s="24">
        <v>100000</v>
      </c>
      <c r="F5" s="7"/>
      <c r="G5" s="7"/>
      <c r="H5" s="7"/>
      <c r="I5" s="7"/>
      <c r="J5" s="7"/>
      <c r="K5" s="7"/>
      <c r="L5" s="7"/>
      <c r="M5" s="7"/>
    </row>
    <row r="6" spans="1:13">
      <c r="B6" s="25"/>
      <c r="D6" s="23"/>
      <c r="E6" s="24">
        <f t="shared" ref="E6:E14" si="1">E5+25000</f>
        <v>125000</v>
      </c>
      <c r="F6" s="7"/>
      <c r="G6" s="7"/>
      <c r="H6" s="7"/>
      <c r="I6" s="7"/>
      <c r="J6" s="7"/>
      <c r="K6" s="7"/>
      <c r="L6" s="7"/>
      <c r="M6" s="7"/>
    </row>
    <row r="7" spans="1:13">
      <c r="A7" s="17" t="s">
        <v>21</v>
      </c>
      <c r="B7" s="17"/>
      <c r="D7" s="23"/>
      <c r="E7" s="24">
        <f t="shared" si="1"/>
        <v>150000</v>
      </c>
      <c r="F7" s="7"/>
      <c r="G7" s="7"/>
      <c r="H7" s="7"/>
      <c r="I7" s="7"/>
      <c r="J7" s="7"/>
      <c r="K7" s="7"/>
      <c r="L7" s="7"/>
      <c r="M7" s="7"/>
    </row>
    <row r="8" spans="1:13">
      <c r="A8" s="19" t="s">
        <v>22</v>
      </c>
      <c r="B8" s="26">
        <f>IF(B4&lt;200000,0.2,IF(B4&lt;300000,0.15,0.1))</f>
        <v>0.15</v>
      </c>
      <c r="D8" s="23"/>
      <c r="E8" s="24">
        <f t="shared" si="1"/>
        <v>175000</v>
      </c>
      <c r="F8" s="7"/>
      <c r="G8" s="7"/>
      <c r="H8" s="7"/>
      <c r="I8" s="7"/>
      <c r="J8" s="7"/>
      <c r="K8" s="7"/>
      <c r="L8" s="7"/>
      <c r="M8" s="7"/>
    </row>
    <row r="9" spans="1:13">
      <c r="A9" s="19" t="s">
        <v>23</v>
      </c>
      <c r="B9" s="26">
        <v>0.28000000000000003</v>
      </c>
      <c r="D9" s="23"/>
      <c r="E9" s="24">
        <f t="shared" si="1"/>
        <v>200000</v>
      </c>
      <c r="F9" s="7"/>
      <c r="G9" s="7"/>
      <c r="H9" s="7"/>
      <c r="I9" s="7"/>
      <c r="J9" s="7"/>
      <c r="K9" s="7"/>
      <c r="L9" s="7"/>
      <c r="M9" s="7"/>
    </row>
    <row r="10" spans="1:13" ht="16">
      <c r="A10" s="19" t="s">
        <v>24</v>
      </c>
      <c r="B10" s="27">
        <f>B4*B5</f>
        <v>6875</v>
      </c>
      <c r="D10" s="23"/>
      <c r="E10" s="24">
        <f t="shared" si="1"/>
        <v>225000</v>
      </c>
      <c r="F10" s="7"/>
      <c r="G10" s="7"/>
      <c r="H10" s="7"/>
      <c r="I10" s="7"/>
      <c r="J10" s="7"/>
      <c r="K10" s="7"/>
      <c r="L10" s="7"/>
      <c r="M10" s="7"/>
    </row>
    <row r="11" spans="1:13">
      <c r="A11" s="19" t="s">
        <v>25</v>
      </c>
      <c r="B11" s="26">
        <v>18.5</v>
      </c>
      <c r="D11" s="23"/>
      <c r="E11" s="24">
        <f t="shared" si="1"/>
        <v>250000</v>
      </c>
      <c r="F11" s="7"/>
      <c r="G11" s="7"/>
      <c r="H11" s="7"/>
      <c r="I11" s="7"/>
      <c r="J11" s="7"/>
      <c r="K11" s="7"/>
      <c r="L11" s="7"/>
      <c r="M11" s="7"/>
    </row>
    <row r="12" spans="1:13">
      <c r="A12" s="19" t="s">
        <v>26</v>
      </c>
      <c r="B12" s="7">
        <f>B10*B11</f>
        <v>127187.5</v>
      </c>
      <c r="D12" s="23"/>
      <c r="E12" s="24">
        <f t="shared" si="1"/>
        <v>275000</v>
      </c>
      <c r="F12" s="7"/>
      <c r="G12" s="7"/>
      <c r="H12" s="7"/>
      <c r="I12" s="7"/>
      <c r="J12" s="7"/>
      <c r="K12" s="7"/>
      <c r="L12" s="7"/>
      <c r="M12" s="7"/>
    </row>
    <row r="13" spans="1:13">
      <c r="A13" s="19" t="s">
        <v>27</v>
      </c>
      <c r="B13" s="7">
        <f>B4*(B8+B9)</f>
        <v>118250.00000000001</v>
      </c>
      <c r="D13" s="23"/>
      <c r="E13" s="24">
        <f t="shared" si="1"/>
        <v>300000</v>
      </c>
      <c r="F13" s="7"/>
      <c r="G13" s="7"/>
      <c r="H13" s="7"/>
      <c r="I13" s="7"/>
      <c r="J13" s="7"/>
      <c r="K13" s="7"/>
      <c r="L13" s="7"/>
      <c r="M13" s="7"/>
    </row>
    <row r="14" spans="1:13">
      <c r="A14" s="19" t="s">
        <v>28</v>
      </c>
      <c r="B14" s="7">
        <f>B12-B13</f>
        <v>8937.4999999999854</v>
      </c>
      <c r="D14" s="23"/>
      <c r="E14" s="24">
        <f t="shared" si="1"/>
        <v>325000</v>
      </c>
      <c r="F14" s="7"/>
      <c r="G14" s="7"/>
      <c r="H14" s="7"/>
      <c r="I14" s="7"/>
      <c r="J14" s="7"/>
      <c r="K14" s="7"/>
      <c r="L14" s="7"/>
      <c r="M14" s="7"/>
    </row>
    <row r="18" spans="1:11">
      <c r="K18" s="14"/>
    </row>
    <row r="29" spans="1:11">
      <c r="A29" s="28"/>
    </row>
  </sheetData>
  <mergeCells count="5">
    <mergeCell ref="A1:B1"/>
    <mergeCell ref="A3:B3"/>
    <mergeCell ref="F3:M3"/>
    <mergeCell ref="D5:D14"/>
    <mergeCell ref="A7:B7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5148-CF2D-5F4F-88B1-8942F0079304}">
  <dimension ref="A1:D21"/>
  <sheetViews>
    <sheetView zoomScale="140" zoomScaleNormal="140" workbookViewId="0">
      <selection activeCell="F15" sqref="F15"/>
    </sheetView>
  </sheetViews>
  <sheetFormatPr baseColWidth="10" defaultColWidth="8.83203125" defaultRowHeight="15"/>
  <cols>
    <col min="1" max="1" width="22.5" style="1" customWidth="1"/>
    <col min="2" max="4" width="11.83203125" style="1" customWidth="1"/>
    <col min="5" max="16384" width="8.83203125" style="1"/>
  </cols>
  <sheetData>
    <row r="1" spans="1:4">
      <c r="A1" s="37" t="s">
        <v>42</v>
      </c>
      <c r="B1" s="37"/>
    </row>
    <row r="2" spans="1:4">
      <c r="A2" s="35" t="s">
        <v>41</v>
      </c>
      <c r="B2" s="35">
        <v>30</v>
      </c>
    </row>
    <row r="3" spans="1:4">
      <c r="A3" s="35" t="s">
        <v>40</v>
      </c>
      <c r="B3" s="35">
        <v>62</v>
      </c>
    </row>
    <row r="6" spans="1:4">
      <c r="A6" s="35"/>
      <c r="B6" s="36" t="s">
        <v>39</v>
      </c>
      <c r="C6" s="36" t="s">
        <v>38</v>
      </c>
      <c r="D6" s="36" t="s">
        <v>37</v>
      </c>
    </row>
    <row r="7" spans="1:4">
      <c r="A7" s="35" t="s">
        <v>36</v>
      </c>
      <c r="B7" s="35">
        <v>12</v>
      </c>
      <c r="C7" s="35">
        <v>14</v>
      </c>
      <c r="D7" s="35">
        <v>24</v>
      </c>
    </row>
    <row r="8" spans="1:4">
      <c r="A8" s="35" t="s">
        <v>35</v>
      </c>
      <c r="B8" s="35">
        <v>6</v>
      </c>
      <c r="C8" s="35">
        <v>9</v>
      </c>
      <c r="D8" s="35">
        <v>14</v>
      </c>
    </row>
    <row r="9" spans="1:4" ht="16">
      <c r="A9" s="35" t="s">
        <v>34</v>
      </c>
      <c r="B9" s="34">
        <f>(Hourly_labor_cost*B7)+(Material_cost*B8)</f>
        <v>732</v>
      </c>
      <c r="C9" s="34">
        <f>(Hourly_labor_cost*C7)+(Material_cost*C8)</f>
        <v>978</v>
      </c>
      <c r="D9" s="34">
        <f>(Hourly_labor_cost*D7)+(Material_cost*D8)</f>
        <v>1588</v>
      </c>
    </row>
    <row r="10" spans="1:4" ht="16">
      <c r="A10" s="35" t="s">
        <v>33</v>
      </c>
      <c r="B10" s="34">
        <v>795</v>
      </c>
      <c r="C10" s="34">
        <v>1295</v>
      </c>
      <c r="D10" s="34">
        <v>2195</v>
      </c>
    </row>
    <row r="11" spans="1:4" ht="16">
      <c r="A11" s="35" t="s">
        <v>32</v>
      </c>
      <c r="B11" s="34">
        <f>B10-B9</f>
        <v>63</v>
      </c>
      <c r="C11" s="34">
        <f>C10-C9</f>
        <v>317</v>
      </c>
      <c r="D11" s="34">
        <f>D10-D9</f>
        <v>607</v>
      </c>
    </row>
    <row r="12" spans="1:4" ht="16" thickBot="1">
      <c r="A12" s="33" t="s">
        <v>31</v>
      </c>
      <c r="B12" s="33">
        <v>36</v>
      </c>
      <c r="C12" s="33">
        <v>18</v>
      </c>
      <c r="D12" s="33">
        <v>12</v>
      </c>
    </row>
    <row r="13" spans="1:4">
      <c r="A13" s="32" t="s">
        <v>30</v>
      </c>
      <c r="B13" s="31">
        <f>B11*B12</f>
        <v>2268</v>
      </c>
      <c r="C13" s="31">
        <f>C11*C12</f>
        <v>5706</v>
      </c>
      <c r="D13" s="31">
        <f>D11*D12</f>
        <v>7284</v>
      </c>
    </row>
    <row r="15" spans="1:4" ht="19">
      <c r="A15" s="30" t="s">
        <v>29</v>
      </c>
      <c r="B15" s="29">
        <f>SUM(B13:D13)</f>
        <v>15258</v>
      </c>
    </row>
    <row r="18" spans="1:3">
      <c r="A18" s="42" t="s">
        <v>53</v>
      </c>
      <c r="B18" s="42" t="s">
        <v>54</v>
      </c>
      <c r="C18" s="42" t="s">
        <v>55</v>
      </c>
    </row>
    <row r="19" spans="1:3">
      <c r="A19" s="1" t="s">
        <v>50</v>
      </c>
      <c r="B19" s="1">
        <v>30</v>
      </c>
      <c r="C19" s="1">
        <v>57</v>
      </c>
    </row>
    <row r="20" spans="1:3">
      <c r="A20" s="1" t="s">
        <v>51</v>
      </c>
      <c r="B20" s="1">
        <v>38</v>
      </c>
      <c r="C20" s="1">
        <v>62</v>
      </c>
    </row>
    <row r="21" spans="1:3">
      <c r="A21" s="1" t="s">
        <v>52</v>
      </c>
      <c r="B21" s="1">
        <v>34</v>
      </c>
      <c r="C21" s="1">
        <v>59</v>
      </c>
    </row>
  </sheetData>
  <mergeCells count="1">
    <mergeCell ref="A1:B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Types of What-If Analyses</vt:lpstr>
      <vt:lpstr>mortgage loan</vt:lpstr>
      <vt:lpstr>direct mail</vt:lpstr>
      <vt:lpstr>production scenario</vt:lpstr>
      <vt:lpstr>Hourly_labor_cost</vt:lpstr>
      <vt:lpstr>Material_cost</vt:lpstr>
      <vt:lpstr>ProductA_Profit</vt:lpstr>
      <vt:lpstr>ProductB_Profit</vt:lpstr>
      <vt:lpstr>ProductC_Profit</vt:lpstr>
      <vt:lpstr>Total_Profit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2020-04-20T10:07:17Z</dcterms:created>
  <dcterms:modified xsi:type="dcterms:W3CDTF">2020-04-20T15:46:21Z</dcterms:modified>
</cp:coreProperties>
</file>