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Classroom\MentorClass\learnbooks\09.Machine-Learning\"/>
    </mc:Choice>
  </mc:AlternateContent>
  <xr:revisionPtr revIDLastSave="0" documentId="13_ncr:1_{271D7F80-3520-46E7-B086-50FF2482CA16}" xr6:coauthVersionLast="45" xr6:coauthVersionMax="45" xr10:uidLastSave="{00000000-0000-0000-0000-000000000000}"/>
  <bookViews>
    <workbookView xWindow="-110" yWindow="-110" windowWidth="19420" windowHeight="10420" xr2:uid="{F9F9A2B5-CFEC-426C-9D56-8CFB178565EF}"/>
  </bookViews>
  <sheets>
    <sheet name="Sheet2" sheetId="2" r:id="rId1"/>
    <sheet name="tv-vs-sales" sheetId="3" r:id="rId2"/>
    <sheet name="Sheet14" sheetId="14" r:id="rId3"/>
    <sheet name="Sheet13" sheetId="13" r:id="rId4"/>
    <sheet name="Sheet12" sheetId="12" r:id="rId5"/>
    <sheet name="Sheet10" sheetId="10" r:id="rId6"/>
    <sheet name="Sheet9" sheetId="9" r:id="rId7"/>
    <sheet name="Sheet8" sheetId="8" r:id="rId8"/>
    <sheet name="radio-vs-sales" sheetId="5" r:id="rId9"/>
    <sheet name="newspaper-vs-sales" sheetId="6" r:id="rId10"/>
  </sheets>
  <definedNames>
    <definedName name="_xlnm._FilterDatabase" localSheetId="5" hidden="1">Sheet10!$A$1:$A$201</definedName>
    <definedName name="_xlnm._FilterDatabase" localSheetId="7" hidden="1">Sheet8!$A$1:$D$1</definedName>
    <definedName name="ExternalData_1" localSheetId="9" hidden="1">'newspaper-vs-sales'!$D$1:$G$201</definedName>
    <definedName name="ExternalData_1" localSheetId="8" hidden="1">'radio-vs-sales'!$D$1:$G$201</definedName>
    <definedName name="ExternalData_1" localSheetId="0" hidden="1">Sheet2!$D$1:$G$201</definedName>
    <definedName name="ExternalData_1" localSheetId="1" hidden="1">'tv-vs-sales'!$D$1:$I$201</definedName>
  </definedNames>
  <calcPr calcId="191029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L5" i="3"/>
  <c r="L4" i="3"/>
  <c r="L2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E2" i="3"/>
  <c r="F2" i="3" s="1"/>
  <c r="J2" i="3" s="1"/>
  <c r="E3" i="3"/>
  <c r="F3" i="3" s="1"/>
  <c r="J3" i="3" s="1"/>
  <c r="E4" i="3"/>
  <c r="F4" i="3" s="1"/>
  <c r="J4" i="3" s="1"/>
  <c r="E5" i="3"/>
  <c r="F5" i="3" s="1"/>
  <c r="J5" i="3" s="1"/>
  <c r="E6" i="3"/>
  <c r="F6" i="3" s="1"/>
  <c r="J6" i="3" s="1"/>
  <c r="E7" i="3"/>
  <c r="F7" i="3" s="1"/>
  <c r="J7" i="3" s="1"/>
  <c r="E8" i="3"/>
  <c r="F8" i="3" s="1"/>
  <c r="J8" i="3" s="1"/>
  <c r="E9" i="3"/>
  <c r="F9" i="3" s="1"/>
  <c r="J9" i="3" s="1"/>
  <c r="E10" i="3"/>
  <c r="F10" i="3" s="1"/>
  <c r="J10" i="3" s="1"/>
  <c r="E11" i="3"/>
  <c r="F11" i="3" s="1"/>
  <c r="J11" i="3" s="1"/>
  <c r="E12" i="3"/>
  <c r="F12" i="3" s="1"/>
  <c r="J12" i="3" s="1"/>
  <c r="E13" i="3"/>
  <c r="F13" i="3" s="1"/>
  <c r="J13" i="3" s="1"/>
  <c r="E14" i="3"/>
  <c r="F14" i="3" s="1"/>
  <c r="J14" i="3" s="1"/>
  <c r="E15" i="3"/>
  <c r="F15" i="3" s="1"/>
  <c r="J15" i="3" s="1"/>
  <c r="E16" i="3"/>
  <c r="F16" i="3" s="1"/>
  <c r="J16" i="3" s="1"/>
  <c r="E17" i="3"/>
  <c r="F17" i="3" s="1"/>
  <c r="J17" i="3" s="1"/>
  <c r="E18" i="3"/>
  <c r="F18" i="3" s="1"/>
  <c r="J18" i="3" s="1"/>
  <c r="E19" i="3"/>
  <c r="F19" i="3" s="1"/>
  <c r="J19" i="3" s="1"/>
  <c r="E20" i="3"/>
  <c r="F20" i="3" s="1"/>
  <c r="J20" i="3" s="1"/>
  <c r="E21" i="3"/>
  <c r="F21" i="3" s="1"/>
  <c r="J21" i="3" s="1"/>
  <c r="E22" i="3"/>
  <c r="F22" i="3" s="1"/>
  <c r="J22" i="3" s="1"/>
  <c r="E23" i="3"/>
  <c r="F23" i="3" s="1"/>
  <c r="J23" i="3" s="1"/>
  <c r="E24" i="3"/>
  <c r="F24" i="3" s="1"/>
  <c r="J24" i="3" s="1"/>
  <c r="E25" i="3"/>
  <c r="F25" i="3" s="1"/>
  <c r="J25" i="3" s="1"/>
  <c r="E26" i="3"/>
  <c r="F26" i="3" s="1"/>
  <c r="J26" i="3" s="1"/>
  <c r="E27" i="3"/>
  <c r="F27" i="3" s="1"/>
  <c r="J27" i="3" s="1"/>
  <c r="E28" i="3"/>
  <c r="F28" i="3" s="1"/>
  <c r="J28" i="3" s="1"/>
  <c r="E29" i="3"/>
  <c r="F29" i="3" s="1"/>
  <c r="J29" i="3" s="1"/>
  <c r="E30" i="3"/>
  <c r="F30" i="3" s="1"/>
  <c r="J30" i="3" s="1"/>
  <c r="E31" i="3"/>
  <c r="F31" i="3" s="1"/>
  <c r="J31" i="3" s="1"/>
  <c r="E32" i="3"/>
  <c r="F32" i="3" s="1"/>
  <c r="J32" i="3" s="1"/>
  <c r="E33" i="3"/>
  <c r="F33" i="3" s="1"/>
  <c r="J33" i="3" s="1"/>
  <c r="E34" i="3"/>
  <c r="F34" i="3" s="1"/>
  <c r="J34" i="3" s="1"/>
  <c r="E35" i="3"/>
  <c r="F35" i="3" s="1"/>
  <c r="J35" i="3" s="1"/>
  <c r="E36" i="3"/>
  <c r="F36" i="3" s="1"/>
  <c r="J36" i="3" s="1"/>
  <c r="E37" i="3"/>
  <c r="F37" i="3" s="1"/>
  <c r="J37" i="3" s="1"/>
  <c r="E38" i="3"/>
  <c r="F38" i="3" s="1"/>
  <c r="J38" i="3" s="1"/>
  <c r="E39" i="3"/>
  <c r="F39" i="3" s="1"/>
  <c r="J39" i="3" s="1"/>
  <c r="E40" i="3"/>
  <c r="F40" i="3" s="1"/>
  <c r="J40" i="3" s="1"/>
  <c r="E41" i="3"/>
  <c r="F41" i="3" s="1"/>
  <c r="J41" i="3" s="1"/>
  <c r="E42" i="3"/>
  <c r="F42" i="3" s="1"/>
  <c r="J42" i="3" s="1"/>
  <c r="E43" i="3"/>
  <c r="F43" i="3" s="1"/>
  <c r="J43" i="3" s="1"/>
  <c r="E44" i="3"/>
  <c r="F44" i="3" s="1"/>
  <c r="J44" i="3" s="1"/>
  <c r="E45" i="3"/>
  <c r="F45" i="3" s="1"/>
  <c r="J45" i="3" s="1"/>
  <c r="E46" i="3"/>
  <c r="F46" i="3" s="1"/>
  <c r="J46" i="3" s="1"/>
  <c r="E47" i="3"/>
  <c r="F47" i="3" s="1"/>
  <c r="J47" i="3" s="1"/>
  <c r="E48" i="3"/>
  <c r="F48" i="3" s="1"/>
  <c r="J48" i="3" s="1"/>
  <c r="E49" i="3"/>
  <c r="F49" i="3" s="1"/>
  <c r="J49" i="3" s="1"/>
  <c r="E50" i="3"/>
  <c r="F50" i="3" s="1"/>
  <c r="J50" i="3" s="1"/>
  <c r="E51" i="3"/>
  <c r="F51" i="3" s="1"/>
  <c r="J51" i="3" s="1"/>
  <c r="E52" i="3"/>
  <c r="F52" i="3" s="1"/>
  <c r="J52" i="3" s="1"/>
  <c r="E53" i="3"/>
  <c r="F53" i="3" s="1"/>
  <c r="J53" i="3" s="1"/>
  <c r="E54" i="3"/>
  <c r="F54" i="3" s="1"/>
  <c r="J54" i="3" s="1"/>
  <c r="E55" i="3"/>
  <c r="F55" i="3" s="1"/>
  <c r="J55" i="3" s="1"/>
  <c r="E56" i="3"/>
  <c r="F56" i="3" s="1"/>
  <c r="J56" i="3" s="1"/>
  <c r="E57" i="3"/>
  <c r="F57" i="3" s="1"/>
  <c r="J57" i="3" s="1"/>
  <c r="E58" i="3"/>
  <c r="F58" i="3" s="1"/>
  <c r="J58" i="3" s="1"/>
  <c r="E59" i="3"/>
  <c r="F59" i="3" s="1"/>
  <c r="J59" i="3" s="1"/>
  <c r="E60" i="3"/>
  <c r="F60" i="3" s="1"/>
  <c r="J60" i="3" s="1"/>
  <c r="E61" i="3"/>
  <c r="F61" i="3" s="1"/>
  <c r="J61" i="3" s="1"/>
  <c r="E62" i="3"/>
  <c r="F62" i="3" s="1"/>
  <c r="J62" i="3" s="1"/>
  <c r="E63" i="3"/>
  <c r="F63" i="3" s="1"/>
  <c r="J63" i="3" s="1"/>
  <c r="E64" i="3"/>
  <c r="F64" i="3" s="1"/>
  <c r="J64" i="3" s="1"/>
  <c r="E65" i="3"/>
  <c r="F65" i="3" s="1"/>
  <c r="J65" i="3" s="1"/>
  <c r="E66" i="3"/>
  <c r="F66" i="3" s="1"/>
  <c r="J66" i="3" s="1"/>
  <c r="E67" i="3"/>
  <c r="F67" i="3" s="1"/>
  <c r="J67" i="3" s="1"/>
  <c r="E68" i="3"/>
  <c r="F68" i="3" s="1"/>
  <c r="J68" i="3" s="1"/>
  <c r="E69" i="3"/>
  <c r="F69" i="3" s="1"/>
  <c r="J69" i="3" s="1"/>
  <c r="E70" i="3"/>
  <c r="F70" i="3" s="1"/>
  <c r="J70" i="3" s="1"/>
  <c r="E71" i="3"/>
  <c r="F71" i="3" s="1"/>
  <c r="J71" i="3" s="1"/>
  <c r="E72" i="3"/>
  <c r="F72" i="3" s="1"/>
  <c r="J72" i="3" s="1"/>
  <c r="E73" i="3"/>
  <c r="F73" i="3" s="1"/>
  <c r="J73" i="3" s="1"/>
  <c r="E74" i="3"/>
  <c r="F74" i="3" s="1"/>
  <c r="J74" i="3" s="1"/>
  <c r="E75" i="3"/>
  <c r="F75" i="3" s="1"/>
  <c r="J75" i="3" s="1"/>
  <c r="E76" i="3"/>
  <c r="F76" i="3" s="1"/>
  <c r="J76" i="3" s="1"/>
  <c r="E77" i="3"/>
  <c r="F77" i="3" s="1"/>
  <c r="J77" i="3" s="1"/>
  <c r="E78" i="3"/>
  <c r="F78" i="3" s="1"/>
  <c r="J78" i="3" s="1"/>
  <c r="E79" i="3"/>
  <c r="F79" i="3" s="1"/>
  <c r="J79" i="3" s="1"/>
  <c r="E80" i="3"/>
  <c r="F80" i="3" s="1"/>
  <c r="J80" i="3" s="1"/>
  <c r="E81" i="3"/>
  <c r="F81" i="3" s="1"/>
  <c r="J81" i="3" s="1"/>
  <c r="E82" i="3"/>
  <c r="F82" i="3" s="1"/>
  <c r="J82" i="3" s="1"/>
  <c r="E83" i="3"/>
  <c r="F83" i="3" s="1"/>
  <c r="J83" i="3" s="1"/>
  <c r="E84" i="3"/>
  <c r="F84" i="3" s="1"/>
  <c r="J84" i="3" s="1"/>
  <c r="E85" i="3"/>
  <c r="F85" i="3" s="1"/>
  <c r="J85" i="3" s="1"/>
  <c r="E86" i="3"/>
  <c r="F86" i="3" s="1"/>
  <c r="J86" i="3" s="1"/>
  <c r="E87" i="3"/>
  <c r="F87" i="3" s="1"/>
  <c r="J87" i="3" s="1"/>
  <c r="E88" i="3"/>
  <c r="F88" i="3" s="1"/>
  <c r="J88" i="3" s="1"/>
  <c r="E89" i="3"/>
  <c r="F89" i="3" s="1"/>
  <c r="J89" i="3" s="1"/>
  <c r="E90" i="3"/>
  <c r="F90" i="3" s="1"/>
  <c r="J90" i="3" s="1"/>
  <c r="E91" i="3"/>
  <c r="F91" i="3" s="1"/>
  <c r="J91" i="3" s="1"/>
  <c r="E92" i="3"/>
  <c r="F92" i="3" s="1"/>
  <c r="J92" i="3" s="1"/>
  <c r="E93" i="3"/>
  <c r="F93" i="3" s="1"/>
  <c r="J93" i="3" s="1"/>
  <c r="E94" i="3"/>
  <c r="F94" i="3" s="1"/>
  <c r="J94" i="3" s="1"/>
  <c r="E95" i="3"/>
  <c r="F95" i="3" s="1"/>
  <c r="J95" i="3" s="1"/>
  <c r="E96" i="3"/>
  <c r="F96" i="3" s="1"/>
  <c r="J96" i="3" s="1"/>
  <c r="E97" i="3"/>
  <c r="F97" i="3" s="1"/>
  <c r="J97" i="3" s="1"/>
  <c r="E98" i="3"/>
  <c r="F98" i="3" s="1"/>
  <c r="J98" i="3" s="1"/>
  <c r="E99" i="3"/>
  <c r="F99" i="3" s="1"/>
  <c r="J99" i="3" s="1"/>
  <c r="E100" i="3"/>
  <c r="F100" i="3" s="1"/>
  <c r="J100" i="3" s="1"/>
  <c r="E101" i="3"/>
  <c r="F101" i="3" s="1"/>
  <c r="J101" i="3" s="1"/>
  <c r="E102" i="3"/>
  <c r="F102" i="3" s="1"/>
  <c r="J102" i="3" s="1"/>
  <c r="E103" i="3"/>
  <c r="F103" i="3" s="1"/>
  <c r="J103" i="3" s="1"/>
  <c r="E104" i="3"/>
  <c r="F104" i="3" s="1"/>
  <c r="J104" i="3" s="1"/>
  <c r="E105" i="3"/>
  <c r="F105" i="3" s="1"/>
  <c r="J105" i="3" s="1"/>
  <c r="E106" i="3"/>
  <c r="F106" i="3" s="1"/>
  <c r="J106" i="3" s="1"/>
  <c r="E107" i="3"/>
  <c r="F107" i="3" s="1"/>
  <c r="J107" i="3" s="1"/>
  <c r="E108" i="3"/>
  <c r="F108" i="3" s="1"/>
  <c r="J108" i="3" s="1"/>
  <c r="E109" i="3"/>
  <c r="F109" i="3" s="1"/>
  <c r="J109" i="3" s="1"/>
  <c r="E110" i="3"/>
  <c r="F110" i="3" s="1"/>
  <c r="J110" i="3" s="1"/>
  <c r="E111" i="3"/>
  <c r="F111" i="3" s="1"/>
  <c r="J111" i="3" s="1"/>
  <c r="E112" i="3"/>
  <c r="F112" i="3" s="1"/>
  <c r="J112" i="3" s="1"/>
  <c r="E113" i="3"/>
  <c r="F113" i="3" s="1"/>
  <c r="J113" i="3" s="1"/>
  <c r="E114" i="3"/>
  <c r="F114" i="3" s="1"/>
  <c r="J114" i="3" s="1"/>
  <c r="E115" i="3"/>
  <c r="F115" i="3" s="1"/>
  <c r="J115" i="3" s="1"/>
  <c r="E116" i="3"/>
  <c r="F116" i="3" s="1"/>
  <c r="J116" i="3" s="1"/>
  <c r="E117" i="3"/>
  <c r="F117" i="3" s="1"/>
  <c r="J117" i="3" s="1"/>
  <c r="E118" i="3"/>
  <c r="F118" i="3" s="1"/>
  <c r="J118" i="3" s="1"/>
  <c r="E119" i="3"/>
  <c r="F119" i="3" s="1"/>
  <c r="J119" i="3" s="1"/>
  <c r="E120" i="3"/>
  <c r="F120" i="3" s="1"/>
  <c r="J120" i="3" s="1"/>
  <c r="E121" i="3"/>
  <c r="F121" i="3" s="1"/>
  <c r="J121" i="3" s="1"/>
  <c r="E122" i="3"/>
  <c r="F122" i="3" s="1"/>
  <c r="J122" i="3" s="1"/>
  <c r="E123" i="3"/>
  <c r="F123" i="3" s="1"/>
  <c r="J123" i="3" s="1"/>
  <c r="E124" i="3"/>
  <c r="F124" i="3" s="1"/>
  <c r="J124" i="3" s="1"/>
  <c r="E125" i="3"/>
  <c r="F125" i="3" s="1"/>
  <c r="J125" i="3" s="1"/>
  <c r="E126" i="3"/>
  <c r="F126" i="3" s="1"/>
  <c r="J126" i="3" s="1"/>
  <c r="E127" i="3"/>
  <c r="F127" i="3" s="1"/>
  <c r="J127" i="3" s="1"/>
  <c r="E128" i="3"/>
  <c r="F128" i="3" s="1"/>
  <c r="J128" i="3" s="1"/>
  <c r="E129" i="3"/>
  <c r="F129" i="3" s="1"/>
  <c r="J129" i="3" s="1"/>
  <c r="E130" i="3"/>
  <c r="F130" i="3" s="1"/>
  <c r="J130" i="3" s="1"/>
  <c r="E131" i="3"/>
  <c r="F131" i="3" s="1"/>
  <c r="J131" i="3" s="1"/>
  <c r="E132" i="3"/>
  <c r="F132" i="3" s="1"/>
  <c r="J132" i="3" s="1"/>
  <c r="E133" i="3"/>
  <c r="F133" i="3" s="1"/>
  <c r="J133" i="3" s="1"/>
  <c r="E134" i="3"/>
  <c r="F134" i="3" s="1"/>
  <c r="J134" i="3" s="1"/>
  <c r="E135" i="3"/>
  <c r="F135" i="3" s="1"/>
  <c r="J135" i="3" s="1"/>
  <c r="E136" i="3"/>
  <c r="F136" i="3" s="1"/>
  <c r="J136" i="3" s="1"/>
  <c r="E137" i="3"/>
  <c r="F137" i="3" s="1"/>
  <c r="J137" i="3" s="1"/>
  <c r="E138" i="3"/>
  <c r="F138" i="3" s="1"/>
  <c r="J138" i="3" s="1"/>
  <c r="E139" i="3"/>
  <c r="F139" i="3" s="1"/>
  <c r="J139" i="3" s="1"/>
  <c r="E140" i="3"/>
  <c r="F140" i="3" s="1"/>
  <c r="J140" i="3" s="1"/>
  <c r="E141" i="3"/>
  <c r="F141" i="3" s="1"/>
  <c r="J141" i="3" s="1"/>
  <c r="E142" i="3"/>
  <c r="F142" i="3" s="1"/>
  <c r="J142" i="3" s="1"/>
  <c r="E143" i="3"/>
  <c r="F143" i="3" s="1"/>
  <c r="J143" i="3" s="1"/>
  <c r="E144" i="3"/>
  <c r="F144" i="3" s="1"/>
  <c r="J144" i="3" s="1"/>
  <c r="E145" i="3"/>
  <c r="F145" i="3" s="1"/>
  <c r="J145" i="3" s="1"/>
  <c r="E146" i="3"/>
  <c r="F146" i="3" s="1"/>
  <c r="J146" i="3" s="1"/>
  <c r="E147" i="3"/>
  <c r="F147" i="3" s="1"/>
  <c r="J147" i="3" s="1"/>
  <c r="E148" i="3"/>
  <c r="F148" i="3" s="1"/>
  <c r="J148" i="3" s="1"/>
  <c r="E149" i="3"/>
  <c r="F149" i="3" s="1"/>
  <c r="J149" i="3" s="1"/>
  <c r="E150" i="3"/>
  <c r="F150" i="3" s="1"/>
  <c r="J150" i="3" s="1"/>
  <c r="E151" i="3"/>
  <c r="F151" i="3" s="1"/>
  <c r="J151" i="3" s="1"/>
  <c r="E152" i="3"/>
  <c r="F152" i="3" s="1"/>
  <c r="J152" i="3" s="1"/>
  <c r="E153" i="3"/>
  <c r="F153" i="3" s="1"/>
  <c r="J153" i="3" s="1"/>
  <c r="E154" i="3"/>
  <c r="F154" i="3" s="1"/>
  <c r="J154" i="3" s="1"/>
  <c r="E155" i="3"/>
  <c r="F155" i="3" s="1"/>
  <c r="J155" i="3" s="1"/>
  <c r="E156" i="3"/>
  <c r="F156" i="3" s="1"/>
  <c r="J156" i="3" s="1"/>
  <c r="E157" i="3"/>
  <c r="F157" i="3" s="1"/>
  <c r="J157" i="3" s="1"/>
  <c r="E158" i="3"/>
  <c r="F158" i="3" s="1"/>
  <c r="J158" i="3" s="1"/>
  <c r="E159" i="3"/>
  <c r="F159" i="3" s="1"/>
  <c r="J159" i="3" s="1"/>
  <c r="E160" i="3"/>
  <c r="F160" i="3" s="1"/>
  <c r="J160" i="3" s="1"/>
  <c r="E161" i="3"/>
  <c r="F161" i="3" s="1"/>
  <c r="J161" i="3" s="1"/>
  <c r="E162" i="3"/>
  <c r="F162" i="3" s="1"/>
  <c r="J162" i="3" s="1"/>
  <c r="E163" i="3"/>
  <c r="F163" i="3" s="1"/>
  <c r="J163" i="3" s="1"/>
  <c r="E164" i="3"/>
  <c r="F164" i="3" s="1"/>
  <c r="J164" i="3" s="1"/>
  <c r="E165" i="3"/>
  <c r="F165" i="3" s="1"/>
  <c r="J165" i="3" s="1"/>
  <c r="E166" i="3"/>
  <c r="F166" i="3" s="1"/>
  <c r="J166" i="3" s="1"/>
  <c r="E167" i="3"/>
  <c r="F167" i="3" s="1"/>
  <c r="J167" i="3" s="1"/>
  <c r="E168" i="3"/>
  <c r="F168" i="3" s="1"/>
  <c r="J168" i="3" s="1"/>
  <c r="E169" i="3"/>
  <c r="F169" i="3" s="1"/>
  <c r="J169" i="3" s="1"/>
  <c r="E170" i="3"/>
  <c r="F170" i="3" s="1"/>
  <c r="J170" i="3" s="1"/>
  <c r="E171" i="3"/>
  <c r="F171" i="3" s="1"/>
  <c r="J171" i="3" s="1"/>
  <c r="E172" i="3"/>
  <c r="F172" i="3" s="1"/>
  <c r="J172" i="3" s="1"/>
  <c r="E173" i="3"/>
  <c r="F173" i="3" s="1"/>
  <c r="J173" i="3" s="1"/>
  <c r="E174" i="3"/>
  <c r="F174" i="3" s="1"/>
  <c r="J174" i="3" s="1"/>
  <c r="E175" i="3"/>
  <c r="F175" i="3" s="1"/>
  <c r="J175" i="3" s="1"/>
  <c r="E176" i="3"/>
  <c r="F176" i="3" s="1"/>
  <c r="J176" i="3" s="1"/>
  <c r="E177" i="3"/>
  <c r="F177" i="3" s="1"/>
  <c r="J177" i="3" s="1"/>
  <c r="E178" i="3"/>
  <c r="F178" i="3" s="1"/>
  <c r="J178" i="3" s="1"/>
  <c r="E179" i="3"/>
  <c r="F179" i="3" s="1"/>
  <c r="J179" i="3" s="1"/>
  <c r="E180" i="3"/>
  <c r="F180" i="3" s="1"/>
  <c r="J180" i="3" s="1"/>
  <c r="E181" i="3"/>
  <c r="F181" i="3" s="1"/>
  <c r="J181" i="3" s="1"/>
  <c r="E182" i="3"/>
  <c r="F182" i="3" s="1"/>
  <c r="J182" i="3" s="1"/>
  <c r="E183" i="3"/>
  <c r="F183" i="3" s="1"/>
  <c r="J183" i="3" s="1"/>
  <c r="E184" i="3"/>
  <c r="F184" i="3" s="1"/>
  <c r="J184" i="3" s="1"/>
  <c r="E185" i="3"/>
  <c r="F185" i="3" s="1"/>
  <c r="J185" i="3" s="1"/>
  <c r="E186" i="3"/>
  <c r="F186" i="3" s="1"/>
  <c r="J186" i="3" s="1"/>
  <c r="E187" i="3"/>
  <c r="F187" i="3" s="1"/>
  <c r="J187" i="3" s="1"/>
  <c r="E188" i="3"/>
  <c r="F188" i="3" s="1"/>
  <c r="J188" i="3" s="1"/>
  <c r="E189" i="3"/>
  <c r="F189" i="3" s="1"/>
  <c r="J189" i="3" s="1"/>
  <c r="E190" i="3"/>
  <c r="F190" i="3" s="1"/>
  <c r="J190" i="3" s="1"/>
  <c r="E191" i="3"/>
  <c r="F191" i="3" s="1"/>
  <c r="J191" i="3" s="1"/>
  <c r="E192" i="3"/>
  <c r="F192" i="3" s="1"/>
  <c r="J192" i="3" s="1"/>
  <c r="E193" i="3"/>
  <c r="F193" i="3" s="1"/>
  <c r="J193" i="3" s="1"/>
  <c r="E194" i="3"/>
  <c r="F194" i="3" s="1"/>
  <c r="J194" i="3" s="1"/>
  <c r="E195" i="3"/>
  <c r="F195" i="3" s="1"/>
  <c r="J195" i="3" s="1"/>
  <c r="E196" i="3"/>
  <c r="F196" i="3" s="1"/>
  <c r="J196" i="3" s="1"/>
  <c r="E197" i="3"/>
  <c r="F197" i="3" s="1"/>
  <c r="J197" i="3" s="1"/>
  <c r="E198" i="3"/>
  <c r="F198" i="3" s="1"/>
  <c r="J198" i="3" s="1"/>
  <c r="E199" i="3"/>
  <c r="F199" i="3" s="1"/>
  <c r="J199" i="3" s="1"/>
  <c r="E200" i="3"/>
  <c r="F200" i="3" s="1"/>
  <c r="J200" i="3" s="1"/>
  <c r="E201" i="3"/>
  <c r="F201" i="3" s="1"/>
  <c r="J201" i="3" s="1"/>
  <c r="H1" i="8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" i="8"/>
  <c r="Q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C4BE7-1088-42D6-AC19-E4A3E253C7A6}" keepAlive="1" name="Query - advertising" description="Connection to the 'advertising' query in the workbook." type="5" refreshedVersion="6" background="1" saveData="1">
    <dbPr connection="Provider=Microsoft.Mashup.OleDb.1;Data Source=$Workbook$;Location=advertising;Extended Properties=&quot;&quot;" command="SELECT * FROM [advertising]"/>
  </connection>
  <connection id="2" xr16:uid="{A31FE3B7-5A94-4E35-B81A-C98A972143BE}" keepAlive="1" name="Query - advertising (2)" description="Connection to the 'advertising (2)' query in the workbook." type="5" refreshedVersion="6" background="1" saveData="1">
    <dbPr connection="Provider=Microsoft.Mashup.OleDb.1;Data Source=$Workbook$;Location=&quot;advertising (2)&quot;;Extended Properties=&quot;&quot;" command="SELECT * FROM [advertising (2)]"/>
  </connection>
  <connection id="3" xr16:uid="{C561D76C-80C9-44AB-9155-9AE1F9CD1F7B}" keepAlive="1" name="Query - advertising (3)" description="Connection to the 'advertising (3)' query in the workbook." type="5" refreshedVersion="6" background="1" saveData="1">
    <dbPr connection="Provider=Microsoft.Mashup.OleDb.1;Data Source=$Workbook$;Location=&quot;advertising (3)&quot;;Extended Properties=&quot;&quot;" command="SELECT * FROM [advertising (3)]"/>
  </connection>
  <connection id="4" xr16:uid="{06EE6423-8C3A-4263-ADB8-098337835366}" keepAlive="1" name="Query - advertising (4)" description="Connection to the 'advertising (4)' query in the workbook." type="5" refreshedVersion="6" background="1" saveData="1">
    <dbPr connection="Provider=Microsoft.Mashup.OleDb.1;Data Source=$Workbook$;Location=&quot;advertising (4)&quot;;Extended Properties=&quot;&quot;" command="SELECT * FROM [advertising (4)]"/>
  </connection>
</connections>
</file>

<file path=xl/sharedStrings.xml><?xml version="1.0" encoding="utf-8"?>
<sst xmlns="http://schemas.openxmlformats.org/spreadsheetml/2006/main" count="2476" uniqueCount="259">
  <si>
    <t>TV</t>
  </si>
  <si>
    <t>Radio</t>
  </si>
  <si>
    <t>Newspaper</t>
  </si>
  <si>
    <t>Sales</t>
  </si>
  <si>
    <t>State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</si>
  <si>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</si>
  <si>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</si>
  <si>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</si>
  <si>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</si>
  <si>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</si>
  <si>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</si>
  <si>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</si>
  <si>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Calfornia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</si>
  <si>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</si>
  <si>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</si>
  <si>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</si>
  <si>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</si>
  <si>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</si>
  <si>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</si>
  <si>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</si>
  <si>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</si>
  <si>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</si>
  <si>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</si>
  <si>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</si>
  <si>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</si>
  <si>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</si>
  <si>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</si>
  <si>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</si>
  <si>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</si>
  <si>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</si>
  <si>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</si>
  <si>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</si>
  <si>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</si>
  <si>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</si>
  <si>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</si>
  <si>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</si>
  <si>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</si>
  <si>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</si>
  <si>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</si>
  <si>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</si>
  <si>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</si>
  <si>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</si>
  <si>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</si>
  <si>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</si>
  <si>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</si>
  <si>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</si>
  <si>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</si>
  <si>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</si>
  <si>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</si>
  <si>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</si>
  <si>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</si>
  <si>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</si>
  <si>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</si>
  <si>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</si>
  <si>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</si>
  <si>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</si>
  <si>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</si>
  <si>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</si>
  <si>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</si>
  <si>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</si>
  <si>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</si>
  <si>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</si>
  <si>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</si>
  <si>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</si>
  <si>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</si>
  <si>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</si>
  <si>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</si>
  <si>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</si>
  <si>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</si>
  <si>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</si>
  <si>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</si>
  <si>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</si>
  <si>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</si>
  <si>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</si>
  <si>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</si>
  <si>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</si>
  <si>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</si>
  <si>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</si>
  <si>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</si>
  <si>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</si>
  <si>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</si>
  <si>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</si>
  <si>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</si>
  <si>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</si>
  <si>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</si>
  <si>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</si>
  <si>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</si>
  <si>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</si>
  <si>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</si>
  <si>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</si>
  <si>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</si>
  <si>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</si>
  <si>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</si>
  <si>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</si>
  <si>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</si>
  <si>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</si>
  <si>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</si>
  <si>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</si>
  <si>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</si>
  <si>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</si>
  <si>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</si>
  <si>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</si>
  <si>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</si>
  <si>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</si>
  <si>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</si>
  <si>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</si>
  <si>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</si>
  <si>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</si>
  <si>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</si>
  <si>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</si>
  <si>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</si>
  <si>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</si>
  <si>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</si>
  <si>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</si>
  <si>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</si>
  <si>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</si>
  <si>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</si>
  <si>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</si>
  <si>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</si>
  <si>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</si>
  <si>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</si>
  <si>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</si>
  <si>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</si>
  <si>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</si>
  <si>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</si>
  <si>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</si>
  <si>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</si>
  <si>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</si>
  <si>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</si>
  <si>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</si>
  <si>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</si>
  <si>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</si>
  <si>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</si>
  <si>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</si>
  <si>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</si>
  <si>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</si>
  <si>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</si>
  <si>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</si>
  <si>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</si>
  <si>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</si>
  <si>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</si>
  <si>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</si>
  <si>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</si>
  <si>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</si>
  <si>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</si>
  <si>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</si>
  <si>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</si>
  <si>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</si>
  <si>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</si>
  <si>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</si>
  <si>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</si>
  <si>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</si>
  <si>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</si>
  <si>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</si>
  <si>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</si>
  <si>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</si>
  <si>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</si>
  <si>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</si>
  <si>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</si>
  <si>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</si>
  <si>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</si>
  <si>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</si>
  <si>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</si>
  <si>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</si>
  <si>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</si>
  <si>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</si>
  <si>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</si>
  <si>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</si>
  <si>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</si>
  <si>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</si>
  <si>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</si>
  <si>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</si>
  <si>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</si>
  <si>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</si>
  <si>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</si>
  <si>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</si>
  <si>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</si>
  <si>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</si>
  <si>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</si>
  <si>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</si>
  <si>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</si>
  <si>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</si>
  <si>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</si>
  <si>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</si>
  <si>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</si>
  <si>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</si>
  <si>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</si>
  <si>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</si>
  <si>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</si>
  <si>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</si>
  <si>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</si>
  <si>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</si>
  <si>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</si>
  <si>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</si>
  <si>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</si>
  <si>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</si>
  <si>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</si>
  <si>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</si>
  <si>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</si>
  <si>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</si>
  <si>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</si>
  <si>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</si>
  <si>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</si>
  <si>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</si>
  <si>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</si>
  <si>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</si>
  <si>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</si>
  <si>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</si>
  <si>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</si>
  <si>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</si>
  <si>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</si>
  <si>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</si>
  <si>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</si>
  <si>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</si>
  <si>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</si>
  <si>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</si>
  <si>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</si>
  <si>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</si>
  <si>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</si>
  <si>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</si>
  <si>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</si>
  <si>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</si>
  <si>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El Paso</t>
  </si>
  <si>
    <t>Country</t>
  </si>
  <si>
    <t>City</t>
  </si>
  <si>
    <t xml:space="preserve">Data </t>
  </si>
  <si>
    <t>The data shows expenditure on advertisements via 3 channels : TV, Radio and Newspaper</t>
  </si>
  <si>
    <t xml:space="preserve">Goal </t>
  </si>
  <si>
    <t>Do these investments make sense?</t>
  </si>
  <si>
    <t>How do I be confident that one or more of these marketing investments is actually leading to any returns in the form of increased Sales</t>
  </si>
  <si>
    <t>Ex. Why should I invest in ads via newspapers if these ads are no where resulting in any purchase from the user</t>
  </si>
  <si>
    <t>Let's plot these values as Scatter plots</t>
  </si>
  <si>
    <t>Mean of TV budget</t>
  </si>
  <si>
    <t>SD of TV budget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</si>
  <si>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</si>
  <si>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</si>
  <si>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</si>
  <si>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</si>
  <si>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</si>
  <si>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</si>
  <si>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</si>
  <si>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</si>
  <si>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</si>
  <si>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</si>
  <si>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</si>
  <si>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</si>
  <si>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</si>
  <si>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Class</t>
  </si>
  <si>
    <t>Row Labels</t>
  </si>
  <si>
    <t>Grand Total</t>
  </si>
  <si>
    <t>Count of TV</t>
  </si>
  <si>
    <t>(blank)</t>
  </si>
  <si>
    <t>Variation</t>
  </si>
  <si>
    <t xml:space="preserve">Average Variation of TV Sales </t>
  </si>
  <si>
    <t>Mean of TV Budget</t>
  </si>
  <si>
    <t>Variation of TV Budgets from Mean</t>
  </si>
  <si>
    <t>Mean of Sales</t>
  </si>
  <si>
    <t>Variation of Sales from Mean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</si>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</sst>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"/>
    <numFmt numFmtId="179" formatCode="0.0000000000000000"/>
    <numFmt numFmtId="180" formatCode="0.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2" fontId="0" fillId="0" borderId="0" xfId="0" applyNumberFormat="1"/>
    <xf numFmtId="167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'tv-vs-sales'!$I$2</c:f>
              <c:strCache>
                <c:ptCount val="1"/>
                <c:pt idx="0">
                  <c:v>22.1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'tv-vs-sales'!$D$3:$D$201</c:f>
              <c:numCache>
                <c:formatCode>General</c:formatCode>
                <c:ptCount val="199"/>
                <c:pt idx="0">
                  <c:v>44.5</c:v>
                </c:pt>
                <c:pt idx="1">
                  <c:v>17.2</c:v>
                </c:pt>
                <c:pt idx="2">
                  <c:v>151.5</c:v>
                </c:pt>
                <c:pt idx="3">
                  <c:v>180.8</c:v>
                </c:pt>
                <c:pt idx="4">
                  <c:v>8.6999999999999993</c:v>
                </c:pt>
                <c:pt idx="5">
                  <c:v>57.5</c:v>
                </c:pt>
                <c:pt idx="6">
                  <c:v>120.2</c:v>
                </c:pt>
                <c:pt idx="7">
                  <c:v>8.6</c:v>
                </c:pt>
                <c:pt idx="8">
                  <c:v>199.8</c:v>
                </c:pt>
                <c:pt idx="9">
                  <c:v>66.099999999999994</c:v>
                </c:pt>
                <c:pt idx="10">
                  <c:v>214.7</c:v>
                </c:pt>
                <c:pt idx="11">
                  <c:v>23.8</c:v>
                </c:pt>
                <c:pt idx="12">
                  <c:v>97.5</c:v>
                </c:pt>
                <c:pt idx="13">
                  <c:v>204.1</c:v>
                </c:pt>
                <c:pt idx="14">
                  <c:v>195.4</c:v>
                </c:pt>
                <c:pt idx="15">
                  <c:v>67.8</c:v>
                </c:pt>
                <c:pt idx="16">
                  <c:v>281.39999999999998</c:v>
                </c:pt>
                <c:pt idx="17">
                  <c:v>69.2</c:v>
                </c:pt>
                <c:pt idx="18">
                  <c:v>147.30000000000001</c:v>
                </c:pt>
                <c:pt idx="19">
                  <c:v>218.4</c:v>
                </c:pt>
                <c:pt idx="20">
                  <c:v>237.4</c:v>
                </c:pt>
                <c:pt idx="21">
                  <c:v>13.2</c:v>
                </c:pt>
                <c:pt idx="22">
                  <c:v>228.3</c:v>
                </c:pt>
                <c:pt idx="23">
                  <c:v>62.3</c:v>
                </c:pt>
                <c:pt idx="24">
                  <c:v>262.89999999999998</c:v>
                </c:pt>
                <c:pt idx="25">
                  <c:v>142.9</c:v>
                </c:pt>
                <c:pt idx="26">
                  <c:v>240.1</c:v>
                </c:pt>
                <c:pt idx="27">
                  <c:v>248.8</c:v>
                </c:pt>
                <c:pt idx="28">
                  <c:v>70.599999999999994</c:v>
                </c:pt>
                <c:pt idx="29">
                  <c:v>292.89999999999998</c:v>
                </c:pt>
                <c:pt idx="30">
                  <c:v>112.9</c:v>
                </c:pt>
                <c:pt idx="31">
                  <c:v>97.2</c:v>
                </c:pt>
                <c:pt idx="32">
                  <c:v>265.60000000000002</c:v>
                </c:pt>
                <c:pt idx="33">
                  <c:v>95.7</c:v>
                </c:pt>
                <c:pt idx="34">
                  <c:v>290.7</c:v>
                </c:pt>
                <c:pt idx="35">
                  <c:v>266.89999999999998</c:v>
                </c:pt>
                <c:pt idx="36">
                  <c:v>74.7</c:v>
                </c:pt>
                <c:pt idx="37">
                  <c:v>43.1</c:v>
                </c:pt>
                <c:pt idx="38">
                  <c:v>228</c:v>
                </c:pt>
                <c:pt idx="39">
                  <c:v>202.5</c:v>
                </c:pt>
                <c:pt idx="40">
                  <c:v>177</c:v>
                </c:pt>
                <c:pt idx="41">
                  <c:v>293.60000000000002</c:v>
                </c:pt>
                <c:pt idx="42">
                  <c:v>206.9</c:v>
                </c:pt>
                <c:pt idx="43">
                  <c:v>25.1</c:v>
                </c:pt>
                <c:pt idx="44">
                  <c:v>175.1</c:v>
                </c:pt>
                <c:pt idx="45">
                  <c:v>89.7</c:v>
                </c:pt>
                <c:pt idx="46">
                  <c:v>239.9</c:v>
                </c:pt>
                <c:pt idx="47">
                  <c:v>227.2</c:v>
                </c:pt>
                <c:pt idx="48">
                  <c:v>66.900000000000006</c:v>
                </c:pt>
                <c:pt idx="49">
                  <c:v>199.8</c:v>
                </c:pt>
                <c:pt idx="50">
                  <c:v>100.4</c:v>
                </c:pt>
                <c:pt idx="51">
                  <c:v>216.4</c:v>
                </c:pt>
                <c:pt idx="52">
                  <c:v>182.6</c:v>
                </c:pt>
                <c:pt idx="53">
                  <c:v>262.7</c:v>
                </c:pt>
                <c:pt idx="54">
                  <c:v>198.9</c:v>
                </c:pt>
                <c:pt idx="55">
                  <c:v>7.3</c:v>
                </c:pt>
                <c:pt idx="56">
                  <c:v>136.19999999999999</c:v>
                </c:pt>
                <c:pt idx="57">
                  <c:v>210.8</c:v>
                </c:pt>
                <c:pt idx="58">
                  <c:v>210.7</c:v>
                </c:pt>
                <c:pt idx="59">
                  <c:v>53.5</c:v>
                </c:pt>
                <c:pt idx="60">
                  <c:v>261.3</c:v>
                </c:pt>
                <c:pt idx="61">
                  <c:v>239.3</c:v>
                </c:pt>
                <c:pt idx="62">
                  <c:v>102.7</c:v>
                </c:pt>
                <c:pt idx="63">
                  <c:v>131.1</c:v>
                </c:pt>
                <c:pt idx="64">
                  <c:v>69</c:v>
                </c:pt>
                <c:pt idx="65">
                  <c:v>31.5</c:v>
                </c:pt>
                <c:pt idx="66">
                  <c:v>139.30000000000001</c:v>
                </c:pt>
                <c:pt idx="67">
                  <c:v>237.4</c:v>
                </c:pt>
                <c:pt idx="68">
                  <c:v>216.8</c:v>
                </c:pt>
                <c:pt idx="69">
                  <c:v>199.1</c:v>
                </c:pt>
                <c:pt idx="70">
                  <c:v>109.8</c:v>
                </c:pt>
                <c:pt idx="71">
                  <c:v>26.8</c:v>
                </c:pt>
                <c:pt idx="72">
                  <c:v>129.4</c:v>
                </c:pt>
                <c:pt idx="73">
                  <c:v>213.4</c:v>
                </c:pt>
                <c:pt idx="74">
                  <c:v>16.899999999999999</c:v>
                </c:pt>
                <c:pt idx="75">
                  <c:v>27.5</c:v>
                </c:pt>
                <c:pt idx="76">
                  <c:v>120.5</c:v>
                </c:pt>
                <c:pt idx="77">
                  <c:v>5.4</c:v>
                </c:pt>
                <c:pt idx="78">
                  <c:v>116</c:v>
                </c:pt>
                <c:pt idx="79">
                  <c:v>76.400000000000006</c:v>
                </c:pt>
                <c:pt idx="80">
                  <c:v>239.8</c:v>
                </c:pt>
                <c:pt idx="81">
                  <c:v>75.3</c:v>
                </c:pt>
                <c:pt idx="82">
                  <c:v>68.400000000000006</c:v>
                </c:pt>
                <c:pt idx="83">
                  <c:v>213.5</c:v>
                </c:pt>
                <c:pt idx="84">
                  <c:v>193.2</c:v>
                </c:pt>
                <c:pt idx="85">
                  <c:v>76.3</c:v>
                </c:pt>
                <c:pt idx="86">
                  <c:v>110.7</c:v>
                </c:pt>
                <c:pt idx="87">
                  <c:v>88.3</c:v>
                </c:pt>
                <c:pt idx="88">
                  <c:v>109.8</c:v>
                </c:pt>
                <c:pt idx="89">
                  <c:v>134.30000000000001</c:v>
                </c:pt>
                <c:pt idx="90">
                  <c:v>28.6</c:v>
                </c:pt>
                <c:pt idx="91">
                  <c:v>217.7</c:v>
                </c:pt>
                <c:pt idx="92">
                  <c:v>250.9</c:v>
                </c:pt>
                <c:pt idx="93">
                  <c:v>107.4</c:v>
                </c:pt>
                <c:pt idx="94">
                  <c:v>163.30000000000001</c:v>
                </c:pt>
                <c:pt idx="95">
                  <c:v>197.6</c:v>
                </c:pt>
                <c:pt idx="96">
                  <c:v>184.9</c:v>
                </c:pt>
                <c:pt idx="97">
                  <c:v>289.7</c:v>
                </c:pt>
                <c:pt idx="98">
                  <c:v>135.19999999999999</c:v>
                </c:pt>
                <c:pt idx="99">
                  <c:v>222.4</c:v>
                </c:pt>
                <c:pt idx="100">
                  <c:v>296.39999999999998</c:v>
                </c:pt>
                <c:pt idx="101">
                  <c:v>280.2</c:v>
                </c:pt>
                <c:pt idx="102">
                  <c:v>187.9</c:v>
                </c:pt>
                <c:pt idx="103">
                  <c:v>238.2</c:v>
                </c:pt>
                <c:pt idx="104">
                  <c:v>137.9</c:v>
                </c:pt>
                <c:pt idx="105">
                  <c:v>25</c:v>
                </c:pt>
                <c:pt idx="106">
                  <c:v>90.4</c:v>
                </c:pt>
                <c:pt idx="107">
                  <c:v>13.1</c:v>
                </c:pt>
                <c:pt idx="108">
                  <c:v>255.4</c:v>
                </c:pt>
                <c:pt idx="109">
                  <c:v>225.8</c:v>
                </c:pt>
                <c:pt idx="110">
                  <c:v>241.7</c:v>
                </c:pt>
                <c:pt idx="111">
                  <c:v>175.7</c:v>
                </c:pt>
                <c:pt idx="112">
                  <c:v>209.6</c:v>
                </c:pt>
                <c:pt idx="113">
                  <c:v>78.2</c:v>
                </c:pt>
                <c:pt idx="114">
                  <c:v>75.099999999999994</c:v>
                </c:pt>
                <c:pt idx="115">
                  <c:v>139.19999999999999</c:v>
                </c:pt>
                <c:pt idx="116">
                  <c:v>76.400000000000006</c:v>
                </c:pt>
                <c:pt idx="117">
                  <c:v>125.7</c:v>
                </c:pt>
                <c:pt idx="118">
                  <c:v>19.399999999999999</c:v>
                </c:pt>
                <c:pt idx="119">
                  <c:v>141.30000000000001</c:v>
                </c:pt>
                <c:pt idx="120">
                  <c:v>18.8</c:v>
                </c:pt>
                <c:pt idx="121">
                  <c:v>224</c:v>
                </c:pt>
                <c:pt idx="122">
                  <c:v>123.1</c:v>
                </c:pt>
                <c:pt idx="123">
                  <c:v>229.5</c:v>
                </c:pt>
                <c:pt idx="124">
                  <c:v>87.2</c:v>
                </c:pt>
                <c:pt idx="125">
                  <c:v>7.8</c:v>
                </c:pt>
                <c:pt idx="126">
                  <c:v>80.2</c:v>
                </c:pt>
                <c:pt idx="127">
                  <c:v>220.3</c:v>
                </c:pt>
                <c:pt idx="128">
                  <c:v>59.6</c:v>
                </c:pt>
                <c:pt idx="129">
                  <c:v>0.7</c:v>
                </c:pt>
                <c:pt idx="130">
                  <c:v>265.2</c:v>
                </c:pt>
                <c:pt idx="131">
                  <c:v>8.4</c:v>
                </c:pt>
                <c:pt idx="132">
                  <c:v>219.8</c:v>
                </c:pt>
                <c:pt idx="133">
                  <c:v>36.9</c:v>
                </c:pt>
                <c:pt idx="134">
                  <c:v>48.3</c:v>
                </c:pt>
                <c:pt idx="135">
                  <c:v>25.6</c:v>
                </c:pt>
                <c:pt idx="136">
                  <c:v>273.7</c:v>
                </c:pt>
                <c:pt idx="137">
                  <c:v>43</c:v>
                </c:pt>
                <c:pt idx="138">
                  <c:v>184.9</c:v>
                </c:pt>
                <c:pt idx="139">
                  <c:v>73.400000000000006</c:v>
                </c:pt>
                <c:pt idx="140">
                  <c:v>193.7</c:v>
                </c:pt>
                <c:pt idx="141">
                  <c:v>220.5</c:v>
                </c:pt>
                <c:pt idx="142">
                  <c:v>104.6</c:v>
                </c:pt>
                <c:pt idx="143">
                  <c:v>96.2</c:v>
                </c:pt>
                <c:pt idx="144">
                  <c:v>140.30000000000001</c:v>
                </c:pt>
                <c:pt idx="145">
                  <c:v>240.1</c:v>
                </c:pt>
                <c:pt idx="146">
                  <c:v>243.2</c:v>
                </c:pt>
                <c:pt idx="147">
                  <c:v>38</c:v>
                </c:pt>
                <c:pt idx="148">
                  <c:v>44.7</c:v>
                </c:pt>
                <c:pt idx="149">
                  <c:v>280.7</c:v>
                </c:pt>
                <c:pt idx="150">
                  <c:v>121</c:v>
                </c:pt>
                <c:pt idx="151">
                  <c:v>197.6</c:v>
                </c:pt>
                <c:pt idx="152">
                  <c:v>171.3</c:v>
                </c:pt>
                <c:pt idx="153">
                  <c:v>187.8</c:v>
                </c:pt>
                <c:pt idx="154">
                  <c:v>4.0999999999999996</c:v>
                </c:pt>
                <c:pt idx="155">
                  <c:v>93.9</c:v>
                </c:pt>
                <c:pt idx="156">
                  <c:v>149.80000000000001</c:v>
                </c:pt>
                <c:pt idx="157">
                  <c:v>11.7</c:v>
                </c:pt>
                <c:pt idx="158">
                  <c:v>131.69999999999999</c:v>
                </c:pt>
                <c:pt idx="159">
                  <c:v>172.5</c:v>
                </c:pt>
                <c:pt idx="160">
                  <c:v>85.7</c:v>
                </c:pt>
                <c:pt idx="161">
                  <c:v>188.4</c:v>
                </c:pt>
                <c:pt idx="162">
                  <c:v>163.5</c:v>
                </c:pt>
                <c:pt idx="163">
                  <c:v>117.2</c:v>
                </c:pt>
                <c:pt idx="164">
                  <c:v>234.5</c:v>
                </c:pt>
                <c:pt idx="165">
                  <c:v>17.899999999999999</c:v>
                </c:pt>
                <c:pt idx="166">
                  <c:v>206.8</c:v>
                </c:pt>
                <c:pt idx="167">
                  <c:v>215.4</c:v>
                </c:pt>
                <c:pt idx="168">
                  <c:v>284.3</c:v>
                </c:pt>
                <c:pt idx="169">
                  <c:v>50</c:v>
                </c:pt>
                <c:pt idx="170">
                  <c:v>164.5</c:v>
                </c:pt>
                <c:pt idx="171">
                  <c:v>19.600000000000001</c:v>
                </c:pt>
                <c:pt idx="172">
                  <c:v>168.4</c:v>
                </c:pt>
                <c:pt idx="173">
                  <c:v>222.4</c:v>
                </c:pt>
                <c:pt idx="174">
                  <c:v>276.89999999999998</c:v>
                </c:pt>
                <c:pt idx="175">
                  <c:v>248.4</c:v>
                </c:pt>
                <c:pt idx="176">
                  <c:v>170.2</c:v>
                </c:pt>
                <c:pt idx="177">
                  <c:v>276.7</c:v>
                </c:pt>
                <c:pt idx="178">
                  <c:v>165.6</c:v>
                </c:pt>
                <c:pt idx="179">
                  <c:v>156.6</c:v>
                </c:pt>
                <c:pt idx="180">
                  <c:v>218.5</c:v>
                </c:pt>
                <c:pt idx="181">
                  <c:v>56.2</c:v>
                </c:pt>
                <c:pt idx="182">
                  <c:v>287.60000000000002</c:v>
                </c:pt>
                <c:pt idx="183">
                  <c:v>253.8</c:v>
                </c:pt>
                <c:pt idx="184">
                  <c:v>205</c:v>
                </c:pt>
                <c:pt idx="185">
                  <c:v>139.5</c:v>
                </c:pt>
                <c:pt idx="186">
                  <c:v>191.1</c:v>
                </c:pt>
                <c:pt idx="187">
                  <c:v>286</c:v>
                </c:pt>
                <c:pt idx="188">
                  <c:v>18.7</c:v>
                </c:pt>
                <c:pt idx="189">
                  <c:v>39.5</c:v>
                </c:pt>
                <c:pt idx="190">
                  <c:v>75.5</c:v>
                </c:pt>
                <c:pt idx="191">
                  <c:v>17.2</c:v>
                </c:pt>
                <c:pt idx="192">
                  <c:v>166.8</c:v>
                </c:pt>
                <c:pt idx="193">
                  <c:v>149.69999999999999</c:v>
                </c:pt>
                <c:pt idx="194">
                  <c:v>38.200000000000003</c:v>
                </c:pt>
                <c:pt idx="195">
                  <c:v>94.2</c:v>
                </c:pt>
                <c:pt idx="196">
                  <c:v>177</c:v>
                </c:pt>
                <c:pt idx="197">
                  <c:v>283.60000000000002</c:v>
                </c:pt>
                <c:pt idx="198">
                  <c:v>232.1</c:v>
                </c:pt>
              </c:numCache>
            </c:numRef>
          </c:xVal>
          <c:yVal>
            <c:numRef>
              <c:f>'tv-vs-sales'!$I$3:$I$201</c:f>
              <c:numCache>
                <c:formatCode>General</c:formatCode>
                <c:ptCount val="199"/>
                <c:pt idx="0">
                  <c:v>10.4</c:v>
                </c:pt>
                <c:pt idx="1">
                  <c:v>12</c:v>
                </c:pt>
                <c:pt idx="2">
                  <c:v>16.5</c:v>
                </c:pt>
                <c:pt idx="3">
                  <c:v>17.899999999999999</c:v>
                </c:pt>
                <c:pt idx="4">
                  <c:v>7.2</c:v>
                </c:pt>
                <c:pt idx="5">
                  <c:v>11.8</c:v>
                </c:pt>
                <c:pt idx="6">
                  <c:v>13.2</c:v>
                </c:pt>
                <c:pt idx="7">
                  <c:v>4.8</c:v>
                </c:pt>
                <c:pt idx="8">
                  <c:v>15.6</c:v>
                </c:pt>
                <c:pt idx="9">
                  <c:v>12.6</c:v>
                </c:pt>
                <c:pt idx="10">
                  <c:v>17.399999999999999</c:v>
                </c:pt>
                <c:pt idx="11">
                  <c:v>9.1999999999999993</c:v>
                </c:pt>
                <c:pt idx="12">
                  <c:v>13.7</c:v>
                </c:pt>
                <c:pt idx="13">
                  <c:v>19</c:v>
                </c:pt>
                <c:pt idx="14">
                  <c:v>22.4</c:v>
                </c:pt>
                <c:pt idx="15">
                  <c:v>12.5</c:v>
                </c:pt>
                <c:pt idx="16">
                  <c:v>24.4</c:v>
                </c:pt>
                <c:pt idx="17">
                  <c:v>11.3</c:v>
                </c:pt>
                <c:pt idx="18">
                  <c:v>14.6</c:v>
                </c:pt>
                <c:pt idx="19">
                  <c:v>18</c:v>
                </c:pt>
                <c:pt idx="20">
                  <c:v>17.5</c:v>
                </c:pt>
                <c:pt idx="21">
                  <c:v>5.6</c:v>
                </c:pt>
                <c:pt idx="22">
                  <c:v>20.5</c:v>
                </c:pt>
                <c:pt idx="23">
                  <c:v>9.6999999999999993</c:v>
                </c:pt>
                <c:pt idx="24">
                  <c:v>17</c:v>
                </c:pt>
                <c:pt idx="25">
                  <c:v>15</c:v>
                </c:pt>
                <c:pt idx="26">
                  <c:v>20.9</c:v>
                </c:pt>
                <c:pt idx="27">
                  <c:v>18.899999999999999</c:v>
                </c:pt>
                <c:pt idx="28">
                  <c:v>10.5</c:v>
                </c:pt>
                <c:pt idx="29">
                  <c:v>21.4</c:v>
                </c:pt>
                <c:pt idx="30">
                  <c:v>11.9</c:v>
                </c:pt>
                <c:pt idx="31">
                  <c:v>13.2</c:v>
                </c:pt>
                <c:pt idx="32">
                  <c:v>17.399999999999999</c:v>
                </c:pt>
                <c:pt idx="33">
                  <c:v>11.9</c:v>
                </c:pt>
                <c:pt idx="34">
                  <c:v>17.8</c:v>
                </c:pt>
                <c:pt idx="35">
                  <c:v>25.4</c:v>
                </c:pt>
                <c:pt idx="36">
                  <c:v>14.7</c:v>
                </c:pt>
                <c:pt idx="37">
                  <c:v>10.1</c:v>
                </c:pt>
                <c:pt idx="38">
                  <c:v>21.5</c:v>
                </c:pt>
                <c:pt idx="39">
                  <c:v>16.600000000000001</c:v>
                </c:pt>
                <c:pt idx="40">
                  <c:v>17.100000000000001</c:v>
                </c:pt>
                <c:pt idx="41">
                  <c:v>20.7</c:v>
                </c:pt>
                <c:pt idx="42">
                  <c:v>17.899999999999999</c:v>
                </c:pt>
                <c:pt idx="43">
                  <c:v>8.5</c:v>
                </c:pt>
                <c:pt idx="44">
                  <c:v>16.100000000000001</c:v>
                </c:pt>
                <c:pt idx="45">
                  <c:v>10.6</c:v>
                </c:pt>
                <c:pt idx="46">
                  <c:v>23.2</c:v>
                </c:pt>
                <c:pt idx="47">
                  <c:v>19.8</c:v>
                </c:pt>
                <c:pt idx="48">
                  <c:v>9.6999999999999993</c:v>
                </c:pt>
                <c:pt idx="49">
                  <c:v>16.399999999999999</c:v>
                </c:pt>
                <c:pt idx="50">
                  <c:v>10.7</c:v>
                </c:pt>
                <c:pt idx="51">
                  <c:v>22.6</c:v>
                </c:pt>
                <c:pt idx="52">
                  <c:v>21.2</c:v>
                </c:pt>
                <c:pt idx="53">
                  <c:v>20.2</c:v>
                </c:pt>
                <c:pt idx="54">
                  <c:v>23.7</c:v>
                </c:pt>
                <c:pt idx="55">
                  <c:v>5.5</c:v>
                </c:pt>
                <c:pt idx="56">
                  <c:v>13.2</c:v>
                </c:pt>
                <c:pt idx="57">
                  <c:v>23.8</c:v>
                </c:pt>
                <c:pt idx="58">
                  <c:v>18.399999999999999</c:v>
                </c:pt>
                <c:pt idx="59">
                  <c:v>8.1</c:v>
                </c:pt>
                <c:pt idx="60">
                  <c:v>24.2</c:v>
                </c:pt>
                <c:pt idx="61">
                  <c:v>20.7</c:v>
                </c:pt>
                <c:pt idx="62">
                  <c:v>14</c:v>
                </c:pt>
                <c:pt idx="63">
                  <c:v>16</c:v>
                </c:pt>
                <c:pt idx="64">
                  <c:v>11.3</c:v>
                </c:pt>
                <c:pt idx="65">
                  <c:v>11</c:v>
                </c:pt>
                <c:pt idx="66">
                  <c:v>13.4</c:v>
                </c:pt>
                <c:pt idx="67">
                  <c:v>18.899999999999999</c:v>
                </c:pt>
                <c:pt idx="68">
                  <c:v>22.3</c:v>
                </c:pt>
                <c:pt idx="69">
                  <c:v>18.3</c:v>
                </c:pt>
                <c:pt idx="70">
                  <c:v>12.4</c:v>
                </c:pt>
                <c:pt idx="71">
                  <c:v>8.8000000000000007</c:v>
                </c:pt>
                <c:pt idx="72">
                  <c:v>11</c:v>
                </c:pt>
                <c:pt idx="73">
                  <c:v>17</c:v>
                </c:pt>
                <c:pt idx="74">
                  <c:v>8.6999999999999993</c:v>
                </c:pt>
                <c:pt idx="75">
                  <c:v>6.9</c:v>
                </c:pt>
                <c:pt idx="76">
                  <c:v>14.2</c:v>
                </c:pt>
                <c:pt idx="77">
                  <c:v>5.3</c:v>
                </c:pt>
                <c:pt idx="78">
                  <c:v>11</c:v>
                </c:pt>
                <c:pt idx="79">
                  <c:v>11.8</c:v>
                </c:pt>
                <c:pt idx="80">
                  <c:v>17.3</c:v>
                </c:pt>
                <c:pt idx="81">
                  <c:v>11.3</c:v>
                </c:pt>
                <c:pt idx="82">
                  <c:v>13.6</c:v>
                </c:pt>
                <c:pt idx="83">
                  <c:v>21.7</c:v>
                </c:pt>
                <c:pt idx="84">
                  <c:v>20.2</c:v>
                </c:pt>
                <c:pt idx="85">
                  <c:v>12</c:v>
                </c:pt>
                <c:pt idx="86">
                  <c:v>16</c:v>
                </c:pt>
                <c:pt idx="87">
                  <c:v>12.9</c:v>
                </c:pt>
                <c:pt idx="88">
                  <c:v>16.7</c:v>
                </c:pt>
                <c:pt idx="89">
                  <c:v>14</c:v>
                </c:pt>
                <c:pt idx="90">
                  <c:v>7.3</c:v>
                </c:pt>
                <c:pt idx="91">
                  <c:v>19.399999999999999</c:v>
                </c:pt>
                <c:pt idx="92">
                  <c:v>22.2</c:v>
                </c:pt>
                <c:pt idx="93">
                  <c:v>11.5</c:v>
                </c:pt>
                <c:pt idx="94">
                  <c:v>16.899999999999999</c:v>
                </c:pt>
                <c:pt idx="95">
                  <c:v>16.7</c:v>
                </c:pt>
                <c:pt idx="96">
                  <c:v>20.5</c:v>
                </c:pt>
                <c:pt idx="97">
                  <c:v>25.4</c:v>
                </c:pt>
                <c:pt idx="98">
                  <c:v>17.2</c:v>
                </c:pt>
                <c:pt idx="99">
                  <c:v>16.7</c:v>
                </c:pt>
                <c:pt idx="100">
                  <c:v>23.8</c:v>
                </c:pt>
                <c:pt idx="101">
                  <c:v>19.8</c:v>
                </c:pt>
                <c:pt idx="102">
                  <c:v>19.7</c:v>
                </c:pt>
                <c:pt idx="103">
                  <c:v>20.7</c:v>
                </c:pt>
                <c:pt idx="104">
                  <c:v>15</c:v>
                </c:pt>
                <c:pt idx="105">
                  <c:v>7.2</c:v>
                </c:pt>
                <c:pt idx="106">
                  <c:v>12</c:v>
                </c:pt>
                <c:pt idx="107">
                  <c:v>5.3</c:v>
                </c:pt>
                <c:pt idx="108">
                  <c:v>19.8</c:v>
                </c:pt>
                <c:pt idx="109">
                  <c:v>18.399999999999999</c:v>
                </c:pt>
                <c:pt idx="110">
                  <c:v>21.8</c:v>
                </c:pt>
                <c:pt idx="111">
                  <c:v>17.100000000000001</c:v>
                </c:pt>
                <c:pt idx="112">
                  <c:v>20.9</c:v>
                </c:pt>
                <c:pt idx="113">
                  <c:v>14.6</c:v>
                </c:pt>
                <c:pt idx="114">
                  <c:v>12.6</c:v>
                </c:pt>
                <c:pt idx="115">
                  <c:v>12.2</c:v>
                </c:pt>
                <c:pt idx="116">
                  <c:v>9.4</c:v>
                </c:pt>
                <c:pt idx="117">
                  <c:v>15.9</c:v>
                </c:pt>
                <c:pt idx="118">
                  <c:v>6.6</c:v>
                </c:pt>
                <c:pt idx="119">
                  <c:v>15.5</c:v>
                </c:pt>
                <c:pt idx="120">
                  <c:v>7</c:v>
                </c:pt>
                <c:pt idx="121">
                  <c:v>16.600000000000001</c:v>
                </c:pt>
                <c:pt idx="122">
                  <c:v>15.2</c:v>
                </c:pt>
                <c:pt idx="123">
                  <c:v>19.7</c:v>
                </c:pt>
                <c:pt idx="124">
                  <c:v>10.6</c:v>
                </c:pt>
                <c:pt idx="125">
                  <c:v>6.6</c:v>
                </c:pt>
                <c:pt idx="126">
                  <c:v>11.9</c:v>
                </c:pt>
                <c:pt idx="127">
                  <c:v>24.7</c:v>
                </c:pt>
                <c:pt idx="128">
                  <c:v>9.6999999999999993</c:v>
                </c:pt>
                <c:pt idx="129">
                  <c:v>1.6</c:v>
                </c:pt>
                <c:pt idx="130">
                  <c:v>17.7</c:v>
                </c:pt>
                <c:pt idx="131">
                  <c:v>5.7</c:v>
                </c:pt>
                <c:pt idx="132">
                  <c:v>19.600000000000001</c:v>
                </c:pt>
                <c:pt idx="133">
                  <c:v>10.8</c:v>
                </c:pt>
                <c:pt idx="134">
                  <c:v>11.6</c:v>
                </c:pt>
                <c:pt idx="135">
                  <c:v>9.5</c:v>
                </c:pt>
                <c:pt idx="136">
                  <c:v>20.8</c:v>
                </c:pt>
                <c:pt idx="137">
                  <c:v>9.6</c:v>
                </c:pt>
                <c:pt idx="138">
                  <c:v>20.7</c:v>
                </c:pt>
                <c:pt idx="139">
                  <c:v>10.9</c:v>
                </c:pt>
                <c:pt idx="140">
                  <c:v>19.2</c:v>
                </c:pt>
                <c:pt idx="141">
                  <c:v>20.100000000000001</c:v>
                </c:pt>
                <c:pt idx="142">
                  <c:v>10.4</c:v>
                </c:pt>
                <c:pt idx="143">
                  <c:v>12.3</c:v>
                </c:pt>
                <c:pt idx="144">
                  <c:v>10.3</c:v>
                </c:pt>
                <c:pt idx="145">
                  <c:v>18.2</c:v>
                </c:pt>
                <c:pt idx="146">
                  <c:v>25.4</c:v>
                </c:pt>
                <c:pt idx="147">
                  <c:v>10.9</c:v>
                </c:pt>
                <c:pt idx="148">
                  <c:v>10.1</c:v>
                </c:pt>
                <c:pt idx="149">
                  <c:v>16.100000000000001</c:v>
                </c:pt>
                <c:pt idx="150">
                  <c:v>11.6</c:v>
                </c:pt>
                <c:pt idx="151">
                  <c:v>16.600000000000001</c:v>
                </c:pt>
                <c:pt idx="152">
                  <c:v>16</c:v>
                </c:pt>
                <c:pt idx="153">
                  <c:v>20.6</c:v>
                </c:pt>
                <c:pt idx="154">
                  <c:v>3.2</c:v>
                </c:pt>
                <c:pt idx="155">
                  <c:v>15.3</c:v>
                </c:pt>
                <c:pt idx="156">
                  <c:v>10.1</c:v>
                </c:pt>
                <c:pt idx="157">
                  <c:v>7.3</c:v>
                </c:pt>
                <c:pt idx="158">
                  <c:v>12.9</c:v>
                </c:pt>
                <c:pt idx="159">
                  <c:v>16.399999999999999</c:v>
                </c:pt>
                <c:pt idx="160">
                  <c:v>13.3</c:v>
                </c:pt>
                <c:pt idx="161">
                  <c:v>19.899999999999999</c:v>
                </c:pt>
                <c:pt idx="162">
                  <c:v>18</c:v>
                </c:pt>
                <c:pt idx="163">
                  <c:v>11.9</c:v>
                </c:pt>
                <c:pt idx="164">
                  <c:v>16.899999999999999</c:v>
                </c:pt>
                <c:pt idx="165">
                  <c:v>8</c:v>
                </c:pt>
                <c:pt idx="166">
                  <c:v>17.2</c:v>
                </c:pt>
                <c:pt idx="167">
                  <c:v>17.100000000000001</c:v>
                </c:pt>
                <c:pt idx="168">
                  <c:v>20</c:v>
                </c:pt>
                <c:pt idx="169">
                  <c:v>8.4</c:v>
                </c:pt>
                <c:pt idx="170">
                  <c:v>17.5</c:v>
                </c:pt>
                <c:pt idx="171">
                  <c:v>7.6</c:v>
                </c:pt>
                <c:pt idx="172">
                  <c:v>16.7</c:v>
                </c:pt>
                <c:pt idx="173">
                  <c:v>16.5</c:v>
                </c:pt>
                <c:pt idx="174">
                  <c:v>27</c:v>
                </c:pt>
                <c:pt idx="175">
                  <c:v>20.2</c:v>
                </c:pt>
                <c:pt idx="176">
                  <c:v>16.7</c:v>
                </c:pt>
                <c:pt idx="177">
                  <c:v>16.8</c:v>
                </c:pt>
                <c:pt idx="178">
                  <c:v>17.600000000000001</c:v>
                </c:pt>
                <c:pt idx="179">
                  <c:v>15.5</c:v>
                </c:pt>
                <c:pt idx="180">
                  <c:v>17.2</c:v>
                </c:pt>
                <c:pt idx="181">
                  <c:v>8.6999999999999993</c:v>
                </c:pt>
                <c:pt idx="182">
                  <c:v>26.2</c:v>
                </c:pt>
                <c:pt idx="183">
                  <c:v>17.600000000000001</c:v>
                </c:pt>
                <c:pt idx="184">
                  <c:v>22.6</c:v>
                </c:pt>
                <c:pt idx="185">
                  <c:v>10.3</c:v>
                </c:pt>
                <c:pt idx="186">
                  <c:v>17.3</c:v>
                </c:pt>
                <c:pt idx="187">
                  <c:v>20.9</c:v>
                </c:pt>
                <c:pt idx="188">
                  <c:v>6.7</c:v>
                </c:pt>
                <c:pt idx="189">
                  <c:v>10.8</c:v>
                </c:pt>
                <c:pt idx="190">
                  <c:v>11.9</c:v>
                </c:pt>
                <c:pt idx="191">
                  <c:v>5.9</c:v>
                </c:pt>
                <c:pt idx="192">
                  <c:v>19.600000000000001</c:v>
                </c:pt>
                <c:pt idx="193">
                  <c:v>17.3</c:v>
                </c:pt>
                <c:pt idx="194">
                  <c:v>7.6</c:v>
                </c:pt>
                <c:pt idx="195">
                  <c:v>14</c:v>
                </c:pt>
                <c:pt idx="196">
                  <c:v>14.8</c:v>
                </c:pt>
                <c:pt idx="197">
                  <c:v>25.5</c:v>
                </c:pt>
                <c:pt idx="198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5-4847-ABB0-2E371004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05144"/>
        <c:axId val="520907064"/>
      </c:scatterChart>
      <c:valAx>
        <c:axId val="5209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07064"/>
        <c:crosses val="autoZero"/>
        <c:crossBetween val="midCat"/>
      </c:valAx>
      <c:valAx>
        <c:axId val="5209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[regression-by-hand.xlsx]Sheet12!PivotTable2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Sheet12!$B$4:$B$11</c:f>
              <c:numCache>
                <c:formatCode>General</c:formatCode>
                <c:ptCount val="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32</c:v>
                </c:pt>
                <c:pt idx="4">
                  <c:v>43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BC6-93A9-3E6CFE82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963960"/>
        <c:axId val="893964280"/>
      </c:barChart>
      <c:catAx>
        <c:axId val="89396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64280"/>
        <c:crosses val="autoZero"/>
        <c:auto val="1"/>
        <c:lblAlgn val="ctr"/>
        <c:lblOffset val="100"/>
        <c:noMultiLvlLbl val="0"/>
      </c:catAx>
      <c:valAx>
        <c:axId val="8939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6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Radio-vs-Sales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'radio-vs-sales'!$G$1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'radio-vs-sales'!$E$2:$E$201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'radio-vs-sales'!$G$2:$G$201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E-4FAB-BA15-4CBBB17E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80280"/>
        <c:axId val="893982840"/>
      </c:scatterChart>
      <c:valAx>
        <c:axId val="89398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2840"/>
        <c:crosses val="autoZero"/>
        <c:crossBetween val="midCat"/>
      </c:valAx>
      <c:valAx>
        <c:axId val="893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'radio-vs-sales'!$G$1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'radio-vs-sales'!$E$2:$E$201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'radio-vs-sales'!$G$2:$G$201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5-421B-A951-33B6C970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80920"/>
        <c:axId val="904576440"/>
      </c:scatterChart>
      <c:valAx>
        <c:axId val="90458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76440"/>
        <c:crosses val="autoZero"/>
        <c:crossBetween val="midCat"/>
      </c:valAx>
      <c:valAx>
        <c:axId val="9045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8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'newspaper-vs-sales'!$G$1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'newspaper-vs-sales'!$F$2:$F$201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'newspaper-vs-sales'!$G$2:$G$201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1-4443-BC91-B6D0146E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86680"/>
        <c:axId val="893987000"/>
      </c:scatterChart>
      <c:valAx>
        <c:axId val="89398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7000"/>
        <c:crosses val="autoZero"/>
        <c:crossBetween val="midCat"/>
      </c:valAx>
      <c:valAx>
        <c:axId val="8939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298063</xdr:colOff>
      <xdr:row>7</xdr:row>
      <xdr:rowOff>90715</xdr:rowOff>
    </xdr:from>
    <xdr:to>
      <xdr:col>24</xdr:col>
      <xdr:colOff>577282</xdr:colOff>
      <xdr:row>22</xdr:row>
      <xdr:rowOff>71664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0F71E4-0DC9-4C18-AC8A-DEE676550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42219</xdr:colOff>
      <xdr:row>10</xdr:row>
      <xdr:rowOff>106628</xdr:rowOff>
    </xdr:from>
    <xdr:to>
      <xdr:col>26</xdr:col>
      <xdr:colOff>430134</xdr:colOff>
      <xdr:row>19</xdr:row>
      <xdr:rowOff>98674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E0DC5AE2-E5FE-4C4A-B300-FE718AD23522}"/>
            </a:ext>
          </a:extLst>
        </xdr:cNvPr>
        <xdr:cNvSpPr/>
      </xdr:nvSpPr>
      <xdr:spPr>
        <a:xfrm>
          <a:off x="9016454" y="1920914"/>
          <a:ext cx="3433323" cy="1624903"/>
        </a:xfrm>
        <a:custGeom>
          <a:avLst/>
          <a:gdLst>
            <a:gd name="connsiteX0" fmla="*/ 0 w 3517986"/>
            <a:gd name="connsiteY0" fmla="*/ 1698429 h 1698429"/>
            <a:gd name="connsiteX1" fmla="*/ 226392 w 3517986"/>
            <a:gd name="connsiteY1" fmla="*/ 1267733 h 1698429"/>
            <a:gd name="connsiteX2" fmla="*/ 1109870 w 3517986"/>
            <a:gd name="connsiteY2" fmla="*/ 952994 h 1698429"/>
            <a:gd name="connsiteX3" fmla="*/ 1993348 w 3517986"/>
            <a:gd name="connsiteY3" fmla="*/ 743168 h 1698429"/>
            <a:gd name="connsiteX4" fmla="*/ 2667000 w 3517986"/>
            <a:gd name="connsiteY4" fmla="*/ 577516 h 1698429"/>
            <a:gd name="connsiteX5" fmla="*/ 3208131 w 3517986"/>
            <a:gd name="connsiteY5" fmla="*/ 340081 h 1698429"/>
            <a:gd name="connsiteX6" fmla="*/ 3495261 w 3517986"/>
            <a:gd name="connsiteY6" fmla="*/ 25342 h 1698429"/>
            <a:gd name="connsiteX7" fmla="*/ 3478696 w 3517986"/>
            <a:gd name="connsiteY7" fmla="*/ 41907 h 1698429"/>
            <a:gd name="connsiteX0" fmla="*/ 0 w 3523015"/>
            <a:gd name="connsiteY0" fmla="*/ 1695901 h 1695901"/>
            <a:gd name="connsiteX1" fmla="*/ 226392 w 3523015"/>
            <a:gd name="connsiteY1" fmla="*/ 1265205 h 1695901"/>
            <a:gd name="connsiteX2" fmla="*/ 1109870 w 3523015"/>
            <a:gd name="connsiteY2" fmla="*/ 950466 h 1695901"/>
            <a:gd name="connsiteX3" fmla="*/ 1993348 w 3523015"/>
            <a:gd name="connsiteY3" fmla="*/ 740640 h 1695901"/>
            <a:gd name="connsiteX4" fmla="*/ 2667000 w 3523015"/>
            <a:gd name="connsiteY4" fmla="*/ 574988 h 1695901"/>
            <a:gd name="connsiteX5" fmla="*/ 3139931 w 3523015"/>
            <a:gd name="connsiteY5" fmla="*/ 303126 h 1695901"/>
            <a:gd name="connsiteX6" fmla="*/ 3495261 w 3523015"/>
            <a:gd name="connsiteY6" fmla="*/ 22814 h 1695901"/>
            <a:gd name="connsiteX7" fmla="*/ 3478696 w 3523015"/>
            <a:gd name="connsiteY7" fmla="*/ 39379 h 1695901"/>
            <a:gd name="connsiteX0" fmla="*/ 0 w 3523015"/>
            <a:gd name="connsiteY0" fmla="*/ 1695901 h 1695901"/>
            <a:gd name="connsiteX1" fmla="*/ 226392 w 3523015"/>
            <a:gd name="connsiteY1" fmla="*/ 1265205 h 1695901"/>
            <a:gd name="connsiteX2" fmla="*/ 1109870 w 3523015"/>
            <a:gd name="connsiteY2" fmla="*/ 950466 h 1695901"/>
            <a:gd name="connsiteX3" fmla="*/ 1993348 w 3523015"/>
            <a:gd name="connsiteY3" fmla="*/ 740640 h 1695901"/>
            <a:gd name="connsiteX4" fmla="*/ 2593117 w 3523015"/>
            <a:gd name="connsiteY4" fmla="*/ 557774 h 1695901"/>
            <a:gd name="connsiteX5" fmla="*/ 3139931 w 3523015"/>
            <a:gd name="connsiteY5" fmla="*/ 303126 h 1695901"/>
            <a:gd name="connsiteX6" fmla="*/ 3495261 w 3523015"/>
            <a:gd name="connsiteY6" fmla="*/ 22814 h 1695901"/>
            <a:gd name="connsiteX7" fmla="*/ 3478696 w 3523015"/>
            <a:gd name="connsiteY7" fmla="*/ 39379 h 1695901"/>
            <a:gd name="connsiteX0" fmla="*/ 0 w 3523015"/>
            <a:gd name="connsiteY0" fmla="*/ 1695901 h 1695901"/>
            <a:gd name="connsiteX1" fmla="*/ 260492 w 3523015"/>
            <a:gd name="connsiteY1" fmla="*/ 1288157 h 1695901"/>
            <a:gd name="connsiteX2" fmla="*/ 1109870 w 3523015"/>
            <a:gd name="connsiteY2" fmla="*/ 950466 h 1695901"/>
            <a:gd name="connsiteX3" fmla="*/ 1993348 w 3523015"/>
            <a:gd name="connsiteY3" fmla="*/ 740640 h 1695901"/>
            <a:gd name="connsiteX4" fmla="*/ 2593117 w 3523015"/>
            <a:gd name="connsiteY4" fmla="*/ 557774 h 1695901"/>
            <a:gd name="connsiteX5" fmla="*/ 3139931 w 3523015"/>
            <a:gd name="connsiteY5" fmla="*/ 303126 h 1695901"/>
            <a:gd name="connsiteX6" fmla="*/ 3495261 w 3523015"/>
            <a:gd name="connsiteY6" fmla="*/ 22814 h 1695901"/>
            <a:gd name="connsiteX7" fmla="*/ 3478696 w 3523015"/>
            <a:gd name="connsiteY7" fmla="*/ 39379 h 1695901"/>
            <a:gd name="connsiteX0" fmla="*/ 0 w 3523015"/>
            <a:gd name="connsiteY0" fmla="*/ 1695901 h 1695901"/>
            <a:gd name="connsiteX1" fmla="*/ 300275 w 3523015"/>
            <a:gd name="connsiteY1" fmla="*/ 1316847 h 1695901"/>
            <a:gd name="connsiteX2" fmla="*/ 1109870 w 3523015"/>
            <a:gd name="connsiteY2" fmla="*/ 950466 h 1695901"/>
            <a:gd name="connsiteX3" fmla="*/ 1993348 w 3523015"/>
            <a:gd name="connsiteY3" fmla="*/ 740640 h 1695901"/>
            <a:gd name="connsiteX4" fmla="*/ 2593117 w 3523015"/>
            <a:gd name="connsiteY4" fmla="*/ 557774 h 1695901"/>
            <a:gd name="connsiteX5" fmla="*/ 3139931 w 3523015"/>
            <a:gd name="connsiteY5" fmla="*/ 303126 h 1695901"/>
            <a:gd name="connsiteX6" fmla="*/ 3495261 w 3523015"/>
            <a:gd name="connsiteY6" fmla="*/ 22814 h 1695901"/>
            <a:gd name="connsiteX7" fmla="*/ 3478696 w 3523015"/>
            <a:gd name="connsiteY7" fmla="*/ 39379 h 1695901"/>
            <a:gd name="connsiteX0" fmla="*/ 0 w 3523015"/>
            <a:gd name="connsiteY0" fmla="*/ 1695901 h 1695901"/>
            <a:gd name="connsiteX1" fmla="*/ 237758 w 3523015"/>
            <a:gd name="connsiteY1" fmla="*/ 1305370 h 1695901"/>
            <a:gd name="connsiteX2" fmla="*/ 1109870 w 3523015"/>
            <a:gd name="connsiteY2" fmla="*/ 950466 h 1695901"/>
            <a:gd name="connsiteX3" fmla="*/ 1993348 w 3523015"/>
            <a:gd name="connsiteY3" fmla="*/ 740640 h 1695901"/>
            <a:gd name="connsiteX4" fmla="*/ 2593117 w 3523015"/>
            <a:gd name="connsiteY4" fmla="*/ 557774 h 1695901"/>
            <a:gd name="connsiteX5" fmla="*/ 3139931 w 3523015"/>
            <a:gd name="connsiteY5" fmla="*/ 303126 h 1695901"/>
            <a:gd name="connsiteX6" fmla="*/ 3495261 w 3523015"/>
            <a:gd name="connsiteY6" fmla="*/ 22814 h 1695901"/>
            <a:gd name="connsiteX7" fmla="*/ 3478696 w 3523015"/>
            <a:gd name="connsiteY7" fmla="*/ 39379 h 16959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523015" h="1695901">
              <a:moveTo>
                <a:pt x="0" y="1695901"/>
              </a:moveTo>
              <a:cubicBezTo>
                <a:pt x="20707" y="1542672"/>
                <a:pt x="52780" y="1429609"/>
                <a:pt x="237758" y="1305370"/>
              </a:cubicBezTo>
              <a:cubicBezTo>
                <a:pt x="422736" y="1181131"/>
                <a:pt x="817272" y="1044588"/>
                <a:pt x="1109870" y="950466"/>
              </a:cubicBezTo>
              <a:cubicBezTo>
                <a:pt x="1402468" y="856344"/>
                <a:pt x="1746140" y="806089"/>
                <a:pt x="1993348" y="740640"/>
              </a:cubicBezTo>
              <a:cubicBezTo>
                <a:pt x="2240556" y="675191"/>
                <a:pt x="2402020" y="630693"/>
                <a:pt x="2593117" y="557774"/>
              </a:cubicBezTo>
              <a:cubicBezTo>
                <a:pt x="2784214" y="484855"/>
                <a:pt x="2989574" y="392286"/>
                <a:pt x="3139931" y="303126"/>
              </a:cubicBezTo>
              <a:cubicBezTo>
                <a:pt x="3290288" y="213966"/>
                <a:pt x="3438800" y="66772"/>
                <a:pt x="3495261" y="22814"/>
              </a:cubicBezTo>
              <a:cubicBezTo>
                <a:pt x="3551722" y="-21144"/>
                <a:pt x="3509525" y="6248"/>
                <a:pt x="3478696" y="39379"/>
              </a:cubicBezTo>
            </a:path>
          </a:pathLst>
        </a:cu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64795</xdr:colOff>
      <xdr:row>12</xdr:row>
      <xdr:rowOff>90714</xdr:rowOff>
    </xdr:from>
    <xdr:to>
      <xdr:col>29</xdr:col>
      <xdr:colOff>511887</xdr:colOff>
      <xdr:row>19</xdr:row>
      <xdr:rowOff>168469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72D0B9C-5C02-443B-93B3-2A75EFD2A160}"/>
            </a:ext>
          </a:extLst>
        </xdr:cNvPr>
        <xdr:cNvCxnSpPr/>
      </xdr:nvCxnSpPr>
      <xdr:spPr>
        <a:xfrm flipV="1">
          <a:off x="10866275" y="2267857"/>
          <a:ext cx="3492500" cy="1347755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174625</xdr:rowOff>
    </xdr:from>
    <xdr:to>
      <xdr:col>11</xdr:col>
      <xdr:colOff>533400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D0D3F-CB08-46C1-8070-113AB152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92075</xdr:colOff>
      <xdr:row>175</xdr:row>
      <xdr:rowOff>98425</xdr:rowOff>
    </xdr:from>
    <xdr:to>
      <xdr:col>15</xdr:col>
      <xdr:colOff>396875</xdr:colOff>
      <xdr:row>190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55B1E-1172-4596-AC74-982B6A20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136979</xdr:colOff>
      <xdr:row>181</xdr:row>
      <xdr:rowOff>107950</xdr:rowOff>
    </xdr:from>
    <xdr:to>
      <xdr:col>14</xdr:col>
      <xdr:colOff>514350</xdr:colOff>
      <xdr:row>186</xdr:row>
      <xdr:rowOff>55078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498B38-38E0-4382-8A09-5F7CE4193908}"/>
            </a:ext>
          </a:extLst>
        </xdr:cNvPr>
        <xdr:cNvCxnSpPr/>
      </xdr:nvCxnSpPr>
      <xdr:spPr>
        <a:xfrm flipV="1">
          <a:off x="4823279" y="33439100"/>
          <a:ext cx="4034971" cy="867878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</xdr:colOff>
      <xdr:row>6</xdr:row>
      <xdr:rowOff>136525</xdr:rowOff>
    </xdr:from>
    <xdr:to>
      <xdr:col>16</xdr:col>
      <xdr:colOff>320675</xdr:colOff>
      <xdr:row>21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DC2809-B631-4936-84FC-7919CBFA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14</xdr:row>
      <xdr:rowOff>95250</xdr:rowOff>
    </xdr:from>
    <xdr:to>
      <xdr:col>15</xdr:col>
      <xdr:colOff>596900</xdr:colOff>
      <xdr:row>15</xdr:row>
      <xdr:rowOff>57150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6F29C1B-44A5-4E87-9438-5968C40EECCD}"/>
            </a:ext>
          </a:extLst>
        </xdr:cNvPr>
        <xdr:cNvCxnSpPr/>
      </xdr:nvCxnSpPr>
      <xdr:spPr>
        <a:xfrm flipV="1">
          <a:off x="5130800" y="2673350"/>
          <a:ext cx="4419600" cy="14605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358774</xdr:colOff>
      <xdr:row>6</xdr:row>
      <xdr:rowOff>104774</xdr:rowOff>
    </xdr:from>
    <xdr:to>
      <xdr:col>17</xdr:col>
      <xdr:colOff>57149</xdr:colOff>
      <xdr:row>23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80AB-DEC5-4B06-873C-0F38E943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14</xdr:row>
      <xdr:rowOff>152400</xdr:rowOff>
    </xdr:from>
    <xdr:to>
      <xdr:col>16</xdr:col>
      <xdr:colOff>133350</xdr:colOff>
      <xdr:row>15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7C4B7B3-445B-4376-975B-3D94F50BEB82}"/>
            </a:ext>
          </a:extLst>
        </xdr:cNvPr>
        <xdr:cNvCxnSpPr/>
      </xdr:nvCxnSpPr>
      <xdr:spPr>
        <a:xfrm flipV="1">
          <a:off x="5372100" y="2730500"/>
          <a:ext cx="4591050" cy="2032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31.690316435182" createdVersion="6" refreshedVersion="6" minRefreshableVersion="3" recordCount="201" xr:uid="{4539FB1A-9DC8-4155-AB40-707F26EBC007}">
  <cacheSource type="worksheet">
    <worksheetSource ref="A1:B1048576" sheet="Sheet10"/>
  </cacheSource>
  <cacheFields count="2">
    <cacheField name="TV" numFmtId="0">
      <sharedItems containsString="0" containsBlank="1" containsNumber="1" minValue="0.7" maxValue="296.39999999999998"/>
    </cacheField>
    <cacheField name="Class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0.7"/>
    <x v="0"/>
  </r>
  <r>
    <n v="4.0999999999999996"/>
    <x v="0"/>
  </r>
  <r>
    <n v="5.4"/>
    <x v="0"/>
  </r>
  <r>
    <n v="7.3"/>
    <x v="0"/>
  </r>
  <r>
    <n v="7.8"/>
    <x v="0"/>
  </r>
  <r>
    <n v="8.4"/>
    <x v="0"/>
  </r>
  <r>
    <n v="8.6"/>
    <x v="0"/>
  </r>
  <r>
    <n v="8.6999999999999993"/>
    <x v="0"/>
  </r>
  <r>
    <n v="11.7"/>
    <x v="0"/>
  </r>
  <r>
    <n v="13.1"/>
    <x v="0"/>
  </r>
  <r>
    <n v="13.2"/>
    <x v="0"/>
  </r>
  <r>
    <n v="16.899999999999999"/>
    <x v="0"/>
  </r>
  <r>
    <n v="17.2"/>
    <x v="0"/>
  </r>
  <r>
    <n v="17.2"/>
    <x v="0"/>
  </r>
  <r>
    <n v="17.899999999999999"/>
    <x v="0"/>
  </r>
  <r>
    <n v="18.7"/>
    <x v="0"/>
  </r>
  <r>
    <n v="18.8"/>
    <x v="0"/>
  </r>
  <r>
    <n v="19.399999999999999"/>
    <x v="0"/>
  </r>
  <r>
    <n v="19.600000000000001"/>
    <x v="0"/>
  </r>
  <r>
    <n v="23.8"/>
    <x v="0"/>
  </r>
  <r>
    <n v="25"/>
    <x v="0"/>
  </r>
  <r>
    <n v="25.1"/>
    <x v="0"/>
  </r>
  <r>
    <n v="25.6"/>
    <x v="0"/>
  </r>
  <r>
    <n v="26.8"/>
    <x v="0"/>
  </r>
  <r>
    <n v="27.5"/>
    <x v="0"/>
  </r>
  <r>
    <n v="28.6"/>
    <x v="0"/>
  </r>
  <r>
    <n v="31.5"/>
    <x v="0"/>
  </r>
  <r>
    <n v="36.9"/>
    <x v="0"/>
  </r>
  <r>
    <n v="38"/>
    <x v="0"/>
  </r>
  <r>
    <n v="38.200000000000003"/>
    <x v="0"/>
  </r>
  <r>
    <n v="39.5"/>
    <x v="0"/>
  </r>
  <r>
    <n v="43"/>
    <x v="0"/>
  </r>
  <r>
    <n v="43.1"/>
    <x v="0"/>
  </r>
  <r>
    <n v="44.5"/>
    <x v="0"/>
  </r>
  <r>
    <n v="44.7"/>
    <x v="0"/>
  </r>
  <r>
    <n v="48.3"/>
    <x v="0"/>
  </r>
  <r>
    <n v="50"/>
    <x v="1"/>
  </r>
  <r>
    <n v="53.5"/>
    <x v="1"/>
  </r>
  <r>
    <n v="56.2"/>
    <x v="1"/>
  </r>
  <r>
    <n v="57.5"/>
    <x v="1"/>
  </r>
  <r>
    <n v="59.6"/>
    <x v="1"/>
  </r>
  <r>
    <n v="62.3"/>
    <x v="1"/>
  </r>
  <r>
    <n v="66.099999999999994"/>
    <x v="1"/>
  </r>
  <r>
    <n v="66.900000000000006"/>
    <x v="1"/>
  </r>
  <r>
    <n v="67.8"/>
    <x v="1"/>
  </r>
  <r>
    <n v="68.400000000000006"/>
    <x v="1"/>
  </r>
  <r>
    <n v="69"/>
    <x v="1"/>
  </r>
  <r>
    <n v="69.2"/>
    <x v="1"/>
  </r>
  <r>
    <n v="70.599999999999994"/>
    <x v="1"/>
  </r>
  <r>
    <n v="73.400000000000006"/>
    <x v="1"/>
  </r>
  <r>
    <n v="74.7"/>
    <x v="1"/>
  </r>
  <r>
    <n v="75.099999999999994"/>
    <x v="1"/>
  </r>
  <r>
    <n v="75.3"/>
    <x v="1"/>
  </r>
  <r>
    <n v="75.5"/>
    <x v="1"/>
  </r>
  <r>
    <n v="76.3"/>
    <x v="1"/>
  </r>
  <r>
    <n v="76.400000000000006"/>
    <x v="1"/>
  </r>
  <r>
    <n v="76.400000000000006"/>
    <x v="1"/>
  </r>
  <r>
    <n v="78.2"/>
    <x v="1"/>
  </r>
  <r>
    <n v="80.2"/>
    <x v="1"/>
  </r>
  <r>
    <n v="85.7"/>
    <x v="1"/>
  </r>
  <r>
    <n v="87.2"/>
    <x v="1"/>
  </r>
  <r>
    <n v="88.3"/>
    <x v="1"/>
  </r>
  <r>
    <n v="89.7"/>
    <x v="1"/>
  </r>
  <r>
    <n v="90.4"/>
    <x v="1"/>
  </r>
  <r>
    <n v="93.9"/>
    <x v="1"/>
  </r>
  <r>
    <n v="94.2"/>
    <x v="1"/>
  </r>
  <r>
    <n v="95.7"/>
    <x v="1"/>
  </r>
  <r>
    <n v="96.2"/>
    <x v="1"/>
  </r>
  <r>
    <n v="97.2"/>
    <x v="1"/>
  </r>
  <r>
    <n v="97.5"/>
    <x v="1"/>
  </r>
  <r>
    <n v="100.4"/>
    <x v="2"/>
  </r>
  <r>
    <n v="102.7"/>
    <x v="2"/>
  </r>
  <r>
    <n v="104.6"/>
    <x v="2"/>
  </r>
  <r>
    <n v="107.4"/>
    <x v="2"/>
  </r>
  <r>
    <n v="109.8"/>
    <x v="2"/>
  </r>
  <r>
    <n v="109.8"/>
    <x v="2"/>
  </r>
  <r>
    <n v="110.7"/>
    <x v="2"/>
  </r>
  <r>
    <n v="112.9"/>
    <x v="2"/>
  </r>
  <r>
    <n v="116"/>
    <x v="2"/>
  </r>
  <r>
    <n v="117.2"/>
    <x v="2"/>
  </r>
  <r>
    <n v="120.2"/>
    <x v="2"/>
  </r>
  <r>
    <n v="120.5"/>
    <x v="2"/>
  </r>
  <r>
    <n v="121"/>
    <x v="2"/>
  </r>
  <r>
    <n v="123.1"/>
    <x v="2"/>
  </r>
  <r>
    <n v="125.7"/>
    <x v="2"/>
  </r>
  <r>
    <n v="129.4"/>
    <x v="2"/>
  </r>
  <r>
    <n v="131.1"/>
    <x v="2"/>
  </r>
  <r>
    <n v="131.69999999999999"/>
    <x v="2"/>
  </r>
  <r>
    <n v="134.30000000000001"/>
    <x v="2"/>
  </r>
  <r>
    <n v="135.19999999999999"/>
    <x v="2"/>
  </r>
  <r>
    <n v="136.19999999999999"/>
    <x v="2"/>
  </r>
  <r>
    <n v="137.9"/>
    <x v="2"/>
  </r>
  <r>
    <n v="139.19999999999999"/>
    <x v="2"/>
  </r>
  <r>
    <n v="139.30000000000001"/>
    <x v="2"/>
  </r>
  <r>
    <n v="139.5"/>
    <x v="2"/>
  </r>
  <r>
    <n v="140.30000000000001"/>
    <x v="2"/>
  </r>
  <r>
    <n v="141.30000000000001"/>
    <x v="2"/>
  </r>
  <r>
    <n v="142.9"/>
    <x v="2"/>
  </r>
  <r>
    <n v="147.30000000000001"/>
    <x v="2"/>
  </r>
  <r>
    <n v="149.69999999999999"/>
    <x v="2"/>
  </r>
  <r>
    <n v="149.80000000000001"/>
    <x v="2"/>
  </r>
  <r>
    <n v="151.5"/>
    <x v="3"/>
  </r>
  <r>
    <n v="156.6"/>
    <x v="3"/>
  </r>
  <r>
    <n v="163.30000000000001"/>
    <x v="3"/>
  </r>
  <r>
    <n v="163.5"/>
    <x v="3"/>
  </r>
  <r>
    <n v="164.5"/>
    <x v="3"/>
  </r>
  <r>
    <n v="165.6"/>
    <x v="3"/>
  </r>
  <r>
    <n v="166.8"/>
    <x v="3"/>
  </r>
  <r>
    <n v="168.4"/>
    <x v="3"/>
  </r>
  <r>
    <n v="170.2"/>
    <x v="3"/>
  </r>
  <r>
    <n v="171.3"/>
    <x v="3"/>
  </r>
  <r>
    <n v="172.5"/>
    <x v="3"/>
  </r>
  <r>
    <n v="175.1"/>
    <x v="3"/>
  </r>
  <r>
    <n v="175.7"/>
    <x v="3"/>
  </r>
  <r>
    <n v="177"/>
    <x v="3"/>
  </r>
  <r>
    <n v="177"/>
    <x v="3"/>
  </r>
  <r>
    <n v="180.8"/>
    <x v="3"/>
  </r>
  <r>
    <n v="182.6"/>
    <x v="3"/>
  </r>
  <r>
    <n v="184.9"/>
    <x v="3"/>
  </r>
  <r>
    <n v="184.9"/>
    <x v="3"/>
  </r>
  <r>
    <n v="187.8"/>
    <x v="3"/>
  </r>
  <r>
    <n v="187.9"/>
    <x v="3"/>
  </r>
  <r>
    <n v="188.4"/>
    <x v="3"/>
  </r>
  <r>
    <n v="191.1"/>
    <x v="3"/>
  </r>
  <r>
    <n v="193.2"/>
    <x v="3"/>
  </r>
  <r>
    <n v="193.7"/>
    <x v="3"/>
  </r>
  <r>
    <n v="195.4"/>
    <x v="3"/>
  </r>
  <r>
    <n v="197.6"/>
    <x v="3"/>
  </r>
  <r>
    <n v="197.6"/>
    <x v="3"/>
  </r>
  <r>
    <n v="198.9"/>
    <x v="3"/>
  </r>
  <r>
    <n v="199.1"/>
    <x v="3"/>
  </r>
  <r>
    <n v="199.8"/>
    <x v="3"/>
  </r>
  <r>
    <n v="199.8"/>
    <x v="3"/>
  </r>
  <r>
    <n v="202.5"/>
    <x v="4"/>
  </r>
  <r>
    <n v="204.1"/>
    <x v="4"/>
  </r>
  <r>
    <n v="205"/>
    <x v="4"/>
  </r>
  <r>
    <n v="206.8"/>
    <x v="4"/>
  </r>
  <r>
    <n v="206.9"/>
    <x v="4"/>
  </r>
  <r>
    <n v="209.6"/>
    <x v="4"/>
  </r>
  <r>
    <n v="210.7"/>
    <x v="4"/>
  </r>
  <r>
    <n v="210.8"/>
    <x v="4"/>
  </r>
  <r>
    <n v="213.4"/>
    <x v="4"/>
  </r>
  <r>
    <n v="213.5"/>
    <x v="4"/>
  </r>
  <r>
    <n v="214.7"/>
    <x v="4"/>
  </r>
  <r>
    <n v="215.4"/>
    <x v="4"/>
  </r>
  <r>
    <n v="216.4"/>
    <x v="4"/>
  </r>
  <r>
    <n v="216.8"/>
    <x v="4"/>
  </r>
  <r>
    <n v="217.7"/>
    <x v="4"/>
  </r>
  <r>
    <n v="218.4"/>
    <x v="4"/>
  </r>
  <r>
    <n v="218.5"/>
    <x v="4"/>
  </r>
  <r>
    <n v="219.8"/>
    <x v="4"/>
  </r>
  <r>
    <n v="220.3"/>
    <x v="4"/>
  </r>
  <r>
    <n v="220.5"/>
    <x v="4"/>
  </r>
  <r>
    <n v="222.4"/>
    <x v="4"/>
  </r>
  <r>
    <n v="222.4"/>
    <x v="4"/>
  </r>
  <r>
    <n v="224"/>
    <x v="4"/>
  </r>
  <r>
    <n v="225.8"/>
    <x v="4"/>
  </r>
  <r>
    <n v="227.2"/>
    <x v="4"/>
  </r>
  <r>
    <n v="228"/>
    <x v="4"/>
  </r>
  <r>
    <n v="228.3"/>
    <x v="4"/>
  </r>
  <r>
    <n v="229.5"/>
    <x v="4"/>
  </r>
  <r>
    <n v="230.1"/>
    <x v="4"/>
  </r>
  <r>
    <n v="232.1"/>
    <x v="4"/>
  </r>
  <r>
    <n v="234.5"/>
    <x v="4"/>
  </r>
  <r>
    <n v="237.4"/>
    <x v="4"/>
  </r>
  <r>
    <n v="237.4"/>
    <x v="4"/>
  </r>
  <r>
    <n v="238.2"/>
    <x v="4"/>
  </r>
  <r>
    <n v="239.3"/>
    <x v="4"/>
  </r>
  <r>
    <n v="239.8"/>
    <x v="4"/>
  </r>
  <r>
    <n v="239.9"/>
    <x v="4"/>
  </r>
  <r>
    <n v="240.1"/>
    <x v="4"/>
  </r>
  <r>
    <n v="240.1"/>
    <x v="4"/>
  </r>
  <r>
    <n v="241.7"/>
    <x v="4"/>
  </r>
  <r>
    <n v="243.2"/>
    <x v="4"/>
  </r>
  <r>
    <n v="248.4"/>
    <x v="4"/>
  </r>
  <r>
    <n v="248.8"/>
    <x v="4"/>
  </r>
  <r>
    <n v="250.9"/>
    <x v="5"/>
  </r>
  <r>
    <n v="253.8"/>
    <x v="5"/>
  </r>
  <r>
    <n v="255.4"/>
    <x v="5"/>
  </r>
  <r>
    <n v="261.3"/>
    <x v="5"/>
  </r>
  <r>
    <n v="262.7"/>
    <x v="5"/>
  </r>
  <r>
    <n v="262.89999999999998"/>
    <x v="5"/>
  </r>
  <r>
    <n v="265.2"/>
    <x v="5"/>
  </r>
  <r>
    <n v="265.60000000000002"/>
    <x v="5"/>
  </r>
  <r>
    <n v="266.89999999999998"/>
    <x v="5"/>
  </r>
  <r>
    <n v="273.7"/>
    <x v="5"/>
  </r>
  <r>
    <n v="276.7"/>
    <x v="5"/>
  </r>
  <r>
    <n v="276.89999999999998"/>
    <x v="5"/>
  </r>
  <r>
    <n v="280.2"/>
    <x v="5"/>
  </r>
  <r>
    <n v="280.7"/>
    <x v="5"/>
  </r>
  <r>
    <n v="281.39999999999998"/>
    <x v="5"/>
  </r>
  <r>
    <n v="283.60000000000002"/>
    <x v="5"/>
  </r>
  <r>
    <n v="284.3"/>
    <x v="5"/>
  </r>
  <r>
    <n v="286"/>
    <x v="5"/>
  </r>
  <r>
    <n v="287.60000000000002"/>
    <x v="5"/>
  </r>
  <r>
    <n v="289.7"/>
    <x v="5"/>
  </r>
  <r>
    <n v="290.7"/>
    <x v="5"/>
  </r>
  <r>
    <n v="292.89999999999998"/>
    <x v="5"/>
  </r>
  <r>
    <n v="293.60000000000002"/>
    <x v="5"/>
  </r>
  <r>
    <n v="296.39999999999998"/>
    <x v="5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71929-A4A9-4712-8159-A40C3A62246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1" firstHeaderRow="1" firstDataRow="1" firstDataCol="1"/>
  <pivotFields count="2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V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3BFECA-5994-44E4-A102-9CE494E034DA}" autoFormatId="16" applyNumberFormats="0" applyBorderFormats="0" applyFontFormats="0" applyPatternFormats="0" applyAlignmentFormats="0" applyWidthHeightFormats="0">
  <queryTableRefresh nextId="8" unboundColumnsLeft="3">
    <queryTableFields count="7">
      <queryTableField id="7" dataBound="0" tableColumnId="5"/>
      <queryTableField id="6" dataBound="0" tableColumnId="6"/>
      <queryTableField id="5" dataBound="0" tableColumnId="7"/>
      <queryTableField id="1" name="TV" tableColumnId="1"/>
      <queryTableField id="2" name="Radio" tableColumnId="2"/>
      <queryTableField id="3" name="Newspaper" tableColumnId="3"/>
      <queryTableField id="4" name="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B110A0-E76C-442D-ACE7-DDC1A4A5F632}" autoFormatId="16" applyNumberFormats="0" applyBorderFormats="0" applyFontFormats="0" applyPatternFormats="0" applyAlignmentFormats="0" applyWidthHeightFormats="0">
  <queryTableRefresh nextId="19" unboundColumnsLeft="3" unboundColumnsRight="1">
    <queryTableFields count="10">
      <queryTableField id="7" dataBound="0" tableColumnId="5"/>
      <queryTableField id="6" dataBound="0" tableColumnId="6"/>
      <queryTableField id="5" dataBound="0" tableColumnId="7"/>
      <queryTableField id="1" name="TV" tableColumnId="1"/>
      <queryTableField id="12" dataBound="0" tableColumnId="10"/>
      <queryTableField id="13" dataBound="0" tableColumnId="11"/>
      <queryTableField id="14" dataBound="0" tableColumnId="12"/>
      <queryTableField id="15" dataBound="0" tableColumnId="13"/>
      <queryTableField id="4" name="Sales" tableColumnId="4"/>
      <queryTableField id="18" dataBound="0" tableColumnId="16"/>
    </queryTableFields>
    <queryTableDeletedFields count="4">
      <deletedField name="Radio"/>
      <deletedField name="Newspaper"/>
      <deletedField name="Radio"/>
      <deletedField name="Newspape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3245F5-46FE-4DD1-AB7C-EB7C88E45F85}" autoFormatId="16" applyNumberFormats="0" applyBorderFormats="0" applyFontFormats="0" applyPatternFormats="0" applyAlignmentFormats="0" applyWidthHeightFormats="0">
  <queryTableRefresh nextId="12" unboundColumnsLeft="3">
    <queryTableFields count="7">
      <queryTableField id="7" dataBound="0" tableColumnId="5"/>
      <queryTableField id="6" dataBound="0" tableColumnId="6"/>
      <queryTableField id="5" dataBound="0" tableColumnId="7"/>
      <queryTableField id="8" name="TV" tableColumnId="8"/>
      <queryTableField id="2" name="Radio" tableColumnId="2"/>
      <queryTableField id="9" name="Newspaper" tableColumnId="9"/>
      <queryTableField id="4" name="Sales" tableColumnId="4"/>
    </queryTableFields>
    <queryTableDeletedFields count="2">
      <deletedField name="TV"/>
      <deletedField name="Newspaper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87D7E4B-C226-4692-8BB3-4E2D89937FD7}" autoFormatId="16" applyNumberFormats="0" applyBorderFormats="0" applyFontFormats="0" applyPatternFormats="0" applyAlignmentFormats="0" applyWidthHeightFormats="0">
  <queryTableRefresh nextId="13" unboundColumnsLeft="3">
    <queryTableFields count="7">
      <queryTableField id="7" dataBound="0" tableColumnId="5"/>
      <queryTableField id="6" dataBound="0" tableColumnId="6"/>
      <queryTableField id="5" dataBound="0" tableColumnId="7"/>
      <queryTableField id="9" name="TV" tableColumnId="9"/>
      <queryTableField id="10" name="Radio" tableColumnId="10"/>
      <queryTableField id="3" name="Newspaper" tableColumnId="3"/>
      <queryTableField id="4" name="Sales" tableColumnId="4"/>
    </queryTableFields>
    <queryTableDeletedFields count="2">
      <deletedField name="TV"/>
      <deletedField name="Radi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B7302-9359-47E9-B0E2-205699037F55}" name="advertising" displayName="advertising" ref="A1:G201" tableType="queryTable" totalsRowShown="0">
  <autoFilter ref="A1:G201" xr:uid="{7B124C97-1695-4A68-975F-4654DA9D2D05}"/>
  <tableColumns count="7">
    <tableColumn id="5" xr3:uid="{2984C517-0C9C-47EC-B155-B96646FD5FF3}" uniqueName="5" name="Country" queryTableFieldId="7"/>
    <tableColumn id="6" xr3:uid="{B3C9AC2B-6F57-4EF1-9F44-0E81F0918994}" uniqueName="6" name="State" queryTableFieldId="6"/>
    <tableColumn id="7" xr3:uid="{D5005735-E11E-4405-9D5F-37267631364D}" uniqueName="7" name="City" queryTableFieldId="5"/>
    <tableColumn id="1" xr3:uid="{266FFB89-282C-42DE-A05E-AC5B43DD85A0}" uniqueName="1" name="TV" queryTableFieldId="1"/>
    <tableColumn id="2" xr3:uid="{F3795B3E-20BC-4EB8-8AF3-C4833FF70D3B}" uniqueName="2" name="Radio" queryTableFieldId="2"/>
    <tableColumn id="3" xr3:uid="{0F7AFDE1-27C0-4D61-9655-7541390BF4F6}" uniqueName="3" name="Newspaper" queryTableFieldId="3"/>
    <tableColumn id="4" xr3:uid="{D1A60125-D593-49C0-9EDD-88E804C7472B}" uniqueName="4" name="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BF489-5DF9-4503-AA6C-50EB4E34BD02}" name="advertising3" displayName="advertising3" ref="A1:J201" tableType="queryTable" totalsRowShown="0">
  <autoFilter ref="A1:J201" xr:uid="{D0B8A100-11A3-439C-AB8F-8E77CB5A2579}"/>
  <tableColumns count="10">
    <tableColumn id="5" xr3:uid="{29392506-FEE0-4C30-8E81-1307B908179F}" uniqueName="5" name="Country" queryTableFieldId="7"/>
    <tableColumn id="6" xr3:uid="{4EB17E08-5454-472D-8C25-9E18D048B239}" uniqueName="6" name="State" queryTableFieldId="6"/>
    <tableColumn id="7" xr3:uid="{591C763E-C3DD-4F32-B17F-03410D2FAF38}" uniqueName="7" name="City" queryTableFieldId="5"/>
    <tableColumn id="1" xr3:uid="{82530299-3101-4B1D-8E19-4F0F32260C20}" uniqueName="1" name="TV" queryTableFieldId="1"/>
    <tableColumn id="10" xr3:uid="{AC6D6C24-0080-43DE-B7A7-78072528245D}" uniqueName="10" name="Mean of TV Budget" queryTableFieldId="12" dataDxfId="4">
      <calculatedColumnFormula>AVERAGE(advertising3[TV])</calculatedColumnFormula>
    </tableColumn>
    <tableColumn id="11" xr3:uid="{75558C49-0A1F-49CE-871C-E58DB5FAE73E}" uniqueName="11" name="Variation of TV Budgets from Mean" queryTableFieldId="13" dataDxfId="3">
      <calculatedColumnFormula>advertising3[[#This Row],[TV]]-advertising3[[#This Row],[Mean of TV Budget]]</calculatedColumnFormula>
    </tableColumn>
    <tableColumn id="12" xr3:uid="{893C23D2-B714-4E3D-AB97-5E6E564A7DA5}" uniqueName="12" name="Mean of Sales" queryTableFieldId="14" dataDxfId="2">
      <calculatedColumnFormula>AVERAGE(advertising3[Sales])</calculatedColumnFormula>
    </tableColumn>
    <tableColumn id="13" xr3:uid="{606A0ED0-BE1B-4C64-8529-6400C8D8B53F}" uniqueName="13" name="Variation of Sales from Mean" queryTableFieldId="15" dataDxfId="1">
      <calculatedColumnFormula>advertising3[[#This Row],[Sales]]-advertising3[[#This Row],[Mean of Sales]]</calculatedColumnFormula>
    </tableColumn>
    <tableColumn id="4" xr3:uid="{24A66D13-0DE7-4F76-B345-458670128853}" uniqueName="4" name="Sales" queryTableFieldId="4"/>
    <tableColumn id="16" xr3:uid="{3F22070B-10B4-45A9-99DC-24DE6DA33C58}" uniqueName="16" name="Covariance" queryTableFieldId="18" dataDxfId="0">
      <calculatedColumnFormula>advertising3[[#This Row],[Variation of TV Budgets from Mean]]*advertising3[[#This Row],[Variation of Sales from 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303A2-10F4-405F-8834-F5858D3BB904}" name="advertising4" displayName="advertising4" ref="A1:G201" tableType="queryTable" totalsRowShown="0">
  <autoFilter ref="A1:G201" xr:uid="{BBC45809-0F01-4739-9F6A-D2627DA90ACC}"/>
  <tableColumns count="7">
    <tableColumn id="5" xr3:uid="{80B5208B-73D4-4224-B1D1-72AC482E8382}" uniqueName="5" name="Country" queryTableFieldId="7"/>
    <tableColumn id="6" xr3:uid="{2B2D80E4-235E-4655-8DAD-E45637703A55}" uniqueName="6" name="State" queryTableFieldId="6"/>
    <tableColumn id="7" xr3:uid="{F9C50D4F-C374-4127-BB6D-1D15A69737C7}" uniqueName="7" name="City" queryTableFieldId="5"/>
    <tableColumn id="8" xr3:uid="{DD6B5011-56AE-49B0-BF69-93015B87F150}" uniqueName="8" name="TV" queryTableFieldId="8"/>
    <tableColumn id="2" xr3:uid="{4724434E-BD93-4FC7-A526-B1D2BE165DB1}" uniqueName="2" name="Radio" queryTableFieldId="2"/>
    <tableColumn id="9" xr3:uid="{46C71671-62F9-4CEA-9270-A390959A9256}" uniqueName="9" name="Newspaper" queryTableFieldId="9"/>
    <tableColumn id="4" xr3:uid="{B58F497C-97A0-4761-B59A-7F8153840133}" uniqueName="4" name="Sa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9E6D3C-B79E-467C-AADC-C8382ADCA5EC}" name="advertising5" displayName="advertising5" ref="A1:G201" tableType="queryTable" totalsRowShown="0">
  <autoFilter ref="A1:G201" xr:uid="{E7E7A69F-EB87-4F08-B53A-5059A2929CEE}"/>
  <tableColumns count="7">
    <tableColumn id="5" xr3:uid="{C2CA0A1C-B99F-4C48-BC47-9AA2B5B99D43}" uniqueName="5" name="Country" queryTableFieldId="7"/>
    <tableColumn id="6" xr3:uid="{DFD21589-484B-4426-8659-78C00F07E5C3}" uniqueName="6" name="State" queryTableFieldId="6"/>
    <tableColumn id="7" xr3:uid="{471BAC70-B338-4BE1-AC34-38B60456A032}" uniqueName="7" name="City" queryTableFieldId="5"/>
    <tableColumn id="9" xr3:uid="{63021538-4A82-48D2-A3B5-2082DC2A54CD}" uniqueName="9" name="TV" queryTableFieldId="9"/>
    <tableColumn id="10" xr3:uid="{6ED16EAB-7F18-4DDD-B3A6-F29871C22E95}" uniqueName="10" name="Radio" queryTableFieldId="10"/>
    <tableColumn id="3" xr3:uid="{8CB39C71-8DCA-4B1C-B261-CD41FB6917E4}" uniqueName="3" name="Newspaper" queryTableFieldId="3"/>
    <tableColumn id="4" xr3:uid="{9A244B96-2728-46B7-828D-949D44E99763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5A94-09CF-449B-BC77-F0B9A5183CA7}">
  <sheetPr codeName="Sheet1"/>
  <dimension ref="A1:K201"/>
  <sheetViews>
    <sheetView tabSelected="1" workbookViewId="0">
      <selection activeCell="I10" sqref="I10"/>
    </sheetView>
  </sheetViews>
  <sheetFormatPr defaultRowHeight="14.5" x14ac:dyDescent="0.35"/>
  <cols>
    <col min="1" max="1" width="11.81640625" bestFit="1" customWidth="1"/>
    <col min="2" max="2" width="14.1796875" bestFit="1" customWidth="1"/>
    <col min="3" max="3" width="15.7265625" bestFit="1" customWidth="1"/>
    <col min="4" max="4" width="5.81640625" bestFit="1" customWidth="1"/>
    <col min="5" max="5" width="7.81640625" bestFit="1" customWidth="1"/>
    <col min="6" max="6" width="12.54296875" bestFit="1" customWidth="1"/>
    <col min="7" max="7" width="7.26953125" bestFit="1" customWidth="1"/>
  </cols>
  <sheetData>
    <row r="1" spans="1:11" x14ac:dyDescent="0.35">
      <c r="A1" t="s">
        <v>223</v>
      </c>
      <c r="B1" t="s">
        <v>4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J1" t="s">
        <v>225</v>
      </c>
      <c r="K1" t="s">
        <v>226</v>
      </c>
    </row>
    <row r="2" spans="1:11" x14ac:dyDescent="0.35">
      <c r="A2" t="s">
        <v>5</v>
      </c>
      <c r="B2" t="s">
        <v>7</v>
      </c>
      <c r="C2" t="s">
        <v>6</v>
      </c>
      <c r="D2">
        <v>230.1</v>
      </c>
      <c r="E2">
        <v>37.799999999999997</v>
      </c>
      <c r="F2">
        <v>69.2</v>
      </c>
      <c r="G2">
        <v>22.1</v>
      </c>
    </row>
    <row r="3" spans="1:11" x14ac:dyDescent="0.35">
      <c r="A3" t="s">
        <v>5</v>
      </c>
      <c r="B3" t="s">
        <v>9</v>
      </c>
      <c r="C3" t="s">
        <v>8</v>
      </c>
      <c r="D3">
        <v>44.5</v>
      </c>
      <c r="E3">
        <v>39.299999999999997</v>
      </c>
      <c r="F3">
        <v>45.1</v>
      </c>
      <c r="G3">
        <v>10.4</v>
      </c>
      <c r="J3" t="s">
        <v>227</v>
      </c>
      <c r="K3" t="s">
        <v>228</v>
      </c>
    </row>
    <row r="4" spans="1:11" x14ac:dyDescent="0.35">
      <c r="A4" t="s">
        <v>5</v>
      </c>
      <c r="B4" t="s">
        <v>11</v>
      </c>
      <c r="C4" t="s">
        <v>10</v>
      </c>
      <c r="D4">
        <v>17.2</v>
      </c>
      <c r="E4">
        <v>45.9</v>
      </c>
      <c r="F4">
        <v>69.3</v>
      </c>
      <c r="G4">
        <v>12</v>
      </c>
      <c r="K4" t="s">
        <v>229</v>
      </c>
    </row>
    <row r="5" spans="1:11" x14ac:dyDescent="0.35">
      <c r="A5" t="s">
        <v>5</v>
      </c>
      <c r="B5" t="s">
        <v>12</v>
      </c>
      <c r="C5" t="s">
        <v>8</v>
      </c>
      <c r="D5">
        <v>151.5</v>
      </c>
      <c r="E5">
        <v>41.3</v>
      </c>
      <c r="F5">
        <v>58.5</v>
      </c>
      <c r="G5">
        <v>16.5</v>
      </c>
      <c r="K5" t="s">
        <v>230</v>
      </c>
    </row>
    <row r="6" spans="1:11" x14ac:dyDescent="0.35">
      <c r="A6" t="s">
        <v>5</v>
      </c>
      <c r="B6" t="s">
        <v>14</v>
      </c>
      <c r="C6" t="s">
        <v>13</v>
      </c>
      <c r="D6">
        <v>180.8</v>
      </c>
      <c r="E6">
        <v>10.8</v>
      </c>
      <c r="F6">
        <v>58.4</v>
      </c>
      <c r="G6">
        <v>17.899999999999999</v>
      </c>
    </row>
    <row r="7" spans="1:11" x14ac:dyDescent="0.35">
      <c r="A7" t="s">
        <v>5</v>
      </c>
      <c r="B7" t="s">
        <v>16</v>
      </c>
      <c r="C7" t="s">
        <v>15</v>
      </c>
      <c r="D7">
        <v>8.6999999999999993</v>
      </c>
      <c r="E7">
        <v>48.9</v>
      </c>
      <c r="F7">
        <v>75</v>
      </c>
      <c r="G7">
        <v>7.2</v>
      </c>
    </row>
    <row r="8" spans="1:11" x14ac:dyDescent="0.35">
      <c r="A8" t="s">
        <v>5</v>
      </c>
      <c r="B8" t="s">
        <v>18</v>
      </c>
      <c r="C8" t="s">
        <v>17</v>
      </c>
      <c r="D8">
        <v>57.5</v>
      </c>
      <c r="E8">
        <v>32.799999999999997</v>
      </c>
      <c r="F8">
        <v>23.5</v>
      </c>
      <c r="G8">
        <v>11.8</v>
      </c>
    </row>
    <row r="9" spans="1:11" x14ac:dyDescent="0.35">
      <c r="A9" t="s">
        <v>5</v>
      </c>
      <c r="B9" t="s">
        <v>20</v>
      </c>
      <c r="C9" t="s">
        <v>19</v>
      </c>
      <c r="D9">
        <v>120.2</v>
      </c>
      <c r="E9">
        <v>19.600000000000001</v>
      </c>
      <c r="F9">
        <v>11.6</v>
      </c>
      <c r="G9">
        <v>13.2</v>
      </c>
    </row>
    <row r="10" spans="1:11" x14ac:dyDescent="0.35">
      <c r="A10" t="s">
        <v>5</v>
      </c>
      <c r="B10" t="s">
        <v>22</v>
      </c>
      <c r="C10" t="s">
        <v>21</v>
      </c>
      <c r="D10">
        <v>8.6</v>
      </c>
      <c r="E10">
        <v>2.1</v>
      </c>
      <c r="F10">
        <v>1</v>
      </c>
      <c r="G10">
        <v>4.8</v>
      </c>
    </row>
    <row r="11" spans="1:11" x14ac:dyDescent="0.35">
      <c r="A11" t="s">
        <v>5</v>
      </c>
      <c r="B11" t="s">
        <v>9</v>
      </c>
      <c r="C11" t="s">
        <v>23</v>
      </c>
      <c r="D11">
        <v>199.8</v>
      </c>
      <c r="E11">
        <v>2.6</v>
      </c>
      <c r="F11">
        <v>21.2</v>
      </c>
      <c r="G11">
        <v>15.6</v>
      </c>
    </row>
    <row r="12" spans="1:11" x14ac:dyDescent="0.35">
      <c r="A12" t="s">
        <v>5</v>
      </c>
      <c r="B12" t="s">
        <v>25</v>
      </c>
      <c r="C12" t="s">
        <v>24</v>
      </c>
      <c r="D12">
        <v>66.099999999999994</v>
      </c>
      <c r="E12">
        <v>5.8</v>
      </c>
      <c r="F12">
        <v>24.2</v>
      </c>
      <c r="G12">
        <v>12.6</v>
      </c>
    </row>
    <row r="13" spans="1:11" x14ac:dyDescent="0.35">
      <c r="A13" t="s">
        <v>5</v>
      </c>
      <c r="B13" t="s">
        <v>27</v>
      </c>
      <c r="C13" t="s">
        <v>26</v>
      </c>
      <c r="D13">
        <v>214.7</v>
      </c>
      <c r="E13">
        <v>24</v>
      </c>
      <c r="F13">
        <v>4</v>
      </c>
      <c r="G13">
        <v>17.399999999999999</v>
      </c>
    </row>
    <row r="14" spans="1:11" x14ac:dyDescent="0.35">
      <c r="A14" t="s">
        <v>5</v>
      </c>
      <c r="B14" t="s">
        <v>22</v>
      </c>
      <c r="C14" t="s">
        <v>28</v>
      </c>
      <c r="D14">
        <v>23.8</v>
      </c>
      <c r="E14">
        <v>35.1</v>
      </c>
      <c r="F14">
        <v>65.900000000000006</v>
      </c>
      <c r="G14">
        <v>9.1999999999999993</v>
      </c>
    </row>
    <row r="15" spans="1:11" x14ac:dyDescent="0.35">
      <c r="A15" t="s">
        <v>5</v>
      </c>
      <c r="B15" t="s">
        <v>18</v>
      </c>
      <c r="C15" t="s">
        <v>29</v>
      </c>
      <c r="D15">
        <v>97.5</v>
      </c>
      <c r="E15">
        <v>7.6</v>
      </c>
      <c r="F15">
        <v>7.2</v>
      </c>
      <c r="G15">
        <v>13.7</v>
      </c>
    </row>
    <row r="16" spans="1:11" x14ac:dyDescent="0.35">
      <c r="A16" t="s">
        <v>5</v>
      </c>
      <c r="B16" t="s">
        <v>18</v>
      </c>
      <c r="C16" t="s">
        <v>30</v>
      </c>
      <c r="D16">
        <v>204.1</v>
      </c>
      <c r="E16">
        <v>32.9</v>
      </c>
      <c r="F16">
        <v>46</v>
      </c>
      <c r="G16">
        <v>19</v>
      </c>
    </row>
    <row r="17" spans="1:7" x14ac:dyDescent="0.35">
      <c r="A17" t="s">
        <v>5</v>
      </c>
      <c r="B17" t="s">
        <v>32</v>
      </c>
      <c r="C17" t="s">
        <v>31</v>
      </c>
      <c r="D17">
        <v>195.4</v>
      </c>
      <c r="E17">
        <v>47.7</v>
      </c>
      <c r="F17">
        <v>52.9</v>
      </c>
      <c r="G17">
        <v>22.4</v>
      </c>
    </row>
    <row r="18" spans="1:7" x14ac:dyDescent="0.35">
      <c r="A18" t="s">
        <v>5</v>
      </c>
      <c r="B18" t="s">
        <v>11</v>
      </c>
      <c r="C18" t="s">
        <v>33</v>
      </c>
      <c r="D18">
        <v>67.8</v>
      </c>
      <c r="E18">
        <v>36.6</v>
      </c>
      <c r="F18">
        <v>114</v>
      </c>
      <c r="G18">
        <v>12.5</v>
      </c>
    </row>
    <row r="19" spans="1:7" x14ac:dyDescent="0.35">
      <c r="A19" t="s">
        <v>5</v>
      </c>
      <c r="B19" t="s">
        <v>35</v>
      </c>
      <c r="C19" t="s">
        <v>34</v>
      </c>
      <c r="D19">
        <v>281.39999999999998</v>
      </c>
      <c r="E19">
        <v>39.6</v>
      </c>
      <c r="F19">
        <v>55.8</v>
      </c>
      <c r="G19">
        <v>24.4</v>
      </c>
    </row>
    <row r="20" spans="1:7" x14ac:dyDescent="0.35">
      <c r="A20" t="s">
        <v>5</v>
      </c>
      <c r="B20" t="s">
        <v>37</v>
      </c>
      <c r="C20" t="s">
        <v>36</v>
      </c>
      <c r="D20">
        <v>69.2</v>
      </c>
      <c r="E20">
        <v>20.5</v>
      </c>
      <c r="F20">
        <v>18.3</v>
      </c>
      <c r="G20">
        <v>11.3</v>
      </c>
    </row>
    <row r="21" spans="1:7" x14ac:dyDescent="0.35">
      <c r="A21" t="s">
        <v>5</v>
      </c>
      <c r="B21" t="s">
        <v>39</v>
      </c>
      <c r="C21" t="s">
        <v>38</v>
      </c>
      <c r="D21">
        <v>147.30000000000001</v>
      </c>
      <c r="E21">
        <v>23.9</v>
      </c>
      <c r="F21">
        <v>19.100000000000001</v>
      </c>
      <c r="G21">
        <v>14.6</v>
      </c>
    </row>
    <row r="22" spans="1:7" x14ac:dyDescent="0.35">
      <c r="A22" t="s">
        <v>5</v>
      </c>
      <c r="B22" t="s">
        <v>41</v>
      </c>
      <c r="C22" t="s">
        <v>40</v>
      </c>
      <c r="D22">
        <v>218.4</v>
      </c>
      <c r="E22">
        <v>27.7</v>
      </c>
      <c r="F22">
        <v>53.4</v>
      </c>
      <c r="G22">
        <v>18</v>
      </c>
    </row>
    <row r="23" spans="1:7" x14ac:dyDescent="0.35">
      <c r="A23" t="s">
        <v>5</v>
      </c>
      <c r="B23" t="s">
        <v>43</v>
      </c>
      <c r="C23" t="s">
        <v>42</v>
      </c>
      <c r="D23">
        <v>237.4</v>
      </c>
      <c r="E23">
        <v>5.0999999999999996</v>
      </c>
      <c r="F23">
        <v>23.5</v>
      </c>
      <c r="G23">
        <v>17.5</v>
      </c>
    </row>
    <row r="24" spans="1:7" x14ac:dyDescent="0.35">
      <c r="A24" t="s">
        <v>5</v>
      </c>
      <c r="B24" t="s">
        <v>43</v>
      </c>
      <c r="C24" t="s">
        <v>44</v>
      </c>
      <c r="D24">
        <v>13.2</v>
      </c>
      <c r="E24">
        <v>15.9</v>
      </c>
      <c r="F24">
        <v>49.6</v>
      </c>
      <c r="G24">
        <v>5.6</v>
      </c>
    </row>
    <row r="25" spans="1:7" x14ac:dyDescent="0.35">
      <c r="A25" t="s">
        <v>5</v>
      </c>
      <c r="B25" t="s">
        <v>32</v>
      </c>
      <c r="C25" t="s">
        <v>45</v>
      </c>
      <c r="D25">
        <v>228.3</v>
      </c>
      <c r="E25">
        <v>16.899999999999999</v>
      </c>
      <c r="F25">
        <v>26.2</v>
      </c>
      <c r="G25">
        <v>20.5</v>
      </c>
    </row>
    <row r="26" spans="1:7" x14ac:dyDescent="0.35">
      <c r="A26" t="s">
        <v>5</v>
      </c>
      <c r="B26" t="s">
        <v>47</v>
      </c>
      <c r="C26" t="s">
        <v>46</v>
      </c>
      <c r="D26">
        <v>62.3</v>
      </c>
      <c r="E26">
        <v>12.6</v>
      </c>
      <c r="F26">
        <v>18.3</v>
      </c>
      <c r="G26">
        <v>9.6999999999999993</v>
      </c>
    </row>
    <row r="27" spans="1:7" x14ac:dyDescent="0.35">
      <c r="A27" t="s">
        <v>5</v>
      </c>
      <c r="B27" t="s">
        <v>49</v>
      </c>
      <c r="C27" t="s">
        <v>48</v>
      </c>
      <c r="D27">
        <v>262.89999999999998</v>
      </c>
      <c r="E27">
        <v>3.5</v>
      </c>
      <c r="F27">
        <v>19.5</v>
      </c>
      <c r="G27">
        <v>17</v>
      </c>
    </row>
    <row r="28" spans="1:7" x14ac:dyDescent="0.35">
      <c r="A28" t="s">
        <v>5</v>
      </c>
      <c r="B28" t="s">
        <v>37</v>
      </c>
      <c r="C28" t="s">
        <v>50</v>
      </c>
      <c r="D28">
        <v>142.9</v>
      </c>
      <c r="E28">
        <v>29.3</v>
      </c>
      <c r="F28">
        <v>12.6</v>
      </c>
      <c r="G28">
        <v>15</v>
      </c>
    </row>
    <row r="29" spans="1:7" x14ac:dyDescent="0.35">
      <c r="A29" t="s">
        <v>5</v>
      </c>
      <c r="B29" t="s">
        <v>52</v>
      </c>
      <c r="C29" t="s">
        <v>51</v>
      </c>
      <c r="D29">
        <v>240.1</v>
      </c>
      <c r="E29">
        <v>16.7</v>
      </c>
      <c r="F29">
        <v>22.9</v>
      </c>
      <c r="G29">
        <v>20.9</v>
      </c>
    </row>
    <row r="30" spans="1:7" x14ac:dyDescent="0.35">
      <c r="A30" t="s">
        <v>5</v>
      </c>
      <c r="B30" t="s">
        <v>54</v>
      </c>
      <c r="C30" t="s">
        <v>53</v>
      </c>
      <c r="D30">
        <v>248.8</v>
      </c>
      <c r="E30">
        <v>27.1</v>
      </c>
      <c r="F30">
        <v>22.9</v>
      </c>
      <c r="G30">
        <v>18.899999999999999</v>
      </c>
    </row>
    <row r="31" spans="1:7" x14ac:dyDescent="0.35">
      <c r="A31" t="s">
        <v>5</v>
      </c>
      <c r="B31" t="s">
        <v>14</v>
      </c>
      <c r="C31" t="s">
        <v>55</v>
      </c>
      <c r="D31">
        <v>70.599999999999994</v>
      </c>
      <c r="E31">
        <v>16</v>
      </c>
      <c r="F31">
        <v>40.799999999999997</v>
      </c>
      <c r="G31">
        <v>10.5</v>
      </c>
    </row>
    <row r="32" spans="1:7" x14ac:dyDescent="0.35">
      <c r="A32" t="s">
        <v>5</v>
      </c>
      <c r="B32" t="s">
        <v>57</v>
      </c>
      <c r="C32" t="s">
        <v>56</v>
      </c>
      <c r="D32">
        <v>292.89999999999998</v>
      </c>
      <c r="E32">
        <v>28.3</v>
      </c>
      <c r="F32">
        <v>43.2</v>
      </c>
      <c r="G32">
        <v>21.4</v>
      </c>
    </row>
    <row r="33" spans="1:7" x14ac:dyDescent="0.35">
      <c r="A33" t="s">
        <v>5</v>
      </c>
      <c r="B33" t="s">
        <v>35</v>
      </c>
      <c r="C33" t="s">
        <v>58</v>
      </c>
      <c r="D33">
        <v>112.9</v>
      </c>
      <c r="E33">
        <v>17.399999999999999</v>
      </c>
      <c r="F33">
        <v>38.6</v>
      </c>
      <c r="G33">
        <v>11.9</v>
      </c>
    </row>
    <row r="34" spans="1:7" x14ac:dyDescent="0.35">
      <c r="A34" t="s">
        <v>5</v>
      </c>
      <c r="B34" t="s">
        <v>35</v>
      </c>
      <c r="C34" t="s">
        <v>59</v>
      </c>
      <c r="D34">
        <v>97.2</v>
      </c>
      <c r="E34">
        <v>1.5</v>
      </c>
      <c r="F34">
        <v>30</v>
      </c>
      <c r="G34">
        <v>13.2</v>
      </c>
    </row>
    <row r="35" spans="1:7" x14ac:dyDescent="0.35">
      <c r="A35" t="s">
        <v>5</v>
      </c>
      <c r="B35" t="s">
        <v>61</v>
      </c>
      <c r="C35" t="s">
        <v>60</v>
      </c>
      <c r="D35">
        <v>265.60000000000002</v>
      </c>
      <c r="E35">
        <v>20</v>
      </c>
      <c r="F35">
        <v>0.3</v>
      </c>
      <c r="G35">
        <v>17.399999999999999</v>
      </c>
    </row>
    <row r="36" spans="1:7" x14ac:dyDescent="0.35">
      <c r="A36" t="s">
        <v>5</v>
      </c>
      <c r="B36" t="s">
        <v>35</v>
      </c>
      <c r="C36" t="s">
        <v>62</v>
      </c>
      <c r="D36">
        <v>95.7</v>
      </c>
      <c r="E36">
        <v>1.4</v>
      </c>
      <c r="F36">
        <v>7.4</v>
      </c>
      <c r="G36">
        <v>11.9</v>
      </c>
    </row>
    <row r="37" spans="1:7" x14ac:dyDescent="0.35">
      <c r="A37" t="s">
        <v>5</v>
      </c>
      <c r="B37" t="s">
        <v>64</v>
      </c>
      <c r="C37" t="s">
        <v>63</v>
      </c>
      <c r="D37">
        <v>290.7</v>
      </c>
      <c r="E37">
        <v>4.0999999999999996</v>
      </c>
      <c r="F37">
        <v>8.5</v>
      </c>
      <c r="G37">
        <v>17.8</v>
      </c>
    </row>
    <row r="38" spans="1:7" x14ac:dyDescent="0.35">
      <c r="A38" t="s">
        <v>5</v>
      </c>
      <c r="B38" t="s">
        <v>14</v>
      </c>
      <c r="C38" t="s">
        <v>65</v>
      </c>
      <c r="D38">
        <v>266.89999999999998</v>
      </c>
      <c r="E38">
        <v>43.8</v>
      </c>
      <c r="F38">
        <v>5</v>
      </c>
      <c r="G38">
        <v>25.4</v>
      </c>
    </row>
    <row r="39" spans="1:7" x14ac:dyDescent="0.35">
      <c r="A39" t="s">
        <v>5</v>
      </c>
      <c r="B39" t="s">
        <v>32</v>
      </c>
      <c r="C39" t="s">
        <v>66</v>
      </c>
      <c r="D39">
        <v>74.7</v>
      </c>
      <c r="E39">
        <v>49.4</v>
      </c>
      <c r="F39">
        <v>45.7</v>
      </c>
      <c r="G39">
        <v>14.7</v>
      </c>
    </row>
    <row r="40" spans="1:7" x14ac:dyDescent="0.35">
      <c r="A40" t="s">
        <v>5</v>
      </c>
      <c r="B40" t="s">
        <v>68</v>
      </c>
      <c r="C40" t="s">
        <v>67</v>
      </c>
      <c r="D40">
        <v>43.1</v>
      </c>
      <c r="E40">
        <v>26.7</v>
      </c>
      <c r="F40">
        <v>35.1</v>
      </c>
      <c r="G40">
        <v>10.1</v>
      </c>
    </row>
    <row r="41" spans="1:7" x14ac:dyDescent="0.35">
      <c r="A41" t="s">
        <v>5</v>
      </c>
      <c r="B41" t="s">
        <v>70</v>
      </c>
      <c r="C41" t="s">
        <v>69</v>
      </c>
      <c r="D41">
        <v>228</v>
      </c>
      <c r="E41">
        <v>37.700000000000003</v>
      </c>
      <c r="F41">
        <v>32</v>
      </c>
      <c r="G41">
        <v>21.5</v>
      </c>
    </row>
    <row r="42" spans="1:7" x14ac:dyDescent="0.35">
      <c r="A42" t="s">
        <v>5</v>
      </c>
      <c r="B42" t="s">
        <v>52</v>
      </c>
      <c r="C42" t="s">
        <v>71</v>
      </c>
      <c r="D42">
        <v>202.5</v>
      </c>
      <c r="E42">
        <v>22.3</v>
      </c>
      <c r="F42">
        <v>31.6</v>
      </c>
      <c r="G42">
        <v>16.600000000000001</v>
      </c>
    </row>
    <row r="43" spans="1:7" x14ac:dyDescent="0.35">
      <c r="A43" t="s">
        <v>5</v>
      </c>
      <c r="B43" t="s">
        <v>39</v>
      </c>
      <c r="C43" t="s">
        <v>72</v>
      </c>
      <c r="D43">
        <v>177</v>
      </c>
      <c r="E43">
        <v>33.4</v>
      </c>
      <c r="F43">
        <v>38.700000000000003</v>
      </c>
      <c r="G43">
        <v>17.100000000000001</v>
      </c>
    </row>
    <row r="44" spans="1:7" x14ac:dyDescent="0.35">
      <c r="A44" t="s">
        <v>5</v>
      </c>
      <c r="B44" t="s">
        <v>32</v>
      </c>
      <c r="C44" t="s">
        <v>73</v>
      </c>
      <c r="D44">
        <v>293.60000000000002</v>
      </c>
      <c r="E44">
        <v>27.7</v>
      </c>
      <c r="F44">
        <v>1.8</v>
      </c>
      <c r="G44">
        <v>20.7</v>
      </c>
    </row>
    <row r="45" spans="1:7" x14ac:dyDescent="0.35">
      <c r="A45" t="s">
        <v>5</v>
      </c>
      <c r="B45" t="s">
        <v>47</v>
      </c>
      <c r="C45" t="s">
        <v>74</v>
      </c>
      <c r="D45">
        <v>206.9</v>
      </c>
      <c r="E45">
        <v>8.4</v>
      </c>
      <c r="F45">
        <v>26.4</v>
      </c>
      <c r="G45">
        <v>17.899999999999999</v>
      </c>
    </row>
    <row r="46" spans="1:7" x14ac:dyDescent="0.35">
      <c r="A46" t="s">
        <v>5</v>
      </c>
      <c r="B46" t="s">
        <v>9</v>
      </c>
      <c r="C46" t="s">
        <v>75</v>
      </c>
      <c r="D46">
        <v>25.1</v>
      </c>
      <c r="E46">
        <v>25.7</v>
      </c>
      <c r="F46">
        <v>43.3</v>
      </c>
      <c r="G46">
        <v>8.5</v>
      </c>
    </row>
    <row r="47" spans="1:7" x14ac:dyDescent="0.35">
      <c r="A47" t="s">
        <v>5</v>
      </c>
      <c r="B47" t="s">
        <v>77</v>
      </c>
      <c r="C47" t="s">
        <v>76</v>
      </c>
      <c r="D47">
        <v>175.1</v>
      </c>
      <c r="E47">
        <v>22.5</v>
      </c>
      <c r="F47">
        <v>31.5</v>
      </c>
      <c r="G47">
        <v>16.100000000000001</v>
      </c>
    </row>
    <row r="48" spans="1:7" x14ac:dyDescent="0.35">
      <c r="A48" t="s">
        <v>5</v>
      </c>
      <c r="B48" t="s">
        <v>9</v>
      </c>
      <c r="C48" t="s">
        <v>78</v>
      </c>
      <c r="D48">
        <v>89.7</v>
      </c>
      <c r="E48">
        <v>9.9</v>
      </c>
      <c r="F48">
        <v>35.700000000000003</v>
      </c>
      <c r="G48">
        <v>10.6</v>
      </c>
    </row>
    <row r="49" spans="1:7" x14ac:dyDescent="0.35">
      <c r="A49" t="s">
        <v>5</v>
      </c>
      <c r="B49" t="s">
        <v>70</v>
      </c>
      <c r="C49" t="s">
        <v>79</v>
      </c>
      <c r="D49">
        <v>239.9</v>
      </c>
      <c r="E49">
        <v>41.5</v>
      </c>
      <c r="F49">
        <v>18.5</v>
      </c>
      <c r="G49">
        <v>23.2</v>
      </c>
    </row>
    <row r="50" spans="1:7" x14ac:dyDescent="0.35">
      <c r="A50" t="s">
        <v>5</v>
      </c>
      <c r="B50" t="s">
        <v>20</v>
      </c>
      <c r="C50" t="s">
        <v>80</v>
      </c>
      <c r="D50">
        <v>227.2</v>
      </c>
      <c r="E50">
        <v>15.8</v>
      </c>
      <c r="F50">
        <v>49.9</v>
      </c>
      <c r="G50">
        <v>19.8</v>
      </c>
    </row>
    <row r="51" spans="1:7" x14ac:dyDescent="0.35">
      <c r="A51" t="s">
        <v>5</v>
      </c>
      <c r="B51" t="s">
        <v>47</v>
      </c>
      <c r="C51" t="s">
        <v>81</v>
      </c>
      <c r="D51">
        <v>66.900000000000006</v>
      </c>
      <c r="E51">
        <v>11.7</v>
      </c>
      <c r="F51">
        <v>36.799999999999997</v>
      </c>
      <c r="G51">
        <v>9.6999999999999993</v>
      </c>
    </row>
    <row r="52" spans="1:7" x14ac:dyDescent="0.35">
      <c r="A52" t="s">
        <v>5</v>
      </c>
      <c r="B52" t="s">
        <v>9</v>
      </c>
      <c r="C52" t="s">
        <v>82</v>
      </c>
      <c r="D52">
        <v>199.8</v>
      </c>
      <c r="E52">
        <v>3.1</v>
      </c>
      <c r="F52">
        <v>34.6</v>
      </c>
      <c r="G52">
        <v>16.399999999999999</v>
      </c>
    </row>
    <row r="53" spans="1:7" x14ac:dyDescent="0.35">
      <c r="A53" t="s">
        <v>5</v>
      </c>
      <c r="B53" t="s">
        <v>84</v>
      </c>
      <c r="C53" t="s">
        <v>83</v>
      </c>
      <c r="D53">
        <v>100.4</v>
      </c>
      <c r="E53">
        <v>9.6</v>
      </c>
      <c r="F53">
        <v>3.6</v>
      </c>
      <c r="G53">
        <v>10.7</v>
      </c>
    </row>
    <row r="54" spans="1:7" x14ac:dyDescent="0.35">
      <c r="A54" t="s">
        <v>5</v>
      </c>
      <c r="B54" t="s">
        <v>86</v>
      </c>
      <c r="C54" t="s">
        <v>85</v>
      </c>
      <c r="D54">
        <v>216.4</v>
      </c>
      <c r="E54">
        <v>41.7</v>
      </c>
      <c r="F54">
        <v>39.6</v>
      </c>
      <c r="G54">
        <v>22.6</v>
      </c>
    </row>
    <row r="55" spans="1:7" x14ac:dyDescent="0.35">
      <c r="A55" t="s">
        <v>5</v>
      </c>
      <c r="B55" t="s">
        <v>18</v>
      </c>
      <c r="C55" t="s">
        <v>87</v>
      </c>
      <c r="D55">
        <v>182.6</v>
      </c>
      <c r="E55">
        <v>46.2</v>
      </c>
      <c r="F55">
        <v>58.7</v>
      </c>
      <c r="G55">
        <v>21.2</v>
      </c>
    </row>
    <row r="56" spans="1:7" x14ac:dyDescent="0.35">
      <c r="A56" t="s">
        <v>5</v>
      </c>
      <c r="B56" t="s">
        <v>32</v>
      </c>
      <c r="C56" t="s">
        <v>53</v>
      </c>
      <c r="D56">
        <v>262.7</v>
      </c>
      <c r="E56">
        <v>28.8</v>
      </c>
      <c r="F56">
        <v>15.9</v>
      </c>
      <c r="G56">
        <v>20.2</v>
      </c>
    </row>
    <row r="57" spans="1:7" x14ac:dyDescent="0.35">
      <c r="A57" t="s">
        <v>5</v>
      </c>
      <c r="B57" t="s">
        <v>89</v>
      </c>
      <c r="C57" t="s">
        <v>88</v>
      </c>
      <c r="D57">
        <v>198.9</v>
      </c>
      <c r="E57">
        <v>49.4</v>
      </c>
      <c r="F57">
        <v>60</v>
      </c>
      <c r="G57">
        <v>23.7</v>
      </c>
    </row>
    <row r="58" spans="1:7" x14ac:dyDescent="0.35">
      <c r="A58" t="s">
        <v>5</v>
      </c>
      <c r="B58" t="s">
        <v>91</v>
      </c>
      <c r="C58" t="s">
        <v>90</v>
      </c>
      <c r="D58">
        <v>7.3</v>
      </c>
      <c r="E58">
        <v>28.1</v>
      </c>
      <c r="F58">
        <v>41.4</v>
      </c>
      <c r="G58">
        <v>5.5</v>
      </c>
    </row>
    <row r="59" spans="1:7" x14ac:dyDescent="0.35">
      <c r="A59" t="s">
        <v>5</v>
      </c>
      <c r="B59" t="s">
        <v>18</v>
      </c>
      <c r="C59" t="s">
        <v>92</v>
      </c>
      <c r="D59">
        <v>136.19999999999999</v>
      </c>
      <c r="E59">
        <v>19.2</v>
      </c>
      <c r="F59">
        <v>16.600000000000001</v>
      </c>
      <c r="G59">
        <v>13.2</v>
      </c>
    </row>
    <row r="60" spans="1:7" x14ac:dyDescent="0.35">
      <c r="A60" t="s">
        <v>5</v>
      </c>
      <c r="B60" t="s">
        <v>9</v>
      </c>
      <c r="C60" t="s">
        <v>93</v>
      </c>
      <c r="D60">
        <v>210.8</v>
      </c>
      <c r="E60">
        <v>49.6</v>
      </c>
      <c r="F60">
        <v>37.700000000000003</v>
      </c>
      <c r="G60">
        <v>23.8</v>
      </c>
    </row>
    <row r="61" spans="1:7" x14ac:dyDescent="0.35">
      <c r="A61" t="s">
        <v>5</v>
      </c>
      <c r="B61" t="s">
        <v>70</v>
      </c>
      <c r="C61" t="s">
        <v>94</v>
      </c>
      <c r="D61">
        <v>210.7</v>
      </c>
      <c r="E61">
        <v>29.5</v>
      </c>
      <c r="F61">
        <v>9.3000000000000007</v>
      </c>
      <c r="G61">
        <v>18.399999999999999</v>
      </c>
    </row>
    <row r="62" spans="1:7" x14ac:dyDescent="0.35">
      <c r="A62" t="s">
        <v>5</v>
      </c>
      <c r="B62" t="s">
        <v>96</v>
      </c>
      <c r="C62" t="s">
        <v>95</v>
      </c>
      <c r="D62">
        <v>53.5</v>
      </c>
      <c r="E62">
        <v>2</v>
      </c>
      <c r="F62">
        <v>21.4</v>
      </c>
      <c r="G62">
        <v>8.1</v>
      </c>
    </row>
    <row r="63" spans="1:7" x14ac:dyDescent="0.35">
      <c r="A63" t="s">
        <v>5</v>
      </c>
      <c r="B63" t="s">
        <v>70</v>
      </c>
      <c r="C63" t="s">
        <v>97</v>
      </c>
      <c r="D63">
        <v>261.3</v>
      </c>
      <c r="E63">
        <v>42.7</v>
      </c>
      <c r="F63">
        <v>54.7</v>
      </c>
      <c r="G63">
        <v>24.2</v>
      </c>
    </row>
    <row r="64" spans="1:7" x14ac:dyDescent="0.35">
      <c r="A64" t="s">
        <v>5</v>
      </c>
      <c r="B64" t="s">
        <v>64</v>
      </c>
      <c r="C64" t="s">
        <v>98</v>
      </c>
      <c r="D64">
        <v>239.3</v>
      </c>
      <c r="E64">
        <v>15.5</v>
      </c>
      <c r="F64">
        <v>27.3</v>
      </c>
      <c r="G64">
        <v>20.7</v>
      </c>
    </row>
    <row r="65" spans="1:7" x14ac:dyDescent="0.35">
      <c r="A65" t="s">
        <v>5</v>
      </c>
      <c r="B65" t="s">
        <v>18</v>
      </c>
      <c r="C65" t="s">
        <v>99</v>
      </c>
      <c r="D65">
        <v>102.7</v>
      </c>
      <c r="E65">
        <v>29.6</v>
      </c>
      <c r="F65">
        <v>8.4</v>
      </c>
      <c r="G65">
        <v>14</v>
      </c>
    </row>
    <row r="66" spans="1:7" x14ac:dyDescent="0.35">
      <c r="A66" t="s">
        <v>5</v>
      </c>
      <c r="B66" t="s">
        <v>52</v>
      </c>
      <c r="C66" t="s">
        <v>80</v>
      </c>
      <c r="D66">
        <v>131.1</v>
      </c>
      <c r="E66">
        <v>42.8</v>
      </c>
      <c r="F66">
        <v>28.9</v>
      </c>
      <c r="G66">
        <v>16</v>
      </c>
    </row>
    <row r="67" spans="1:7" x14ac:dyDescent="0.35">
      <c r="A67" t="s">
        <v>5</v>
      </c>
      <c r="B67" t="s">
        <v>9</v>
      </c>
      <c r="C67" t="s">
        <v>100</v>
      </c>
      <c r="D67">
        <v>69</v>
      </c>
      <c r="E67">
        <v>9.3000000000000007</v>
      </c>
      <c r="F67">
        <v>0.9</v>
      </c>
      <c r="G67">
        <v>11.3</v>
      </c>
    </row>
    <row r="68" spans="1:7" x14ac:dyDescent="0.35">
      <c r="A68" t="s">
        <v>5</v>
      </c>
      <c r="B68" t="s">
        <v>37</v>
      </c>
      <c r="C68" t="s">
        <v>101</v>
      </c>
      <c r="D68">
        <v>31.5</v>
      </c>
      <c r="E68">
        <v>24.6</v>
      </c>
      <c r="F68">
        <v>2.2000000000000002</v>
      </c>
      <c r="G68">
        <v>11</v>
      </c>
    </row>
    <row r="69" spans="1:7" x14ac:dyDescent="0.35">
      <c r="A69" t="s">
        <v>5</v>
      </c>
      <c r="B69" t="s">
        <v>70</v>
      </c>
      <c r="C69" t="s">
        <v>102</v>
      </c>
      <c r="D69">
        <v>139.30000000000001</v>
      </c>
      <c r="E69">
        <v>14.5</v>
      </c>
      <c r="F69">
        <v>10.199999999999999</v>
      </c>
      <c r="G69">
        <v>13.4</v>
      </c>
    </row>
    <row r="70" spans="1:7" x14ac:dyDescent="0.35">
      <c r="A70" t="s">
        <v>5</v>
      </c>
      <c r="B70" t="s">
        <v>70</v>
      </c>
      <c r="C70" t="s">
        <v>103</v>
      </c>
      <c r="D70">
        <v>237.4</v>
      </c>
      <c r="E70">
        <v>27.5</v>
      </c>
      <c r="F70">
        <v>11</v>
      </c>
      <c r="G70">
        <v>18.899999999999999</v>
      </c>
    </row>
    <row r="71" spans="1:7" x14ac:dyDescent="0.35">
      <c r="A71" t="s">
        <v>5</v>
      </c>
      <c r="B71" t="s">
        <v>37</v>
      </c>
      <c r="C71" t="s">
        <v>104</v>
      </c>
      <c r="D71">
        <v>216.8</v>
      </c>
      <c r="E71">
        <v>43.9</v>
      </c>
      <c r="F71">
        <v>27.2</v>
      </c>
      <c r="G71">
        <v>22.3</v>
      </c>
    </row>
    <row r="72" spans="1:7" x14ac:dyDescent="0.35">
      <c r="A72" t="s">
        <v>5</v>
      </c>
      <c r="B72" t="s">
        <v>52</v>
      </c>
      <c r="C72" t="s">
        <v>56</v>
      </c>
      <c r="D72">
        <v>199.1</v>
      </c>
      <c r="E72">
        <v>30.6</v>
      </c>
      <c r="F72">
        <v>38.700000000000003</v>
      </c>
      <c r="G72">
        <v>18.3</v>
      </c>
    </row>
    <row r="73" spans="1:7" x14ac:dyDescent="0.35">
      <c r="A73" t="s">
        <v>5</v>
      </c>
      <c r="B73" t="s">
        <v>11</v>
      </c>
      <c r="C73" t="s">
        <v>105</v>
      </c>
      <c r="D73">
        <v>109.8</v>
      </c>
      <c r="E73">
        <v>14.3</v>
      </c>
      <c r="F73">
        <v>31.7</v>
      </c>
      <c r="G73">
        <v>12.4</v>
      </c>
    </row>
    <row r="74" spans="1:7" x14ac:dyDescent="0.35">
      <c r="A74" t="s">
        <v>5</v>
      </c>
      <c r="B74" t="s">
        <v>9</v>
      </c>
      <c r="C74" t="s">
        <v>106</v>
      </c>
      <c r="D74">
        <v>26.8</v>
      </c>
      <c r="E74">
        <v>33</v>
      </c>
      <c r="F74">
        <v>19.3</v>
      </c>
      <c r="G74">
        <v>8.8000000000000007</v>
      </c>
    </row>
    <row r="75" spans="1:7" x14ac:dyDescent="0.35">
      <c r="A75" t="s">
        <v>5</v>
      </c>
      <c r="B75" t="s">
        <v>35</v>
      </c>
      <c r="C75" t="s">
        <v>107</v>
      </c>
      <c r="D75">
        <v>129.4</v>
      </c>
      <c r="E75">
        <v>5.7</v>
      </c>
      <c r="F75">
        <v>31.3</v>
      </c>
      <c r="G75">
        <v>11</v>
      </c>
    </row>
    <row r="76" spans="1:7" x14ac:dyDescent="0.35">
      <c r="A76" t="s">
        <v>5</v>
      </c>
      <c r="B76" t="s">
        <v>9</v>
      </c>
      <c r="C76" t="s">
        <v>108</v>
      </c>
      <c r="D76">
        <v>213.4</v>
      </c>
      <c r="E76">
        <v>24.6</v>
      </c>
      <c r="F76">
        <v>13.1</v>
      </c>
      <c r="G76">
        <v>17</v>
      </c>
    </row>
    <row r="77" spans="1:7" x14ac:dyDescent="0.35">
      <c r="A77" t="s">
        <v>5</v>
      </c>
      <c r="B77" t="s">
        <v>18</v>
      </c>
      <c r="C77" t="s">
        <v>78</v>
      </c>
      <c r="D77">
        <v>16.899999999999999</v>
      </c>
      <c r="E77">
        <v>43.7</v>
      </c>
      <c r="F77">
        <v>89.4</v>
      </c>
      <c r="G77">
        <v>8.6999999999999993</v>
      </c>
    </row>
    <row r="78" spans="1:7" x14ac:dyDescent="0.35">
      <c r="A78" t="s">
        <v>5</v>
      </c>
      <c r="B78" t="s">
        <v>9</v>
      </c>
      <c r="C78" t="s">
        <v>109</v>
      </c>
      <c r="D78">
        <v>27.5</v>
      </c>
      <c r="E78">
        <v>1.6</v>
      </c>
      <c r="F78">
        <v>20.7</v>
      </c>
      <c r="G78">
        <v>6.9</v>
      </c>
    </row>
    <row r="79" spans="1:7" x14ac:dyDescent="0.35">
      <c r="A79" t="s">
        <v>5</v>
      </c>
      <c r="B79" t="s">
        <v>14</v>
      </c>
      <c r="C79" t="s">
        <v>110</v>
      </c>
      <c r="D79">
        <v>120.5</v>
      </c>
      <c r="E79">
        <v>28.5</v>
      </c>
      <c r="F79">
        <v>14.2</v>
      </c>
      <c r="G79">
        <v>14.2</v>
      </c>
    </row>
    <row r="80" spans="1:7" x14ac:dyDescent="0.35">
      <c r="A80" t="s">
        <v>5</v>
      </c>
      <c r="B80" t="s">
        <v>96</v>
      </c>
      <c r="C80" t="s">
        <v>111</v>
      </c>
      <c r="D80">
        <v>5.4</v>
      </c>
      <c r="E80">
        <v>29.9</v>
      </c>
      <c r="F80">
        <v>9.4</v>
      </c>
      <c r="G80">
        <v>5.3</v>
      </c>
    </row>
    <row r="81" spans="1:7" x14ac:dyDescent="0.35">
      <c r="A81" t="s">
        <v>5</v>
      </c>
      <c r="B81" t="s">
        <v>70</v>
      </c>
      <c r="C81" t="s">
        <v>112</v>
      </c>
      <c r="D81">
        <v>116</v>
      </c>
      <c r="E81">
        <v>7.7</v>
      </c>
      <c r="F81">
        <v>23.1</v>
      </c>
      <c r="G81">
        <v>11</v>
      </c>
    </row>
    <row r="82" spans="1:7" x14ac:dyDescent="0.35">
      <c r="A82" t="s">
        <v>5</v>
      </c>
      <c r="B82" t="s">
        <v>9</v>
      </c>
      <c r="C82" t="s">
        <v>113</v>
      </c>
      <c r="D82">
        <v>76.400000000000006</v>
      </c>
      <c r="E82">
        <v>26.7</v>
      </c>
      <c r="F82">
        <v>22.3</v>
      </c>
      <c r="G82">
        <v>11.8</v>
      </c>
    </row>
    <row r="83" spans="1:7" x14ac:dyDescent="0.35">
      <c r="A83" t="s">
        <v>5</v>
      </c>
      <c r="B83" t="s">
        <v>11</v>
      </c>
      <c r="C83" t="s">
        <v>114</v>
      </c>
      <c r="D83">
        <v>239.8</v>
      </c>
      <c r="E83">
        <v>4.0999999999999996</v>
      </c>
      <c r="F83">
        <v>36.9</v>
      </c>
      <c r="G83">
        <v>17.3</v>
      </c>
    </row>
    <row r="84" spans="1:7" x14ac:dyDescent="0.35">
      <c r="A84" t="s">
        <v>5</v>
      </c>
      <c r="B84" t="s">
        <v>64</v>
      </c>
      <c r="C84" t="s">
        <v>115</v>
      </c>
      <c r="D84">
        <v>75.3</v>
      </c>
      <c r="E84">
        <v>20.3</v>
      </c>
      <c r="F84">
        <v>32.5</v>
      </c>
      <c r="G84">
        <v>11.3</v>
      </c>
    </row>
    <row r="85" spans="1:7" x14ac:dyDescent="0.35">
      <c r="A85" t="s">
        <v>5</v>
      </c>
      <c r="B85" t="s">
        <v>96</v>
      </c>
      <c r="C85" t="s">
        <v>116</v>
      </c>
      <c r="D85">
        <v>68.400000000000006</v>
      </c>
      <c r="E85">
        <v>44.5</v>
      </c>
      <c r="F85">
        <v>35.6</v>
      </c>
      <c r="G85">
        <v>13.6</v>
      </c>
    </row>
    <row r="86" spans="1:7" x14ac:dyDescent="0.35">
      <c r="A86" t="s">
        <v>5</v>
      </c>
      <c r="B86" t="s">
        <v>37</v>
      </c>
      <c r="C86" t="s">
        <v>117</v>
      </c>
      <c r="D86">
        <v>213.5</v>
      </c>
      <c r="E86">
        <v>43</v>
      </c>
      <c r="F86">
        <v>33.799999999999997</v>
      </c>
      <c r="G86">
        <v>21.7</v>
      </c>
    </row>
    <row r="87" spans="1:7" x14ac:dyDescent="0.35">
      <c r="A87" t="s">
        <v>5</v>
      </c>
      <c r="B87" t="s">
        <v>96</v>
      </c>
      <c r="C87" t="s">
        <v>118</v>
      </c>
      <c r="D87">
        <v>193.2</v>
      </c>
      <c r="E87">
        <v>18.399999999999999</v>
      </c>
      <c r="F87">
        <v>65.7</v>
      </c>
      <c r="G87">
        <v>20.2</v>
      </c>
    </row>
    <row r="88" spans="1:7" x14ac:dyDescent="0.35">
      <c r="A88" t="s">
        <v>5</v>
      </c>
      <c r="B88" t="s">
        <v>49</v>
      </c>
      <c r="C88" t="s">
        <v>119</v>
      </c>
      <c r="D88">
        <v>76.3</v>
      </c>
      <c r="E88">
        <v>27.5</v>
      </c>
      <c r="F88">
        <v>16</v>
      </c>
      <c r="G88">
        <v>12</v>
      </c>
    </row>
    <row r="89" spans="1:7" x14ac:dyDescent="0.35">
      <c r="A89" t="s">
        <v>5</v>
      </c>
      <c r="B89" t="s">
        <v>64</v>
      </c>
      <c r="C89" t="s">
        <v>120</v>
      </c>
      <c r="D89">
        <v>110.7</v>
      </c>
      <c r="E89">
        <v>40.6</v>
      </c>
      <c r="F89">
        <v>63.2</v>
      </c>
      <c r="G89">
        <v>16</v>
      </c>
    </row>
    <row r="90" spans="1:7" x14ac:dyDescent="0.35">
      <c r="A90" t="s">
        <v>5</v>
      </c>
      <c r="B90" t="s">
        <v>96</v>
      </c>
      <c r="C90" t="s">
        <v>121</v>
      </c>
      <c r="D90">
        <v>88.3</v>
      </c>
      <c r="E90">
        <v>25.5</v>
      </c>
      <c r="F90">
        <v>73.400000000000006</v>
      </c>
      <c r="G90">
        <v>12.9</v>
      </c>
    </row>
    <row r="91" spans="1:7" x14ac:dyDescent="0.35">
      <c r="A91" t="s">
        <v>5</v>
      </c>
      <c r="B91" t="s">
        <v>11</v>
      </c>
      <c r="C91" t="s">
        <v>122</v>
      </c>
      <c r="D91">
        <v>109.8</v>
      </c>
      <c r="E91">
        <v>47.8</v>
      </c>
      <c r="F91">
        <v>51.4</v>
      </c>
      <c r="G91">
        <v>16.7</v>
      </c>
    </row>
    <row r="92" spans="1:7" x14ac:dyDescent="0.35">
      <c r="A92" t="s">
        <v>5</v>
      </c>
      <c r="B92" t="s">
        <v>9</v>
      </c>
      <c r="C92" t="s">
        <v>123</v>
      </c>
      <c r="D92">
        <v>134.30000000000001</v>
      </c>
      <c r="E92">
        <v>4.9000000000000004</v>
      </c>
      <c r="F92">
        <v>9.3000000000000007</v>
      </c>
      <c r="G92">
        <v>14</v>
      </c>
    </row>
    <row r="93" spans="1:7" x14ac:dyDescent="0.35">
      <c r="A93" t="s">
        <v>5</v>
      </c>
      <c r="B93" t="s">
        <v>9</v>
      </c>
      <c r="C93" t="s">
        <v>124</v>
      </c>
      <c r="D93">
        <v>28.6</v>
      </c>
      <c r="E93">
        <v>1.5</v>
      </c>
      <c r="F93">
        <v>33</v>
      </c>
      <c r="G93">
        <v>7.3</v>
      </c>
    </row>
    <row r="94" spans="1:7" x14ac:dyDescent="0.35">
      <c r="A94" t="s">
        <v>5</v>
      </c>
      <c r="B94" t="s">
        <v>52</v>
      </c>
      <c r="C94" t="s">
        <v>125</v>
      </c>
      <c r="D94">
        <v>217.7</v>
      </c>
      <c r="E94">
        <v>33.5</v>
      </c>
      <c r="F94">
        <v>59</v>
      </c>
      <c r="G94">
        <v>19.399999999999999</v>
      </c>
    </row>
    <row r="95" spans="1:7" x14ac:dyDescent="0.35">
      <c r="A95" t="s">
        <v>5</v>
      </c>
      <c r="B95" t="s">
        <v>22</v>
      </c>
      <c r="C95" t="s">
        <v>126</v>
      </c>
      <c r="D95">
        <v>250.9</v>
      </c>
      <c r="E95">
        <v>36.5</v>
      </c>
      <c r="F95">
        <v>72.3</v>
      </c>
      <c r="G95">
        <v>22.2</v>
      </c>
    </row>
    <row r="96" spans="1:7" x14ac:dyDescent="0.35">
      <c r="A96" t="s">
        <v>5</v>
      </c>
      <c r="B96" t="s">
        <v>18</v>
      </c>
      <c r="C96" t="s">
        <v>127</v>
      </c>
      <c r="D96">
        <v>107.4</v>
      </c>
      <c r="E96">
        <v>14</v>
      </c>
      <c r="F96">
        <v>10.9</v>
      </c>
      <c r="G96">
        <v>11.5</v>
      </c>
    </row>
    <row r="97" spans="1:7" x14ac:dyDescent="0.35">
      <c r="A97" t="s">
        <v>5</v>
      </c>
      <c r="B97" t="s">
        <v>129</v>
      </c>
      <c r="C97" t="s">
        <v>128</v>
      </c>
      <c r="D97">
        <v>163.30000000000001</v>
      </c>
      <c r="E97">
        <v>31.6</v>
      </c>
      <c r="F97">
        <v>52.9</v>
      </c>
      <c r="G97">
        <v>16.899999999999999</v>
      </c>
    </row>
    <row r="98" spans="1:7" x14ac:dyDescent="0.35">
      <c r="A98" t="s">
        <v>5</v>
      </c>
      <c r="B98" t="s">
        <v>130</v>
      </c>
      <c r="C98" t="s">
        <v>69</v>
      </c>
      <c r="D98">
        <v>197.6</v>
      </c>
      <c r="E98">
        <v>3.5</v>
      </c>
      <c r="F98">
        <v>5.9</v>
      </c>
      <c r="G98">
        <v>16.7</v>
      </c>
    </row>
    <row r="99" spans="1:7" x14ac:dyDescent="0.35">
      <c r="A99" t="s">
        <v>5</v>
      </c>
      <c r="B99" t="s">
        <v>91</v>
      </c>
      <c r="C99" t="s">
        <v>131</v>
      </c>
      <c r="D99">
        <v>184.9</v>
      </c>
      <c r="E99">
        <v>21</v>
      </c>
      <c r="F99">
        <v>22</v>
      </c>
      <c r="G99">
        <v>20.5</v>
      </c>
    </row>
    <row r="100" spans="1:7" x14ac:dyDescent="0.35">
      <c r="A100" t="s">
        <v>5</v>
      </c>
      <c r="B100" t="s">
        <v>18</v>
      </c>
      <c r="C100" t="s">
        <v>132</v>
      </c>
      <c r="D100">
        <v>289.7</v>
      </c>
      <c r="E100">
        <v>42.3</v>
      </c>
      <c r="F100">
        <v>51.2</v>
      </c>
      <c r="G100">
        <v>25.4</v>
      </c>
    </row>
    <row r="101" spans="1:7" x14ac:dyDescent="0.35">
      <c r="A101" t="s">
        <v>5</v>
      </c>
      <c r="B101" t="s">
        <v>47</v>
      </c>
      <c r="C101" t="s">
        <v>133</v>
      </c>
      <c r="D101">
        <v>135.19999999999999</v>
      </c>
      <c r="E101">
        <v>41.7</v>
      </c>
      <c r="F101">
        <v>45.9</v>
      </c>
      <c r="G101">
        <v>17.2</v>
      </c>
    </row>
    <row r="102" spans="1:7" x14ac:dyDescent="0.35">
      <c r="A102" t="s">
        <v>5</v>
      </c>
      <c r="B102" t="s">
        <v>32</v>
      </c>
      <c r="C102" t="s">
        <v>134</v>
      </c>
      <c r="D102">
        <v>222.4</v>
      </c>
      <c r="E102">
        <v>4.3</v>
      </c>
      <c r="F102">
        <v>49.8</v>
      </c>
      <c r="G102">
        <v>16.7</v>
      </c>
    </row>
    <row r="103" spans="1:7" x14ac:dyDescent="0.35">
      <c r="A103" t="s">
        <v>5</v>
      </c>
      <c r="B103" t="s">
        <v>129</v>
      </c>
      <c r="C103" t="s">
        <v>80</v>
      </c>
      <c r="D103">
        <v>296.39999999999998</v>
      </c>
      <c r="E103">
        <v>36.299999999999997</v>
      </c>
      <c r="F103">
        <v>100.9</v>
      </c>
      <c r="G103">
        <v>23.8</v>
      </c>
    </row>
    <row r="104" spans="1:7" x14ac:dyDescent="0.35">
      <c r="A104" t="s">
        <v>5</v>
      </c>
      <c r="B104" t="s">
        <v>11</v>
      </c>
      <c r="C104" t="s">
        <v>135</v>
      </c>
      <c r="D104">
        <v>280.2</v>
      </c>
      <c r="E104">
        <v>10.1</v>
      </c>
      <c r="F104">
        <v>21.4</v>
      </c>
      <c r="G104">
        <v>19.8</v>
      </c>
    </row>
    <row r="105" spans="1:7" x14ac:dyDescent="0.35">
      <c r="A105" t="s">
        <v>5</v>
      </c>
      <c r="B105" t="s">
        <v>16</v>
      </c>
      <c r="C105" t="s">
        <v>136</v>
      </c>
      <c r="D105">
        <v>187.9</v>
      </c>
      <c r="E105">
        <v>17.2</v>
      </c>
      <c r="F105">
        <v>17.899999999999999</v>
      </c>
      <c r="G105">
        <v>19.7</v>
      </c>
    </row>
    <row r="106" spans="1:7" x14ac:dyDescent="0.35">
      <c r="A106" t="s">
        <v>5</v>
      </c>
      <c r="B106" t="s">
        <v>32</v>
      </c>
      <c r="C106" t="s">
        <v>137</v>
      </c>
      <c r="D106">
        <v>238.2</v>
      </c>
      <c r="E106">
        <v>34.299999999999997</v>
      </c>
      <c r="F106">
        <v>5.3</v>
      </c>
      <c r="G106">
        <v>20.7</v>
      </c>
    </row>
    <row r="107" spans="1:7" x14ac:dyDescent="0.35">
      <c r="A107" t="s">
        <v>5</v>
      </c>
      <c r="B107" t="s">
        <v>139</v>
      </c>
      <c r="C107" t="s">
        <v>138</v>
      </c>
      <c r="D107">
        <v>137.9</v>
      </c>
      <c r="E107">
        <v>46.4</v>
      </c>
      <c r="F107">
        <v>59</v>
      </c>
      <c r="G107">
        <v>15</v>
      </c>
    </row>
    <row r="108" spans="1:7" x14ac:dyDescent="0.35">
      <c r="A108" t="s">
        <v>5</v>
      </c>
      <c r="B108" t="s">
        <v>141</v>
      </c>
      <c r="C108" t="s">
        <v>140</v>
      </c>
      <c r="D108">
        <v>25</v>
      </c>
      <c r="E108">
        <v>11</v>
      </c>
      <c r="F108">
        <v>29.7</v>
      </c>
      <c r="G108">
        <v>7.2</v>
      </c>
    </row>
    <row r="109" spans="1:7" x14ac:dyDescent="0.35">
      <c r="A109" t="s">
        <v>5</v>
      </c>
      <c r="B109" t="s">
        <v>11</v>
      </c>
      <c r="C109" t="s">
        <v>142</v>
      </c>
      <c r="D109">
        <v>90.4</v>
      </c>
      <c r="E109">
        <v>0.3</v>
      </c>
      <c r="F109">
        <v>23.2</v>
      </c>
      <c r="G109">
        <v>12</v>
      </c>
    </row>
    <row r="110" spans="1:7" x14ac:dyDescent="0.35">
      <c r="A110" t="s">
        <v>5</v>
      </c>
      <c r="B110" t="s">
        <v>14</v>
      </c>
      <c r="C110" t="s">
        <v>72</v>
      </c>
      <c r="D110">
        <v>13.1</v>
      </c>
      <c r="E110">
        <v>0.4</v>
      </c>
      <c r="F110">
        <v>25.6</v>
      </c>
      <c r="G110">
        <v>5.3</v>
      </c>
    </row>
    <row r="111" spans="1:7" x14ac:dyDescent="0.35">
      <c r="A111" t="s">
        <v>5</v>
      </c>
      <c r="B111" t="s">
        <v>9</v>
      </c>
      <c r="C111" t="s">
        <v>143</v>
      </c>
      <c r="D111">
        <v>255.4</v>
      </c>
      <c r="E111">
        <v>26.9</v>
      </c>
      <c r="F111">
        <v>5.5</v>
      </c>
      <c r="G111">
        <v>19.8</v>
      </c>
    </row>
    <row r="112" spans="1:7" x14ac:dyDescent="0.35">
      <c r="A112" t="s">
        <v>5</v>
      </c>
      <c r="B112" t="s">
        <v>7</v>
      </c>
      <c r="C112" t="s">
        <v>144</v>
      </c>
      <c r="D112">
        <v>225.8</v>
      </c>
      <c r="E112">
        <v>8.1999999999999993</v>
      </c>
      <c r="F112">
        <v>56.5</v>
      </c>
      <c r="G112">
        <v>18.399999999999999</v>
      </c>
    </row>
    <row r="113" spans="1:7" x14ac:dyDescent="0.35">
      <c r="A113" t="s">
        <v>5</v>
      </c>
      <c r="B113" t="s">
        <v>64</v>
      </c>
      <c r="C113" t="s">
        <v>145</v>
      </c>
      <c r="D113">
        <v>241.7</v>
      </c>
      <c r="E113">
        <v>38</v>
      </c>
      <c r="F113">
        <v>23.2</v>
      </c>
      <c r="G113">
        <v>21.8</v>
      </c>
    </row>
    <row r="114" spans="1:7" x14ac:dyDescent="0.35">
      <c r="A114" t="s">
        <v>5</v>
      </c>
      <c r="B114" t="s">
        <v>129</v>
      </c>
      <c r="C114" t="s">
        <v>146</v>
      </c>
      <c r="D114">
        <v>175.7</v>
      </c>
      <c r="E114">
        <v>15.4</v>
      </c>
      <c r="F114">
        <v>2.4</v>
      </c>
      <c r="G114">
        <v>17.100000000000001</v>
      </c>
    </row>
    <row r="115" spans="1:7" x14ac:dyDescent="0.35">
      <c r="A115" t="s">
        <v>5</v>
      </c>
      <c r="B115" t="s">
        <v>147</v>
      </c>
      <c r="C115" t="s">
        <v>50</v>
      </c>
      <c r="D115">
        <v>209.6</v>
      </c>
      <c r="E115">
        <v>20.6</v>
      </c>
      <c r="F115">
        <v>10.7</v>
      </c>
      <c r="G115">
        <v>20.9</v>
      </c>
    </row>
    <row r="116" spans="1:7" x14ac:dyDescent="0.35">
      <c r="A116" t="s">
        <v>5</v>
      </c>
      <c r="B116" t="s">
        <v>37</v>
      </c>
      <c r="C116" t="s">
        <v>148</v>
      </c>
      <c r="D116">
        <v>78.2</v>
      </c>
      <c r="E116">
        <v>46.8</v>
      </c>
      <c r="F116">
        <v>34.5</v>
      </c>
      <c r="G116">
        <v>14.6</v>
      </c>
    </row>
    <row r="117" spans="1:7" x14ac:dyDescent="0.35">
      <c r="A117" t="s">
        <v>5</v>
      </c>
      <c r="B117" t="s">
        <v>43</v>
      </c>
      <c r="C117" t="s">
        <v>149</v>
      </c>
      <c r="D117">
        <v>75.099999999999994</v>
      </c>
      <c r="E117">
        <v>35</v>
      </c>
      <c r="F117">
        <v>52.7</v>
      </c>
      <c r="G117">
        <v>12.6</v>
      </c>
    </row>
    <row r="118" spans="1:7" x14ac:dyDescent="0.35">
      <c r="A118" t="s">
        <v>5</v>
      </c>
      <c r="B118" t="s">
        <v>14</v>
      </c>
      <c r="C118" t="s">
        <v>150</v>
      </c>
      <c r="D118">
        <v>139.19999999999999</v>
      </c>
      <c r="E118">
        <v>14.3</v>
      </c>
      <c r="F118">
        <v>25.6</v>
      </c>
      <c r="G118">
        <v>12.2</v>
      </c>
    </row>
    <row r="119" spans="1:7" x14ac:dyDescent="0.35">
      <c r="A119" t="s">
        <v>5</v>
      </c>
      <c r="B119" t="s">
        <v>11</v>
      </c>
      <c r="C119" t="s">
        <v>151</v>
      </c>
      <c r="D119">
        <v>76.400000000000006</v>
      </c>
      <c r="E119">
        <v>0.8</v>
      </c>
      <c r="F119">
        <v>14.8</v>
      </c>
      <c r="G119">
        <v>9.4</v>
      </c>
    </row>
    <row r="120" spans="1:7" x14ac:dyDescent="0.35">
      <c r="A120" t="s">
        <v>5</v>
      </c>
      <c r="B120" t="s">
        <v>41</v>
      </c>
      <c r="C120" t="s">
        <v>69</v>
      </c>
      <c r="D120">
        <v>125.7</v>
      </c>
      <c r="E120">
        <v>36.9</v>
      </c>
      <c r="F120">
        <v>79.2</v>
      </c>
      <c r="G120">
        <v>15.9</v>
      </c>
    </row>
    <row r="121" spans="1:7" x14ac:dyDescent="0.35">
      <c r="A121" t="s">
        <v>5</v>
      </c>
      <c r="B121" t="s">
        <v>43</v>
      </c>
      <c r="C121" t="s">
        <v>152</v>
      </c>
      <c r="D121">
        <v>19.399999999999999</v>
      </c>
      <c r="E121">
        <v>16</v>
      </c>
      <c r="F121">
        <v>22.3</v>
      </c>
      <c r="G121">
        <v>6.6</v>
      </c>
    </row>
    <row r="122" spans="1:7" x14ac:dyDescent="0.35">
      <c r="A122" t="s">
        <v>5</v>
      </c>
      <c r="B122" t="s">
        <v>84</v>
      </c>
      <c r="C122" t="s">
        <v>153</v>
      </c>
      <c r="D122">
        <v>141.30000000000001</v>
      </c>
      <c r="E122">
        <v>26.8</v>
      </c>
      <c r="F122">
        <v>46.2</v>
      </c>
      <c r="G122">
        <v>15.5</v>
      </c>
    </row>
    <row r="123" spans="1:7" x14ac:dyDescent="0.35">
      <c r="A123" t="s">
        <v>5</v>
      </c>
      <c r="B123" t="s">
        <v>9</v>
      </c>
      <c r="C123" t="s">
        <v>13</v>
      </c>
      <c r="D123">
        <v>18.8</v>
      </c>
      <c r="E123">
        <v>21.7</v>
      </c>
      <c r="F123">
        <v>50.4</v>
      </c>
      <c r="G123">
        <v>7</v>
      </c>
    </row>
    <row r="124" spans="1:7" x14ac:dyDescent="0.35">
      <c r="A124" t="s">
        <v>5</v>
      </c>
      <c r="B124" t="s">
        <v>32</v>
      </c>
      <c r="C124" t="s">
        <v>154</v>
      </c>
      <c r="D124">
        <v>224</v>
      </c>
      <c r="E124">
        <v>2.4</v>
      </c>
      <c r="F124">
        <v>15.6</v>
      </c>
      <c r="G124">
        <v>16.600000000000001</v>
      </c>
    </row>
    <row r="125" spans="1:7" x14ac:dyDescent="0.35">
      <c r="A125" t="s">
        <v>5</v>
      </c>
      <c r="B125" t="s">
        <v>18</v>
      </c>
      <c r="C125" t="s">
        <v>155</v>
      </c>
      <c r="D125">
        <v>123.1</v>
      </c>
      <c r="E125">
        <v>34.6</v>
      </c>
      <c r="F125">
        <v>12.4</v>
      </c>
      <c r="G125">
        <v>15.2</v>
      </c>
    </row>
    <row r="126" spans="1:7" x14ac:dyDescent="0.35">
      <c r="A126" t="s">
        <v>5</v>
      </c>
      <c r="B126" t="s">
        <v>43</v>
      </c>
      <c r="C126" t="s">
        <v>156</v>
      </c>
      <c r="D126">
        <v>229.5</v>
      </c>
      <c r="E126">
        <v>32.299999999999997</v>
      </c>
      <c r="F126">
        <v>74.2</v>
      </c>
      <c r="G126">
        <v>19.7</v>
      </c>
    </row>
    <row r="127" spans="1:7" x14ac:dyDescent="0.35">
      <c r="A127" t="s">
        <v>5</v>
      </c>
      <c r="B127" t="s">
        <v>18</v>
      </c>
      <c r="C127" t="s">
        <v>157</v>
      </c>
      <c r="D127">
        <v>87.2</v>
      </c>
      <c r="E127">
        <v>11.8</v>
      </c>
      <c r="F127">
        <v>25.9</v>
      </c>
      <c r="G127">
        <v>10.6</v>
      </c>
    </row>
    <row r="128" spans="1:7" x14ac:dyDescent="0.35">
      <c r="A128" t="s">
        <v>5</v>
      </c>
      <c r="B128" t="s">
        <v>43</v>
      </c>
      <c r="C128" t="s">
        <v>58</v>
      </c>
      <c r="D128">
        <v>7.8</v>
      </c>
      <c r="E128">
        <v>38.9</v>
      </c>
      <c r="F128">
        <v>50.6</v>
      </c>
      <c r="G128">
        <v>6.6</v>
      </c>
    </row>
    <row r="129" spans="1:7" x14ac:dyDescent="0.35">
      <c r="A129" t="s">
        <v>5</v>
      </c>
      <c r="B129" t="s">
        <v>159</v>
      </c>
      <c r="C129" t="s">
        <v>158</v>
      </c>
      <c r="D129">
        <v>80.2</v>
      </c>
      <c r="E129">
        <v>0</v>
      </c>
      <c r="F129">
        <v>9.1999999999999993</v>
      </c>
      <c r="G129">
        <v>11.9</v>
      </c>
    </row>
    <row r="130" spans="1:7" x14ac:dyDescent="0.35">
      <c r="A130" t="s">
        <v>5</v>
      </c>
      <c r="B130" t="s">
        <v>9</v>
      </c>
      <c r="C130" t="s">
        <v>160</v>
      </c>
      <c r="D130">
        <v>220.3</v>
      </c>
      <c r="E130">
        <v>49</v>
      </c>
      <c r="F130">
        <v>3.2</v>
      </c>
      <c r="G130">
        <v>24.7</v>
      </c>
    </row>
    <row r="131" spans="1:7" x14ac:dyDescent="0.35">
      <c r="A131" t="s">
        <v>5</v>
      </c>
      <c r="B131" t="s">
        <v>64</v>
      </c>
      <c r="C131" t="s">
        <v>161</v>
      </c>
      <c r="D131">
        <v>59.6</v>
      </c>
      <c r="E131">
        <v>12</v>
      </c>
      <c r="F131">
        <v>43.1</v>
      </c>
      <c r="G131">
        <v>9.6999999999999993</v>
      </c>
    </row>
    <row r="132" spans="1:7" x14ac:dyDescent="0.35">
      <c r="A132" t="s">
        <v>5</v>
      </c>
      <c r="B132" t="s">
        <v>130</v>
      </c>
      <c r="C132" t="s">
        <v>162</v>
      </c>
      <c r="D132">
        <v>0.7</v>
      </c>
      <c r="E132">
        <v>39.6</v>
      </c>
      <c r="F132">
        <v>8.6999999999999993</v>
      </c>
      <c r="G132">
        <v>1.6</v>
      </c>
    </row>
    <row r="133" spans="1:7" x14ac:dyDescent="0.35">
      <c r="A133" t="s">
        <v>5</v>
      </c>
      <c r="B133" t="s">
        <v>77</v>
      </c>
      <c r="C133" t="s">
        <v>163</v>
      </c>
      <c r="D133">
        <v>265.2</v>
      </c>
      <c r="E133">
        <v>2.9</v>
      </c>
      <c r="F133">
        <v>43</v>
      </c>
      <c r="G133">
        <v>17.7</v>
      </c>
    </row>
    <row r="134" spans="1:7" x14ac:dyDescent="0.35">
      <c r="A134" t="s">
        <v>5</v>
      </c>
      <c r="B134" t="s">
        <v>165</v>
      </c>
      <c r="C134" t="s">
        <v>164</v>
      </c>
      <c r="D134">
        <v>8.4</v>
      </c>
      <c r="E134">
        <v>27.2</v>
      </c>
      <c r="F134">
        <v>2.1</v>
      </c>
      <c r="G134">
        <v>5.7</v>
      </c>
    </row>
    <row r="135" spans="1:7" x14ac:dyDescent="0.35">
      <c r="A135" t="s">
        <v>5</v>
      </c>
      <c r="B135" t="s">
        <v>11</v>
      </c>
      <c r="C135" t="s">
        <v>166</v>
      </c>
      <c r="D135">
        <v>219.8</v>
      </c>
      <c r="E135">
        <v>33.5</v>
      </c>
      <c r="F135">
        <v>45.1</v>
      </c>
      <c r="G135">
        <v>19.600000000000001</v>
      </c>
    </row>
    <row r="136" spans="1:7" x14ac:dyDescent="0.35">
      <c r="A136" t="s">
        <v>5</v>
      </c>
      <c r="B136" t="s">
        <v>54</v>
      </c>
      <c r="C136" t="s">
        <v>167</v>
      </c>
      <c r="D136">
        <v>36.9</v>
      </c>
      <c r="E136">
        <v>38.6</v>
      </c>
      <c r="F136">
        <v>65.599999999999994</v>
      </c>
      <c r="G136">
        <v>10.8</v>
      </c>
    </row>
    <row r="137" spans="1:7" x14ac:dyDescent="0.35">
      <c r="A137" t="s">
        <v>5</v>
      </c>
      <c r="B137" t="s">
        <v>47</v>
      </c>
      <c r="C137" t="s">
        <v>168</v>
      </c>
      <c r="D137">
        <v>48.3</v>
      </c>
      <c r="E137">
        <v>47</v>
      </c>
      <c r="F137">
        <v>8.5</v>
      </c>
      <c r="G137">
        <v>11.6</v>
      </c>
    </row>
    <row r="138" spans="1:7" x14ac:dyDescent="0.35">
      <c r="A138" t="s">
        <v>5</v>
      </c>
      <c r="B138" t="s">
        <v>20</v>
      </c>
      <c r="C138" t="s">
        <v>169</v>
      </c>
      <c r="D138">
        <v>25.6</v>
      </c>
      <c r="E138">
        <v>39</v>
      </c>
      <c r="F138">
        <v>9.3000000000000007</v>
      </c>
      <c r="G138">
        <v>9.5</v>
      </c>
    </row>
    <row r="139" spans="1:7" x14ac:dyDescent="0.35">
      <c r="A139" t="s">
        <v>5</v>
      </c>
      <c r="B139" t="s">
        <v>70</v>
      </c>
      <c r="C139" t="s">
        <v>48</v>
      </c>
      <c r="D139">
        <v>273.7</v>
      </c>
      <c r="E139">
        <v>28.9</v>
      </c>
      <c r="F139">
        <v>59.7</v>
      </c>
      <c r="G139">
        <v>20.8</v>
      </c>
    </row>
    <row r="140" spans="1:7" x14ac:dyDescent="0.35">
      <c r="A140" t="s">
        <v>5</v>
      </c>
      <c r="B140" t="s">
        <v>9</v>
      </c>
      <c r="C140" t="s">
        <v>170</v>
      </c>
      <c r="D140">
        <v>43</v>
      </c>
      <c r="E140">
        <v>25.9</v>
      </c>
      <c r="F140">
        <v>20.5</v>
      </c>
      <c r="G140">
        <v>9.6</v>
      </c>
    </row>
    <row r="141" spans="1:7" x14ac:dyDescent="0.35">
      <c r="A141" t="s">
        <v>5</v>
      </c>
      <c r="B141" t="s">
        <v>16</v>
      </c>
      <c r="C141" t="s">
        <v>171</v>
      </c>
      <c r="D141">
        <v>184.9</v>
      </c>
      <c r="E141">
        <v>43.9</v>
      </c>
      <c r="F141">
        <v>1.7</v>
      </c>
      <c r="G141">
        <v>20.7</v>
      </c>
    </row>
    <row r="142" spans="1:7" x14ac:dyDescent="0.35">
      <c r="A142" t="s">
        <v>5</v>
      </c>
      <c r="B142" t="s">
        <v>61</v>
      </c>
      <c r="C142" t="s">
        <v>172</v>
      </c>
      <c r="D142">
        <v>73.400000000000006</v>
      </c>
      <c r="E142">
        <v>17</v>
      </c>
      <c r="F142">
        <v>12.9</v>
      </c>
      <c r="G142">
        <v>10.9</v>
      </c>
    </row>
    <row r="143" spans="1:7" x14ac:dyDescent="0.35">
      <c r="A143" t="s">
        <v>5</v>
      </c>
      <c r="B143" t="s">
        <v>18</v>
      </c>
      <c r="C143" t="s">
        <v>173</v>
      </c>
      <c r="D143">
        <v>193.7</v>
      </c>
      <c r="E143">
        <v>35.4</v>
      </c>
      <c r="F143">
        <v>75.599999999999994</v>
      </c>
      <c r="G143">
        <v>19.2</v>
      </c>
    </row>
    <row r="144" spans="1:7" x14ac:dyDescent="0.35">
      <c r="A144" t="s">
        <v>5</v>
      </c>
      <c r="B144" t="s">
        <v>70</v>
      </c>
      <c r="C144" t="s">
        <v>174</v>
      </c>
      <c r="D144">
        <v>220.5</v>
      </c>
      <c r="E144">
        <v>33.200000000000003</v>
      </c>
      <c r="F144">
        <v>37.9</v>
      </c>
      <c r="G144">
        <v>20.100000000000001</v>
      </c>
    </row>
    <row r="145" spans="1:7" x14ac:dyDescent="0.35">
      <c r="A145" t="s">
        <v>5</v>
      </c>
      <c r="B145" t="s">
        <v>37</v>
      </c>
      <c r="C145" t="s">
        <v>175</v>
      </c>
      <c r="D145">
        <v>104.6</v>
      </c>
      <c r="E145">
        <v>5.7</v>
      </c>
      <c r="F145">
        <v>34.4</v>
      </c>
      <c r="G145">
        <v>10.4</v>
      </c>
    </row>
    <row r="146" spans="1:7" x14ac:dyDescent="0.35">
      <c r="A146" t="s">
        <v>5</v>
      </c>
      <c r="B146" t="s">
        <v>130</v>
      </c>
      <c r="C146" t="s">
        <v>176</v>
      </c>
      <c r="D146">
        <v>96.2</v>
      </c>
      <c r="E146">
        <v>14.8</v>
      </c>
      <c r="F146">
        <v>38.9</v>
      </c>
      <c r="G146">
        <v>12.3</v>
      </c>
    </row>
    <row r="147" spans="1:7" x14ac:dyDescent="0.35">
      <c r="A147" t="s">
        <v>5</v>
      </c>
      <c r="B147" t="s">
        <v>9</v>
      </c>
      <c r="C147" t="s">
        <v>177</v>
      </c>
      <c r="D147">
        <v>140.30000000000001</v>
      </c>
      <c r="E147">
        <v>1.9</v>
      </c>
      <c r="F147">
        <v>9</v>
      </c>
      <c r="G147">
        <v>10.3</v>
      </c>
    </row>
    <row r="148" spans="1:7" x14ac:dyDescent="0.35">
      <c r="A148" t="s">
        <v>5</v>
      </c>
      <c r="B148" t="s">
        <v>9</v>
      </c>
      <c r="C148" t="s">
        <v>178</v>
      </c>
      <c r="D148">
        <v>240.1</v>
      </c>
      <c r="E148">
        <v>7.3</v>
      </c>
      <c r="F148">
        <v>8.6999999999999993</v>
      </c>
      <c r="G148">
        <v>18.2</v>
      </c>
    </row>
    <row r="149" spans="1:7" x14ac:dyDescent="0.35">
      <c r="A149" t="s">
        <v>5</v>
      </c>
      <c r="B149" t="s">
        <v>37</v>
      </c>
      <c r="C149" t="s">
        <v>179</v>
      </c>
      <c r="D149">
        <v>243.2</v>
      </c>
      <c r="E149">
        <v>49</v>
      </c>
      <c r="F149">
        <v>44.3</v>
      </c>
      <c r="G149">
        <v>25.4</v>
      </c>
    </row>
    <row r="150" spans="1:7" x14ac:dyDescent="0.35">
      <c r="A150" t="s">
        <v>5</v>
      </c>
      <c r="B150" t="s">
        <v>96</v>
      </c>
      <c r="C150" t="s">
        <v>180</v>
      </c>
      <c r="D150">
        <v>38</v>
      </c>
      <c r="E150">
        <v>40.299999999999997</v>
      </c>
      <c r="F150">
        <v>11.9</v>
      </c>
      <c r="G150">
        <v>10.9</v>
      </c>
    </row>
    <row r="151" spans="1:7" x14ac:dyDescent="0.35">
      <c r="A151" t="s">
        <v>5</v>
      </c>
      <c r="B151" t="s">
        <v>47</v>
      </c>
      <c r="C151" t="s">
        <v>181</v>
      </c>
      <c r="D151">
        <v>44.7</v>
      </c>
      <c r="E151">
        <v>25.8</v>
      </c>
      <c r="F151">
        <v>20.6</v>
      </c>
      <c r="G151">
        <v>10.1</v>
      </c>
    </row>
    <row r="152" spans="1:7" x14ac:dyDescent="0.35">
      <c r="A152" t="s">
        <v>5</v>
      </c>
      <c r="B152" t="s">
        <v>16</v>
      </c>
      <c r="C152" t="s">
        <v>182</v>
      </c>
      <c r="D152">
        <v>280.7</v>
      </c>
      <c r="E152">
        <v>13.9</v>
      </c>
      <c r="F152">
        <v>37</v>
      </c>
      <c r="G152">
        <v>16.100000000000001</v>
      </c>
    </row>
    <row r="153" spans="1:7" x14ac:dyDescent="0.35">
      <c r="A153" t="s">
        <v>5</v>
      </c>
      <c r="B153" t="s">
        <v>32</v>
      </c>
      <c r="C153" t="s">
        <v>63</v>
      </c>
      <c r="D153">
        <v>121</v>
      </c>
      <c r="E153">
        <v>8.4</v>
      </c>
      <c r="F153">
        <v>48.7</v>
      </c>
      <c r="G153">
        <v>11.6</v>
      </c>
    </row>
    <row r="154" spans="1:7" x14ac:dyDescent="0.35">
      <c r="A154" t="s">
        <v>5</v>
      </c>
      <c r="B154" t="s">
        <v>18</v>
      </c>
      <c r="C154" t="s">
        <v>119</v>
      </c>
      <c r="D154">
        <v>197.6</v>
      </c>
      <c r="E154">
        <v>23.3</v>
      </c>
      <c r="F154">
        <v>14.2</v>
      </c>
      <c r="G154">
        <v>16.600000000000001</v>
      </c>
    </row>
    <row r="155" spans="1:7" x14ac:dyDescent="0.35">
      <c r="A155" t="s">
        <v>5</v>
      </c>
      <c r="B155" t="s">
        <v>7</v>
      </c>
      <c r="C155" t="s">
        <v>145</v>
      </c>
      <c r="D155">
        <v>171.3</v>
      </c>
      <c r="E155">
        <v>39.700000000000003</v>
      </c>
      <c r="F155">
        <v>37.700000000000003</v>
      </c>
      <c r="G155">
        <v>16</v>
      </c>
    </row>
    <row r="156" spans="1:7" x14ac:dyDescent="0.35">
      <c r="A156" t="s">
        <v>5</v>
      </c>
      <c r="B156" t="s">
        <v>70</v>
      </c>
      <c r="C156" t="s">
        <v>183</v>
      </c>
      <c r="D156">
        <v>187.8</v>
      </c>
      <c r="E156">
        <v>21.1</v>
      </c>
      <c r="F156">
        <v>9.5</v>
      </c>
      <c r="G156">
        <v>20.6</v>
      </c>
    </row>
    <row r="157" spans="1:7" x14ac:dyDescent="0.35">
      <c r="A157" t="s">
        <v>5</v>
      </c>
      <c r="B157" t="s">
        <v>18</v>
      </c>
      <c r="C157" t="s">
        <v>184</v>
      </c>
      <c r="D157">
        <v>4.0999999999999996</v>
      </c>
      <c r="E157">
        <v>11.6</v>
      </c>
      <c r="F157">
        <v>5.7</v>
      </c>
      <c r="G157">
        <v>3.2</v>
      </c>
    </row>
    <row r="158" spans="1:7" x14ac:dyDescent="0.35">
      <c r="A158" t="s">
        <v>5</v>
      </c>
      <c r="B158" t="s">
        <v>14</v>
      </c>
      <c r="C158" t="s">
        <v>185</v>
      </c>
      <c r="D158">
        <v>93.9</v>
      </c>
      <c r="E158">
        <v>43.5</v>
      </c>
      <c r="F158">
        <v>50.5</v>
      </c>
      <c r="G158">
        <v>15.3</v>
      </c>
    </row>
    <row r="159" spans="1:7" x14ac:dyDescent="0.35">
      <c r="A159" t="s">
        <v>5</v>
      </c>
      <c r="B159" t="s">
        <v>49</v>
      </c>
      <c r="C159" t="s">
        <v>186</v>
      </c>
      <c r="D159">
        <v>149.80000000000001</v>
      </c>
      <c r="E159">
        <v>1.3</v>
      </c>
      <c r="F159">
        <v>24.3</v>
      </c>
      <c r="G159">
        <v>10.1</v>
      </c>
    </row>
    <row r="160" spans="1:7" x14ac:dyDescent="0.35">
      <c r="A160" t="s">
        <v>5</v>
      </c>
      <c r="B160" t="s">
        <v>27</v>
      </c>
      <c r="C160" t="s">
        <v>187</v>
      </c>
      <c r="D160">
        <v>11.7</v>
      </c>
      <c r="E160">
        <v>36.9</v>
      </c>
      <c r="F160">
        <v>45.2</v>
      </c>
      <c r="G160">
        <v>7.3</v>
      </c>
    </row>
    <row r="161" spans="1:7" x14ac:dyDescent="0.35">
      <c r="A161" t="s">
        <v>5</v>
      </c>
      <c r="B161" t="s">
        <v>14</v>
      </c>
      <c r="C161" t="s">
        <v>188</v>
      </c>
      <c r="D161">
        <v>131.69999999999999</v>
      </c>
      <c r="E161">
        <v>18.399999999999999</v>
      </c>
      <c r="F161">
        <v>34.6</v>
      </c>
      <c r="G161">
        <v>12.9</v>
      </c>
    </row>
    <row r="162" spans="1:7" x14ac:dyDescent="0.35">
      <c r="A162" t="s">
        <v>5</v>
      </c>
      <c r="B162" t="s">
        <v>11</v>
      </c>
      <c r="C162" t="s">
        <v>189</v>
      </c>
      <c r="D162">
        <v>172.5</v>
      </c>
      <c r="E162">
        <v>18.100000000000001</v>
      </c>
      <c r="F162">
        <v>30.7</v>
      </c>
      <c r="G162">
        <v>16.399999999999999</v>
      </c>
    </row>
    <row r="163" spans="1:7" x14ac:dyDescent="0.35">
      <c r="A163" t="s">
        <v>5</v>
      </c>
      <c r="B163" t="s">
        <v>43</v>
      </c>
      <c r="C163" t="s">
        <v>190</v>
      </c>
      <c r="D163">
        <v>85.7</v>
      </c>
      <c r="E163">
        <v>35.799999999999997</v>
      </c>
      <c r="F163">
        <v>49.3</v>
      </c>
      <c r="G163">
        <v>13.3</v>
      </c>
    </row>
    <row r="164" spans="1:7" x14ac:dyDescent="0.35">
      <c r="A164" t="s">
        <v>5</v>
      </c>
      <c r="B164" t="s">
        <v>11</v>
      </c>
      <c r="C164" t="s">
        <v>191</v>
      </c>
      <c r="D164">
        <v>188.4</v>
      </c>
      <c r="E164">
        <v>18.100000000000001</v>
      </c>
      <c r="F164">
        <v>25.6</v>
      </c>
      <c r="G164">
        <v>19.899999999999999</v>
      </c>
    </row>
    <row r="165" spans="1:7" x14ac:dyDescent="0.35">
      <c r="A165" t="s">
        <v>5</v>
      </c>
      <c r="B165" t="s">
        <v>43</v>
      </c>
      <c r="C165" t="s">
        <v>192</v>
      </c>
      <c r="D165">
        <v>163.5</v>
      </c>
      <c r="E165">
        <v>36.799999999999997</v>
      </c>
      <c r="F165">
        <v>7.4</v>
      </c>
      <c r="G165">
        <v>18</v>
      </c>
    </row>
    <row r="166" spans="1:7" x14ac:dyDescent="0.35">
      <c r="A166" t="s">
        <v>5</v>
      </c>
      <c r="B166" t="s">
        <v>32</v>
      </c>
      <c r="C166" t="s">
        <v>193</v>
      </c>
      <c r="D166">
        <v>117.2</v>
      </c>
      <c r="E166">
        <v>14.7</v>
      </c>
      <c r="F166">
        <v>5.4</v>
      </c>
      <c r="G166">
        <v>11.9</v>
      </c>
    </row>
    <row r="167" spans="1:7" x14ac:dyDescent="0.35">
      <c r="A167" t="s">
        <v>5</v>
      </c>
      <c r="B167" t="s">
        <v>37</v>
      </c>
      <c r="C167" t="s">
        <v>194</v>
      </c>
      <c r="D167">
        <v>234.5</v>
      </c>
      <c r="E167">
        <v>3.4</v>
      </c>
      <c r="F167">
        <v>84.8</v>
      </c>
      <c r="G167">
        <v>16.899999999999999</v>
      </c>
    </row>
    <row r="168" spans="1:7" x14ac:dyDescent="0.35">
      <c r="A168" t="s">
        <v>5</v>
      </c>
      <c r="B168" t="s">
        <v>35</v>
      </c>
      <c r="C168" t="s">
        <v>195</v>
      </c>
      <c r="D168">
        <v>17.899999999999999</v>
      </c>
      <c r="E168">
        <v>37.6</v>
      </c>
      <c r="F168">
        <v>21.6</v>
      </c>
      <c r="G168">
        <v>8</v>
      </c>
    </row>
    <row r="169" spans="1:7" x14ac:dyDescent="0.35">
      <c r="A169" t="s">
        <v>5</v>
      </c>
      <c r="B169" t="s">
        <v>89</v>
      </c>
      <c r="C169" t="s">
        <v>196</v>
      </c>
      <c r="D169">
        <v>206.8</v>
      </c>
      <c r="E169">
        <v>5.2</v>
      </c>
      <c r="F169">
        <v>19.399999999999999</v>
      </c>
      <c r="G169">
        <v>17.2</v>
      </c>
    </row>
    <row r="170" spans="1:7" x14ac:dyDescent="0.35">
      <c r="A170" t="s">
        <v>5</v>
      </c>
      <c r="B170" t="s">
        <v>68</v>
      </c>
      <c r="C170" t="s">
        <v>136</v>
      </c>
      <c r="D170">
        <v>215.4</v>
      </c>
      <c r="E170">
        <v>23.6</v>
      </c>
      <c r="F170">
        <v>57.6</v>
      </c>
      <c r="G170">
        <v>17.100000000000001</v>
      </c>
    </row>
    <row r="171" spans="1:7" x14ac:dyDescent="0.35">
      <c r="A171" t="s">
        <v>5</v>
      </c>
      <c r="B171" t="s">
        <v>9</v>
      </c>
      <c r="C171" t="s">
        <v>197</v>
      </c>
      <c r="D171">
        <v>284.3</v>
      </c>
      <c r="E171">
        <v>10.6</v>
      </c>
      <c r="F171">
        <v>6.4</v>
      </c>
      <c r="G171">
        <v>20</v>
      </c>
    </row>
    <row r="172" spans="1:7" x14ac:dyDescent="0.35">
      <c r="A172" t="s">
        <v>5</v>
      </c>
      <c r="B172" t="s">
        <v>49</v>
      </c>
      <c r="C172" t="s">
        <v>144</v>
      </c>
      <c r="D172">
        <v>50</v>
      </c>
      <c r="E172">
        <v>11.6</v>
      </c>
      <c r="F172">
        <v>18.399999999999999</v>
      </c>
      <c r="G172">
        <v>8.4</v>
      </c>
    </row>
    <row r="173" spans="1:7" x14ac:dyDescent="0.35">
      <c r="A173" t="s">
        <v>5</v>
      </c>
      <c r="B173" t="s">
        <v>14</v>
      </c>
      <c r="C173" t="s">
        <v>198</v>
      </c>
      <c r="D173">
        <v>164.5</v>
      </c>
      <c r="E173">
        <v>20.9</v>
      </c>
      <c r="F173">
        <v>47.4</v>
      </c>
      <c r="G173">
        <v>17.5</v>
      </c>
    </row>
    <row r="174" spans="1:7" x14ac:dyDescent="0.35">
      <c r="A174" t="s">
        <v>5</v>
      </c>
      <c r="B174" t="s">
        <v>9</v>
      </c>
      <c r="C174" t="s">
        <v>199</v>
      </c>
      <c r="D174">
        <v>19.600000000000001</v>
      </c>
      <c r="E174">
        <v>20.100000000000001</v>
      </c>
      <c r="F174">
        <v>17</v>
      </c>
      <c r="G174">
        <v>7.6</v>
      </c>
    </row>
    <row r="175" spans="1:7" x14ac:dyDescent="0.35">
      <c r="A175" t="s">
        <v>5</v>
      </c>
      <c r="B175" t="s">
        <v>25</v>
      </c>
      <c r="C175" t="s">
        <v>200</v>
      </c>
      <c r="D175">
        <v>168.4</v>
      </c>
      <c r="E175">
        <v>7.1</v>
      </c>
      <c r="F175">
        <v>12.8</v>
      </c>
      <c r="G175">
        <v>16.7</v>
      </c>
    </row>
    <row r="176" spans="1:7" x14ac:dyDescent="0.35">
      <c r="A176" t="s">
        <v>5</v>
      </c>
      <c r="B176" t="s">
        <v>16</v>
      </c>
      <c r="C176" t="s">
        <v>201</v>
      </c>
      <c r="D176">
        <v>222.4</v>
      </c>
      <c r="E176">
        <v>3.4</v>
      </c>
      <c r="F176">
        <v>13.1</v>
      </c>
      <c r="G176">
        <v>16.5</v>
      </c>
    </row>
    <row r="177" spans="1:7" x14ac:dyDescent="0.35">
      <c r="A177" t="s">
        <v>5</v>
      </c>
      <c r="B177" t="s">
        <v>9</v>
      </c>
      <c r="C177" t="s">
        <v>202</v>
      </c>
      <c r="D177">
        <v>276.89999999999998</v>
      </c>
      <c r="E177">
        <v>48.9</v>
      </c>
      <c r="F177">
        <v>41.8</v>
      </c>
      <c r="G177">
        <v>27</v>
      </c>
    </row>
    <row r="178" spans="1:7" x14ac:dyDescent="0.35">
      <c r="A178" t="s">
        <v>5</v>
      </c>
      <c r="B178" t="s">
        <v>20</v>
      </c>
      <c r="C178" t="s">
        <v>203</v>
      </c>
      <c r="D178">
        <v>248.4</v>
      </c>
      <c r="E178">
        <v>30.2</v>
      </c>
      <c r="F178">
        <v>20.3</v>
      </c>
      <c r="G178">
        <v>20.2</v>
      </c>
    </row>
    <row r="179" spans="1:7" x14ac:dyDescent="0.35">
      <c r="A179" t="s">
        <v>5</v>
      </c>
      <c r="B179" t="s">
        <v>7</v>
      </c>
      <c r="C179" t="s">
        <v>204</v>
      </c>
      <c r="D179">
        <v>170.2</v>
      </c>
      <c r="E179">
        <v>7.8</v>
      </c>
      <c r="F179">
        <v>35.200000000000003</v>
      </c>
      <c r="G179">
        <v>16.7</v>
      </c>
    </row>
    <row r="180" spans="1:7" x14ac:dyDescent="0.35">
      <c r="A180" t="s">
        <v>5</v>
      </c>
      <c r="B180" t="s">
        <v>70</v>
      </c>
      <c r="C180" t="s">
        <v>205</v>
      </c>
      <c r="D180">
        <v>276.7</v>
      </c>
      <c r="E180">
        <v>2.2999999999999998</v>
      </c>
      <c r="F180">
        <v>23.7</v>
      </c>
      <c r="G180">
        <v>16.8</v>
      </c>
    </row>
    <row r="181" spans="1:7" x14ac:dyDescent="0.35">
      <c r="A181" t="s">
        <v>5</v>
      </c>
      <c r="B181" t="s">
        <v>96</v>
      </c>
      <c r="C181" t="s">
        <v>206</v>
      </c>
      <c r="D181">
        <v>165.6</v>
      </c>
      <c r="E181">
        <v>10</v>
      </c>
      <c r="F181">
        <v>17.600000000000001</v>
      </c>
      <c r="G181">
        <v>17.600000000000001</v>
      </c>
    </row>
    <row r="182" spans="1:7" x14ac:dyDescent="0.35">
      <c r="A182" t="s">
        <v>5</v>
      </c>
      <c r="B182" t="s">
        <v>9</v>
      </c>
      <c r="C182" t="s">
        <v>207</v>
      </c>
      <c r="D182">
        <v>156.6</v>
      </c>
      <c r="E182">
        <v>2.6</v>
      </c>
      <c r="F182">
        <v>8.3000000000000007</v>
      </c>
      <c r="G182">
        <v>15.5</v>
      </c>
    </row>
    <row r="183" spans="1:7" x14ac:dyDescent="0.35">
      <c r="A183" t="s">
        <v>5</v>
      </c>
      <c r="B183" t="s">
        <v>96</v>
      </c>
      <c r="C183" t="s">
        <v>208</v>
      </c>
      <c r="D183">
        <v>218.5</v>
      </c>
      <c r="E183">
        <v>5.4</v>
      </c>
      <c r="F183">
        <v>27.4</v>
      </c>
      <c r="G183">
        <v>17.2</v>
      </c>
    </row>
    <row r="184" spans="1:7" x14ac:dyDescent="0.35">
      <c r="A184" t="s">
        <v>5</v>
      </c>
      <c r="B184" t="s">
        <v>27</v>
      </c>
      <c r="C184" t="s">
        <v>197</v>
      </c>
      <c r="D184">
        <v>56.2</v>
      </c>
      <c r="E184">
        <v>5.7</v>
      </c>
      <c r="F184">
        <v>29.7</v>
      </c>
      <c r="G184">
        <v>8.6999999999999993</v>
      </c>
    </row>
    <row r="185" spans="1:7" x14ac:dyDescent="0.35">
      <c r="A185" t="s">
        <v>5</v>
      </c>
      <c r="B185" t="s">
        <v>209</v>
      </c>
      <c r="C185" t="s">
        <v>13</v>
      </c>
      <c r="D185">
        <v>287.60000000000002</v>
      </c>
      <c r="E185">
        <v>43</v>
      </c>
      <c r="F185">
        <v>71.8</v>
      </c>
      <c r="G185">
        <v>26.2</v>
      </c>
    </row>
    <row r="186" spans="1:7" x14ac:dyDescent="0.35">
      <c r="A186" t="s">
        <v>5</v>
      </c>
      <c r="B186" t="s">
        <v>210</v>
      </c>
      <c r="C186" t="s">
        <v>56</v>
      </c>
      <c r="D186">
        <v>253.8</v>
      </c>
      <c r="E186">
        <v>21.3</v>
      </c>
      <c r="F186">
        <v>30</v>
      </c>
      <c r="G186">
        <v>17.600000000000001</v>
      </c>
    </row>
    <row r="187" spans="1:7" x14ac:dyDescent="0.35">
      <c r="A187" t="s">
        <v>5</v>
      </c>
      <c r="B187" t="s">
        <v>18</v>
      </c>
      <c r="C187" t="s">
        <v>211</v>
      </c>
      <c r="D187">
        <v>205</v>
      </c>
      <c r="E187">
        <v>45.1</v>
      </c>
      <c r="F187">
        <v>19.600000000000001</v>
      </c>
      <c r="G187">
        <v>22.6</v>
      </c>
    </row>
    <row r="188" spans="1:7" x14ac:dyDescent="0.35">
      <c r="A188" t="s">
        <v>5</v>
      </c>
      <c r="B188" t="s">
        <v>91</v>
      </c>
      <c r="C188" t="s">
        <v>212</v>
      </c>
      <c r="D188">
        <v>139.5</v>
      </c>
      <c r="E188">
        <v>2.1</v>
      </c>
      <c r="F188">
        <v>26.6</v>
      </c>
      <c r="G188">
        <v>10.3</v>
      </c>
    </row>
    <row r="189" spans="1:7" x14ac:dyDescent="0.35">
      <c r="A189" t="s">
        <v>5</v>
      </c>
      <c r="B189" t="s">
        <v>49</v>
      </c>
      <c r="C189" t="s">
        <v>213</v>
      </c>
      <c r="D189">
        <v>191.1</v>
      </c>
      <c r="E189">
        <v>28.7</v>
      </c>
      <c r="F189">
        <v>18.2</v>
      </c>
      <c r="G189">
        <v>17.3</v>
      </c>
    </row>
    <row r="190" spans="1:7" x14ac:dyDescent="0.35">
      <c r="A190" t="s">
        <v>5</v>
      </c>
      <c r="B190" t="s">
        <v>70</v>
      </c>
      <c r="C190" t="s">
        <v>214</v>
      </c>
      <c r="D190">
        <v>286</v>
      </c>
      <c r="E190">
        <v>13.9</v>
      </c>
      <c r="F190">
        <v>3.7</v>
      </c>
      <c r="G190">
        <v>20.9</v>
      </c>
    </row>
    <row r="191" spans="1:7" x14ac:dyDescent="0.35">
      <c r="A191" t="s">
        <v>5</v>
      </c>
      <c r="B191" t="s">
        <v>86</v>
      </c>
      <c r="C191" t="s">
        <v>215</v>
      </c>
      <c r="D191">
        <v>18.7</v>
      </c>
      <c r="E191">
        <v>12.1</v>
      </c>
      <c r="F191">
        <v>23.4</v>
      </c>
      <c r="G191">
        <v>6.7</v>
      </c>
    </row>
    <row r="192" spans="1:7" x14ac:dyDescent="0.35">
      <c r="A192" t="s">
        <v>5</v>
      </c>
      <c r="B192" t="s">
        <v>9</v>
      </c>
      <c r="C192" t="s">
        <v>216</v>
      </c>
      <c r="D192">
        <v>39.5</v>
      </c>
      <c r="E192">
        <v>41.1</v>
      </c>
      <c r="F192">
        <v>5.8</v>
      </c>
      <c r="G192">
        <v>10.8</v>
      </c>
    </row>
    <row r="193" spans="1:7" x14ac:dyDescent="0.35">
      <c r="A193" t="s">
        <v>5</v>
      </c>
      <c r="B193" t="s">
        <v>9</v>
      </c>
      <c r="C193" t="s">
        <v>217</v>
      </c>
      <c r="D193">
        <v>75.5</v>
      </c>
      <c r="E193">
        <v>10.8</v>
      </c>
      <c r="F193">
        <v>6</v>
      </c>
      <c r="G193">
        <v>11.9</v>
      </c>
    </row>
    <row r="194" spans="1:7" x14ac:dyDescent="0.35">
      <c r="A194" t="s">
        <v>5</v>
      </c>
      <c r="B194" t="s">
        <v>18</v>
      </c>
      <c r="C194" t="s">
        <v>218</v>
      </c>
      <c r="D194">
        <v>17.2</v>
      </c>
      <c r="E194">
        <v>4.0999999999999996</v>
      </c>
      <c r="F194">
        <v>31.6</v>
      </c>
      <c r="G194">
        <v>5.9</v>
      </c>
    </row>
    <row r="195" spans="1:7" x14ac:dyDescent="0.35">
      <c r="A195" t="s">
        <v>5</v>
      </c>
      <c r="B195" t="s">
        <v>9</v>
      </c>
      <c r="C195" t="s">
        <v>192</v>
      </c>
      <c r="D195">
        <v>166.8</v>
      </c>
      <c r="E195">
        <v>42</v>
      </c>
      <c r="F195">
        <v>3.6</v>
      </c>
      <c r="G195">
        <v>19.600000000000001</v>
      </c>
    </row>
    <row r="196" spans="1:7" x14ac:dyDescent="0.35">
      <c r="A196" t="s">
        <v>5</v>
      </c>
      <c r="B196" t="s">
        <v>11</v>
      </c>
      <c r="C196" t="s">
        <v>219</v>
      </c>
      <c r="D196">
        <v>149.69999999999999</v>
      </c>
      <c r="E196">
        <v>35.6</v>
      </c>
      <c r="F196">
        <v>6</v>
      </c>
      <c r="G196">
        <v>17.3</v>
      </c>
    </row>
    <row r="197" spans="1:7" x14ac:dyDescent="0.35">
      <c r="A197" t="s">
        <v>5</v>
      </c>
      <c r="B197" t="s">
        <v>49</v>
      </c>
      <c r="C197" t="s">
        <v>220</v>
      </c>
      <c r="D197">
        <v>38.200000000000003</v>
      </c>
      <c r="E197">
        <v>3.7</v>
      </c>
      <c r="F197">
        <v>13.8</v>
      </c>
      <c r="G197">
        <v>7.6</v>
      </c>
    </row>
    <row r="198" spans="1:7" x14ac:dyDescent="0.35">
      <c r="A198" t="s">
        <v>5</v>
      </c>
      <c r="B198" t="s">
        <v>9</v>
      </c>
      <c r="C198" t="s">
        <v>221</v>
      </c>
      <c r="D198">
        <v>94.2</v>
      </c>
      <c r="E198">
        <v>4.9000000000000004</v>
      </c>
      <c r="F198">
        <v>8.1</v>
      </c>
      <c r="G198">
        <v>14</v>
      </c>
    </row>
    <row r="199" spans="1:7" x14ac:dyDescent="0.35">
      <c r="A199" t="s">
        <v>5</v>
      </c>
      <c r="B199" t="s">
        <v>14</v>
      </c>
      <c r="C199" t="s">
        <v>151</v>
      </c>
      <c r="D199">
        <v>177</v>
      </c>
      <c r="E199">
        <v>9.3000000000000007</v>
      </c>
      <c r="F199">
        <v>6.4</v>
      </c>
      <c r="G199">
        <v>14.8</v>
      </c>
    </row>
    <row r="200" spans="1:7" x14ac:dyDescent="0.35">
      <c r="A200" t="s">
        <v>5</v>
      </c>
      <c r="B200" t="s">
        <v>68</v>
      </c>
      <c r="C200" t="s">
        <v>185</v>
      </c>
      <c r="D200">
        <v>283.60000000000002</v>
      </c>
      <c r="E200">
        <v>42</v>
      </c>
      <c r="F200">
        <v>66.2</v>
      </c>
      <c r="G200">
        <v>25.5</v>
      </c>
    </row>
    <row r="201" spans="1:7" x14ac:dyDescent="0.35">
      <c r="D201">
        <v>232.1</v>
      </c>
      <c r="E201">
        <v>8.6</v>
      </c>
      <c r="F201">
        <v>8.6999999999999993</v>
      </c>
      <c r="G201">
        <v>18.399999999999999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5238-0B3B-40D7-9B20-C56606604EAD}">
  <sheetPr codeName="Sheet9"/>
  <dimension ref="A1:K201"/>
  <sheetViews>
    <sheetView workbookViewId="0">
      <selection activeCell="F6" sqref="F6"/>
    </sheetView>
  </sheetViews>
  <sheetFormatPr defaultRowHeight="14.5" x14ac:dyDescent="0.35"/>
  <cols>
    <col min="1" max="1" width="11.81640625" bestFit="1" customWidth="1"/>
    <col min="2" max="2" width="14.1796875" bestFit="1" customWidth="1"/>
    <col min="3" max="3" width="15.7265625" bestFit="1" customWidth="1"/>
    <col min="4" max="4" width="5.81640625" bestFit="1" customWidth="1"/>
    <col min="5" max="5" width="7.81640625" bestFit="1" customWidth="1"/>
    <col min="6" max="6" width="12.54296875" bestFit="1" customWidth="1"/>
    <col min="7" max="7" width="7.26953125" bestFit="1" customWidth="1"/>
  </cols>
  <sheetData>
    <row r="1" spans="1:11" x14ac:dyDescent="0.35">
      <c r="A1" t="s">
        <v>223</v>
      </c>
      <c r="B1" t="s">
        <v>4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J1" t="s">
        <v>225</v>
      </c>
      <c r="K1" t="s">
        <v>226</v>
      </c>
    </row>
    <row r="2" spans="1:11" x14ac:dyDescent="0.35">
      <c r="A2" t="s">
        <v>5</v>
      </c>
      <c r="B2" t="s">
        <v>7</v>
      </c>
      <c r="C2" t="s">
        <v>6</v>
      </c>
      <c r="D2">
        <v>230.1</v>
      </c>
      <c r="E2">
        <v>37.799999999999997</v>
      </c>
      <c r="F2">
        <v>69.2</v>
      </c>
      <c r="G2">
        <v>22.1</v>
      </c>
    </row>
    <row r="3" spans="1:11" x14ac:dyDescent="0.35">
      <c r="A3" t="s">
        <v>5</v>
      </c>
      <c r="B3" t="s">
        <v>9</v>
      </c>
      <c r="C3" t="s">
        <v>8</v>
      </c>
      <c r="D3">
        <v>44.5</v>
      </c>
      <c r="E3">
        <v>39.299999999999997</v>
      </c>
      <c r="F3">
        <v>45.1</v>
      </c>
      <c r="G3">
        <v>10.4</v>
      </c>
      <c r="J3" t="s">
        <v>227</v>
      </c>
      <c r="K3" t="s">
        <v>228</v>
      </c>
    </row>
    <row r="4" spans="1:11" x14ac:dyDescent="0.35">
      <c r="A4" t="s">
        <v>5</v>
      </c>
      <c r="B4" t="s">
        <v>11</v>
      </c>
      <c r="C4" t="s">
        <v>10</v>
      </c>
      <c r="D4">
        <v>17.2</v>
      </c>
      <c r="E4">
        <v>45.9</v>
      </c>
      <c r="F4">
        <v>69.3</v>
      </c>
      <c r="G4">
        <v>12</v>
      </c>
      <c r="K4" t="s">
        <v>229</v>
      </c>
    </row>
    <row r="5" spans="1:11" x14ac:dyDescent="0.35">
      <c r="A5" t="s">
        <v>5</v>
      </c>
      <c r="B5" t="s">
        <v>12</v>
      </c>
      <c r="C5" t="s">
        <v>8</v>
      </c>
      <c r="D5">
        <v>151.5</v>
      </c>
      <c r="E5">
        <v>41.3</v>
      </c>
      <c r="F5">
        <v>58.5</v>
      </c>
      <c r="G5">
        <v>16.5</v>
      </c>
      <c r="K5" t="s">
        <v>230</v>
      </c>
    </row>
    <row r="6" spans="1:11" x14ac:dyDescent="0.35">
      <c r="A6" t="s">
        <v>5</v>
      </c>
      <c r="B6" t="s">
        <v>14</v>
      </c>
      <c r="C6" t="s">
        <v>13</v>
      </c>
      <c r="D6">
        <v>180.8</v>
      </c>
      <c r="E6">
        <v>10.8</v>
      </c>
      <c r="F6">
        <v>58.4</v>
      </c>
      <c r="G6">
        <v>17.899999999999999</v>
      </c>
    </row>
    <row r="7" spans="1:11" x14ac:dyDescent="0.35">
      <c r="A7" t="s">
        <v>5</v>
      </c>
      <c r="B7" t="s">
        <v>16</v>
      </c>
      <c r="C7" t="s">
        <v>15</v>
      </c>
      <c r="D7">
        <v>8.6999999999999993</v>
      </c>
      <c r="E7">
        <v>48.9</v>
      </c>
      <c r="F7">
        <v>75</v>
      </c>
      <c r="G7">
        <v>7.2</v>
      </c>
    </row>
    <row r="8" spans="1:11" x14ac:dyDescent="0.35">
      <c r="A8" t="s">
        <v>5</v>
      </c>
      <c r="B8" t="s">
        <v>18</v>
      </c>
      <c r="C8" t="s">
        <v>17</v>
      </c>
      <c r="D8">
        <v>57.5</v>
      </c>
      <c r="E8">
        <v>32.799999999999997</v>
      </c>
      <c r="F8">
        <v>23.5</v>
      </c>
      <c r="G8">
        <v>11.8</v>
      </c>
    </row>
    <row r="9" spans="1:11" x14ac:dyDescent="0.35">
      <c r="A9" t="s">
        <v>5</v>
      </c>
      <c r="B9" t="s">
        <v>20</v>
      </c>
      <c r="C9" t="s">
        <v>19</v>
      </c>
      <c r="D9">
        <v>120.2</v>
      </c>
      <c r="E9">
        <v>19.600000000000001</v>
      </c>
      <c r="F9">
        <v>11.6</v>
      </c>
      <c r="G9">
        <v>13.2</v>
      </c>
    </row>
    <row r="10" spans="1:11" x14ac:dyDescent="0.35">
      <c r="A10" t="s">
        <v>5</v>
      </c>
      <c r="B10" t="s">
        <v>22</v>
      </c>
      <c r="C10" t="s">
        <v>21</v>
      </c>
      <c r="D10">
        <v>8.6</v>
      </c>
      <c r="E10">
        <v>2.1</v>
      </c>
      <c r="F10">
        <v>1</v>
      </c>
      <c r="G10">
        <v>4.8</v>
      </c>
    </row>
    <row r="11" spans="1:11" x14ac:dyDescent="0.35">
      <c r="A11" t="s">
        <v>5</v>
      </c>
      <c r="B11" t="s">
        <v>9</v>
      </c>
      <c r="C11" t="s">
        <v>23</v>
      </c>
      <c r="D11">
        <v>199.8</v>
      </c>
      <c r="E11">
        <v>2.6</v>
      </c>
      <c r="F11">
        <v>21.2</v>
      </c>
      <c r="G11">
        <v>15.6</v>
      </c>
    </row>
    <row r="12" spans="1:11" x14ac:dyDescent="0.35">
      <c r="A12" t="s">
        <v>5</v>
      </c>
      <c r="B12" t="s">
        <v>25</v>
      </c>
      <c r="C12" t="s">
        <v>24</v>
      </c>
      <c r="D12">
        <v>66.099999999999994</v>
      </c>
      <c r="E12">
        <v>5.8</v>
      </c>
      <c r="F12">
        <v>24.2</v>
      </c>
      <c r="G12">
        <v>12.6</v>
      </c>
    </row>
    <row r="13" spans="1:11" x14ac:dyDescent="0.35">
      <c r="A13" t="s">
        <v>5</v>
      </c>
      <c r="B13" t="s">
        <v>27</v>
      </c>
      <c r="C13" t="s">
        <v>26</v>
      </c>
      <c r="D13">
        <v>214.7</v>
      </c>
      <c r="E13">
        <v>24</v>
      </c>
      <c r="F13">
        <v>4</v>
      </c>
      <c r="G13">
        <v>17.399999999999999</v>
      </c>
    </row>
    <row r="14" spans="1:11" x14ac:dyDescent="0.35">
      <c r="A14" t="s">
        <v>5</v>
      </c>
      <c r="B14" t="s">
        <v>22</v>
      </c>
      <c r="C14" t="s">
        <v>28</v>
      </c>
      <c r="D14">
        <v>23.8</v>
      </c>
      <c r="E14">
        <v>35.1</v>
      </c>
      <c r="F14">
        <v>65.900000000000006</v>
      </c>
      <c r="G14">
        <v>9.1999999999999993</v>
      </c>
    </row>
    <row r="15" spans="1:11" x14ac:dyDescent="0.35">
      <c r="A15" t="s">
        <v>5</v>
      </c>
      <c r="B15" t="s">
        <v>18</v>
      </c>
      <c r="C15" t="s">
        <v>29</v>
      </c>
      <c r="D15">
        <v>97.5</v>
      </c>
      <c r="E15">
        <v>7.6</v>
      </c>
      <c r="F15">
        <v>7.2</v>
      </c>
      <c r="G15">
        <v>13.7</v>
      </c>
    </row>
    <row r="16" spans="1:11" x14ac:dyDescent="0.35">
      <c r="A16" t="s">
        <v>5</v>
      </c>
      <c r="B16" t="s">
        <v>18</v>
      </c>
      <c r="C16" t="s">
        <v>30</v>
      </c>
      <c r="D16">
        <v>204.1</v>
      </c>
      <c r="E16">
        <v>32.9</v>
      </c>
      <c r="F16">
        <v>46</v>
      </c>
      <c r="G16">
        <v>19</v>
      </c>
    </row>
    <row r="17" spans="1:7" x14ac:dyDescent="0.35">
      <c r="A17" t="s">
        <v>5</v>
      </c>
      <c r="B17" t="s">
        <v>32</v>
      </c>
      <c r="C17" t="s">
        <v>31</v>
      </c>
      <c r="D17">
        <v>195.4</v>
      </c>
      <c r="E17">
        <v>47.7</v>
      </c>
      <c r="F17">
        <v>52.9</v>
      </c>
      <c r="G17">
        <v>22.4</v>
      </c>
    </row>
    <row r="18" spans="1:7" x14ac:dyDescent="0.35">
      <c r="A18" t="s">
        <v>5</v>
      </c>
      <c r="B18" t="s">
        <v>11</v>
      </c>
      <c r="C18" t="s">
        <v>33</v>
      </c>
      <c r="D18">
        <v>67.8</v>
      </c>
      <c r="E18">
        <v>36.6</v>
      </c>
      <c r="F18">
        <v>114</v>
      </c>
      <c r="G18">
        <v>12.5</v>
      </c>
    </row>
    <row r="19" spans="1:7" x14ac:dyDescent="0.35">
      <c r="A19" t="s">
        <v>5</v>
      </c>
      <c r="B19" t="s">
        <v>35</v>
      </c>
      <c r="C19" t="s">
        <v>34</v>
      </c>
      <c r="D19">
        <v>281.39999999999998</v>
      </c>
      <c r="E19">
        <v>39.6</v>
      </c>
      <c r="F19">
        <v>55.8</v>
      </c>
      <c r="G19">
        <v>24.4</v>
      </c>
    </row>
    <row r="20" spans="1:7" x14ac:dyDescent="0.35">
      <c r="A20" t="s">
        <v>5</v>
      </c>
      <c r="B20" t="s">
        <v>37</v>
      </c>
      <c r="C20" t="s">
        <v>36</v>
      </c>
      <c r="D20">
        <v>69.2</v>
      </c>
      <c r="E20">
        <v>20.5</v>
      </c>
      <c r="F20">
        <v>18.3</v>
      </c>
      <c r="G20">
        <v>11.3</v>
      </c>
    </row>
    <row r="21" spans="1:7" x14ac:dyDescent="0.35">
      <c r="A21" t="s">
        <v>5</v>
      </c>
      <c r="B21" t="s">
        <v>39</v>
      </c>
      <c r="C21" t="s">
        <v>38</v>
      </c>
      <c r="D21">
        <v>147.30000000000001</v>
      </c>
      <c r="E21">
        <v>23.9</v>
      </c>
      <c r="F21">
        <v>19.100000000000001</v>
      </c>
      <c r="G21">
        <v>14.6</v>
      </c>
    </row>
    <row r="22" spans="1:7" x14ac:dyDescent="0.35">
      <c r="A22" t="s">
        <v>5</v>
      </c>
      <c r="B22" t="s">
        <v>41</v>
      </c>
      <c r="C22" t="s">
        <v>40</v>
      </c>
      <c r="D22">
        <v>218.4</v>
      </c>
      <c r="E22">
        <v>27.7</v>
      </c>
      <c r="F22">
        <v>53.4</v>
      </c>
      <c r="G22">
        <v>18</v>
      </c>
    </row>
    <row r="23" spans="1:7" x14ac:dyDescent="0.35">
      <c r="A23" t="s">
        <v>5</v>
      </c>
      <c r="B23" t="s">
        <v>43</v>
      </c>
      <c r="C23" t="s">
        <v>42</v>
      </c>
      <c r="D23">
        <v>237.4</v>
      </c>
      <c r="E23">
        <v>5.0999999999999996</v>
      </c>
      <c r="F23">
        <v>23.5</v>
      </c>
      <c r="G23">
        <v>17.5</v>
      </c>
    </row>
    <row r="24" spans="1:7" x14ac:dyDescent="0.35">
      <c r="A24" t="s">
        <v>5</v>
      </c>
      <c r="B24" t="s">
        <v>43</v>
      </c>
      <c r="C24" t="s">
        <v>44</v>
      </c>
      <c r="D24">
        <v>13.2</v>
      </c>
      <c r="E24">
        <v>15.9</v>
      </c>
      <c r="F24">
        <v>49.6</v>
      </c>
      <c r="G24">
        <v>5.6</v>
      </c>
    </row>
    <row r="25" spans="1:7" x14ac:dyDescent="0.35">
      <c r="A25" t="s">
        <v>5</v>
      </c>
      <c r="B25" t="s">
        <v>32</v>
      </c>
      <c r="C25" t="s">
        <v>45</v>
      </c>
      <c r="D25">
        <v>228.3</v>
      </c>
      <c r="E25">
        <v>16.899999999999999</v>
      </c>
      <c r="F25">
        <v>26.2</v>
      </c>
      <c r="G25">
        <v>20.5</v>
      </c>
    </row>
    <row r="26" spans="1:7" x14ac:dyDescent="0.35">
      <c r="A26" t="s">
        <v>5</v>
      </c>
      <c r="B26" t="s">
        <v>47</v>
      </c>
      <c r="C26" t="s">
        <v>46</v>
      </c>
      <c r="D26">
        <v>62.3</v>
      </c>
      <c r="E26">
        <v>12.6</v>
      </c>
      <c r="F26">
        <v>18.3</v>
      </c>
      <c r="G26">
        <v>9.6999999999999993</v>
      </c>
    </row>
    <row r="27" spans="1:7" x14ac:dyDescent="0.35">
      <c r="A27" t="s">
        <v>5</v>
      </c>
      <c r="B27" t="s">
        <v>49</v>
      </c>
      <c r="C27" t="s">
        <v>48</v>
      </c>
      <c r="D27">
        <v>262.89999999999998</v>
      </c>
      <c r="E27">
        <v>3.5</v>
      </c>
      <c r="F27">
        <v>19.5</v>
      </c>
      <c r="G27">
        <v>17</v>
      </c>
    </row>
    <row r="28" spans="1:7" x14ac:dyDescent="0.35">
      <c r="A28" t="s">
        <v>5</v>
      </c>
      <c r="B28" t="s">
        <v>37</v>
      </c>
      <c r="C28" t="s">
        <v>50</v>
      </c>
      <c r="D28">
        <v>142.9</v>
      </c>
      <c r="E28">
        <v>29.3</v>
      </c>
      <c r="F28">
        <v>12.6</v>
      </c>
      <c r="G28">
        <v>15</v>
      </c>
    </row>
    <row r="29" spans="1:7" x14ac:dyDescent="0.35">
      <c r="A29" t="s">
        <v>5</v>
      </c>
      <c r="B29" t="s">
        <v>52</v>
      </c>
      <c r="C29" t="s">
        <v>51</v>
      </c>
      <c r="D29">
        <v>240.1</v>
      </c>
      <c r="E29">
        <v>16.7</v>
      </c>
      <c r="F29">
        <v>22.9</v>
      </c>
      <c r="G29">
        <v>20.9</v>
      </c>
    </row>
    <row r="30" spans="1:7" x14ac:dyDescent="0.35">
      <c r="A30" t="s">
        <v>5</v>
      </c>
      <c r="B30" t="s">
        <v>54</v>
      </c>
      <c r="C30" t="s">
        <v>53</v>
      </c>
      <c r="D30">
        <v>248.8</v>
      </c>
      <c r="E30">
        <v>27.1</v>
      </c>
      <c r="F30">
        <v>22.9</v>
      </c>
      <c r="G30">
        <v>18.899999999999999</v>
      </c>
    </row>
    <row r="31" spans="1:7" x14ac:dyDescent="0.35">
      <c r="A31" t="s">
        <v>5</v>
      </c>
      <c r="B31" t="s">
        <v>14</v>
      </c>
      <c r="C31" t="s">
        <v>55</v>
      </c>
      <c r="D31">
        <v>70.599999999999994</v>
      </c>
      <c r="E31">
        <v>16</v>
      </c>
      <c r="F31">
        <v>40.799999999999997</v>
      </c>
      <c r="G31">
        <v>10.5</v>
      </c>
    </row>
    <row r="32" spans="1:7" x14ac:dyDescent="0.35">
      <c r="A32" t="s">
        <v>5</v>
      </c>
      <c r="B32" t="s">
        <v>57</v>
      </c>
      <c r="C32" t="s">
        <v>56</v>
      </c>
      <c r="D32">
        <v>292.89999999999998</v>
      </c>
      <c r="E32">
        <v>28.3</v>
      </c>
      <c r="F32">
        <v>43.2</v>
      </c>
      <c r="G32">
        <v>21.4</v>
      </c>
    </row>
    <row r="33" spans="1:7" x14ac:dyDescent="0.35">
      <c r="A33" t="s">
        <v>5</v>
      </c>
      <c r="B33" t="s">
        <v>35</v>
      </c>
      <c r="C33" t="s">
        <v>58</v>
      </c>
      <c r="D33">
        <v>112.9</v>
      </c>
      <c r="E33">
        <v>17.399999999999999</v>
      </c>
      <c r="F33">
        <v>38.6</v>
      </c>
      <c r="G33">
        <v>11.9</v>
      </c>
    </row>
    <row r="34" spans="1:7" x14ac:dyDescent="0.35">
      <c r="A34" t="s">
        <v>5</v>
      </c>
      <c r="B34" t="s">
        <v>35</v>
      </c>
      <c r="C34" t="s">
        <v>59</v>
      </c>
      <c r="D34">
        <v>97.2</v>
      </c>
      <c r="E34">
        <v>1.5</v>
      </c>
      <c r="F34">
        <v>30</v>
      </c>
      <c r="G34">
        <v>13.2</v>
      </c>
    </row>
    <row r="35" spans="1:7" x14ac:dyDescent="0.35">
      <c r="A35" t="s">
        <v>5</v>
      </c>
      <c r="B35" t="s">
        <v>61</v>
      </c>
      <c r="C35" t="s">
        <v>60</v>
      </c>
      <c r="D35">
        <v>265.60000000000002</v>
      </c>
      <c r="E35">
        <v>20</v>
      </c>
      <c r="F35">
        <v>0.3</v>
      </c>
      <c r="G35">
        <v>17.399999999999999</v>
      </c>
    </row>
    <row r="36" spans="1:7" x14ac:dyDescent="0.35">
      <c r="A36" t="s">
        <v>5</v>
      </c>
      <c r="B36" t="s">
        <v>35</v>
      </c>
      <c r="C36" t="s">
        <v>62</v>
      </c>
      <c r="D36">
        <v>95.7</v>
      </c>
      <c r="E36">
        <v>1.4</v>
      </c>
      <c r="F36">
        <v>7.4</v>
      </c>
      <c r="G36">
        <v>11.9</v>
      </c>
    </row>
    <row r="37" spans="1:7" x14ac:dyDescent="0.35">
      <c r="A37" t="s">
        <v>5</v>
      </c>
      <c r="B37" t="s">
        <v>64</v>
      </c>
      <c r="C37" t="s">
        <v>63</v>
      </c>
      <c r="D37">
        <v>290.7</v>
      </c>
      <c r="E37">
        <v>4.0999999999999996</v>
      </c>
      <c r="F37">
        <v>8.5</v>
      </c>
      <c r="G37">
        <v>17.8</v>
      </c>
    </row>
    <row r="38" spans="1:7" x14ac:dyDescent="0.35">
      <c r="A38" t="s">
        <v>5</v>
      </c>
      <c r="B38" t="s">
        <v>14</v>
      </c>
      <c r="C38" t="s">
        <v>65</v>
      </c>
      <c r="D38">
        <v>266.89999999999998</v>
      </c>
      <c r="E38">
        <v>43.8</v>
      </c>
      <c r="F38">
        <v>5</v>
      </c>
      <c r="G38">
        <v>25.4</v>
      </c>
    </row>
    <row r="39" spans="1:7" x14ac:dyDescent="0.35">
      <c r="A39" t="s">
        <v>5</v>
      </c>
      <c r="B39" t="s">
        <v>32</v>
      </c>
      <c r="C39" t="s">
        <v>66</v>
      </c>
      <c r="D39">
        <v>74.7</v>
      </c>
      <c r="E39">
        <v>49.4</v>
      </c>
      <c r="F39">
        <v>45.7</v>
      </c>
      <c r="G39">
        <v>14.7</v>
      </c>
    </row>
    <row r="40" spans="1:7" x14ac:dyDescent="0.35">
      <c r="A40" t="s">
        <v>5</v>
      </c>
      <c r="B40" t="s">
        <v>68</v>
      </c>
      <c r="C40" t="s">
        <v>67</v>
      </c>
      <c r="D40">
        <v>43.1</v>
      </c>
      <c r="E40">
        <v>26.7</v>
      </c>
      <c r="F40">
        <v>35.1</v>
      </c>
      <c r="G40">
        <v>10.1</v>
      </c>
    </row>
    <row r="41" spans="1:7" x14ac:dyDescent="0.35">
      <c r="A41" t="s">
        <v>5</v>
      </c>
      <c r="B41" t="s">
        <v>70</v>
      </c>
      <c r="C41" t="s">
        <v>69</v>
      </c>
      <c r="D41">
        <v>228</v>
      </c>
      <c r="E41">
        <v>37.700000000000003</v>
      </c>
      <c r="F41">
        <v>32</v>
      </c>
      <c r="G41">
        <v>21.5</v>
      </c>
    </row>
    <row r="42" spans="1:7" x14ac:dyDescent="0.35">
      <c r="A42" t="s">
        <v>5</v>
      </c>
      <c r="B42" t="s">
        <v>52</v>
      </c>
      <c r="C42" t="s">
        <v>71</v>
      </c>
      <c r="D42">
        <v>202.5</v>
      </c>
      <c r="E42">
        <v>22.3</v>
      </c>
      <c r="F42">
        <v>31.6</v>
      </c>
      <c r="G42">
        <v>16.600000000000001</v>
      </c>
    </row>
    <row r="43" spans="1:7" x14ac:dyDescent="0.35">
      <c r="A43" t="s">
        <v>5</v>
      </c>
      <c r="B43" t="s">
        <v>39</v>
      </c>
      <c r="C43" t="s">
        <v>72</v>
      </c>
      <c r="D43">
        <v>177</v>
      </c>
      <c r="E43">
        <v>33.4</v>
      </c>
      <c r="F43">
        <v>38.700000000000003</v>
      </c>
      <c r="G43">
        <v>17.100000000000001</v>
      </c>
    </row>
    <row r="44" spans="1:7" x14ac:dyDescent="0.35">
      <c r="A44" t="s">
        <v>5</v>
      </c>
      <c r="B44" t="s">
        <v>32</v>
      </c>
      <c r="C44" t="s">
        <v>73</v>
      </c>
      <c r="D44">
        <v>293.60000000000002</v>
      </c>
      <c r="E44">
        <v>27.7</v>
      </c>
      <c r="F44">
        <v>1.8</v>
      </c>
      <c r="G44">
        <v>20.7</v>
      </c>
    </row>
    <row r="45" spans="1:7" x14ac:dyDescent="0.35">
      <c r="A45" t="s">
        <v>5</v>
      </c>
      <c r="B45" t="s">
        <v>47</v>
      </c>
      <c r="C45" t="s">
        <v>74</v>
      </c>
      <c r="D45">
        <v>206.9</v>
      </c>
      <c r="E45">
        <v>8.4</v>
      </c>
      <c r="F45">
        <v>26.4</v>
      </c>
      <c r="G45">
        <v>17.899999999999999</v>
      </c>
    </row>
    <row r="46" spans="1:7" x14ac:dyDescent="0.35">
      <c r="A46" t="s">
        <v>5</v>
      </c>
      <c r="B46" t="s">
        <v>9</v>
      </c>
      <c r="C46" t="s">
        <v>75</v>
      </c>
      <c r="D46">
        <v>25.1</v>
      </c>
      <c r="E46">
        <v>25.7</v>
      </c>
      <c r="F46">
        <v>43.3</v>
      </c>
      <c r="G46">
        <v>8.5</v>
      </c>
    </row>
    <row r="47" spans="1:7" x14ac:dyDescent="0.35">
      <c r="A47" t="s">
        <v>5</v>
      </c>
      <c r="B47" t="s">
        <v>77</v>
      </c>
      <c r="C47" t="s">
        <v>76</v>
      </c>
      <c r="D47">
        <v>175.1</v>
      </c>
      <c r="E47">
        <v>22.5</v>
      </c>
      <c r="F47">
        <v>31.5</v>
      </c>
      <c r="G47">
        <v>16.100000000000001</v>
      </c>
    </row>
    <row r="48" spans="1:7" x14ac:dyDescent="0.35">
      <c r="A48" t="s">
        <v>5</v>
      </c>
      <c r="B48" t="s">
        <v>9</v>
      </c>
      <c r="C48" t="s">
        <v>78</v>
      </c>
      <c r="D48">
        <v>89.7</v>
      </c>
      <c r="E48">
        <v>9.9</v>
      </c>
      <c r="F48">
        <v>35.700000000000003</v>
      </c>
      <c r="G48">
        <v>10.6</v>
      </c>
    </row>
    <row r="49" spans="1:7" x14ac:dyDescent="0.35">
      <c r="A49" t="s">
        <v>5</v>
      </c>
      <c r="B49" t="s">
        <v>70</v>
      </c>
      <c r="C49" t="s">
        <v>79</v>
      </c>
      <c r="D49">
        <v>239.9</v>
      </c>
      <c r="E49">
        <v>41.5</v>
      </c>
      <c r="F49">
        <v>18.5</v>
      </c>
      <c r="G49">
        <v>23.2</v>
      </c>
    </row>
    <row r="50" spans="1:7" x14ac:dyDescent="0.35">
      <c r="A50" t="s">
        <v>5</v>
      </c>
      <c r="B50" t="s">
        <v>20</v>
      </c>
      <c r="C50" t="s">
        <v>80</v>
      </c>
      <c r="D50">
        <v>227.2</v>
      </c>
      <c r="E50">
        <v>15.8</v>
      </c>
      <c r="F50">
        <v>49.9</v>
      </c>
      <c r="G50">
        <v>19.8</v>
      </c>
    </row>
    <row r="51" spans="1:7" x14ac:dyDescent="0.35">
      <c r="A51" t="s">
        <v>5</v>
      </c>
      <c r="B51" t="s">
        <v>47</v>
      </c>
      <c r="C51" t="s">
        <v>81</v>
      </c>
      <c r="D51">
        <v>66.900000000000006</v>
      </c>
      <c r="E51">
        <v>11.7</v>
      </c>
      <c r="F51">
        <v>36.799999999999997</v>
      </c>
      <c r="G51">
        <v>9.6999999999999993</v>
      </c>
    </row>
    <row r="52" spans="1:7" x14ac:dyDescent="0.35">
      <c r="A52" t="s">
        <v>5</v>
      </c>
      <c r="B52" t="s">
        <v>9</v>
      </c>
      <c r="C52" t="s">
        <v>82</v>
      </c>
      <c r="D52">
        <v>199.8</v>
      </c>
      <c r="E52">
        <v>3.1</v>
      </c>
      <c r="F52">
        <v>34.6</v>
      </c>
      <c r="G52">
        <v>16.399999999999999</v>
      </c>
    </row>
    <row r="53" spans="1:7" x14ac:dyDescent="0.35">
      <c r="A53" t="s">
        <v>5</v>
      </c>
      <c r="B53" t="s">
        <v>84</v>
      </c>
      <c r="C53" t="s">
        <v>83</v>
      </c>
      <c r="D53">
        <v>100.4</v>
      </c>
      <c r="E53">
        <v>9.6</v>
      </c>
      <c r="F53">
        <v>3.6</v>
      </c>
      <c r="G53">
        <v>10.7</v>
      </c>
    </row>
    <row r="54" spans="1:7" x14ac:dyDescent="0.35">
      <c r="A54" t="s">
        <v>5</v>
      </c>
      <c r="B54" t="s">
        <v>86</v>
      </c>
      <c r="C54" t="s">
        <v>85</v>
      </c>
      <c r="D54">
        <v>216.4</v>
      </c>
      <c r="E54">
        <v>41.7</v>
      </c>
      <c r="F54">
        <v>39.6</v>
      </c>
      <c r="G54">
        <v>22.6</v>
      </c>
    </row>
    <row r="55" spans="1:7" x14ac:dyDescent="0.35">
      <c r="A55" t="s">
        <v>5</v>
      </c>
      <c r="B55" t="s">
        <v>18</v>
      </c>
      <c r="C55" t="s">
        <v>87</v>
      </c>
      <c r="D55">
        <v>182.6</v>
      </c>
      <c r="E55">
        <v>46.2</v>
      </c>
      <c r="F55">
        <v>58.7</v>
      </c>
      <c r="G55">
        <v>21.2</v>
      </c>
    </row>
    <row r="56" spans="1:7" x14ac:dyDescent="0.35">
      <c r="A56" t="s">
        <v>5</v>
      </c>
      <c r="B56" t="s">
        <v>32</v>
      </c>
      <c r="C56" t="s">
        <v>53</v>
      </c>
      <c r="D56">
        <v>262.7</v>
      </c>
      <c r="E56">
        <v>28.8</v>
      </c>
      <c r="F56">
        <v>15.9</v>
      </c>
      <c r="G56">
        <v>20.2</v>
      </c>
    </row>
    <row r="57" spans="1:7" x14ac:dyDescent="0.35">
      <c r="A57" t="s">
        <v>5</v>
      </c>
      <c r="B57" t="s">
        <v>89</v>
      </c>
      <c r="C57" t="s">
        <v>88</v>
      </c>
      <c r="D57">
        <v>198.9</v>
      </c>
      <c r="E57">
        <v>49.4</v>
      </c>
      <c r="F57">
        <v>60</v>
      </c>
      <c r="G57">
        <v>23.7</v>
      </c>
    </row>
    <row r="58" spans="1:7" x14ac:dyDescent="0.35">
      <c r="A58" t="s">
        <v>5</v>
      </c>
      <c r="B58" t="s">
        <v>91</v>
      </c>
      <c r="C58" t="s">
        <v>90</v>
      </c>
      <c r="D58">
        <v>7.3</v>
      </c>
      <c r="E58">
        <v>28.1</v>
      </c>
      <c r="F58">
        <v>41.4</v>
      </c>
      <c r="G58">
        <v>5.5</v>
      </c>
    </row>
    <row r="59" spans="1:7" x14ac:dyDescent="0.35">
      <c r="A59" t="s">
        <v>5</v>
      </c>
      <c r="B59" t="s">
        <v>18</v>
      </c>
      <c r="C59" t="s">
        <v>92</v>
      </c>
      <c r="D59">
        <v>136.19999999999999</v>
      </c>
      <c r="E59">
        <v>19.2</v>
      </c>
      <c r="F59">
        <v>16.600000000000001</v>
      </c>
      <c r="G59">
        <v>13.2</v>
      </c>
    </row>
    <row r="60" spans="1:7" x14ac:dyDescent="0.35">
      <c r="A60" t="s">
        <v>5</v>
      </c>
      <c r="B60" t="s">
        <v>9</v>
      </c>
      <c r="C60" t="s">
        <v>93</v>
      </c>
      <c r="D60">
        <v>210.8</v>
      </c>
      <c r="E60">
        <v>49.6</v>
      </c>
      <c r="F60">
        <v>37.700000000000003</v>
      </c>
      <c r="G60">
        <v>23.8</v>
      </c>
    </row>
    <row r="61" spans="1:7" x14ac:dyDescent="0.35">
      <c r="A61" t="s">
        <v>5</v>
      </c>
      <c r="B61" t="s">
        <v>70</v>
      </c>
      <c r="C61" t="s">
        <v>94</v>
      </c>
      <c r="D61">
        <v>210.7</v>
      </c>
      <c r="E61">
        <v>29.5</v>
      </c>
      <c r="F61">
        <v>9.3000000000000007</v>
      </c>
      <c r="G61">
        <v>18.399999999999999</v>
      </c>
    </row>
    <row r="62" spans="1:7" x14ac:dyDescent="0.35">
      <c r="A62" t="s">
        <v>5</v>
      </c>
      <c r="B62" t="s">
        <v>96</v>
      </c>
      <c r="C62" t="s">
        <v>95</v>
      </c>
      <c r="D62">
        <v>53.5</v>
      </c>
      <c r="E62">
        <v>2</v>
      </c>
      <c r="F62">
        <v>21.4</v>
      </c>
      <c r="G62">
        <v>8.1</v>
      </c>
    </row>
    <row r="63" spans="1:7" x14ac:dyDescent="0.35">
      <c r="A63" t="s">
        <v>5</v>
      </c>
      <c r="B63" t="s">
        <v>70</v>
      </c>
      <c r="C63" t="s">
        <v>97</v>
      </c>
      <c r="D63">
        <v>261.3</v>
      </c>
      <c r="E63">
        <v>42.7</v>
      </c>
      <c r="F63">
        <v>54.7</v>
      </c>
      <c r="G63">
        <v>24.2</v>
      </c>
    </row>
    <row r="64" spans="1:7" x14ac:dyDescent="0.35">
      <c r="A64" t="s">
        <v>5</v>
      </c>
      <c r="B64" t="s">
        <v>64</v>
      </c>
      <c r="C64" t="s">
        <v>98</v>
      </c>
      <c r="D64">
        <v>239.3</v>
      </c>
      <c r="E64">
        <v>15.5</v>
      </c>
      <c r="F64">
        <v>27.3</v>
      </c>
      <c r="G64">
        <v>20.7</v>
      </c>
    </row>
    <row r="65" spans="1:7" x14ac:dyDescent="0.35">
      <c r="A65" t="s">
        <v>5</v>
      </c>
      <c r="B65" t="s">
        <v>18</v>
      </c>
      <c r="C65" t="s">
        <v>99</v>
      </c>
      <c r="D65">
        <v>102.7</v>
      </c>
      <c r="E65">
        <v>29.6</v>
      </c>
      <c r="F65">
        <v>8.4</v>
      </c>
      <c r="G65">
        <v>14</v>
      </c>
    </row>
    <row r="66" spans="1:7" x14ac:dyDescent="0.35">
      <c r="A66" t="s">
        <v>5</v>
      </c>
      <c r="B66" t="s">
        <v>52</v>
      </c>
      <c r="C66" t="s">
        <v>80</v>
      </c>
      <c r="D66">
        <v>131.1</v>
      </c>
      <c r="E66">
        <v>42.8</v>
      </c>
      <c r="F66">
        <v>28.9</v>
      </c>
      <c r="G66">
        <v>16</v>
      </c>
    </row>
    <row r="67" spans="1:7" x14ac:dyDescent="0.35">
      <c r="A67" t="s">
        <v>5</v>
      </c>
      <c r="B67" t="s">
        <v>9</v>
      </c>
      <c r="C67" t="s">
        <v>100</v>
      </c>
      <c r="D67">
        <v>69</v>
      </c>
      <c r="E67">
        <v>9.3000000000000007</v>
      </c>
      <c r="F67">
        <v>0.9</v>
      </c>
      <c r="G67">
        <v>11.3</v>
      </c>
    </row>
    <row r="68" spans="1:7" x14ac:dyDescent="0.35">
      <c r="A68" t="s">
        <v>5</v>
      </c>
      <c r="B68" t="s">
        <v>37</v>
      </c>
      <c r="C68" t="s">
        <v>101</v>
      </c>
      <c r="D68">
        <v>31.5</v>
      </c>
      <c r="E68">
        <v>24.6</v>
      </c>
      <c r="F68">
        <v>2.2000000000000002</v>
      </c>
      <c r="G68">
        <v>11</v>
      </c>
    </row>
    <row r="69" spans="1:7" x14ac:dyDescent="0.35">
      <c r="A69" t="s">
        <v>5</v>
      </c>
      <c r="B69" t="s">
        <v>70</v>
      </c>
      <c r="C69" t="s">
        <v>102</v>
      </c>
      <c r="D69">
        <v>139.30000000000001</v>
      </c>
      <c r="E69">
        <v>14.5</v>
      </c>
      <c r="F69">
        <v>10.199999999999999</v>
      </c>
      <c r="G69">
        <v>13.4</v>
      </c>
    </row>
    <row r="70" spans="1:7" x14ac:dyDescent="0.35">
      <c r="A70" t="s">
        <v>5</v>
      </c>
      <c r="B70" t="s">
        <v>70</v>
      </c>
      <c r="C70" t="s">
        <v>103</v>
      </c>
      <c r="D70">
        <v>237.4</v>
      </c>
      <c r="E70">
        <v>27.5</v>
      </c>
      <c r="F70">
        <v>11</v>
      </c>
      <c r="G70">
        <v>18.899999999999999</v>
      </c>
    </row>
    <row r="71" spans="1:7" x14ac:dyDescent="0.35">
      <c r="A71" t="s">
        <v>5</v>
      </c>
      <c r="B71" t="s">
        <v>37</v>
      </c>
      <c r="C71" t="s">
        <v>104</v>
      </c>
      <c r="D71">
        <v>216.8</v>
      </c>
      <c r="E71">
        <v>43.9</v>
      </c>
      <c r="F71">
        <v>27.2</v>
      </c>
      <c r="G71">
        <v>22.3</v>
      </c>
    </row>
    <row r="72" spans="1:7" x14ac:dyDescent="0.35">
      <c r="A72" t="s">
        <v>5</v>
      </c>
      <c r="B72" t="s">
        <v>52</v>
      </c>
      <c r="C72" t="s">
        <v>56</v>
      </c>
      <c r="D72">
        <v>199.1</v>
      </c>
      <c r="E72">
        <v>30.6</v>
      </c>
      <c r="F72">
        <v>38.700000000000003</v>
      </c>
      <c r="G72">
        <v>18.3</v>
      </c>
    </row>
    <row r="73" spans="1:7" x14ac:dyDescent="0.35">
      <c r="A73" t="s">
        <v>5</v>
      </c>
      <c r="B73" t="s">
        <v>11</v>
      </c>
      <c r="C73" t="s">
        <v>105</v>
      </c>
      <c r="D73">
        <v>109.8</v>
      </c>
      <c r="E73">
        <v>14.3</v>
      </c>
      <c r="F73">
        <v>31.7</v>
      </c>
      <c r="G73">
        <v>12.4</v>
      </c>
    </row>
    <row r="74" spans="1:7" x14ac:dyDescent="0.35">
      <c r="A74" t="s">
        <v>5</v>
      </c>
      <c r="B74" t="s">
        <v>9</v>
      </c>
      <c r="C74" t="s">
        <v>106</v>
      </c>
      <c r="D74">
        <v>26.8</v>
      </c>
      <c r="E74">
        <v>33</v>
      </c>
      <c r="F74">
        <v>19.3</v>
      </c>
      <c r="G74">
        <v>8.8000000000000007</v>
      </c>
    </row>
    <row r="75" spans="1:7" x14ac:dyDescent="0.35">
      <c r="A75" t="s">
        <v>5</v>
      </c>
      <c r="B75" t="s">
        <v>35</v>
      </c>
      <c r="C75" t="s">
        <v>107</v>
      </c>
      <c r="D75">
        <v>129.4</v>
      </c>
      <c r="E75">
        <v>5.7</v>
      </c>
      <c r="F75">
        <v>31.3</v>
      </c>
      <c r="G75">
        <v>11</v>
      </c>
    </row>
    <row r="76" spans="1:7" x14ac:dyDescent="0.35">
      <c r="A76" t="s">
        <v>5</v>
      </c>
      <c r="B76" t="s">
        <v>9</v>
      </c>
      <c r="C76" t="s">
        <v>108</v>
      </c>
      <c r="D76">
        <v>213.4</v>
      </c>
      <c r="E76">
        <v>24.6</v>
      </c>
      <c r="F76">
        <v>13.1</v>
      </c>
      <c r="G76">
        <v>17</v>
      </c>
    </row>
    <row r="77" spans="1:7" x14ac:dyDescent="0.35">
      <c r="A77" t="s">
        <v>5</v>
      </c>
      <c r="B77" t="s">
        <v>18</v>
      </c>
      <c r="C77" t="s">
        <v>78</v>
      </c>
      <c r="D77">
        <v>16.899999999999999</v>
      </c>
      <c r="E77">
        <v>43.7</v>
      </c>
      <c r="F77">
        <v>89.4</v>
      </c>
      <c r="G77">
        <v>8.6999999999999993</v>
      </c>
    </row>
    <row r="78" spans="1:7" x14ac:dyDescent="0.35">
      <c r="A78" t="s">
        <v>5</v>
      </c>
      <c r="B78" t="s">
        <v>9</v>
      </c>
      <c r="C78" t="s">
        <v>109</v>
      </c>
      <c r="D78">
        <v>27.5</v>
      </c>
      <c r="E78">
        <v>1.6</v>
      </c>
      <c r="F78">
        <v>20.7</v>
      </c>
      <c r="G78">
        <v>6.9</v>
      </c>
    </row>
    <row r="79" spans="1:7" x14ac:dyDescent="0.35">
      <c r="A79" t="s">
        <v>5</v>
      </c>
      <c r="B79" t="s">
        <v>14</v>
      </c>
      <c r="C79" t="s">
        <v>110</v>
      </c>
      <c r="D79">
        <v>120.5</v>
      </c>
      <c r="E79">
        <v>28.5</v>
      </c>
      <c r="F79">
        <v>14.2</v>
      </c>
      <c r="G79">
        <v>14.2</v>
      </c>
    </row>
    <row r="80" spans="1:7" x14ac:dyDescent="0.35">
      <c r="A80" t="s">
        <v>5</v>
      </c>
      <c r="B80" t="s">
        <v>96</v>
      </c>
      <c r="C80" t="s">
        <v>111</v>
      </c>
      <c r="D80">
        <v>5.4</v>
      </c>
      <c r="E80">
        <v>29.9</v>
      </c>
      <c r="F80">
        <v>9.4</v>
      </c>
      <c r="G80">
        <v>5.3</v>
      </c>
    </row>
    <row r="81" spans="1:7" x14ac:dyDescent="0.35">
      <c r="A81" t="s">
        <v>5</v>
      </c>
      <c r="B81" t="s">
        <v>70</v>
      </c>
      <c r="C81" t="s">
        <v>112</v>
      </c>
      <c r="D81">
        <v>116</v>
      </c>
      <c r="E81">
        <v>7.7</v>
      </c>
      <c r="F81">
        <v>23.1</v>
      </c>
      <c r="G81">
        <v>11</v>
      </c>
    </row>
    <row r="82" spans="1:7" x14ac:dyDescent="0.35">
      <c r="A82" t="s">
        <v>5</v>
      </c>
      <c r="B82" t="s">
        <v>9</v>
      </c>
      <c r="C82" t="s">
        <v>113</v>
      </c>
      <c r="D82">
        <v>76.400000000000006</v>
      </c>
      <c r="E82">
        <v>26.7</v>
      </c>
      <c r="F82">
        <v>22.3</v>
      </c>
      <c r="G82">
        <v>11.8</v>
      </c>
    </row>
    <row r="83" spans="1:7" x14ac:dyDescent="0.35">
      <c r="A83" t="s">
        <v>5</v>
      </c>
      <c r="B83" t="s">
        <v>11</v>
      </c>
      <c r="C83" t="s">
        <v>114</v>
      </c>
      <c r="D83">
        <v>239.8</v>
      </c>
      <c r="E83">
        <v>4.0999999999999996</v>
      </c>
      <c r="F83">
        <v>36.9</v>
      </c>
      <c r="G83">
        <v>17.3</v>
      </c>
    </row>
    <row r="84" spans="1:7" x14ac:dyDescent="0.35">
      <c r="A84" t="s">
        <v>5</v>
      </c>
      <c r="B84" t="s">
        <v>64</v>
      </c>
      <c r="C84" t="s">
        <v>115</v>
      </c>
      <c r="D84">
        <v>75.3</v>
      </c>
      <c r="E84">
        <v>20.3</v>
      </c>
      <c r="F84">
        <v>32.5</v>
      </c>
      <c r="G84">
        <v>11.3</v>
      </c>
    </row>
    <row r="85" spans="1:7" x14ac:dyDescent="0.35">
      <c r="A85" t="s">
        <v>5</v>
      </c>
      <c r="B85" t="s">
        <v>96</v>
      </c>
      <c r="C85" t="s">
        <v>116</v>
      </c>
      <c r="D85">
        <v>68.400000000000006</v>
      </c>
      <c r="E85">
        <v>44.5</v>
      </c>
      <c r="F85">
        <v>35.6</v>
      </c>
      <c r="G85">
        <v>13.6</v>
      </c>
    </row>
    <row r="86" spans="1:7" x14ac:dyDescent="0.35">
      <c r="A86" t="s">
        <v>5</v>
      </c>
      <c r="B86" t="s">
        <v>37</v>
      </c>
      <c r="C86" t="s">
        <v>117</v>
      </c>
      <c r="D86">
        <v>213.5</v>
      </c>
      <c r="E86">
        <v>43</v>
      </c>
      <c r="F86">
        <v>33.799999999999997</v>
      </c>
      <c r="G86">
        <v>21.7</v>
      </c>
    </row>
    <row r="87" spans="1:7" x14ac:dyDescent="0.35">
      <c r="A87" t="s">
        <v>5</v>
      </c>
      <c r="B87" t="s">
        <v>96</v>
      </c>
      <c r="C87" t="s">
        <v>118</v>
      </c>
      <c r="D87">
        <v>193.2</v>
      </c>
      <c r="E87">
        <v>18.399999999999999</v>
      </c>
      <c r="F87">
        <v>65.7</v>
      </c>
      <c r="G87">
        <v>20.2</v>
      </c>
    </row>
    <row r="88" spans="1:7" x14ac:dyDescent="0.35">
      <c r="A88" t="s">
        <v>5</v>
      </c>
      <c r="B88" t="s">
        <v>49</v>
      </c>
      <c r="C88" t="s">
        <v>119</v>
      </c>
      <c r="D88">
        <v>76.3</v>
      </c>
      <c r="E88">
        <v>27.5</v>
      </c>
      <c r="F88">
        <v>16</v>
      </c>
      <c r="G88">
        <v>12</v>
      </c>
    </row>
    <row r="89" spans="1:7" x14ac:dyDescent="0.35">
      <c r="A89" t="s">
        <v>5</v>
      </c>
      <c r="B89" t="s">
        <v>64</v>
      </c>
      <c r="C89" t="s">
        <v>120</v>
      </c>
      <c r="D89">
        <v>110.7</v>
      </c>
      <c r="E89">
        <v>40.6</v>
      </c>
      <c r="F89">
        <v>63.2</v>
      </c>
      <c r="G89">
        <v>16</v>
      </c>
    </row>
    <row r="90" spans="1:7" x14ac:dyDescent="0.35">
      <c r="A90" t="s">
        <v>5</v>
      </c>
      <c r="B90" t="s">
        <v>96</v>
      </c>
      <c r="C90" t="s">
        <v>121</v>
      </c>
      <c r="D90">
        <v>88.3</v>
      </c>
      <c r="E90">
        <v>25.5</v>
      </c>
      <c r="F90">
        <v>73.400000000000006</v>
      </c>
      <c r="G90">
        <v>12.9</v>
      </c>
    </row>
    <row r="91" spans="1:7" x14ac:dyDescent="0.35">
      <c r="A91" t="s">
        <v>5</v>
      </c>
      <c r="B91" t="s">
        <v>11</v>
      </c>
      <c r="C91" t="s">
        <v>122</v>
      </c>
      <c r="D91">
        <v>109.8</v>
      </c>
      <c r="E91">
        <v>47.8</v>
      </c>
      <c r="F91">
        <v>51.4</v>
      </c>
      <c r="G91">
        <v>16.7</v>
      </c>
    </row>
    <row r="92" spans="1:7" x14ac:dyDescent="0.35">
      <c r="A92" t="s">
        <v>5</v>
      </c>
      <c r="B92" t="s">
        <v>9</v>
      </c>
      <c r="C92" t="s">
        <v>123</v>
      </c>
      <c r="D92">
        <v>134.30000000000001</v>
      </c>
      <c r="E92">
        <v>4.9000000000000004</v>
      </c>
      <c r="F92">
        <v>9.3000000000000007</v>
      </c>
      <c r="G92">
        <v>14</v>
      </c>
    </row>
    <row r="93" spans="1:7" x14ac:dyDescent="0.35">
      <c r="A93" t="s">
        <v>5</v>
      </c>
      <c r="B93" t="s">
        <v>9</v>
      </c>
      <c r="C93" t="s">
        <v>124</v>
      </c>
      <c r="D93">
        <v>28.6</v>
      </c>
      <c r="E93">
        <v>1.5</v>
      </c>
      <c r="F93">
        <v>33</v>
      </c>
      <c r="G93">
        <v>7.3</v>
      </c>
    </row>
    <row r="94" spans="1:7" x14ac:dyDescent="0.35">
      <c r="A94" t="s">
        <v>5</v>
      </c>
      <c r="B94" t="s">
        <v>52</v>
      </c>
      <c r="C94" t="s">
        <v>125</v>
      </c>
      <c r="D94">
        <v>217.7</v>
      </c>
      <c r="E94">
        <v>33.5</v>
      </c>
      <c r="F94">
        <v>59</v>
      </c>
      <c r="G94">
        <v>19.399999999999999</v>
      </c>
    </row>
    <row r="95" spans="1:7" x14ac:dyDescent="0.35">
      <c r="A95" t="s">
        <v>5</v>
      </c>
      <c r="B95" t="s">
        <v>22</v>
      </c>
      <c r="C95" t="s">
        <v>126</v>
      </c>
      <c r="D95">
        <v>250.9</v>
      </c>
      <c r="E95">
        <v>36.5</v>
      </c>
      <c r="F95">
        <v>72.3</v>
      </c>
      <c r="G95">
        <v>22.2</v>
      </c>
    </row>
    <row r="96" spans="1:7" x14ac:dyDescent="0.35">
      <c r="A96" t="s">
        <v>5</v>
      </c>
      <c r="B96" t="s">
        <v>18</v>
      </c>
      <c r="C96" t="s">
        <v>127</v>
      </c>
      <c r="D96">
        <v>107.4</v>
      </c>
      <c r="E96">
        <v>14</v>
      </c>
      <c r="F96">
        <v>10.9</v>
      </c>
      <c r="G96">
        <v>11.5</v>
      </c>
    </row>
    <row r="97" spans="1:7" x14ac:dyDescent="0.35">
      <c r="A97" t="s">
        <v>5</v>
      </c>
      <c r="B97" t="s">
        <v>129</v>
      </c>
      <c r="C97" t="s">
        <v>128</v>
      </c>
      <c r="D97">
        <v>163.30000000000001</v>
      </c>
      <c r="E97">
        <v>31.6</v>
      </c>
      <c r="F97">
        <v>52.9</v>
      </c>
      <c r="G97">
        <v>16.899999999999999</v>
      </c>
    </row>
    <row r="98" spans="1:7" x14ac:dyDescent="0.35">
      <c r="A98" t="s">
        <v>5</v>
      </c>
      <c r="B98" t="s">
        <v>130</v>
      </c>
      <c r="C98" t="s">
        <v>69</v>
      </c>
      <c r="D98">
        <v>197.6</v>
      </c>
      <c r="E98">
        <v>3.5</v>
      </c>
      <c r="F98">
        <v>5.9</v>
      </c>
      <c r="G98">
        <v>16.7</v>
      </c>
    </row>
    <row r="99" spans="1:7" x14ac:dyDescent="0.35">
      <c r="A99" t="s">
        <v>5</v>
      </c>
      <c r="B99" t="s">
        <v>91</v>
      </c>
      <c r="C99" t="s">
        <v>131</v>
      </c>
      <c r="D99">
        <v>184.9</v>
      </c>
      <c r="E99">
        <v>21</v>
      </c>
      <c r="F99">
        <v>22</v>
      </c>
      <c r="G99">
        <v>20.5</v>
      </c>
    </row>
    <row r="100" spans="1:7" x14ac:dyDescent="0.35">
      <c r="A100" t="s">
        <v>5</v>
      </c>
      <c r="B100" t="s">
        <v>18</v>
      </c>
      <c r="C100" t="s">
        <v>132</v>
      </c>
      <c r="D100">
        <v>289.7</v>
      </c>
      <c r="E100">
        <v>42.3</v>
      </c>
      <c r="F100">
        <v>51.2</v>
      </c>
      <c r="G100">
        <v>25.4</v>
      </c>
    </row>
    <row r="101" spans="1:7" x14ac:dyDescent="0.35">
      <c r="A101" t="s">
        <v>5</v>
      </c>
      <c r="B101" t="s">
        <v>47</v>
      </c>
      <c r="C101" t="s">
        <v>133</v>
      </c>
      <c r="D101">
        <v>135.19999999999999</v>
      </c>
      <c r="E101">
        <v>41.7</v>
      </c>
      <c r="F101">
        <v>45.9</v>
      </c>
      <c r="G101">
        <v>17.2</v>
      </c>
    </row>
    <row r="102" spans="1:7" x14ac:dyDescent="0.35">
      <c r="A102" t="s">
        <v>5</v>
      </c>
      <c r="B102" t="s">
        <v>32</v>
      </c>
      <c r="C102" t="s">
        <v>134</v>
      </c>
      <c r="D102">
        <v>222.4</v>
      </c>
      <c r="E102">
        <v>4.3</v>
      </c>
      <c r="F102">
        <v>49.8</v>
      </c>
      <c r="G102">
        <v>16.7</v>
      </c>
    </row>
    <row r="103" spans="1:7" x14ac:dyDescent="0.35">
      <c r="A103" t="s">
        <v>5</v>
      </c>
      <c r="B103" t="s">
        <v>129</v>
      </c>
      <c r="C103" t="s">
        <v>80</v>
      </c>
      <c r="D103">
        <v>296.39999999999998</v>
      </c>
      <c r="E103">
        <v>36.299999999999997</v>
      </c>
      <c r="F103">
        <v>100.9</v>
      </c>
      <c r="G103">
        <v>23.8</v>
      </c>
    </row>
    <row r="104" spans="1:7" x14ac:dyDescent="0.35">
      <c r="A104" t="s">
        <v>5</v>
      </c>
      <c r="B104" t="s">
        <v>11</v>
      </c>
      <c r="C104" t="s">
        <v>135</v>
      </c>
      <c r="D104">
        <v>280.2</v>
      </c>
      <c r="E104">
        <v>10.1</v>
      </c>
      <c r="F104">
        <v>21.4</v>
      </c>
      <c r="G104">
        <v>19.8</v>
      </c>
    </row>
    <row r="105" spans="1:7" x14ac:dyDescent="0.35">
      <c r="A105" t="s">
        <v>5</v>
      </c>
      <c r="B105" t="s">
        <v>16</v>
      </c>
      <c r="C105" t="s">
        <v>136</v>
      </c>
      <c r="D105">
        <v>187.9</v>
      </c>
      <c r="E105">
        <v>17.2</v>
      </c>
      <c r="F105">
        <v>17.899999999999999</v>
      </c>
      <c r="G105">
        <v>19.7</v>
      </c>
    </row>
    <row r="106" spans="1:7" x14ac:dyDescent="0.35">
      <c r="A106" t="s">
        <v>5</v>
      </c>
      <c r="B106" t="s">
        <v>32</v>
      </c>
      <c r="C106" t="s">
        <v>137</v>
      </c>
      <c r="D106">
        <v>238.2</v>
      </c>
      <c r="E106">
        <v>34.299999999999997</v>
      </c>
      <c r="F106">
        <v>5.3</v>
      </c>
      <c r="G106">
        <v>20.7</v>
      </c>
    </row>
    <row r="107" spans="1:7" x14ac:dyDescent="0.35">
      <c r="A107" t="s">
        <v>5</v>
      </c>
      <c r="B107" t="s">
        <v>139</v>
      </c>
      <c r="C107" t="s">
        <v>138</v>
      </c>
      <c r="D107">
        <v>137.9</v>
      </c>
      <c r="E107">
        <v>46.4</v>
      </c>
      <c r="F107">
        <v>59</v>
      </c>
      <c r="G107">
        <v>15</v>
      </c>
    </row>
    <row r="108" spans="1:7" x14ac:dyDescent="0.35">
      <c r="A108" t="s">
        <v>5</v>
      </c>
      <c r="B108" t="s">
        <v>141</v>
      </c>
      <c r="C108" t="s">
        <v>140</v>
      </c>
      <c r="D108">
        <v>25</v>
      </c>
      <c r="E108">
        <v>11</v>
      </c>
      <c r="F108">
        <v>29.7</v>
      </c>
      <c r="G108">
        <v>7.2</v>
      </c>
    </row>
    <row r="109" spans="1:7" x14ac:dyDescent="0.35">
      <c r="A109" t="s">
        <v>5</v>
      </c>
      <c r="B109" t="s">
        <v>11</v>
      </c>
      <c r="C109" t="s">
        <v>142</v>
      </c>
      <c r="D109">
        <v>90.4</v>
      </c>
      <c r="E109">
        <v>0.3</v>
      </c>
      <c r="F109">
        <v>23.2</v>
      </c>
      <c r="G109">
        <v>12</v>
      </c>
    </row>
    <row r="110" spans="1:7" x14ac:dyDescent="0.35">
      <c r="A110" t="s">
        <v>5</v>
      </c>
      <c r="B110" t="s">
        <v>14</v>
      </c>
      <c r="C110" t="s">
        <v>72</v>
      </c>
      <c r="D110">
        <v>13.1</v>
      </c>
      <c r="E110">
        <v>0.4</v>
      </c>
      <c r="F110">
        <v>25.6</v>
      </c>
      <c r="G110">
        <v>5.3</v>
      </c>
    </row>
    <row r="111" spans="1:7" x14ac:dyDescent="0.35">
      <c r="A111" t="s">
        <v>5</v>
      </c>
      <c r="B111" t="s">
        <v>9</v>
      </c>
      <c r="C111" t="s">
        <v>143</v>
      </c>
      <c r="D111">
        <v>255.4</v>
      </c>
      <c r="E111">
        <v>26.9</v>
      </c>
      <c r="F111">
        <v>5.5</v>
      </c>
      <c r="G111">
        <v>19.8</v>
      </c>
    </row>
    <row r="112" spans="1:7" x14ac:dyDescent="0.35">
      <c r="A112" t="s">
        <v>5</v>
      </c>
      <c r="B112" t="s">
        <v>7</v>
      </c>
      <c r="C112" t="s">
        <v>144</v>
      </c>
      <c r="D112">
        <v>225.8</v>
      </c>
      <c r="E112">
        <v>8.1999999999999993</v>
      </c>
      <c r="F112">
        <v>56.5</v>
      </c>
      <c r="G112">
        <v>18.399999999999999</v>
      </c>
    </row>
    <row r="113" spans="1:7" x14ac:dyDescent="0.35">
      <c r="A113" t="s">
        <v>5</v>
      </c>
      <c r="B113" t="s">
        <v>64</v>
      </c>
      <c r="C113" t="s">
        <v>145</v>
      </c>
      <c r="D113">
        <v>241.7</v>
      </c>
      <c r="E113">
        <v>38</v>
      </c>
      <c r="F113">
        <v>23.2</v>
      </c>
      <c r="G113">
        <v>21.8</v>
      </c>
    </row>
    <row r="114" spans="1:7" x14ac:dyDescent="0.35">
      <c r="A114" t="s">
        <v>5</v>
      </c>
      <c r="B114" t="s">
        <v>129</v>
      </c>
      <c r="C114" t="s">
        <v>146</v>
      </c>
      <c r="D114">
        <v>175.7</v>
      </c>
      <c r="E114">
        <v>15.4</v>
      </c>
      <c r="F114">
        <v>2.4</v>
      </c>
      <c r="G114">
        <v>17.100000000000001</v>
      </c>
    </row>
    <row r="115" spans="1:7" x14ac:dyDescent="0.35">
      <c r="A115" t="s">
        <v>5</v>
      </c>
      <c r="B115" t="s">
        <v>147</v>
      </c>
      <c r="C115" t="s">
        <v>50</v>
      </c>
      <c r="D115">
        <v>209.6</v>
      </c>
      <c r="E115">
        <v>20.6</v>
      </c>
      <c r="F115">
        <v>10.7</v>
      </c>
      <c r="G115">
        <v>20.9</v>
      </c>
    </row>
    <row r="116" spans="1:7" x14ac:dyDescent="0.35">
      <c r="A116" t="s">
        <v>5</v>
      </c>
      <c r="B116" t="s">
        <v>37</v>
      </c>
      <c r="C116" t="s">
        <v>148</v>
      </c>
      <c r="D116">
        <v>78.2</v>
      </c>
      <c r="E116">
        <v>46.8</v>
      </c>
      <c r="F116">
        <v>34.5</v>
      </c>
      <c r="G116">
        <v>14.6</v>
      </c>
    </row>
    <row r="117" spans="1:7" x14ac:dyDescent="0.35">
      <c r="A117" t="s">
        <v>5</v>
      </c>
      <c r="B117" t="s">
        <v>43</v>
      </c>
      <c r="C117" t="s">
        <v>149</v>
      </c>
      <c r="D117">
        <v>75.099999999999994</v>
      </c>
      <c r="E117">
        <v>35</v>
      </c>
      <c r="F117">
        <v>52.7</v>
      </c>
      <c r="G117">
        <v>12.6</v>
      </c>
    </row>
    <row r="118" spans="1:7" x14ac:dyDescent="0.35">
      <c r="A118" t="s">
        <v>5</v>
      </c>
      <c r="B118" t="s">
        <v>14</v>
      </c>
      <c r="C118" t="s">
        <v>150</v>
      </c>
      <c r="D118">
        <v>139.19999999999999</v>
      </c>
      <c r="E118">
        <v>14.3</v>
      </c>
      <c r="F118">
        <v>25.6</v>
      </c>
      <c r="G118">
        <v>12.2</v>
      </c>
    </row>
    <row r="119" spans="1:7" x14ac:dyDescent="0.35">
      <c r="A119" t="s">
        <v>5</v>
      </c>
      <c r="B119" t="s">
        <v>11</v>
      </c>
      <c r="C119" t="s">
        <v>151</v>
      </c>
      <c r="D119">
        <v>76.400000000000006</v>
      </c>
      <c r="E119">
        <v>0.8</v>
      </c>
      <c r="F119">
        <v>14.8</v>
      </c>
      <c r="G119">
        <v>9.4</v>
      </c>
    </row>
    <row r="120" spans="1:7" x14ac:dyDescent="0.35">
      <c r="A120" t="s">
        <v>5</v>
      </c>
      <c r="B120" t="s">
        <v>41</v>
      </c>
      <c r="C120" t="s">
        <v>69</v>
      </c>
      <c r="D120">
        <v>125.7</v>
      </c>
      <c r="E120">
        <v>36.9</v>
      </c>
      <c r="F120">
        <v>79.2</v>
      </c>
      <c r="G120">
        <v>15.9</v>
      </c>
    </row>
    <row r="121" spans="1:7" x14ac:dyDescent="0.35">
      <c r="A121" t="s">
        <v>5</v>
      </c>
      <c r="B121" t="s">
        <v>43</v>
      </c>
      <c r="C121" t="s">
        <v>152</v>
      </c>
      <c r="D121">
        <v>19.399999999999999</v>
      </c>
      <c r="E121">
        <v>16</v>
      </c>
      <c r="F121">
        <v>22.3</v>
      </c>
      <c r="G121">
        <v>6.6</v>
      </c>
    </row>
    <row r="122" spans="1:7" x14ac:dyDescent="0.35">
      <c r="A122" t="s">
        <v>5</v>
      </c>
      <c r="B122" t="s">
        <v>84</v>
      </c>
      <c r="C122" t="s">
        <v>153</v>
      </c>
      <c r="D122">
        <v>141.30000000000001</v>
      </c>
      <c r="E122">
        <v>26.8</v>
      </c>
      <c r="F122">
        <v>46.2</v>
      </c>
      <c r="G122">
        <v>15.5</v>
      </c>
    </row>
    <row r="123" spans="1:7" x14ac:dyDescent="0.35">
      <c r="A123" t="s">
        <v>5</v>
      </c>
      <c r="B123" t="s">
        <v>9</v>
      </c>
      <c r="C123" t="s">
        <v>13</v>
      </c>
      <c r="D123">
        <v>18.8</v>
      </c>
      <c r="E123">
        <v>21.7</v>
      </c>
      <c r="F123">
        <v>50.4</v>
      </c>
      <c r="G123">
        <v>7</v>
      </c>
    </row>
    <row r="124" spans="1:7" x14ac:dyDescent="0.35">
      <c r="A124" t="s">
        <v>5</v>
      </c>
      <c r="B124" t="s">
        <v>32</v>
      </c>
      <c r="C124" t="s">
        <v>154</v>
      </c>
      <c r="D124">
        <v>224</v>
      </c>
      <c r="E124">
        <v>2.4</v>
      </c>
      <c r="F124">
        <v>15.6</v>
      </c>
      <c r="G124">
        <v>16.600000000000001</v>
      </c>
    </row>
    <row r="125" spans="1:7" x14ac:dyDescent="0.35">
      <c r="A125" t="s">
        <v>5</v>
      </c>
      <c r="B125" t="s">
        <v>18</v>
      </c>
      <c r="C125" t="s">
        <v>155</v>
      </c>
      <c r="D125">
        <v>123.1</v>
      </c>
      <c r="E125">
        <v>34.6</v>
      </c>
      <c r="F125">
        <v>12.4</v>
      </c>
      <c r="G125">
        <v>15.2</v>
      </c>
    </row>
    <row r="126" spans="1:7" x14ac:dyDescent="0.35">
      <c r="A126" t="s">
        <v>5</v>
      </c>
      <c r="B126" t="s">
        <v>43</v>
      </c>
      <c r="C126" t="s">
        <v>156</v>
      </c>
      <c r="D126">
        <v>229.5</v>
      </c>
      <c r="E126">
        <v>32.299999999999997</v>
      </c>
      <c r="F126">
        <v>74.2</v>
      </c>
      <c r="G126">
        <v>19.7</v>
      </c>
    </row>
    <row r="127" spans="1:7" x14ac:dyDescent="0.35">
      <c r="A127" t="s">
        <v>5</v>
      </c>
      <c r="B127" t="s">
        <v>18</v>
      </c>
      <c r="C127" t="s">
        <v>157</v>
      </c>
      <c r="D127">
        <v>87.2</v>
      </c>
      <c r="E127">
        <v>11.8</v>
      </c>
      <c r="F127">
        <v>25.9</v>
      </c>
      <c r="G127">
        <v>10.6</v>
      </c>
    </row>
    <row r="128" spans="1:7" x14ac:dyDescent="0.35">
      <c r="A128" t="s">
        <v>5</v>
      </c>
      <c r="B128" t="s">
        <v>43</v>
      </c>
      <c r="C128" t="s">
        <v>58</v>
      </c>
      <c r="D128">
        <v>7.8</v>
      </c>
      <c r="E128">
        <v>38.9</v>
      </c>
      <c r="F128">
        <v>50.6</v>
      </c>
      <c r="G128">
        <v>6.6</v>
      </c>
    </row>
    <row r="129" spans="1:7" x14ac:dyDescent="0.35">
      <c r="A129" t="s">
        <v>5</v>
      </c>
      <c r="B129" t="s">
        <v>159</v>
      </c>
      <c r="C129" t="s">
        <v>158</v>
      </c>
      <c r="D129">
        <v>80.2</v>
      </c>
      <c r="E129">
        <v>0</v>
      </c>
      <c r="F129">
        <v>9.1999999999999993</v>
      </c>
      <c r="G129">
        <v>11.9</v>
      </c>
    </row>
    <row r="130" spans="1:7" x14ac:dyDescent="0.35">
      <c r="A130" t="s">
        <v>5</v>
      </c>
      <c r="B130" t="s">
        <v>9</v>
      </c>
      <c r="C130" t="s">
        <v>160</v>
      </c>
      <c r="D130">
        <v>220.3</v>
      </c>
      <c r="E130">
        <v>49</v>
      </c>
      <c r="F130">
        <v>3.2</v>
      </c>
      <c r="G130">
        <v>24.7</v>
      </c>
    </row>
    <row r="131" spans="1:7" x14ac:dyDescent="0.35">
      <c r="A131" t="s">
        <v>5</v>
      </c>
      <c r="B131" t="s">
        <v>64</v>
      </c>
      <c r="C131" t="s">
        <v>161</v>
      </c>
      <c r="D131">
        <v>59.6</v>
      </c>
      <c r="E131">
        <v>12</v>
      </c>
      <c r="F131">
        <v>43.1</v>
      </c>
      <c r="G131">
        <v>9.6999999999999993</v>
      </c>
    </row>
    <row r="132" spans="1:7" x14ac:dyDescent="0.35">
      <c r="A132" t="s">
        <v>5</v>
      </c>
      <c r="B132" t="s">
        <v>130</v>
      </c>
      <c r="C132" t="s">
        <v>162</v>
      </c>
      <c r="D132">
        <v>0.7</v>
      </c>
      <c r="E132">
        <v>39.6</v>
      </c>
      <c r="F132">
        <v>8.6999999999999993</v>
      </c>
      <c r="G132">
        <v>1.6</v>
      </c>
    </row>
    <row r="133" spans="1:7" x14ac:dyDescent="0.35">
      <c r="A133" t="s">
        <v>5</v>
      </c>
      <c r="B133" t="s">
        <v>77</v>
      </c>
      <c r="C133" t="s">
        <v>163</v>
      </c>
      <c r="D133">
        <v>265.2</v>
      </c>
      <c r="E133">
        <v>2.9</v>
      </c>
      <c r="F133">
        <v>43</v>
      </c>
      <c r="G133">
        <v>17.7</v>
      </c>
    </row>
    <row r="134" spans="1:7" x14ac:dyDescent="0.35">
      <c r="A134" t="s">
        <v>5</v>
      </c>
      <c r="B134" t="s">
        <v>165</v>
      </c>
      <c r="C134" t="s">
        <v>164</v>
      </c>
      <c r="D134">
        <v>8.4</v>
      </c>
      <c r="E134">
        <v>27.2</v>
      </c>
      <c r="F134">
        <v>2.1</v>
      </c>
      <c r="G134">
        <v>5.7</v>
      </c>
    </row>
    <row r="135" spans="1:7" x14ac:dyDescent="0.35">
      <c r="A135" t="s">
        <v>5</v>
      </c>
      <c r="B135" t="s">
        <v>11</v>
      </c>
      <c r="C135" t="s">
        <v>166</v>
      </c>
      <c r="D135">
        <v>219.8</v>
      </c>
      <c r="E135">
        <v>33.5</v>
      </c>
      <c r="F135">
        <v>45.1</v>
      </c>
      <c r="G135">
        <v>19.600000000000001</v>
      </c>
    </row>
    <row r="136" spans="1:7" x14ac:dyDescent="0.35">
      <c r="A136" t="s">
        <v>5</v>
      </c>
      <c r="B136" t="s">
        <v>54</v>
      </c>
      <c r="C136" t="s">
        <v>167</v>
      </c>
      <c r="D136">
        <v>36.9</v>
      </c>
      <c r="E136">
        <v>38.6</v>
      </c>
      <c r="F136">
        <v>65.599999999999994</v>
      </c>
      <c r="G136">
        <v>10.8</v>
      </c>
    </row>
    <row r="137" spans="1:7" x14ac:dyDescent="0.35">
      <c r="A137" t="s">
        <v>5</v>
      </c>
      <c r="B137" t="s">
        <v>47</v>
      </c>
      <c r="C137" t="s">
        <v>168</v>
      </c>
      <c r="D137">
        <v>48.3</v>
      </c>
      <c r="E137">
        <v>47</v>
      </c>
      <c r="F137">
        <v>8.5</v>
      </c>
      <c r="G137">
        <v>11.6</v>
      </c>
    </row>
    <row r="138" spans="1:7" x14ac:dyDescent="0.35">
      <c r="A138" t="s">
        <v>5</v>
      </c>
      <c r="B138" t="s">
        <v>20</v>
      </c>
      <c r="C138" t="s">
        <v>169</v>
      </c>
      <c r="D138">
        <v>25.6</v>
      </c>
      <c r="E138">
        <v>39</v>
      </c>
      <c r="F138">
        <v>9.3000000000000007</v>
      </c>
      <c r="G138">
        <v>9.5</v>
      </c>
    </row>
    <row r="139" spans="1:7" x14ac:dyDescent="0.35">
      <c r="A139" t="s">
        <v>5</v>
      </c>
      <c r="B139" t="s">
        <v>70</v>
      </c>
      <c r="C139" t="s">
        <v>48</v>
      </c>
      <c r="D139">
        <v>273.7</v>
      </c>
      <c r="E139">
        <v>28.9</v>
      </c>
      <c r="F139">
        <v>59.7</v>
      </c>
      <c r="G139">
        <v>20.8</v>
      </c>
    </row>
    <row r="140" spans="1:7" x14ac:dyDescent="0.35">
      <c r="A140" t="s">
        <v>5</v>
      </c>
      <c r="B140" t="s">
        <v>9</v>
      </c>
      <c r="C140" t="s">
        <v>170</v>
      </c>
      <c r="D140">
        <v>43</v>
      </c>
      <c r="E140">
        <v>25.9</v>
      </c>
      <c r="F140">
        <v>20.5</v>
      </c>
      <c r="G140">
        <v>9.6</v>
      </c>
    </row>
    <row r="141" spans="1:7" x14ac:dyDescent="0.35">
      <c r="A141" t="s">
        <v>5</v>
      </c>
      <c r="B141" t="s">
        <v>16</v>
      </c>
      <c r="C141" t="s">
        <v>171</v>
      </c>
      <c r="D141">
        <v>184.9</v>
      </c>
      <c r="E141">
        <v>43.9</v>
      </c>
      <c r="F141">
        <v>1.7</v>
      </c>
      <c r="G141">
        <v>20.7</v>
      </c>
    </row>
    <row r="142" spans="1:7" x14ac:dyDescent="0.35">
      <c r="A142" t="s">
        <v>5</v>
      </c>
      <c r="B142" t="s">
        <v>61</v>
      </c>
      <c r="C142" t="s">
        <v>172</v>
      </c>
      <c r="D142">
        <v>73.400000000000006</v>
      </c>
      <c r="E142">
        <v>17</v>
      </c>
      <c r="F142">
        <v>12.9</v>
      </c>
      <c r="G142">
        <v>10.9</v>
      </c>
    </row>
    <row r="143" spans="1:7" x14ac:dyDescent="0.35">
      <c r="A143" t="s">
        <v>5</v>
      </c>
      <c r="B143" t="s">
        <v>18</v>
      </c>
      <c r="C143" t="s">
        <v>173</v>
      </c>
      <c r="D143">
        <v>193.7</v>
      </c>
      <c r="E143">
        <v>35.4</v>
      </c>
      <c r="F143">
        <v>75.599999999999994</v>
      </c>
      <c r="G143">
        <v>19.2</v>
      </c>
    </row>
    <row r="144" spans="1:7" x14ac:dyDescent="0.35">
      <c r="A144" t="s">
        <v>5</v>
      </c>
      <c r="B144" t="s">
        <v>70</v>
      </c>
      <c r="C144" t="s">
        <v>174</v>
      </c>
      <c r="D144">
        <v>220.5</v>
      </c>
      <c r="E144">
        <v>33.200000000000003</v>
      </c>
      <c r="F144">
        <v>37.9</v>
      </c>
      <c r="G144">
        <v>20.100000000000001</v>
      </c>
    </row>
    <row r="145" spans="1:7" x14ac:dyDescent="0.35">
      <c r="A145" t="s">
        <v>5</v>
      </c>
      <c r="B145" t="s">
        <v>37</v>
      </c>
      <c r="C145" t="s">
        <v>175</v>
      </c>
      <c r="D145">
        <v>104.6</v>
      </c>
      <c r="E145">
        <v>5.7</v>
      </c>
      <c r="F145">
        <v>34.4</v>
      </c>
      <c r="G145">
        <v>10.4</v>
      </c>
    </row>
    <row r="146" spans="1:7" x14ac:dyDescent="0.35">
      <c r="A146" t="s">
        <v>5</v>
      </c>
      <c r="B146" t="s">
        <v>130</v>
      </c>
      <c r="C146" t="s">
        <v>176</v>
      </c>
      <c r="D146">
        <v>96.2</v>
      </c>
      <c r="E146">
        <v>14.8</v>
      </c>
      <c r="F146">
        <v>38.9</v>
      </c>
      <c r="G146">
        <v>12.3</v>
      </c>
    </row>
    <row r="147" spans="1:7" x14ac:dyDescent="0.35">
      <c r="A147" t="s">
        <v>5</v>
      </c>
      <c r="B147" t="s">
        <v>9</v>
      </c>
      <c r="C147" t="s">
        <v>177</v>
      </c>
      <c r="D147">
        <v>140.30000000000001</v>
      </c>
      <c r="E147">
        <v>1.9</v>
      </c>
      <c r="F147">
        <v>9</v>
      </c>
      <c r="G147">
        <v>10.3</v>
      </c>
    </row>
    <row r="148" spans="1:7" x14ac:dyDescent="0.35">
      <c r="A148" t="s">
        <v>5</v>
      </c>
      <c r="B148" t="s">
        <v>9</v>
      </c>
      <c r="C148" t="s">
        <v>178</v>
      </c>
      <c r="D148">
        <v>240.1</v>
      </c>
      <c r="E148">
        <v>7.3</v>
      </c>
      <c r="F148">
        <v>8.6999999999999993</v>
      </c>
      <c r="G148">
        <v>18.2</v>
      </c>
    </row>
    <row r="149" spans="1:7" x14ac:dyDescent="0.35">
      <c r="A149" t="s">
        <v>5</v>
      </c>
      <c r="B149" t="s">
        <v>37</v>
      </c>
      <c r="C149" t="s">
        <v>179</v>
      </c>
      <c r="D149">
        <v>243.2</v>
      </c>
      <c r="E149">
        <v>49</v>
      </c>
      <c r="F149">
        <v>44.3</v>
      </c>
      <c r="G149">
        <v>25.4</v>
      </c>
    </row>
    <row r="150" spans="1:7" x14ac:dyDescent="0.35">
      <c r="A150" t="s">
        <v>5</v>
      </c>
      <c r="B150" t="s">
        <v>96</v>
      </c>
      <c r="C150" t="s">
        <v>180</v>
      </c>
      <c r="D150">
        <v>38</v>
      </c>
      <c r="E150">
        <v>40.299999999999997</v>
      </c>
      <c r="F150">
        <v>11.9</v>
      </c>
      <c r="G150">
        <v>10.9</v>
      </c>
    </row>
    <row r="151" spans="1:7" x14ac:dyDescent="0.35">
      <c r="A151" t="s">
        <v>5</v>
      </c>
      <c r="B151" t="s">
        <v>47</v>
      </c>
      <c r="C151" t="s">
        <v>181</v>
      </c>
      <c r="D151">
        <v>44.7</v>
      </c>
      <c r="E151">
        <v>25.8</v>
      </c>
      <c r="F151">
        <v>20.6</v>
      </c>
      <c r="G151">
        <v>10.1</v>
      </c>
    </row>
    <row r="152" spans="1:7" x14ac:dyDescent="0.35">
      <c r="A152" t="s">
        <v>5</v>
      </c>
      <c r="B152" t="s">
        <v>16</v>
      </c>
      <c r="C152" t="s">
        <v>182</v>
      </c>
      <c r="D152">
        <v>280.7</v>
      </c>
      <c r="E152">
        <v>13.9</v>
      </c>
      <c r="F152">
        <v>37</v>
      </c>
      <c r="G152">
        <v>16.100000000000001</v>
      </c>
    </row>
    <row r="153" spans="1:7" x14ac:dyDescent="0.35">
      <c r="A153" t="s">
        <v>5</v>
      </c>
      <c r="B153" t="s">
        <v>32</v>
      </c>
      <c r="C153" t="s">
        <v>63</v>
      </c>
      <c r="D153">
        <v>121</v>
      </c>
      <c r="E153">
        <v>8.4</v>
      </c>
      <c r="F153">
        <v>48.7</v>
      </c>
      <c r="G153">
        <v>11.6</v>
      </c>
    </row>
    <row r="154" spans="1:7" x14ac:dyDescent="0.35">
      <c r="A154" t="s">
        <v>5</v>
      </c>
      <c r="B154" t="s">
        <v>18</v>
      </c>
      <c r="C154" t="s">
        <v>119</v>
      </c>
      <c r="D154">
        <v>197.6</v>
      </c>
      <c r="E154">
        <v>23.3</v>
      </c>
      <c r="F154">
        <v>14.2</v>
      </c>
      <c r="G154">
        <v>16.600000000000001</v>
      </c>
    </row>
    <row r="155" spans="1:7" x14ac:dyDescent="0.35">
      <c r="A155" t="s">
        <v>5</v>
      </c>
      <c r="B155" t="s">
        <v>7</v>
      </c>
      <c r="C155" t="s">
        <v>145</v>
      </c>
      <c r="D155">
        <v>171.3</v>
      </c>
      <c r="E155">
        <v>39.700000000000003</v>
      </c>
      <c r="F155">
        <v>37.700000000000003</v>
      </c>
      <c r="G155">
        <v>16</v>
      </c>
    </row>
    <row r="156" spans="1:7" x14ac:dyDescent="0.35">
      <c r="A156" t="s">
        <v>5</v>
      </c>
      <c r="B156" t="s">
        <v>70</v>
      </c>
      <c r="C156" t="s">
        <v>183</v>
      </c>
      <c r="D156">
        <v>187.8</v>
      </c>
      <c r="E156">
        <v>21.1</v>
      </c>
      <c r="F156">
        <v>9.5</v>
      </c>
      <c r="G156">
        <v>20.6</v>
      </c>
    </row>
    <row r="157" spans="1:7" x14ac:dyDescent="0.35">
      <c r="A157" t="s">
        <v>5</v>
      </c>
      <c r="B157" t="s">
        <v>18</v>
      </c>
      <c r="C157" t="s">
        <v>184</v>
      </c>
      <c r="D157">
        <v>4.0999999999999996</v>
      </c>
      <c r="E157">
        <v>11.6</v>
      </c>
      <c r="F157">
        <v>5.7</v>
      </c>
      <c r="G157">
        <v>3.2</v>
      </c>
    </row>
    <row r="158" spans="1:7" x14ac:dyDescent="0.35">
      <c r="A158" t="s">
        <v>5</v>
      </c>
      <c r="B158" t="s">
        <v>14</v>
      </c>
      <c r="C158" t="s">
        <v>185</v>
      </c>
      <c r="D158">
        <v>93.9</v>
      </c>
      <c r="E158">
        <v>43.5</v>
      </c>
      <c r="F158">
        <v>50.5</v>
      </c>
      <c r="G158">
        <v>15.3</v>
      </c>
    </row>
    <row r="159" spans="1:7" x14ac:dyDescent="0.35">
      <c r="A159" t="s">
        <v>5</v>
      </c>
      <c r="B159" t="s">
        <v>49</v>
      </c>
      <c r="C159" t="s">
        <v>186</v>
      </c>
      <c r="D159">
        <v>149.80000000000001</v>
      </c>
      <c r="E159">
        <v>1.3</v>
      </c>
      <c r="F159">
        <v>24.3</v>
      </c>
      <c r="G159">
        <v>10.1</v>
      </c>
    </row>
    <row r="160" spans="1:7" x14ac:dyDescent="0.35">
      <c r="A160" t="s">
        <v>5</v>
      </c>
      <c r="B160" t="s">
        <v>27</v>
      </c>
      <c r="C160" t="s">
        <v>187</v>
      </c>
      <c r="D160">
        <v>11.7</v>
      </c>
      <c r="E160">
        <v>36.9</v>
      </c>
      <c r="F160">
        <v>45.2</v>
      </c>
      <c r="G160">
        <v>7.3</v>
      </c>
    </row>
    <row r="161" spans="1:7" x14ac:dyDescent="0.35">
      <c r="A161" t="s">
        <v>5</v>
      </c>
      <c r="B161" t="s">
        <v>14</v>
      </c>
      <c r="C161" t="s">
        <v>188</v>
      </c>
      <c r="D161">
        <v>131.69999999999999</v>
      </c>
      <c r="E161">
        <v>18.399999999999999</v>
      </c>
      <c r="F161">
        <v>34.6</v>
      </c>
      <c r="G161">
        <v>12.9</v>
      </c>
    </row>
    <row r="162" spans="1:7" x14ac:dyDescent="0.35">
      <c r="A162" t="s">
        <v>5</v>
      </c>
      <c r="B162" t="s">
        <v>11</v>
      </c>
      <c r="C162" t="s">
        <v>189</v>
      </c>
      <c r="D162">
        <v>172.5</v>
      </c>
      <c r="E162">
        <v>18.100000000000001</v>
      </c>
      <c r="F162">
        <v>30.7</v>
      </c>
      <c r="G162">
        <v>16.399999999999999</v>
      </c>
    </row>
    <row r="163" spans="1:7" x14ac:dyDescent="0.35">
      <c r="A163" t="s">
        <v>5</v>
      </c>
      <c r="B163" t="s">
        <v>43</v>
      </c>
      <c r="C163" t="s">
        <v>190</v>
      </c>
      <c r="D163">
        <v>85.7</v>
      </c>
      <c r="E163">
        <v>35.799999999999997</v>
      </c>
      <c r="F163">
        <v>49.3</v>
      </c>
      <c r="G163">
        <v>13.3</v>
      </c>
    </row>
    <row r="164" spans="1:7" x14ac:dyDescent="0.35">
      <c r="A164" t="s">
        <v>5</v>
      </c>
      <c r="B164" t="s">
        <v>11</v>
      </c>
      <c r="C164" t="s">
        <v>191</v>
      </c>
      <c r="D164">
        <v>188.4</v>
      </c>
      <c r="E164">
        <v>18.100000000000001</v>
      </c>
      <c r="F164">
        <v>25.6</v>
      </c>
      <c r="G164">
        <v>19.899999999999999</v>
      </c>
    </row>
    <row r="165" spans="1:7" x14ac:dyDescent="0.35">
      <c r="A165" t="s">
        <v>5</v>
      </c>
      <c r="B165" t="s">
        <v>43</v>
      </c>
      <c r="C165" t="s">
        <v>192</v>
      </c>
      <c r="D165">
        <v>163.5</v>
      </c>
      <c r="E165">
        <v>36.799999999999997</v>
      </c>
      <c r="F165">
        <v>7.4</v>
      </c>
      <c r="G165">
        <v>18</v>
      </c>
    </row>
    <row r="166" spans="1:7" x14ac:dyDescent="0.35">
      <c r="A166" t="s">
        <v>5</v>
      </c>
      <c r="B166" t="s">
        <v>32</v>
      </c>
      <c r="C166" t="s">
        <v>193</v>
      </c>
      <c r="D166">
        <v>117.2</v>
      </c>
      <c r="E166">
        <v>14.7</v>
      </c>
      <c r="F166">
        <v>5.4</v>
      </c>
      <c r="G166">
        <v>11.9</v>
      </c>
    </row>
    <row r="167" spans="1:7" x14ac:dyDescent="0.35">
      <c r="A167" t="s">
        <v>5</v>
      </c>
      <c r="B167" t="s">
        <v>37</v>
      </c>
      <c r="C167" t="s">
        <v>194</v>
      </c>
      <c r="D167">
        <v>234.5</v>
      </c>
      <c r="E167">
        <v>3.4</v>
      </c>
      <c r="F167">
        <v>84.8</v>
      </c>
      <c r="G167">
        <v>16.899999999999999</v>
      </c>
    </row>
    <row r="168" spans="1:7" x14ac:dyDescent="0.35">
      <c r="A168" t="s">
        <v>5</v>
      </c>
      <c r="B168" t="s">
        <v>35</v>
      </c>
      <c r="C168" t="s">
        <v>195</v>
      </c>
      <c r="D168">
        <v>17.899999999999999</v>
      </c>
      <c r="E168">
        <v>37.6</v>
      </c>
      <c r="F168">
        <v>21.6</v>
      </c>
      <c r="G168">
        <v>8</v>
      </c>
    </row>
    <row r="169" spans="1:7" x14ac:dyDescent="0.35">
      <c r="A169" t="s">
        <v>5</v>
      </c>
      <c r="B169" t="s">
        <v>89</v>
      </c>
      <c r="C169" t="s">
        <v>196</v>
      </c>
      <c r="D169">
        <v>206.8</v>
      </c>
      <c r="E169">
        <v>5.2</v>
      </c>
      <c r="F169">
        <v>19.399999999999999</v>
      </c>
      <c r="G169">
        <v>17.2</v>
      </c>
    </row>
    <row r="170" spans="1:7" x14ac:dyDescent="0.35">
      <c r="A170" t="s">
        <v>5</v>
      </c>
      <c r="B170" t="s">
        <v>68</v>
      </c>
      <c r="C170" t="s">
        <v>136</v>
      </c>
      <c r="D170">
        <v>215.4</v>
      </c>
      <c r="E170">
        <v>23.6</v>
      </c>
      <c r="F170">
        <v>57.6</v>
      </c>
      <c r="G170">
        <v>17.100000000000001</v>
      </c>
    </row>
    <row r="171" spans="1:7" x14ac:dyDescent="0.35">
      <c r="A171" t="s">
        <v>5</v>
      </c>
      <c r="B171" t="s">
        <v>9</v>
      </c>
      <c r="C171" t="s">
        <v>197</v>
      </c>
      <c r="D171">
        <v>284.3</v>
      </c>
      <c r="E171">
        <v>10.6</v>
      </c>
      <c r="F171">
        <v>6.4</v>
      </c>
      <c r="G171">
        <v>20</v>
      </c>
    </row>
    <row r="172" spans="1:7" x14ac:dyDescent="0.35">
      <c r="A172" t="s">
        <v>5</v>
      </c>
      <c r="B172" t="s">
        <v>49</v>
      </c>
      <c r="C172" t="s">
        <v>144</v>
      </c>
      <c r="D172">
        <v>50</v>
      </c>
      <c r="E172">
        <v>11.6</v>
      </c>
      <c r="F172">
        <v>18.399999999999999</v>
      </c>
      <c r="G172">
        <v>8.4</v>
      </c>
    </row>
    <row r="173" spans="1:7" x14ac:dyDescent="0.35">
      <c r="A173" t="s">
        <v>5</v>
      </c>
      <c r="B173" t="s">
        <v>14</v>
      </c>
      <c r="C173" t="s">
        <v>198</v>
      </c>
      <c r="D173">
        <v>164.5</v>
      </c>
      <c r="E173">
        <v>20.9</v>
      </c>
      <c r="F173">
        <v>47.4</v>
      </c>
      <c r="G173">
        <v>17.5</v>
      </c>
    </row>
    <row r="174" spans="1:7" x14ac:dyDescent="0.35">
      <c r="A174" t="s">
        <v>5</v>
      </c>
      <c r="B174" t="s">
        <v>9</v>
      </c>
      <c r="C174" t="s">
        <v>199</v>
      </c>
      <c r="D174">
        <v>19.600000000000001</v>
      </c>
      <c r="E174">
        <v>20.100000000000001</v>
      </c>
      <c r="F174">
        <v>17</v>
      </c>
      <c r="G174">
        <v>7.6</v>
      </c>
    </row>
    <row r="175" spans="1:7" x14ac:dyDescent="0.35">
      <c r="A175" t="s">
        <v>5</v>
      </c>
      <c r="B175" t="s">
        <v>25</v>
      </c>
      <c r="C175" t="s">
        <v>200</v>
      </c>
      <c r="D175">
        <v>168.4</v>
      </c>
      <c r="E175">
        <v>7.1</v>
      </c>
      <c r="F175">
        <v>12.8</v>
      </c>
      <c r="G175">
        <v>16.7</v>
      </c>
    </row>
    <row r="176" spans="1:7" x14ac:dyDescent="0.35">
      <c r="A176" t="s">
        <v>5</v>
      </c>
      <c r="B176" t="s">
        <v>16</v>
      </c>
      <c r="C176" t="s">
        <v>201</v>
      </c>
      <c r="D176">
        <v>222.4</v>
      </c>
      <c r="E176">
        <v>3.4</v>
      </c>
      <c r="F176">
        <v>13.1</v>
      </c>
      <c r="G176">
        <v>16.5</v>
      </c>
    </row>
    <row r="177" spans="1:7" x14ac:dyDescent="0.35">
      <c r="A177" t="s">
        <v>5</v>
      </c>
      <c r="B177" t="s">
        <v>9</v>
      </c>
      <c r="C177" t="s">
        <v>202</v>
      </c>
      <c r="D177">
        <v>276.89999999999998</v>
      </c>
      <c r="E177">
        <v>48.9</v>
      </c>
      <c r="F177">
        <v>41.8</v>
      </c>
      <c r="G177">
        <v>27</v>
      </c>
    </row>
    <row r="178" spans="1:7" x14ac:dyDescent="0.35">
      <c r="A178" t="s">
        <v>5</v>
      </c>
      <c r="B178" t="s">
        <v>20</v>
      </c>
      <c r="C178" t="s">
        <v>203</v>
      </c>
      <c r="D178">
        <v>248.4</v>
      </c>
      <c r="E178">
        <v>30.2</v>
      </c>
      <c r="F178">
        <v>20.3</v>
      </c>
      <c r="G178">
        <v>20.2</v>
      </c>
    </row>
    <row r="179" spans="1:7" x14ac:dyDescent="0.35">
      <c r="A179" t="s">
        <v>5</v>
      </c>
      <c r="B179" t="s">
        <v>7</v>
      </c>
      <c r="C179" t="s">
        <v>204</v>
      </c>
      <c r="D179">
        <v>170.2</v>
      </c>
      <c r="E179">
        <v>7.8</v>
      </c>
      <c r="F179">
        <v>35.200000000000003</v>
      </c>
      <c r="G179">
        <v>16.7</v>
      </c>
    </row>
    <row r="180" spans="1:7" x14ac:dyDescent="0.35">
      <c r="A180" t="s">
        <v>5</v>
      </c>
      <c r="B180" t="s">
        <v>70</v>
      </c>
      <c r="C180" t="s">
        <v>205</v>
      </c>
      <c r="D180">
        <v>276.7</v>
      </c>
      <c r="E180">
        <v>2.2999999999999998</v>
      </c>
      <c r="F180">
        <v>23.7</v>
      </c>
      <c r="G180">
        <v>16.8</v>
      </c>
    </row>
    <row r="181" spans="1:7" x14ac:dyDescent="0.35">
      <c r="A181" t="s">
        <v>5</v>
      </c>
      <c r="B181" t="s">
        <v>96</v>
      </c>
      <c r="C181" t="s">
        <v>206</v>
      </c>
      <c r="D181">
        <v>165.6</v>
      </c>
      <c r="E181">
        <v>10</v>
      </c>
      <c r="F181">
        <v>17.600000000000001</v>
      </c>
      <c r="G181">
        <v>17.600000000000001</v>
      </c>
    </row>
    <row r="182" spans="1:7" x14ac:dyDescent="0.35">
      <c r="A182" t="s">
        <v>5</v>
      </c>
      <c r="B182" t="s">
        <v>9</v>
      </c>
      <c r="C182" t="s">
        <v>207</v>
      </c>
      <c r="D182">
        <v>156.6</v>
      </c>
      <c r="E182">
        <v>2.6</v>
      </c>
      <c r="F182">
        <v>8.3000000000000007</v>
      </c>
      <c r="G182">
        <v>15.5</v>
      </c>
    </row>
    <row r="183" spans="1:7" x14ac:dyDescent="0.35">
      <c r="A183" t="s">
        <v>5</v>
      </c>
      <c r="B183" t="s">
        <v>96</v>
      </c>
      <c r="C183" t="s">
        <v>208</v>
      </c>
      <c r="D183">
        <v>218.5</v>
      </c>
      <c r="E183">
        <v>5.4</v>
      </c>
      <c r="F183">
        <v>27.4</v>
      </c>
      <c r="G183">
        <v>17.2</v>
      </c>
    </row>
    <row r="184" spans="1:7" x14ac:dyDescent="0.35">
      <c r="A184" t="s">
        <v>5</v>
      </c>
      <c r="B184" t="s">
        <v>27</v>
      </c>
      <c r="C184" t="s">
        <v>197</v>
      </c>
      <c r="D184">
        <v>56.2</v>
      </c>
      <c r="E184">
        <v>5.7</v>
      </c>
      <c r="F184">
        <v>29.7</v>
      </c>
      <c r="G184">
        <v>8.6999999999999993</v>
      </c>
    </row>
    <row r="185" spans="1:7" x14ac:dyDescent="0.35">
      <c r="A185" t="s">
        <v>5</v>
      </c>
      <c r="B185" t="s">
        <v>209</v>
      </c>
      <c r="C185" t="s">
        <v>13</v>
      </c>
      <c r="D185">
        <v>287.60000000000002</v>
      </c>
      <c r="E185">
        <v>43</v>
      </c>
      <c r="F185">
        <v>71.8</v>
      </c>
      <c r="G185">
        <v>26.2</v>
      </c>
    </row>
    <row r="186" spans="1:7" x14ac:dyDescent="0.35">
      <c r="A186" t="s">
        <v>5</v>
      </c>
      <c r="B186" t="s">
        <v>210</v>
      </c>
      <c r="C186" t="s">
        <v>56</v>
      </c>
      <c r="D186">
        <v>253.8</v>
      </c>
      <c r="E186">
        <v>21.3</v>
      </c>
      <c r="F186">
        <v>30</v>
      </c>
      <c r="G186">
        <v>17.600000000000001</v>
      </c>
    </row>
    <row r="187" spans="1:7" x14ac:dyDescent="0.35">
      <c r="A187" t="s">
        <v>5</v>
      </c>
      <c r="B187" t="s">
        <v>18</v>
      </c>
      <c r="C187" t="s">
        <v>211</v>
      </c>
      <c r="D187">
        <v>205</v>
      </c>
      <c r="E187">
        <v>45.1</v>
      </c>
      <c r="F187">
        <v>19.600000000000001</v>
      </c>
      <c r="G187">
        <v>22.6</v>
      </c>
    </row>
    <row r="188" spans="1:7" x14ac:dyDescent="0.35">
      <c r="A188" t="s">
        <v>5</v>
      </c>
      <c r="B188" t="s">
        <v>91</v>
      </c>
      <c r="C188" t="s">
        <v>212</v>
      </c>
      <c r="D188">
        <v>139.5</v>
      </c>
      <c r="E188">
        <v>2.1</v>
      </c>
      <c r="F188">
        <v>26.6</v>
      </c>
      <c r="G188">
        <v>10.3</v>
      </c>
    </row>
    <row r="189" spans="1:7" x14ac:dyDescent="0.35">
      <c r="A189" t="s">
        <v>5</v>
      </c>
      <c r="B189" t="s">
        <v>49</v>
      </c>
      <c r="C189" t="s">
        <v>213</v>
      </c>
      <c r="D189">
        <v>191.1</v>
      </c>
      <c r="E189">
        <v>28.7</v>
      </c>
      <c r="F189">
        <v>18.2</v>
      </c>
      <c r="G189">
        <v>17.3</v>
      </c>
    </row>
    <row r="190" spans="1:7" x14ac:dyDescent="0.35">
      <c r="A190" t="s">
        <v>5</v>
      </c>
      <c r="B190" t="s">
        <v>70</v>
      </c>
      <c r="C190" t="s">
        <v>214</v>
      </c>
      <c r="D190">
        <v>286</v>
      </c>
      <c r="E190">
        <v>13.9</v>
      </c>
      <c r="F190">
        <v>3.7</v>
      </c>
      <c r="G190">
        <v>20.9</v>
      </c>
    </row>
    <row r="191" spans="1:7" x14ac:dyDescent="0.35">
      <c r="A191" t="s">
        <v>5</v>
      </c>
      <c r="B191" t="s">
        <v>86</v>
      </c>
      <c r="C191" t="s">
        <v>215</v>
      </c>
      <c r="D191">
        <v>18.7</v>
      </c>
      <c r="E191">
        <v>12.1</v>
      </c>
      <c r="F191">
        <v>23.4</v>
      </c>
      <c r="G191">
        <v>6.7</v>
      </c>
    </row>
    <row r="192" spans="1:7" x14ac:dyDescent="0.35">
      <c r="A192" t="s">
        <v>5</v>
      </c>
      <c r="B192" t="s">
        <v>9</v>
      </c>
      <c r="C192" t="s">
        <v>216</v>
      </c>
      <c r="D192">
        <v>39.5</v>
      </c>
      <c r="E192">
        <v>41.1</v>
      </c>
      <c r="F192">
        <v>5.8</v>
      </c>
      <c r="G192">
        <v>10.8</v>
      </c>
    </row>
    <row r="193" spans="1:7" x14ac:dyDescent="0.35">
      <c r="A193" t="s">
        <v>5</v>
      </c>
      <c r="B193" t="s">
        <v>9</v>
      </c>
      <c r="C193" t="s">
        <v>217</v>
      </c>
      <c r="D193">
        <v>75.5</v>
      </c>
      <c r="E193">
        <v>10.8</v>
      </c>
      <c r="F193">
        <v>6</v>
      </c>
      <c r="G193">
        <v>11.9</v>
      </c>
    </row>
    <row r="194" spans="1:7" x14ac:dyDescent="0.35">
      <c r="A194" t="s">
        <v>5</v>
      </c>
      <c r="B194" t="s">
        <v>18</v>
      </c>
      <c r="C194" t="s">
        <v>218</v>
      </c>
      <c r="D194">
        <v>17.2</v>
      </c>
      <c r="E194">
        <v>4.0999999999999996</v>
      </c>
      <c r="F194">
        <v>31.6</v>
      </c>
      <c r="G194">
        <v>5.9</v>
      </c>
    </row>
    <row r="195" spans="1:7" x14ac:dyDescent="0.35">
      <c r="A195" t="s">
        <v>5</v>
      </c>
      <c r="B195" t="s">
        <v>9</v>
      </c>
      <c r="C195" t="s">
        <v>192</v>
      </c>
      <c r="D195">
        <v>166.8</v>
      </c>
      <c r="E195">
        <v>42</v>
      </c>
      <c r="F195">
        <v>3.6</v>
      </c>
      <c r="G195">
        <v>19.600000000000001</v>
      </c>
    </row>
    <row r="196" spans="1:7" x14ac:dyDescent="0.35">
      <c r="A196" t="s">
        <v>5</v>
      </c>
      <c r="B196" t="s">
        <v>11</v>
      </c>
      <c r="C196" t="s">
        <v>219</v>
      </c>
      <c r="D196">
        <v>149.69999999999999</v>
      </c>
      <c r="E196">
        <v>35.6</v>
      </c>
      <c r="F196">
        <v>6</v>
      </c>
      <c r="G196">
        <v>17.3</v>
      </c>
    </row>
    <row r="197" spans="1:7" x14ac:dyDescent="0.35">
      <c r="A197" t="s">
        <v>5</v>
      </c>
      <c r="B197" t="s">
        <v>49</v>
      </c>
      <c r="C197" t="s">
        <v>220</v>
      </c>
      <c r="D197">
        <v>38.200000000000003</v>
      </c>
      <c r="E197">
        <v>3.7</v>
      </c>
      <c r="F197">
        <v>13.8</v>
      </c>
      <c r="G197">
        <v>7.6</v>
      </c>
    </row>
    <row r="198" spans="1:7" x14ac:dyDescent="0.35">
      <c r="A198" t="s">
        <v>5</v>
      </c>
      <c r="B198" t="s">
        <v>9</v>
      </c>
      <c r="C198" t="s">
        <v>221</v>
      </c>
      <c r="D198">
        <v>94.2</v>
      </c>
      <c r="E198">
        <v>4.9000000000000004</v>
      </c>
      <c r="F198">
        <v>8.1</v>
      </c>
      <c r="G198">
        <v>14</v>
      </c>
    </row>
    <row r="199" spans="1:7" x14ac:dyDescent="0.35">
      <c r="A199" t="s">
        <v>5</v>
      </c>
      <c r="B199" t="s">
        <v>14</v>
      </c>
      <c r="C199" t="s">
        <v>151</v>
      </c>
      <c r="D199">
        <v>177</v>
      </c>
      <c r="E199">
        <v>9.3000000000000007</v>
      </c>
      <c r="F199">
        <v>6.4</v>
      </c>
      <c r="G199">
        <v>14.8</v>
      </c>
    </row>
    <row r="200" spans="1:7" x14ac:dyDescent="0.35">
      <c r="A200" t="s">
        <v>5</v>
      </c>
      <c r="B200" t="s">
        <v>68</v>
      </c>
      <c r="C200" t="s">
        <v>185</v>
      </c>
      <c r="D200">
        <v>283.60000000000002</v>
      </c>
      <c r="E200">
        <v>42</v>
      </c>
      <c r="F200">
        <v>66.2</v>
      </c>
      <c r="G200">
        <v>25.5</v>
      </c>
    </row>
    <row r="201" spans="1:7" x14ac:dyDescent="0.35">
      <c r="D201">
        <v>232.1</v>
      </c>
      <c r="E201">
        <v>8.6</v>
      </c>
      <c r="F201">
        <v>8.6999999999999993</v>
      </c>
      <c r="G201">
        <v>18.399999999999999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BCD3-B210-459A-B05C-80443D713F5B}">
  <sheetPr codeName="Sheet2"/>
  <dimension ref="A1:R201"/>
  <sheetViews>
    <sheetView topLeftCell="F1" zoomScale="98" zoomScaleNormal="98" workbookViewId="0">
      <selection activeCell="L13" sqref="L13"/>
    </sheetView>
  </sheetViews>
  <sheetFormatPr defaultRowHeight="14.5" x14ac:dyDescent="0.35"/>
  <cols>
    <col min="1" max="1" width="12.08984375" bestFit="1" customWidth="1"/>
    <col min="2" max="2" width="14.453125" bestFit="1" customWidth="1"/>
    <col min="3" max="3" width="16.08984375" bestFit="1" customWidth="1"/>
    <col min="4" max="4" width="5.90625" bestFit="1" customWidth="1"/>
    <col min="5" max="5" width="19.6328125" bestFit="1" customWidth="1"/>
    <col min="6" max="6" width="33.7265625" bestFit="1" customWidth="1"/>
    <col min="7" max="8" width="33.7265625" customWidth="1"/>
    <col min="9" max="9" width="7.453125" bestFit="1" customWidth="1"/>
    <col min="10" max="10" width="10.7265625" bestFit="1" customWidth="1"/>
    <col min="11" max="12" width="7.453125" customWidth="1"/>
    <col min="14" max="14" width="27.36328125" bestFit="1" customWidth="1"/>
    <col min="15" max="15" width="30.7265625" customWidth="1"/>
    <col min="16" max="16" width="17.08984375" bestFit="1" customWidth="1"/>
    <col min="17" max="17" width="10.54296875" customWidth="1"/>
  </cols>
  <sheetData>
    <row r="1" spans="1:18" x14ac:dyDescent="0.35">
      <c r="A1" t="s">
        <v>223</v>
      </c>
      <c r="B1" t="s">
        <v>4</v>
      </c>
      <c r="C1" t="s">
        <v>224</v>
      </c>
      <c r="D1" t="s">
        <v>0</v>
      </c>
      <c r="E1" t="s">
        <v>254</v>
      </c>
      <c r="F1" t="s">
        <v>255</v>
      </c>
      <c r="G1" t="s">
        <v>256</v>
      </c>
      <c r="H1" t="s">
        <v>257</v>
      </c>
      <c r="I1" t="s">
        <v>3</v>
      </c>
      <c r="J1" t="s">
        <v>258</v>
      </c>
    </row>
    <row r="2" spans="1:18" x14ac:dyDescent="0.35">
      <c r="A2" t="s">
        <v>5</v>
      </c>
      <c r="B2" t="s">
        <v>18</v>
      </c>
      <c r="C2" t="s">
        <v>222</v>
      </c>
      <c r="D2">
        <v>230.1</v>
      </c>
      <c r="E2" s="5">
        <f>AVERAGE(advertising3[TV])</f>
        <v>147.04249999999999</v>
      </c>
      <c r="F2" s="5">
        <f>advertising3[[#This Row],[TV]]-advertising3[[#This Row],[Mean of TV Budget]]</f>
        <v>83.057500000000005</v>
      </c>
      <c r="G2" s="5">
        <f>AVERAGE(advertising3[Sales])</f>
        <v>15.130500000000005</v>
      </c>
      <c r="H2" s="5">
        <f>advertising3[[#This Row],[Sales]]-advertising3[[#This Row],[Mean of Sales]]</f>
        <v>6.9694999999999965</v>
      </c>
      <c r="I2">
        <v>22.1</v>
      </c>
      <c r="J2" s="5">
        <f>advertising3[[#This Row],[Variation of TV Budgets from Mean]]*advertising3[[#This Row],[Variation of Sales from Mean]]</f>
        <v>578.86924624999972</v>
      </c>
      <c r="L2">
        <f>AVERAGE(advertising3[Covariance])</f>
        <v>406.78390374999998</v>
      </c>
      <c r="N2" s="5"/>
      <c r="O2" s="6"/>
      <c r="Q2" t="s">
        <v>225</v>
      </c>
      <c r="R2" t="s">
        <v>226</v>
      </c>
    </row>
    <row r="3" spans="1:18" x14ac:dyDescent="0.35">
      <c r="A3" t="s">
        <v>5</v>
      </c>
      <c r="B3" t="s">
        <v>7</v>
      </c>
      <c r="C3" t="s">
        <v>6</v>
      </c>
      <c r="D3">
        <v>44.5</v>
      </c>
      <c r="E3" s="5">
        <f>AVERAGE(advertising3[TV])</f>
        <v>147.04249999999999</v>
      </c>
      <c r="F3" s="5">
        <f>advertising3[[#This Row],[TV]]-advertising3[[#This Row],[Mean of TV Budget]]</f>
        <v>-102.54249999999999</v>
      </c>
      <c r="G3" s="5">
        <f>AVERAGE(advertising3[Sales])</f>
        <v>15.130500000000005</v>
      </c>
      <c r="H3" s="5">
        <f>advertising3[[#This Row],[Sales]]-advertising3[[#This Row],[Mean of Sales]]</f>
        <v>-4.7305000000000046</v>
      </c>
      <c r="I3">
        <v>10.4</v>
      </c>
      <c r="J3" s="5">
        <f>advertising3[[#This Row],[Variation of TV Budgets from Mean]]*advertising3[[#This Row],[Variation of Sales from Mean]]</f>
        <v>485.07729625000042</v>
      </c>
    </row>
    <row r="4" spans="1:18" x14ac:dyDescent="0.35">
      <c r="A4" t="s">
        <v>5</v>
      </c>
      <c r="B4" t="s">
        <v>9</v>
      </c>
      <c r="C4" t="s">
        <v>8</v>
      </c>
      <c r="D4">
        <v>17.2</v>
      </c>
      <c r="E4" s="5">
        <f>AVERAGE(advertising3[TV])</f>
        <v>147.04249999999999</v>
      </c>
      <c r="F4" s="5">
        <f>advertising3[[#This Row],[TV]]-advertising3[[#This Row],[Mean of TV Budget]]</f>
        <v>-129.8425</v>
      </c>
      <c r="G4" s="5">
        <f>AVERAGE(advertising3[Sales])</f>
        <v>15.130500000000005</v>
      </c>
      <c r="H4" s="5">
        <f>advertising3[[#This Row],[Sales]]-advertising3[[#This Row],[Mean of Sales]]</f>
        <v>-3.1305000000000049</v>
      </c>
      <c r="I4">
        <v>12</v>
      </c>
      <c r="J4" s="5">
        <f>advertising3[[#This Row],[Variation of TV Budgets from Mean]]*advertising3[[#This Row],[Variation of Sales from Mean]]</f>
        <v>406.47194625000066</v>
      </c>
      <c r="L4">
        <f>_xlfn.STDEV.P(advertising3[TV])</f>
        <v>85.639331756792714</v>
      </c>
      <c r="Q4" t="s">
        <v>227</v>
      </c>
      <c r="R4" t="s">
        <v>228</v>
      </c>
    </row>
    <row r="5" spans="1:18" x14ac:dyDescent="0.35">
      <c r="A5" t="s">
        <v>5</v>
      </c>
      <c r="B5" t="s">
        <v>11</v>
      </c>
      <c r="C5" t="s">
        <v>10</v>
      </c>
      <c r="D5">
        <v>151.5</v>
      </c>
      <c r="E5" s="5">
        <f>AVERAGE(advertising3[TV])</f>
        <v>147.04249999999999</v>
      </c>
      <c r="F5" s="5">
        <f>advertising3[[#This Row],[TV]]-advertising3[[#This Row],[Mean of TV Budget]]</f>
        <v>4.4575000000000102</v>
      </c>
      <c r="G5" s="5">
        <f>AVERAGE(advertising3[Sales])</f>
        <v>15.130500000000005</v>
      </c>
      <c r="H5" s="5">
        <f>advertising3[[#This Row],[Sales]]-advertising3[[#This Row],[Mean of Sales]]</f>
        <v>1.3694999999999951</v>
      </c>
      <c r="I5">
        <v>16.5</v>
      </c>
      <c r="J5" s="5">
        <f>advertising3[[#This Row],[Variation of TV Budgets from Mean]]*advertising3[[#This Row],[Variation of Sales from Mean]]</f>
        <v>6.1045462499999923</v>
      </c>
      <c r="L5">
        <f>_xlfn.STDEV.P(advertising3[Sales])</f>
        <v>5.2706659683573083</v>
      </c>
      <c r="R5" t="s">
        <v>229</v>
      </c>
    </row>
    <row r="6" spans="1:18" x14ac:dyDescent="0.35">
      <c r="A6" t="s">
        <v>5</v>
      </c>
      <c r="B6" t="s">
        <v>12</v>
      </c>
      <c r="C6" t="s">
        <v>8</v>
      </c>
      <c r="D6">
        <v>180.8</v>
      </c>
      <c r="E6" s="5">
        <f>AVERAGE(advertising3[TV])</f>
        <v>147.04249999999999</v>
      </c>
      <c r="F6" s="5">
        <f>advertising3[[#This Row],[TV]]-advertising3[[#This Row],[Mean of TV Budget]]</f>
        <v>33.757500000000022</v>
      </c>
      <c r="G6" s="5">
        <f>AVERAGE(advertising3[Sales])</f>
        <v>15.130500000000005</v>
      </c>
      <c r="H6" s="5">
        <f>advertising3[[#This Row],[Sales]]-advertising3[[#This Row],[Mean of Sales]]</f>
        <v>2.7694999999999936</v>
      </c>
      <c r="I6">
        <v>17.899999999999999</v>
      </c>
      <c r="J6" s="5">
        <f>advertising3[[#This Row],[Variation of TV Budgets from Mean]]*advertising3[[#This Row],[Variation of Sales from Mean]]</f>
        <v>93.491396249999852</v>
      </c>
      <c r="R6" t="s">
        <v>230</v>
      </c>
    </row>
    <row r="7" spans="1:18" x14ac:dyDescent="0.35">
      <c r="A7" t="s">
        <v>5</v>
      </c>
      <c r="B7" t="s">
        <v>14</v>
      </c>
      <c r="C7" t="s">
        <v>13</v>
      </c>
      <c r="D7">
        <v>8.6999999999999993</v>
      </c>
      <c r="E7" s="5">
        <f>AVERAGE(advertising3[TV])</f>
        <v>147.04249999999999</v>
      </c>
      <c r="F7" s="5">
        <f>advertising3[[#This Row],[TV]]-advertising3[[#This Row],[Mean of TV Budget]]</f>
        <v>-138.3425</v>
      </c>
      <c r="G7" s="5">
        <f>AVERAGE(advertising3[Sales])</f>
        <v>15.130500000000005</v>
      </c>
      <c r="H7" s="5">
        <f>advertising3[[#This Row],[Sales]]-advertising3[[#This Row],[Mean of Sales]]</f>
        <v>-7.9305000000000048</v>
      </c>
      <c r="I7">
        <v>7.2</v>
      </c>
      <c r="J7" s="5">
        <f>advertising3[[#This Row],[Variation of TV Budgets from Mean]]*advertising3[[#This Row],[Variation of Sales from Mean]]</f>
        <v>1097.1251962500007</v>
      </c>
    </row>
    <row r="8" spans="1:18" x14ac:dyDescent="0.35">
      <c r="A8" t="s">
        <v>5</v>
      </c>
      <c r="B8" t="s">
        <v>16</v>
      </c>
      <c r="C8" t="s">
        <v>15</v>
      </c>
      <c r="D8">
        <v>57.5</v>
      </c>
      <c r="E8" s="5">
        <f>AVERAGE(advertising3[TV])</f>
        <v>147.04249999999999</v>
      </c>
      <c r="F8" s="5">
        <f>advertising3[[#This Row],[TV]]-advertising3[[#This Row],[Mean of TV Budget]]</f>
        <v>-89.54249999999999</v>
      </c>
      <c r="G8" s="5">
        <f>AVERAGE(advertising3[Sales])</f>
        <v>15.130500000000005</v>
      </c>
      <c r="H8" s="5">
        <f>advertising3[[#This Row],[Sales]]-advertising3[[#This Row],[Mean of Sales]]</f>
        <v>-3.3305000000000042</v>
      </c>
      <c r="I8">
        <v>11.8</v>
      </c>
      <c r="J8" s="5">
        <f>advertising3[[#This Row],[Variation of TV Budgets from Mean]]*advertising3[[#This Row],[Variation of Sales from Mean]]</f>
        <v>298.22129625000036</v>
      </c>
      <c r="L8">
        <f>L2/(L4*L5)</f>
        <v>0.90120791330233241</v>
      </c>
    </row>
    <row r="9" spans="1:18" x14ac:dyDescent="0.35">
      <c r="A9" t="s">
        <v>5</v>
      </c>
      <c r="B9" t="s">
        <v>18</v>
      </c>
      <c r="C9" t="s">
        <v>17</v>
      </c>
      <c r="D9">
        <v>120.2</v>
      </c>
      <c r="E9" s="5">
        <f>AVERAGE(advertising3[TV])</f>
        <v>147.04249999999999</v>
      </c>
      <c r="F9" s="5">
        <f>advertising3[[#This Row],[TV]]-advertising3[[#This Row],[Mean of TV Budget]]</f>
        <v>-26.842499999999987</v>
      </c>
      <c r="G9" s="5">
        <f>AVERAGE(advertising3[Sales])</f>
        <v>15.130500000000005</v>
      </c>
      <c r="H9" s="5">
        <f>advertising3[[#This Row],[Sales]]-advertising3[[#This Row],[Mean of Sales]]</f>
        <v>-1.9305000000000057</v>
      </c>
      <c r="I9">
        <v>13.2</v>
      </c>
      <c r="J9" s="5">
        <f>advertising3[[#This Row],[Variation of TV Budgets from Mean]]*advertising3[[#This Row],[Variation of Sales from Mean]]</f>
        <v>51.819446250000126</v>
      </c>
    </row>
    <row r="10" spans="1:18" x14ac:dyDescent="0.35">
      <c r="A10" t="s">
        <v>5</v>
      </c>
      <c r="B10" t="s">
        <v>20</v>
      </c>
      <c r="C10" t="s">
        <v>19</v>
      </c>
      <c r="D10">
        <v>8.6</v>
      </c>
      <c r="E10" s="5">
        <f>AVERAGE(advertising3[TV])</f>
        <v>147.04249999999999</v>
      </c>
      <c r="F10" s="5">
        <f>advertising3[[#This Row],[TV]]-advertising3[[#This Row],[Mean of TV Budget]]</f>
        <v>-138.4425</v>
      </c>
      <c r="G10" s="5">
        <f>AVERAGE(advertising3[Sales])</f>
        <v>15.130500000000005</v>
      </c>
      <c r="H10" s="5">
        <f>advertising3[[#This Row],[Sales]]-advertising3[[#This Row],[Mean of Sales]]</f>
        <v>-10.330500000000004</v>
      </c>
      <c r="I10">
        <v>4.8</v>
      </c>
      <c r="J10" s="5">
        <f>advertising3[[#This Row],[Variation of TV Budgets from Mean]]*advertising3[[#This Row],[Variation of Sales from Mean]]</f>
        <v>1430.1802462500004</v>
      </c>
      <c r="R10" t="s">
        <v>231</v>
      </c>
    </row>
    <row r="11" spans="1:18" x14ac:dyDescent="0.35">
      <c r="A11" t="s">
        <v>5</v>
      </c>
      <c r="B11" t="s">
        <v>22</v>
      </c>
      <c r="C11" t="s">
        <v>21</v>
      </c>
      <c r="D11">
        <v>199.8</v>
      </c>
      <c r="E11" s="5">
        <f>AVERAGE(advertising3[TV])</f>
        <v>147.04249999999999</v>
      </c>
      <c r="F11" s="5">
        <f>advertising3[[#This Row],[TV]]-advertising3[[#This Row],[Mean of TV Budget]]</f>
        <v>52.757500000000022</v>
      </c>
      <c r="G11" s="5">
        <f>AVERAGE(advertising3[Sales])</f>
        <v>15.130500000000005</v>
      </c>
      <c r="H11" s="5">
        <f>advertising3[[#This Row],[Sales]]-advertising3[[#This Row],[Mean of Sales]]</f>
        <v>0.4694999999999947</v>
      </c>
      <c r="I11">
        <v>15.6</v>
      </c>
      <c r="J11" s="5">
        <f>advertising3[[#This Row],[Variation of TV Budgets from Mean]]*advertising3[[#This Row],[Variation of Sales from Mean]]</f>
        <v>24.769646249999731</v>
      </c>
    </row>
    <row r="12" spans="1:18" x14ac:dyDescent="0.35">
      <c r="A12" t="s">
        <v>5</v>
      </c>
      <c r="B12" t="s">
        <v>9</v>
      </c>
      <c r="C12" t="s">
        <v>23</v>
      </c>
      <c r="D12">
        <v>66.099999999999994</v>
      </c>
      <c r="E12" s="5">
        <f>AVERAGE(advertising3[TV])</f>
        <v>147.04249999999999</v>
      </c>
      <c r="F12" s="5">
        <f>advertising3[[#This Row],[TV]]-advertising3[[#This Row],[Mean of TV Budget]]</f>
        <v>-80.942499999999995</v>
      </c>
      <c r="G12" s="5">
        <f>AVERAGE(advertising3[Sales])</f>
        <v>15.130500000000005</v>
      </c>
      <c r="H12" s="5">
        <f>advertising3[[#This Row],[Sales]]-advertising3[[#This Row],[Mean of Sales]]</f>
        <v>-2.5305000000000053</v>
      </c>
      <c r="I12">
        <v>12.6</v>
      </c>
      <c r="J12" s="5">
        <f>advertising3[[#This Row],[Variation of TV Budgets from Mean]]*advertising3[[#This Row],[Variation of Sales from Mean]]</f>
        <v>204.82499625000042</v>
      </c>
    </row>
    <row r="13" spans="1:18" x14ac:dyDescent="0.35">
      <c r="A13" t="s">
        <v>5</v>
      </c>
      <c r="B13" t="s">
        <v>25</v>
      </c>
      <c r="C13" t="s">
        <v>24</v>
      </c>
      <c r="D13">
        <v>214.7</v>
      </c>
      <c r="E13" s="5">
        <f>AVERAGE(advertising3[TV])</f>
        <v>147.04249999999999</v>
      </c>
      <c r="F13" s="5">
        <f>advertising3[[#This Row],[TV]]-advertising3[[#This Row],[Mean of TV Budget]]</f>
        <v>67.657499999999999</v>
      </c>
      <c r="G13" s="5">
        <f>AVERAGE(advertising3[Sales])</f>
        <v>15.130500000000005</v>
      </c>
      <c r="H13" s="5">
        <f>advertising3[[#This Row],[Sales]]-advertising3[[#This Row],[Mean of Sales]]</f>
        <v>2.2694999999999936</v>
      </c>
      <c r="I13">
        <v>17.399999999999999</v>
      </c>
      <c r="J13" s="5">
        <f>advertising3[[#This Row],[Variation of TV Budgets from Mean]]*advertising3[[#This Row],[Variation of Sales from Mean]]</f>
        <v>153.54869624999958</v>
      </c>
      <c r="L13">
        <v>-1</v>
      </c>
      <c r="M13">
        <v>1</v>
      </c>
    </row>
    <row r="14" spans="1:18" x14ac:dyDescent="0.35">
      <c r="A14" t="s">
        <v>5</v>
      </c>
      <c r="B14" t="s">
        <v>27</v>
      </c>
      <c r="C14" t="s">
        <v>26</v>
      </c>
      <c r="D14">
        <v>23.8</v>
      </c>
      <c r="E14" s="5">
        <f>AVERAGE(advertising3[TV])</f>
        <v>147.04249999999999</v>
      </c>
      <c r="F14" s="5">
        <f>advertising3[[#This Row],[TV]]-advertising3[[#This Row],[Mean of TV Budget]]</f>
        <v>-123.24249999999999</v>
      </c>
      <c r="G14" s="5">
        <f>AVERAGE(advertising3[Sales])</f>
        <v>15.130500000000005</v>
      </c>
      <c r="H14" s="5">
        <f>advertising3[[#This Row],[Sales]]-advertising3[[#This Row],[Mean of Sales]]</f>
        <v>-5.9305000000000057</v>
      </c>
      <c r="I14">
        <v>9.1999999999999993</v>
      </c>
      <c r="J14" s="5">
        <f>advertising3[[#This Row],[Variation of TV Budgets from Mean]]*advertising3[[#This Row],[Variation of Sales from Mean]]</f>
        <v>730.88964625000062</v>
      </c>
    </row>
    <row r="15" spans="1:18" x14ac:dyDescent="0.35">
      <c r="A15" t="s">
        <v>5</v>
      </c>
      <c r="B15" t="s">
        <v>22</v>
      </c>
      <c r="C15" t="s">
        <v>28</v>
      </c>
      <c r="D15">
        <v>97.5</v>
      </c>
      <c r="E15" s="5">
        <f>AVERAGE(advertising3[TV])</f>
        <v>147.04249999999999</v>
      </c>
      <c r="F15" s="5">
        <f>advertising3[[#This Row],[TV]]-advertising3[[#This Row],[Mean of TV Budget]]</f>
        <v>-49.54249999999999</v>
      </c>
      <c r="G15" s="5">
        <f>AVERAGE(advertising3[Sales])</f>
        <v>15.130500000000005</v>
      </c>
      <c r="H15" s="5">
        <f>advertising3[[#This Row],[Sales]]-advertising3[[#This Row],[Mean of Sales]]</f>
        <v>-1.4305000000000057</v>
      </c>
      <c r="I15">
        <v>13.7</v>
      </c>
      <c r="J15" s="5">
        <f>advertising3[[#This Row],[Variation of TV Budgets from Mean]]*advertising3[[#This Row],[Variation of Sales from Mean]]</f>
        <v>70.87054625000026</v>
      </c>
    </row>
    <row r="16" spans="1:18" x14ac:dyDescent="0.35">
      <c r="A16" t="s">
        <v>5</v>
      </c>
      <c r="B16" t="s">
        <v>18</v>
      </c>
      <c r="C16" t="s">
        <v>29</v>
      </c>
      <c r="D16">
        <v>204.1</v>
      </c>
      <c r="E16" s="5">
        <f>AVERAGE(advertising3[TV])</f>
        <v>147.04249999999999</v>
      </c>
      <c r="F16" s="5">
        <f>advertising3[[#This Row],[TV]]-advertising3[[#This Row],[Mean of TV Budget]]</f>
        <v>57.057500000000005</v>
      </c>
      <c r="G16" s="5">
        <f>AVERAGE(advertising3[Sales])</f>
        <v>15.130500000000005</v>
      </c>
      <c r="H16" s="5">
        <f>advertising3[[#This Row],[Sales]]-advertising3[[#This Row],[Mean of Sales]]</f>
        <v>3.8694999999999951</v>
      </c>
      <c r="I16">
        <v>19</v>
      </c>
      <c r="J16" s="5">
        <f>advertising3[[#This Row],[Variation of TV Budgets from Mean]]*advertising3[[#This Row],[Variation of Sales from Mean]]</f>
        <v>220.78399624999975</v>
      </c>
    </row>
    <row r="17" spans="1:17" x14ac:dyDescent="0.35">
      <c r="A17" t="s">
        <v>5</v>
      </c>
      <c r="B17" t="s">
        <v>18</v>
      </c>
      <c r="C17" t="s">
        <v>30</v>
      </c>
      <c r="D17">
        <v>195.4</v>
      </c>
      <c r="E17" s="5">
        <f>AVERAGE(advertising3[TV])</f>
        <v>147.04249999999999</v>
      </c>
      <c r="F17" s="5">
        <f>advertising3[[#This Row],[TV]]-advertising3[[#This Row],[Mean of TV Budget]]</f>
        <v>48.357500000000016</v>
      </c>
      <c r="G17" s="5">
        <f>AVERAGE(advertising3[Sales])</f>
        <v>15.130500000000005</v>
      </c>
      <c r="H17" s="5">
        <f>advertising3[[#This Row],[Sales]]-advertising3[[#This Row],[Mean of Sales]]</f>
        <v>7.2694999999999936</v>
      </c>
      <c r="I17">
        <v>22.4</v>
      </c>
      <c r="J17" s="5">
        <f>advertising3[[#This Row],[Variation of TV Budgets from Mean]]*advertising3[[#This Row],[Variation of Sales from Mean]]</f>
        <v>351.53484624999982</v>
      </c>
    </row>
    <row r="18" spans="1:17" x14ac:dyDescent="0.35">
      <c r="A18" t="s">
        <v>5</v>
      </c>
      <c r="B18" t="s">
        <v>32</v>
      </c>
      <c r="C18" t="s">
        <v>31</v>
      </c>
      <c r="D18">
        <v>67.8</v>
      </c>
      <c r="E18" s="5">
        <f>AVERAGE(advertising3[TV])</f>
        <v>147.04249999999999</v>
      </c>
      <c r="F18" s="5">
        <f>advertising3[[#This Row],[TV]]-advertising3[[#This Row],[Mean of TV Budget]]</f>
        <v>-79.242499999999993</v>
      </c>
      <c r="G18" s="5">
        <f>AVERAGE(advertising3[Sales])</f>
        <v>15.130500000000005</v>
      </c>
      <c r="H18" s="5">
        <f>advertising3[[#This Row],[Sales]]-advertising3[[#This Row],[Mean of Sales]]</f>
        <v>-2.6305000000000049</v>
      </c>
      <c r="I18">
        <v>12.5</v>
      </c>
      <c r="J18" s="5">
        <f>advertising3[[#This Row],[Variation of TV Budgets from Mean]]*advertising3[[#This Row],[Variation of Sales from Mean]]</f>
        <v>208.44739625000037</v>
      </c>
    </row>
    <row r="19" spans="1:17" x14ac:dyDescent="0.35">
      <c r="A19" t="s">
        <v>5</v>
      </c>
      <c r="B19" t="s">
        <v>11</v>
      </c>
      <c r="C19" t="s">
        <v>33</v>
      </c>
      <c r="D19">
        <v>281.39999999999998</v>
      </c>
      <c r="E19" s="5">
        <f>AVERAGE(advertising3[TV])</f>
        <v>147.04249999999999</v>
      </c>
      <c r="F19" s="5">
        <f>advertising3[[#This Row],[TV]]-advertising3[[#This Row],[Mean of TV Budget]]</f>
        <v>134.35749999999999</v>
      </c>
      <c r="G19" s="5">
        <f>AVERAGE(advertising3[Sales])</f>
        <v>15.130500000000005</v>
      </c>
      <c r="H19" s="5">
        <f>advertising3[[#This Row],[Sales]]-advertising3[[#This Row],[Mean of Sales]]</f>
        <v>9.2694999999999936</v>
      </c>
      <c r="I19">
        <v>24.4</v>
      </c>
      <c r="J19" s="5">
        <f>advertising3[[#This Row],[Variation of TV Budgets from Mean]]*advertising3[[#This Row],[Variation of Sales from Mean]]</f>
        <v>1245.426846249999</v>
      </c>
    </row>
    <row r="20" spans="1:17" x14ac:dyDescent="0.35">
      <c r="A20" t="s">
        <v>5</v>
      </c>
      <c r="B20" t="s">
        <v>35</v>
      </c>
      <c r="C20" t="s">
        <v>34</v>
      </c>
      <c r="D20">
        <v>69.2</v>
      </c>
      <c r="E20" s="5">
        <f>AVERAGE(advertising3[TV])</f>
        <v>147.04249999999999</v>
      </c>
      <c r="F20" s="5">
        <f>advertising3[[#This Row],[TV]]-advertising3[[#This Row],[Mean of TV Budget]]</f>
        <v>-77.842499999999987</v>
      </c>
      <c r="G20" s="5">
        <f>AVERAGE(advertising3[Sales])</f>
        <v>15.130500000000005</v>
      </c>
      <c r="H20" s="5">
        <f>advertising3[[#This Row],[Sales]]-advertising3[[#This Row],[Mean of Sales]]</f>
        <v>-3.8305000000000042</v>
      </c>
      <c r="I20">
        <v>11.3</v>
      </c>
      <c r="J20" s="5">
        <f>advertising3[[#This Row],[Variation of TV Budgets from Mean]]*advertising3[[#This Row],[Variation of Sales from Mean]]</f>
        <v>298.17569625000027</v>
      </c>
    </row>
    <row r="21" spans="1:17" x14ac:dyDescent="0.35">
      <c r="A21" t="s">
        <v>5</v>
      </c>
      <c r="B21" t="s">
        <v>37</v>
      </c>
      <c r="C21" t="s">
        <v>36</v>
      </c>
      <c r="D21">
        <v>147.30000000000001</v>
      </c>
      <c r="E21" s="5">
        <f>AVERAGE(advertising3[TV])</f>
        <v>147.04249999999999</v>
      </c>
      <c r="F21" s="5">
        <f>advertising3[[#This Row],[TV]]-advertising3[[#This Row],[Mean of TV Budget]]</f>
        <v>0.2575000000000216</v>
      </c>
      <c r="G21" s="5">
        <f>AVERAGE(advertising3[Sales])</f>
        <v>15.130500000000005</v>
      </c>
      <c r="H21" s="5">
        <f>advertising3[[#This Row],[Sales]]-advertising3[[#This Row],[Mean of Sales]]</f>
        <v>-0.5305000000000053</v>
      </c>
      <c r="I21">
        <v>14.6</v>
      </c>
      <c r="J21" s="5">
        <f>advertising3[[#This Row],[Variation of TV Budgets from Mean]]*advertising3[[#This Row],[Variation of Sales from Mean]]</f>
        <v>-0.13660375000001282</v>
      </c>
    </row>
    <row r="22" spans="1:17" x14ac:dyDescent="0.35">
      <c r="A22" t="s">
        <v>5</v>
      </c>
      <c r="B22" t="s">
        <v>39</v>
      </c>
      <c r="C22" t="s">
        <v>38</v>
      </c>
      <c r="D22">
        <v>218.4</v>
      </c>
      <c r="E22" s="5">
        <f>AVERAGE(advertising3[TV])</f>
        <v>147.04249999999999</v>
      </c>
      <c r="F22" s="5">
        <f>advertising3[[#This Row],[TV]]-advertising3[[#This Row],[Mean of TV Budget]]</f>
        <v>71.357500000000016</v>
      </c>
      <c r="G22" s="5">
        <f>AVERAGE(advertising3[Sales])</f>
        <v>15.130500000000005</v>
      </c>
      <c r="H22" s="5">
        <f>advertising3[[#This Row],[Sales]]-advertising3[[#This Row],[Mean of Sales]]</f>
        <v>2.8694999999999951</v>
      </c>
      <c r="I22">
        <v>18</v>
      </c>
      <c r="J22" s="5">
        <f>advertising3[[#This Row],[Variation of TV Budgets from Mean]]*advertising3[[#This Row],[Variation of Sales from Mean]]</f>
        <v>204.76034624999969</v>
      </c>
    </row>
    <row r="23" spans="1:17" x14ac:dyDescent="0.35">
      <c r="A23" t="s">
        <v>5</v>
      </c>
      <c r="B23" t="s">
        <v>41</v>
      </c>
      <c r="C23" t="s">
        <v>40</v>
      </c>
      <c r="D23">
        <v>237.4</v>
      </c>
      <c r="E23" s="5">
        <f>AVERAGE(advertising3[TV])</f>
        <v>147.04249999999999</v>
      </c>
      <c r="F23" s="5">
        <f>advertising3[[#This Row],[TV]]-advertising3[[#This Row],[Mean of TV Budget]]</f>
        <v>90.357500000000016</v>
      </c>
      <c r="G23" s="5">
        <f>AVERAGE(advertising3[Sales])</f>
        <v>15.130500000000005</v>
      </c>
      <c r="H23" s="5">
        <f>advertising3[[#This Row],[Sales]]-advertising3[[#This Row],[Mean of Sales]]</f>
        <v>2.3694999999999951</v>
      </c>
      <c r="I23">
        <v>17.5</v>
      </c>
      <c r="J23" s="5">
        <f>advertising3[[#This Row],[Variation of TV Budgets from Mean]]*advertising3[[#This Row],[Variation of Sales from Mean]]</f>
        <v>214.10209624999959</v>
      </c>
    </row>
    <row r="24" spans="1:17" x14ac:dyDescent="0.35">
      <c r="A24" t="s">
        <v>5</v>
      </c>
      <c r="B24" t="s">
        <v>43</v>
      </c>
      <c r="C24" t="s">
        <v>42</v>
      </c>
      <c r="D24">
        <v>13.2</v>
      </c>
      <c r="E24" s="5">
        <f>AVERAGE(advertising3[TV])</f>
        <v>147.04249999999999</v>
      </c>
      <c r="F24" s="5">
        <f>advertising3[[#This Row],[TV]]-advertising3[[#This Row],[Mean of TV Budget]]</f>
        <v>-133.8425</v>
      </c>
      <c r="G24" s="5">
        <f>AVERAGE(advertising3[Sales])</f>
        <v>15.130500000000005</v>
      </c>
      <c r="H24" s="5">
        <f>advertising3[[#This Row],[Sales]]-advertising3[[#This Row],[Mean of Sales]]</f>
        <v>-9.5305000000000053</v>
      </c>
      <c r="I24">
        <v>5.6</v>
      </c>
      <c r="J24" s="5">
        <f>advertising3[[#This Row],[Variation of TV Budgets from Mean]]*advertising3[[#This Row],[Variation of Sales from Mean]]</f>
        <v>1275.5859462500007</v>
      </c>
    </row>
    <row r="25" spans="1:17" x14ac:dyDescent="0.35">
      <c r="A25" t="s">
        <v>5</v>
      </c>
      <c r="B25" t="s">
        <v>43</v>
      </c>
      <c r="C25" t="s">
        <v>44</v>
      </c>
      <c r="D25">
        <v>228.3</v>
      </c>
      <c r="E25" s="5">
        <f>AVERAGE(advertising3[TV])</f>
        <v>147.04249999999999</v>
      </c>
      <c r="F25" s="5">
        <f>advertising3[[#This Row],[TV]]-advertising3[[#This Row],[Mean of TV Budget]]</f>
        <v>81.257500000000022</v>
      </c>
      <c r="G25" s="5">
        <f>AVERAGE(advertising3[Sales])</f>
        <v>15.130500000000005</v>
      </c>
      <c r="H25" s="5">
        <f>advertising3[[#This Row],[Sales]]-advertising3[[#This Row],[Mean of Sales]]</f>
        <v>5.3694999999999951</v>
      </c>
      <c r="I25">
        <v>20.5</v>
      </c>
      <c r="J25" s="5">
        <f>advertising3[[#This Row],[Variation of TV Budgets from Mean]]*advertising3[[#This Row],[Variation of Sales from Mean]]</f>
        <v>436.31214624999973</v>
      </c>
    </row>
    <row r="26" spans="1:17" x14ac:dyDescent="0.35">
      <c r="A26" t="s">
        <v>5</v>
      </c>
      <c r="B26" t="s">
        <v>32</v>
      </c>
      <c r="C26" t="s">
        <v>45</v>
      </c>
      <c r="D26">
        <v>62.3</v>
      </c>
      <c r="E26" s="5">
        <f>AVERAGE(advertising3[TV])</f>
        <v>147.04249999999999</v>
      </c>
      <c r="F26" s="5">
        <f>advertising3[[#This Row],[TV]]-advertising3[[#This Row],[Mean of TV Budget]]</f>
        <v>-84.742499999999993</v>
      </c>
      <c r="G26" s="5">
        <f>AVERAGE(advertising3[Sales])</f>
        <v>15.130500000000005</v>
      </c>
      <c r="H26" s="5">
        <f>advertising3[[#This Row],[Sales]]-advertising3[[#This Row],[Mean of Sales]]</f>
        <v>-5.4305000000000057</v>
      </c>
      <c r="I26">
        <v>9.6999999999999993</v>
      </c>
      <c r="J26" s="5">
        <f>advertising3[[#This Row],[Variation of TV Budgets from Mean]]*advertising3[[#This Row],[Variation of Sales from Mean]]</f>
        <v>460.19414625000041</v>
      </c>
      <c r="P26" t="s">
        <v>232</v>
      </c>
      <c r="Q26">
        <f>AVERAGE(advertising3[TV])</f>
        <v>147.04249999999999</v>
      </c>
    </row>
    <row r="27" spans="1:17" x14ac:dyDescent="0.35">
      <c r="A27" t="s">
        <v>5</v>
      </c>
      <c r="B27" t="s">
        <v>47</v>
      </c>
      <c r="C27" t="s">
        <v>46</v>
      </c>
      <c r="D27">
        <v>262.89999999999998</v>
      </c>
      <c r="E27" s="5">
        <f>AVERAGE(advertising3[TV])</f>
        <v>147.04249999999999</v>
      </c>
      <c r="F27" s="5">
        <f>advertising3[[#This Row],[TV]]-advertising3[[#This Row],[Mean of TV Budget]]</f>
        <v>115.85749999999999</v>
      </c>
      <c r="G27" s="5">
        <f>AVERAGE(advertising3[Sales])</f>
        <v>15.130500000000005</v>
      </c>
      <c r="H27" s="5">
        <f>advertising3[[#This Row],[Sales]]-advertising3[[#This Row],[Mean of Sales]]</f>
        <v>1.8694999999999951</v>
      </c>
      <c r="I27">
        <v>17</v>
      </c>
      <c r="J27" s="5">
        <f>advertising3[[#This Row],[Variation of TV Budgets from Mean]]*advertising3[[#This Row],[Variation of Sales from Mean]]</f>
        <v>216.5955962499994</v>
      </c>
      <c r="P27" t="s">
        <v>233</v>
      </c>
    </row>
    <row r="28" spans="1:17" x14ac:dyDescent="0.35">
      <c r="A28" t="s">
        <v>5</v>
      </c>
      <c r="B28" t="s">
        <v>49</v>
      </c>
      <c r="C28" t="s">
        <v>48</v>
      </c>
      <c r="D28">
        <v>142.9</v>
      </c>
      <c r="E28" s="5">
        <f>AVERAGE(advertising3[TV])</f>
        <v>147.04249999999999</v>
      </c>
      <c r="F28" s="5">
        <f>advertising3[[#This Row],[TV]]-advertising3[[#This Row],[Mean of TV Budget]]</f>
        <v>-4.1424999999999841</v>
      </c>
      <c r="G28" s="5">
        <f>AVERAGE(advertising3[Sales])</f>
        <v>15.130500000000005</v>
      </c>
      <c r="H28" s="5">
        <f>advertising3[[#This Row],[Sales]]-advertising3[[#This Row],[Mean of Sales]]</f>
        <v>-0.13050000000000495</v>
      </c>
      <c r="I28">
        <v>15</v>
      </c>
      <c r="J28" s="5">
        <f>advertising3[[#This Row],[Variation of TV Budgets from Mean]]*advertising3[[#This Row],[Variation of Sales from Mean]]</f>
        <v>0.54059625000001843</v>
      </c>
    </row>
    <row r="29" spans="1:17" x14ac:dyDescent="0.35">
      <c r="A29" t="s">
        <v>5</v>
      </c>
      <c r="B29" t="s">
        <v>37</v>
      </c>
      <c r="C29" t="s">
        <v>50</v>
      </c>
      <c r="D29">
        <v>240.1</v>
      </c>
      <c r="E29" s="5">
        <f>AVERAGE(advertising3[TV])</f>
        <v>147.04249999999999</v>
      </c>
      <c r="F29" s="5">
        <f>advertising3[[#This Row],[TV]]-advertising3[[#This Row],[Mean of TV Budget]]</f>
        <v>93.057500000000005</v>
      </c>
      <c r="G29" s="5">
        <f>AVERAGE(advertising3[Sales])</f>
        <v>15.130500000000005</v>
      </c>
      <c r="H29" s="5">
        <f>advertising3[[#This Row],[Sales]]-advertising3[[#This Row],[Mean of Sales]]</f>
        <v>5.7694999999999936</v>
      </c>
      <c r="I29">
        <v>20.9</v>
      </c>
      <c r="J29" s="5">
        <f>advertising3[[#This Row],[Variation of TV Budgets from Mean]]*advertising3[[#This Row],[Variation of Sales from Mean]]</f>
        <v>536.89524624999945</v>
      </c>
    </row>
    <row r="30" spans="1:17" x14ac:dyDescent="0.35">
      <c r="A30" t="s">
        <v>5</v>
      </c>
      <c r="B30" t="s">
        <v>52</v>
      </c>
      <c r="C30" t="s">
        <v>51</v>
      </c>
      <c r="D30">
        <v>248.8</v>
      </c>
      <c r="E30" s="5">
        <f>AVERAGE(advertising3[TV])</f>
        <v>147.04249999999999</v>
      </c>
      <c r="F30" s="5">
        <f>advertising3[[#This Row],[TV]]-advertising3[[#This Row],[Mean of TV Budget]]</f>
        <v>101.75750000000002</v>
      </c>
      <c r="G30" s="5">
        <f>AVERAGE(advertising3[Sales])</f>
        <v>15.130500000000005</v>
      </c>
      <c r="H30" s="5">
        <f>advertising3[[#This Row],[Sales]]-advertising3[[#This Row],[Mean of Sales]]</f>
        <v>3.7694999999999936</v>
      </c>
      <c r="I30">
        <v>18.899999999999999</v>
      </c>
      <c r="J30" s="5">
        <f>advertising3[[#This Row],[Variation of TV Budgets from Mean]]*advertising3[[#This Row],[Variation of Sales from Mean]]</f>
        <v>383.57489624999943</v>
      </c>
    </row>
    <row r="31" spans="1:17" x14ac:dyDescent="0.35">
      <c r="A31" t="s">
        <v>5</v>
      </c>
      <c r="B31" t="s">
        <v>54</v>
      </c>
      <c r="C31" t="s">
        <v>53</v>
      </c>
      <c r="D31">
        <v>70.599999999999994</v>
      </c>
      <c r="E31" s="5">
        <f>AVERAGE(advertising3[TV])</f>
        <v>147.04249999999999</v>
      </c>
      <c r="F31" s="5">
        <f>advertising3[[#This Row],[TV]]-advertising3[[#This Row],[Mean of TV Budget]]</f>
        <v>-76.442499999999995</v>
      </c>
      <c r="G31" s="5">
        <f>AVERAGE(advertising3[Sales])</f>
        <v>15.130500000000005</v>
      </c>
      <c r="H31" s="5">
        <f>advertising3[[#This Row],[Sales]]-advertising3[[#This Row],[Mean of Sales]]</f>
        <v>-4.6305000000000049</v>
      </c>
      <c r="I31">
        <v>10.5</v>
      </c>
      <c r="J31" s="5">
        <f>advertising3[[#This Row],[Variation of TV Budgets from Mean]]*advertising3[[#This Row],[Variation of Sales from Mean]]</f>
        <v>353.96699625000036</v>
      </c>
    </row>
    <row r="32" spans="1:17" x14ac:dyDescent="0.35">
      <c r="A32" t="s">
        <v>5</v>
      </c>
      <c r="B32" t="s">
        <v>14</v>
      </c>
      <c r="C32" t="s">
        <v>55</v>
      </c>
      <c r="D32">
        <v>292.89999999999998</v>
      </c>
      <c r="E32" s="5">
        <f>AVERAGE(advertising3[TV])</f>
        <v>147.04249999999999</v>
      </c>
      <c r="F32" s="5">
        <f>advertising3[[#This Row],[TV]]-advertising3[[#This Row],[Mean of TV Budget]]</f>
        <v>145.85749999999999</v>
      </c>
      <c r="G32" s="5">
        <f>AVERAGE(advertising3[Sales])</f>
        <v>15.130500000000005</v>
      </c>
      <c r="H32" s="5">
        <f>advertising3[[#This Row],[Sales]]-advertising3[[#This Row],[Mean of Sales]]</f>
        <v>6.2694999999999936</v>
      </c>
      <c r="I32">
        <v>21.4</v>
      </c>
      <c r="J32" s="5">
        <f>advertising3[[#This Row],[Variation of TV Budgets from Mean]]*advertising3[[#This Row],[Variation of Sales from Mean]]</f>
        <v>914.45359624999901</v>
      </c>
    </row>
    <row r="33" spans="1:10" x14ac:dyDescent="0.35">
      <c r="A33" t="s">
        <v>5</v>
      </c>
      <c r="B33" t="s">
        <v>57</v>
      </c>
      <c r="C33" t="s">
        <v>56</v>
      </c>
      <c r="D33">
        <v>112.9</v>
      </c>
      <c r="E33" s="5">
        <f>AVERAGE(advertising3[TV])</f>
        <v>147.04249999999999</v>
      </c>
      <c r="F33" s="5">
        <f>advertising3[[#This Row],[TV]]-advertising3[[#This Row],[Mean of TV Budget]]</f>
        <v>-34.142499999999984</v>
      </c>
      <c r="G33" s="5">
        <f>AVERAGE(advertising3[Sales])</f>
        <v>15.130500000000005</v>
      </c>
      <c r="H33" s="5">
        <f>advertising3[[#This Row],[Sales]]-advertising3[[#This Row],[Mean of Sales]]</f>
        <v>-3.2305000000000046</v>
      </c>
      <c r="I33">
        <v>11.9</v>
      </c>
      <c r="J33" s="5">
        <f>advertising3[[#This Row],[Variation of TV Budgets from Mean]]*advertising3[[#This Row],[Variation of Sales from Mean]]</f>
        <v>110.2973462500001</v>
      </c>
    </row>
    <row r="34" spans="1:10" x14ac:dyDescent="0.35">
      <c r="A34" t="s">
        <v>5</v>
      </c>
      <c r="B34" t="s">
        <v>35</v>
      </c>
      <c r="C34" t="s">
        <v>58</v>
      </c>
      <c r="D34">
        <v>97.2</v>
      </c>
      <c r="E34" s="5">
        <f>AVERAGE(advertising3[TV])</f>
        <v>147.04249999999999</v>
      </c>
      <c r="F34" s="5">
        <f>advertising3[[#This Row],[TV]]-advertising3[[#This Row],[Mean of TV Budget]]</f>
        <v>-49.842499999999987</v>
      </c>
      <c r="G34" s="5">
        <f>AVERAGE(advertising3[Sales])</f>
        <v>15.130500000000005</v>
      </c>
      <c r="H34" s="5">
        <f>advertising3[[#This Row],[Sales]]-advertising3[[#This Row],[Mean of Sales]]</f>
        <v>-1.9305000000000057</v>
      </c>
      <c r="I34">
        <v>13.2</v>
      </c>
      <c r="J34" s="5">
        <f>advertising3[[#This Row],[Variation of TV Budgets from Mean]]*advertising3[[#This Row],[Variation of Sales from Mean]]</f>
        <v>96.220946250000253</v>
      </c>
    </row>
    <row r="35" spans="1:10" x14ac:dyDescent="0.35">
      <c r="A35" t="s">
        <v>5</v>
      </c>
      <c r="B35" t="s">
        <v>35</v>
      </c>
      <c r="C35" t="s">
        <v>59</v>
      </c>
      <c r="D35">
        <v>265.60000000000002</v>
      </c>
      <c r="E35" s="5">
        <f>AVERAGE(advertising3[TV])</f>
        <v>147.04249999999999</v>
      </c>
      <c r="F35" s="5">
        <f>advertising3[[#This Row],[TV]]-advertising3[[#This Row],[Mean of TV Budget]]</f>
        <v>118.55750000000003</v>
      </c>
      <c r="G35" s="5">
        <f>AVERAGE(advertising3[Sales])</f>
        <v>15.130500000000005</v>
      </c>
      <c r="H35" s="5">
        <f>advertising3[[#This Row],[Sales]]-advertising3[[#This Row],[Mean of Sales]]</f>
        <v>2.2694999999999936</v>
      </c>
      <c r="I35">
        <v>17.399999999999999</v>
      </c>
      <c r="J35" s="5">
        <f>advertising3[[#This Row],[Variation of TV Budgets from Mean]]*advertising3[[#This Row],[Variation of Sales from Mean]]</f>
        <v>269.06624624999932</v>
      </c>
    </row>
    <row r="36" spans="1:10" x14ac:dyDescent="0.35">
      <c r="A36" t="s">
        <v>5</v>
      </c>
      <c r="B36" t="s">
        <v>61</v>
      </c>
      <c r="C36" t="s">
        <v>60</v>
      </c>
      <c r="D36">
        <v>95.7</v>
      </c>
      <c r="E36" s="5">
        <f>AVERAGE(advertising3[TV])</f>
        <v>147.04249999999999</v>
      </c>
      <c r="F36" s="5">
        <f>advertising3[[#This Row],[TV]]-advertising3[[#This Row],[Mean of TV Budget]]</f>
        <v>-51.342499999999987</v>
      </c>
      <c r="G36" s="5">
        <f>AVERAGE(advertising3[Sales])</f>
        <v>15.130500000000005</v>
      </c>
      <c r="H36" s="5">
        <f>advertising3[[#This Row],[Sales]]-advertising3[[#This Row],[Mean of Sales]]</f>
        <v>-3.2305000000000046</v>
      </c>
      <c r="I36">
        <v>11.9</v>
      </c>
      <c r="J36" s="5">
        <f>advertising3[[#This Row],[Variation of TV Budgets from Mean]]*advertising3[[#This Row],[Variation of Sales from Mean]]</f>
        <v>165.86194625000019</v>
      </c>
    </row>
    <row r="37" spans="1:10" x14ac:dyDescent="0.35">
      <c r="A37" t="s">
        <v>5</v>
      </c>
      <c r="B37" t="s">
        <v>35</v>
      </c>
      <c r="C37" t="s">
        <v>62</v>
      </c>
      <c r="D37">
        <v>290.7</v>
      </c>
      <c r="E37" s="5">
        <f>AVERAGE(advertising3[TV])</f>
        <v>147.04249999999999</v>
      </c>
      <c r="F37" s="5">
        <f>advertising3[[#This Row],[TV]]-advertising3[[#This Row],[Mean of TV Budget]]</f>
        <v>143.6575</v>
      </c>
      <c r="G37" s="5">
        <f>AVERAGE(advertising3[Sales])</f>
        <v>15.130500000000005</v>
      </c>
      <c r="H37" s="5">
        <f>advertising3[[#This Row],[Sales]]-advertising3[[#This Row],[Mean of Sales]]</f>
        <v>2.6694999999999958</v>
      </c>
      <c r="I37">
        <v>17.8</v>
      </c>
      <c r="J37" s="5">
        <f>advertising3[[#This Row],[Variation of TV Budgets from Mean]]*advertising3[[#This Row],[Variation of Sales from Mean]]</f>
        <v>383.4936962499994</v>
      </c>
    </row>
    <row r="38" spans="1:10" x14ac:dyDescent="0.35">
      <c r="A38" t="s">
        <v>5</v>
      </c>
      <c r="B38" t="s">
        <v>64</v>
      </c>
      <c r="C38" t="s">
        <v>63</v>
      </c>
      <c r="D38">
        <v>266.89999999999998</v>
      </c>
      <c r="E38" s="5">
        <f>AVERAGE(advertising3[TV])</f>
        <v>147.04249999999999</v>
      </c>
      <c r="F38" s="5">
        <f>advertising3[[#This Row],[TV]]-advertising3[[#This Row],[Mean of TV Budget]]</f>
        <v>119.85749999999999</v>
      </c>
      <c r="G38" s="5">
        <f>AVERAGE(advertising3[Sales])</f>
        <v>15.130500000000005</v>
      </c>
      <c r="H38" s="5">
        <f>advertising3[[#This Row],[Sales]]-advertising3[[#This Row],[Mean of Sales]]</f>
        <v>10.269499999999994</v>
      </c>
      <c r="I38">
        <v>25.4</v>
      </c>
      <c r="J38" s="5">
        <f>advertising3[[#This Row],[Variation of TV Budgets from Mean]]*advertising3[[#This Row],[Variation of Sales from Mean]]</f>
        <v>1230.876596249999</v>
      </c>
    </row>
    <row r="39" spans="1:10" x14ac:dyDescent="0.35">
      <c r="A39" t="s">
        <v>5</v>
      </c>
      <c r="B39" t="s">
        <v>14</v>
      </c>
      <c r="C39" t="s">
        <v>65</v>
      </c>
      <c r="D39">
        <v>74.7</v>
      </c>
      <c r="E39" s="5">
        <f>AVERAGE(advertising3[TV])</f>
        <v>147.04249999999999</v>
      </c>
      <c r="F39" s="5">
        <f>advertising3[[#This Row],[TV]]-advertising3[[#This Row],[Mean of TV Budget]]</f>
        <v>-72.342499999999987</v>
      </c>
      <c r="G39" s="5">
        <f>AVERAGE(advertising3[Sales])</f>
        <v>15.130500000000005</v>
      </c>
      <c r="H39" s="5">
        <f>advertising3[[#This Row],[Sales]]-advertising3[[#This Row],[Mean of Sales]]</f>
        <v>-0.43050000000000566</v>
      </c>
      <c r="I39">
        <v>14.7</v>
      </c>
      <c r="J39" s="5">
        <f>advertising3[[#This Row],[Variation of TV Budgets from Mean]]*advertising3[[#This Row],[Variation of Sales from Mean]]</f>
        <v>31.143446250000405</v>
      </c>
    </row>
    <row r="40" spans="1:10" x14ac:dyDescent="0.35">
      <c r="A40" t="s">
        <v>5</v>
      </c>
      <c r="B40" t="s">
        <v>32</v>
      </c>
      <c r="C40" t="s">
        <v>66</v>
      </c>
      <c r="D40">
        <v>43.1</v>
      </c>
      <c r="E40" s="5">
        <f>AVERAGE(advertising3[TV])</f>
        <v>147.04249999999999</v>
      </c>
      <c r="F40" s="5">
        <f>advertising3[[#This Row],[TV]]-advertising3[[#This Row],[Mean of TV Budget]]</f>
        <v>-103.9425</v>
      </c>
      <c r="G40" s="5">
        <f>AVERAGE(advertising3[Sales])</f>
        <v>15.130500000000005</v>
      </c>
      <c r="H40" s="5">
        <f>advertising3[[#This Row],[Sales]]-advertising3[[#This Row],[Mean of Sales]]</f>
        <v>-5.0305000000000053</v>
      </c>
      <c r="I40">
        <v>10.1</v>
      </c>
      <c r="J40" s="5">
        <f>advertising3[[#This Row],[Variation of TV Budgets from Mean]]*advertising3[[#This Row],[Variation of Sales from Mean]]</f>
        <v>522.88274625000054</v>
      </c>
    </row>
    <row r="41" spans="1:10" x14ac:dyDescent="0.35">
      <c r="A41" t="s">
        <v>5</v>
      </c>
      <c r="B41" t="s">
        <v>68</v>
      </c>
      <c r="C41" t="s">
        <v>67</v>
      </c>
      <c r="D41">
        <v>228</v>
      </c>
      <c r="E41" s="5">
        <f>AVERAGE(advertising3[TV])</f>
        <v>147.04249999999999</v>
      </c>
      <c r="F41" s="5">
        <f>advertising3[[#This Row],[TV]]-advertising3[[#This Row],[Mean of TV Budget]]</f>
        <v>80.95750000000001</v>
      </c>
      <c r="G41" s="5">
        <f>AVERAGE(advertising3[Sales])</f>
        <v>15.130500000000005</v>
      </c>
      <c r="H41" s="5">
        <f>advertising3[[#This Row],[Sales]]-advertising3[[#This Row],[Mean of Sales]]</f>
        <v>6.3694999999999951</v>
      </c>
      <c r="I41">
        <v>21.5</v>
      </c>
      <c r="J41" s="5">
        <f>advertising3[[#This Row],[Variation of TV Budgets from Mean]]*advertising3[[#This Row],[Variation of Sales from Mean]]</f>
        <v>515.65879624999968</v>
      </c>
    </row>
    <row r="42" spans="1:10" x14ac:dyDescent="0.35">
      <c r="A42" t="s">
        <v>5</v>
      </c>
      <c r="B42" t="s">
        <v>70</v>
      </c>
      <c r="C42" t="s">
        <v>69</v>
      </c>
      <c r="D42">
        <v>202.5</v>
      </c>
      <c r="E42" s="5">
        <f>AVERAGE(advertising3[TV])</f>
        <v>147.04249999999999</v>
      </c>
      <c r="F42" s="5">
        <f>advertising3[[#This Row],[TV]]-advertising3[[#This Row],[Mean of TV Budget]]</f>
        <v>55.45750000000001</v>
      </c>
      <c r="G42" s="5">
        <f>AVERAGE(advertising3[Sales])</f>
        <v>15.130500000000005</v>
      </c>
      <c r="H42" s="5">
        <f>advertising3[[#This Row],[Sales]]-advertising3[[#This Row],[Mean of Sales]]</f>
        <v>1.4694999999999965</v>
      </c>
      <c r="I42">
        <v>16.600000000000001</v>
      </c>
      <c r="J42" s="5">
        <f>advertising3[[#This Row],[Variation of TV Budgets from Mean]]*advertising3[[#This Row],[Variation of Sales from Mean]]</f>
        <v>81.494796249999823</v>
      </c>
    </row>
    <row r="43" spans="1:10" x14ac:dyDescent="0.35">
      <c r="A43" t="s">
        <v>5</v>
      </c>
      <c r="B43" t="s">
        <v>52</v>
      </c>
      <c r="C43" t="s">
        <v>71</v>
      </c>
      <c r="D43">
        <v>177</v>
      </c>
      <c r="E43" s="5">
        <f>AVERAGE(advertising3[TV])</f>
        <v>147.04249999999999</v>
      </c>
      <c r="F43" s="5">
        <f>advertising3[[#This Row],[TV]]-advertising3[[#This Row],[Mean of TV Budget]]</f>
        <v>29.95750000000001</v>
      </c>
      <c r="G43" s="5">
        <f>AVERAGE(advertising3[Sales])</f>
        <v>15.130500000000005</v>
      </c>
      <c r="H43" s="5">
        <f>advertising3[[#This Row],[Sales]]-advertising3[[#This Row],[Mean of Sales]]</f>
        <v>1.9694999999999965</v>
      </c>
      <c r="I43">
        <v>17.100000000000001</v>
      </c>
      <c r="J43" s="5">
        <f>advertising3[[#This Row],[Variation of TV Budgets from Mean]]*advertising3[[#This Row],[Variation of Sales from Mean]]</f>
        <v>59.001296249999918</v>
      </c>
    </row>
    <row r="44" spans="1:10" x14ac:dyDescent="0.35">
      <c r="A44" t="s">
        <v>5</v>
      </c>
      <c r="B44" t="s">
        <v>39</v>
      </c>
      <c r="C44" t="s">
        <v>72</v>
      </c>
      <c r="D44">
        <v>293.60000000000002</v>
      </c>
      <c r="E44" s="5">
        <f>AVERAGE(advertising3[TV])</f>
        <v>147.04249999999999</v>
      </c>
      <c r="F44" s="5">
        <f>advertising3[[#This Row],[TV]]-advertising3[[#This Row],[Mean of TV Budget]]</f>
        <v>146.55750000000003</v>
      </c>
      <c r="G44" s="5">
        <f>AVERAGE(advertising3[Sales])</f>
        <v>15.130500000000005</v>
      </c>
      <c r="H44" s="5">
        <f>advertising3[[#This Row],[Sales]]-advertising3[[#This Row],[Mean of Sales]]</f>
        <v>5.5694999999999943</v>
      </c>
      <c r="I44">
        <v>20.7</v>
      </c>
      <c r="J44" s="5">
        <f>advertising3[[#This Row],[Variation of TV Budgets from Mean]]*advertising3[[#This Row],[Variation of Sales from Mean]]</f>
        <v>816.25199624999937</v>
      </c>
    </row>
    <row r="45" spans="1:10" x14ac:dyDescent="0.35">
      <c r="A45" t="s">
        <v>5</v>
      </c>
      <c r="B45" t="s">
        <v>32</v>
      </c>
      <c r="C45" t="s">
        <v>73</v>
      </c>
      <c r="D45">
        <v>206.9</v>
      </c>
      <c r="E45" s="5">
        <f>AVERAGE(advertising3[TV])</f>
        <v>147.04249999999999</v>
      </c>
      <c r="F45" s="5">
        <f>advertising3[[#This Row],[TV]]-advertising3[[#This Row],[Mean of TV Budget]]</f>
        <v>59.857500000000016</v>
      </c>
      <c r="G45" s="5">
        <f>AVERAGE(advertising3[Sales])</f>
        <v>15.130500000000005</v>
      </c>
      <c r="H45" s="5">
        <f>advertising3[[#This Row],[Sales]]-advertising3[[#This Row],[Mean of Sales]]</f>
        <v>2.7694999999999936</v>
      </c>
      <c r="I45">
        <v>17.899999999999999</v>
      </c>
      <c r="J45" s="5">
        <f>advertising3[[#This Row],[Variation of TV Budgets from Mean]]*advertising3[[#This Row],[Variation of Sales from Mean]]</f>
        <v>165.77534624999967</v>
      </c>
    </row>
    <row r="46" spans="1:10" x14ac:dyDescent="0.35">
      <c r="A46" t="s">
        <v>5</v>
      </c>
      <c r="B46" t="s">
        <v>47</v>
      </c>
      <c r="C46" t="s">
        <v>74</v>
      </c>
      <c r="D46">
        <v>25.1</v>
      </c>
      <c r="E46" s="5">
        <f>AVERAGE(advertising3[TV])</f>
        <v>147.04249999999999</v>
      </c>
      <c r="F46" s="5">
        <f>advertising3[[#This Row],[TV]]-advertising3[[#This Row],[Mean of TV Budget]]</f>
        <v>-121.9425</v>
      </c>
      <c r="G46" s="5">
        <f>AVERAGE(advertising3[Sales])</f>
        <v>15.130500000000005</v>
      </c>
      <c r="H46" s="5">
        <f>advertising3[[#This Row],[Sales]]-advertising3[[#This Row],[Mean of Sales]]</f>
        <v>-6.6305000000000049</v>
      </c>
      <c r="I46">
        <v>8.5</v>
      </c>
      <c r="J46" s="5">
        <f>advertising3[[#This Row],[Variation of TV Budgets from Mean]]*advertising3[[#This Row],[Variation of Sales from Mean]]</f>
        <v>808.53974625000058</v>
      </c>
    </row>
    <row r="47" spans="1:10" x14ac:dyDescent="0.35">
      <c r="A47" t="s">
        <v>5</v>
      </c>
      <c r="B47" t="s">
        <v>9</v>
      </c>
      <c r="C47" t="s">
        <v>75</v>
      </c>
      <c r="D47">
        <v>175.1</v>
      </c>
      <c r="E47" s="5">
        <f>AVERAGE(advertising3[TV])</f>
        <v>147.04249999999999</v>
      </c>
      <c r="F47" s="5">
        <f>advertising3[[#This Row],[TV]]-advertising3[[#This Row],[Mean of TV Budget]]</f>
        <v>28.057500000000005</v>
      </c>
      <c r="G47" s="5">
        <f>AVERAGE(advertising3[Sales])</f>
        <v>15.130500000000005</v>
      </c>
      <c r="H47" s="5">
        <f>advertising3[[#This Row],[Sales]]-advertising3[[#This Row],[Mean of Sales]]</f>
        <v>0.96949999999999648</v>
      </c>
      <c r="I47">
        <v>16.100000000000001</v>
      </c>
      <c r="J47" s="5">
        <f>advertising3[[#This Row],[Variation of TV Budgets from Mean]]*advertising3[[#This Row],[Variation of Sales from Mean]]</f>
        <v>27.201746249999907</v>
      </c>
    </row>
    <row r="48" spans="1:10" x14ac:dyDescent="0.35">
      <c r="A48" t="s">
        <v>5</v>
      </c>
      <c r="B48" t="s">
        <v>77</v>
      </c>
      <c r="C48" t="s">
        <v>76</v>
      </c>
      <c r="D48">
        <v>89.7</v>
      </c>
      <c r="E48" s="5">
        <f>AVERAGE(advertising3[TV])</f>
        <v>147.04249999999999</v>
      </c>
      <c r="F48" s="5">
        <f>advertising3[[#This Row],[TV]]-advertising3[[#This Row],[Mean of TV Budget]]</f>
        <v>-57.342499999999987</v>
      </c>
      <c r="G48" s="5">
        <f>AVERAGE(advertising3[Sales])</f>
        <v>15.130500000000005</v>
      </c>
      <c r="H48" s="5">
        <f>advertising3[[#This Row],[Sales]]-advertising3[[#This Row],[Mean of Sales]]</f>
        <v>-4.5305000000000053</v>
      </c>
      <c r="I48">
        <v>10.6</v>
      </c>
      <c r="J48" s="5">
        <f>advertising3[[#This Row],[Variation of TV Budgets from Mean]]*advertising3[[#This Row],[Variation of Sales from Mean]]</f>
        <v>259.79019625000024</v>
      </c>
    </row>
    <row r="49" spans="1:10" x14ac:dyDescent="0.35">
      <c r="A49" t="s">
        <v>5</v>
      </c>
      <c r="B49" t="s">
        <v>9</v>
      </c>
      <c r="C49" t="s">
        <v>78</v>
      </c>
      <c r="D49">
        <v>239.9</v>
      </c>
      <c r="E49" s="5">
        <f>AVERAGE(advertising3[TV])</f>
        <v>147.04249999999999</v>
      </c>
      <c r="F49" s="5">
        <f>advertising3[[#This Row],[TV]]-advertising3[[#This Row],[Mean of TV Budget]]</f>
        <v>92.857500000000016</v>
      </c>
      <c r="G49" s="5">
        <f>AVERAGE(advertising3[Sales])</f>
        <v>15.130500000000005</v>
      </c>
      <c r="H49" s="5">
        <f>advertising3[[#This Row],[Sales]]-advertising3[[#This Row],[Mean of Sales]]</f>
        <v>8.0694999999999943</v>
      </c>
      <c r="I49">
        <v>23.2</v>
      </c>
      <c r="J49" s="5">
        <f>advertising3[[#This Row],[Variation of TV Budgets from Mean]]*advertising3[[#This Row],[Variation of Sales from Mean]]</f>
        <v>749.31359624999959</v>
      </c>
    </row>
    <row r="50" spans="1:10" x14ac:dyDescent="0.35">
      <c r="A50" t="s">
        <v>5</v>
      </c>
      <c r="B50" t="s">
        <v>70</v>
      </c>
      <c r="C50" t="s">
        <v>79</v>
      </c>
      <c r="D50">
        <v>227.2</v>
      </c>
      <c r="E50" s="5">
        <f>AVERAGE(advertising3[TV])</f>
        <v>147.04249999999999</v>
      </c>
      <c r="F50" s="5">
        <f>advertising3[[#This Row],[TV]]-advertising3[[#This Row],[Mean of TV Budget]]</f>
        <v>80.157499999999999</v>
      </c>
      <c r="G50" s="5">
        <f>AVERAGE(advertising3[Sales])</f>
        <v>15.130500000000005</v>
      </c>
      <c r="H50" s="5">
        <f>advertising3[[#This Row],[Sales]]-advertising3[[#This Row],[Mean of Sales]]</f>
        <v>4.6694999999999958</v>
      </c>
      <c r="I50">
        <v>19.8</v>
      </c>
      <c r="J50" s="5">
        <f>advertising3[[#This Row],[Variation of TV Budgets from Mean]]*advertising3[[#This Row],[Variation of Sales from Mean]]</f>
        <v>374.29544624999966</v>
      </c>
    </row>
    <row r="51" spans="1:10" x14ac:dyDescent="0.35">
      <c r="A51" t="s">
        <v>5</v>
      </c>
      <c r="B51" t="s">
        <v>20</v>
      </c>
      <c r="C51" t="s">
        <v>80</v>
      </c>
      <c r="D51">
        <v>66.900000000000006</v>
      </c>
      <c r="E51" s="5">
        <f>AVERAGE(advertising3[TV])</f>
        <v>147.04249999999999</v>
      </c>
      <c r="F51" s="5">
        <f>advertising3[[#This Row],[TV]]-advertising3[[#This Row],[Mean of TV Budget]]</f>
        <v>-80.142499999999984</v>
      </c>
      <c r="G51" s="5">
        <f>AVERAGE(advertising3[Sales])</f>
        <v>15.130500000000005</v>
      </c>
      <c r="H51" s="5">
        <f>advertising3[[#This Row],[Sales]]-advertising3[[#This Row],[Mean of Sales]]</f>
        <v>-5.4305000000000057</v>
      </c>
      <c r="I51">
        <v>9.6999999999999993</v>
      </c>
      <c r="J51" s="5">
        <f>advertising3[[#This Row],[Variation of TV Budgets from Mean]]*advertising3[[#This Row],[Variation of Sales from Mean]]</f>
        <v>435.21384625000036</v>
      </c>
    </row>
    <row r="52" spans="1:10" x14ac:dyDescent="0.35">
      <c r="A52" t="s">
        <v>5</v>
      </c>
      <c r="B52" t="s">
        <v>47</v>
      </c>
      <c r="C52" t="s">
        <v>81</v>
      </c>
      <c r="D52">
        <v>199.8</v>
      </c>
      <c r="E52" s="5">
        <f>AVERAGE(advertising3[TV])</f>
        <v>147.04249999999999</v>
      </c>
      <c r="F52" s="5">
        <f>advertising3[[#This Row],[TV]]-advertising3[[#This Row],[Mean of TV Budget]]</f>
        <v>52.757500000000022</v>
      </c>
      <c r="G52" s="5">
        <f>AVERAGE(advertising3[Sales])</f>
        <v>15.130500000000005</v>
      </c>
      <c r="H52" s="5">
        <f>advertising3[[#This Row],[Sales]]-advertising3[[#This Row],[Mean of Sales]]</f>
        <v>1.2694999999999936</v>
      </c>
      <c r="I52">
        <v>16.399999999999999</v>
      </c>
      <c r="J52" s="5">
        <f>advertising3[[#This Row],[Variation of TV Budgets from Mean]]*advertising3[[#This Row],[Variation of Sales from Mean]]</f>
        <v>66.975646249999699</v>
      </c>
    </row>
    <row r="53" spans="1:10" x14ac:dyDescent="0.35">
      <c r="A53" t="s">
        <v>5</v>
      </c>
      <c r="B53" t="s">
        <v>9</v>
      </c>
      <c r="C53" t="s">
        <v>82</v>
      </c>
      <c r="D53">
        <v>100.4</v>
      </c>
      <c r="E53" s="5">
        <f>AVERAGE(advertising3[TV])</f>
        <v>147.04249999999999</v>
      </c>
      <c r="F53" s="5">
        <f>advertising3[[#This Row],[TV]]-advertising3[[#This Row],[Mean of TV Budget]]</f>
        <v>-46.642499999999984</v>
      </c>
      <c r="G53" s="5">
        <f>AVERAGE(advertising3[Sales])</f>
        <v>15.130500000000005</v>
      </c>
      <c r="H53" s="5">
        <f>advertising3[[#This Row],[Sales]]-advertising3[[#This Row],[Mean of Sales]]</f>
        <v>-4.4305000000000057</v>
      </c>
      <c r="I53">
        <v>10.7</v>
      </c>
      <c r="J53" s="5">
        <f>advertising3[[#This Row],[Variation of TV Budgets from Mean]]*advertising3[[#This Row],[Variation of Sales from Mean]]</f>
        <v>206.6495962500002</v>
      </c>
    </row>
    <row r="54" spans="1:10" x14ac:dyDescent="0.35">
      <c r="A54" t="s">
        <v>5</v>
      </c>
      <c r="B54" t="s">
        <v>84</v>
      </c>
      <c r="C54" t="s">
        <v>83</v>
      </c>
      <c r="D54">
        <v>216.4</v>
      </c>
      <c r="E54" s="5">
        <f>AVERAGE(advertising3[TV])</f>
        <v>147.04249999999999</v>
      </c>
      <c r="F54" s="5">
        <f>advertising3[[#This Row],[TV]]-advertising3[[#This Row],[Mean of TV Budget]]</f>
        <v>69.357500000000016</v>
      </c>
      <c r="G54" s="5">
        <f>AVERAGE(advertising3[Sales])</f>
        <v>15.130500000000005</v>
      </c>
      <c r="H54" s="5">
        <f>advertising3[[#This Row],[Sales]]-advertising3[[#This Row],[Mean of Sales]]</f>
        <v>7.4694999999999965</v>
      </c>
      <c r="I54">
        <v>22.6</v>
      </c>
      <c r="J54" s="5">
        <f>advertising3[[#This Row],[Variation of TV Budgets from Mean]]*advertising3[[#This Row],[Variation of Sales from Mean]]</f>
        <v>518.06584624999982</v>
      </c>
    </row>
    <row r="55" spans="1:10" x14ac:dyDescent="0.35">
      <c r="A55" t="s">
        <v>5</v>
      </c>
      <c r="B55" t="s">
        <v>86</v>
      </c>
      <c r="C55" t="s">
        <v>85</v>
      </c>
      <c r="D55">
        <v>182.6</v>
      </c>
      <c r="E55" s="5">
        <f>AVERAGE(advertising3[TV])</f>
        <v>147.04249999999999</v>
      </c>
      <c r="F55" s="5">
        <f>advertising3[[#This Row],[TV]]-advertising3[[#This Row],[Mean of TV Budget]]</f>
        <v>35.557500000000005</v>
      </c>
      <c r="G55" s="5">
        <f>AVERAGE(advertising3[Sales])</f>
        <v>15.130500000000005</v>
      </c>
      <c r="H55" s="5">
        <f>advertising3[[#This Row],[Sales]]-advertising3[[#This Row],[Mean of Sales]]</f>
        <v>6.0694999999999943</v>
      </c>
      <c r="I55">
        <v>21.2</v>
      </c>
      <c r="J55" s="5">
        <f>advertising3[[#This Row],[Variation of TV Budgets from Mean]]*advertising3[[#This Row],[Variation of Sales from Mean]]</f>
        <v>215.81624624999984</v>
      </c>
    </row>
    <row r="56" spans="1:10" x14ac:dyDescent="0.35">
      <c r="A56" t="s">
        <v>5</v>
      </c>
      <c r="B56" t="s">
        <v>18</v>
      </c>
      <c r="C56" t="s">
        <v>87</v>
      </c>
      <c r="D56">
        <v>262.7</v>
      </c>
      <c r="E56" s="5">
        <f>AVERAGE(advertising3[TV])</f>
        <v>147.04249999999999</v>
      </c>
      <c r="F56" s="5">
        <f>advertising3[[#This Row],[TV]]-advertising3[[#This Row],[Mean of TV Budget]]</f>
        <v>115.6575</v>
      </c>
      <c r="G56" s="5">
        <f>AVERAGE(advertising3[Sales])</f>
        <v>15.130500000000005</v>
      </c>
      <c r="H56" s="5">
        <f>advertising3[[#This Row],[Sales]]-advertising3[[#This Row],[Mean of Sales]]</f>
        <v>5.0694999999999943</v>
      </c>
      <c r="I56">
        <v>20.2</v>
      </c>
      <c r="J56" s="5">
        <f>advertising3[[#This Row],[Variation of TV Budgets from Mean]]*advertising3[[#This Row],[Variation of Sales from Mean]]</f>
        <v>586.3256962499994</v>
      </c>
    </row>
    <row r="57" spans="1:10" x14ac:dyDescent="0.35">
      <c r="A57" t="s">
        <v>5</v>
      </c>
      <c r="B57" t="s">
        <v>32</v>
      </c>
      <c r="C57" t="s">
        <v>53</v>
      </c>
      <c r="D57">
        <v>198.9</v>
      </c>
      <c r="E57" s="5">
        <f>AVERAGE(advertising3[TV])</f>
        <v>147.04249999999999</v>
      </c>
      <c r="F57" s="5">
        <f>advertising3[[#This Row],[TV]]-advertising3[[#This Row],[Mean of TV Budget]]</f>
        <v>51.857500000000016</v>
      </c>
      <c r="G57" s="5">
        <f>AVERAGE(advertising3[Sales])</f>
        <v>15.130500000000005</v>
      </c>
      <c r="H57" s="5">
        <f>advertising3[[#This Row],[Sales]]-advertising3[[#This Row],[Mean of Sales]]</f>
        <v>8.5694999999999943</v>
      </c>
      <c r="I57">
        <v>23.7</v>
      </c>
      <c r="J57" s="5">
        <f>advertising3[[#This Row],[Variation of TV Budgets from Mean]]*advertising3[[#This Row],[Variation of Sales from Mean]]</f>
        <v>444.39284624999982</v>
      </c>
    </row>
    <row r="58" spans="1:10" x14ac:dyDescent="0.35">
      <c r="A58" t="s">
        <v>5</v>
      </c>
      <c r="B58" t="s">
        <v>89</v>
      </c>
      <c r="C58" t="s">
        <v>88</v>
      </c>
      <c r="D58">
        <v>7.3</v>
      </c>
      <c r="E58" s="5">
        <f>AVERAGE(advertising3[TV])</f>
        <v>147.04249999999999</v>
      </c>
      <c r="F58" s="5">
        <f>advertising3[[#This Row],[TV]]-advertising3[[#This Row],[Mean of TV Budget]]</f>
        <v>-139.74249999999998</v>
      </c>
      <c r="G58" s="5">
        <f>AVERAGE(advertising3[Sales])</f>
        <v>15.130500000000005</v>
      </c>
      <c r="H58" s="5">
        <f>advertising3[[#This Row],[Sales]]-advertising3[[#This Row],[Mean of Sales]]</f>
        <v>-9.6305000000000049</v>
      </c>
      <c r="I58">
        <v>5.5</v>
      </c>
      <c r="J58" s="5">
        <f>advertising3[[#This Row],[Variation of TV Budgets from Mean]]*advertising3[[#This Row],[Variation of Sales from Mean]]</f>
        <v>1345.7901462500006</v>
      </c>
    </row>
    <row r="59" spans="1:10" x14ac:dyDescent="0.35">
      <c r="A59" t="s">
        <v>5</v>
      </c>
      <c r="B59" t="s">
        <v>91</v>
      </c>
      <c r="C59" t="s">
        <v>90</v>
      </c>
      <c r="D59">
        <v>136.19999999999999</v>
      </c>
      <c r="E59" s="5">
        <f>AVERAGE(advertising3[TV])</f>
        <v>147.04249999999999</v>
      </c>
      <c r="F59" s="5">
        <f>advertising3[[#This Row],[TV]]-advertising3[[#This Row],[Mean of TV Budget]]</f>
        <v>-10.842500000000001</v>
      </c>
      <c r="G59" s="5">
        <f>AVERAGE(advertising3[Sales])</f>
        <v>15.130500000000005</v>
      </c>
      <c r="H59" s="5">
        <f>advertising3[[#This Row],[Sales]]-advertising3[[#This Row],[Mean of Sales]]</f>
        <v>-1.9305000000000057</v>
      </c>
      <c r="I59">
        <v>13.2</v>
      </c>
      <c r="J59" s="5">
        <f>advertising3[[#This Row],[Variation of TV Budgets from Mean]]*advertising3[[#This Row],[Variation of Sales from Mean]]</f>
        <v>20.931446250000064</v>
      </c>
    </row>
    <row r="60" spans="1:10" x14ac:dyDescent="0.35">
      <c r="A60" t="s">
        <v>5</v>
      </c>
      <c r="B60" t="s">
        <v>18</v>
      </c>
      <c r="C60" t="s">
        <v>92</v>
      </c>
      <c r="D60">
        <v>210.8</v>
      </c>
      <c r="E60" s="5">
        <f>AVERAGE(advertising3[TV])</f>
        <v>147.04249999999999</v>
      </c>
      <c r="F60" s="5">
        <f>advertising3[[#This Row],[TV]]-advertising3[[#This Row],[Mean of TV Budget]]</f>
        <v>63.757500000000022</v>
      </c>
      <c r="G60" s="5">
        <f>AVERAGE(advertising3[Sales])</f>
        <v>15.130500000000005</v>
      </c>
      <c r="H60" s="5">
        <f>advertising3[[#This Row],[Sales]]-advertising3[[#This Row],[Mean of Sales]]</f>
        <v>8.6694999999999958</v>
      </c>
      <c r="I60">
        <v>23.8</v>
      </c>
      <c r="J60" s="5">
        <f>advertising3[[#This Row],[Variation of TV Budgets from Mean]]*advertising3[[#This Row],[Variation of Sales from Mean]]</f>
        <v>552.74564624999994</v>
      </c>
    </row>
    <row r="61" spans="1:10" x14ac:dyDescent="0.35">
      <c r="A61" t="s">
        <v>5</v>
      </c>
      <c r="B61" t="s">
        <v>9</v>
      </c>
      <c r="C61" t="s">
        <v>93</v>
      </c>
      <c r="D61">
        <v>210.7</v>
      </c>
      <c r="E61" s="5">
        <f>AVERAGE(advertising3[TV])</f>
        <v>147.04249999999999</v>
      </c>
      <c r="F61" s="5">
        <f>advertising3[[#This Row],[TV]]-advertising3[[#This Row],[Mean of TV Budget]]</f>
        <v>63.657499999999999</v>
      </c>
      <c r="G61" s="5">
        <f>AVERAGE(advertising3[Sales])</f>
        <v>15.130500000000005</v>
      </c>
      <c r="H61" s="5">
        <f>advertising3[[#This Row],[Sales]]-advertising3[[#This Row],[Mean of Sales]]</f>
        <v>3.2694999999999936</v>
      </c>
      <c r="I61">
        <v>18.399999999999999</v>
      </c>
      <c r="J61" s="5">
        <f>advertising3[[#This Row],[Variation of TV Budgets from Mean]]*advertising3[[#This Row],[Variation of Sales from Mean]]</f>
        <v>208.1281962499996</v>
      </c>
    </row>
    <row r="62" spans="1:10" x14ac:dyDescent="0.35">
      <c r="A62" t="s">
        <v>5</v>
      </c>
      <c r="B62" t="s">
        <v>70</v>
      </c>
      <c r="C62" t="s">
        <v>94</v>
      </c>
      <c r="D62">
        <v>53.5</v>
      </c>
      <c r="E62" s="5">
        <f>AVERAGE(advertising3[TV])</f>
        <v>147.04249999999999</v>
      </c>
      <c r="F62" s="5">
        <f>advertising3[[#This Row],[TV]]-advertising3[[#This Row],[Mean of TV Budget]]</f>
        <v>-93.54249999999999</v>
      </c>
      <c r="G62" s="5">
        <f>AVERAGE(advertising3[Sales])</f>
        <v>15.130500000000005</v>
      </c>
      <c r="H62" s="5">
        <f>advertising3[[#This Row],[Sales]]-advertising3[[#This Row],[Mean of Sales]]</f>
        <v>-7.0305000000000053</v>
      </c>
      <c r="I62">
        <v>8.1</v>
      </c>
      <c r="J62" s="5">
        <f>advertising3[[#This Row],[Variation of TV Budgets from Mean]]*advertising3[[#This Row],[Variation of Sales from Mean]]</f>
        <v>657.65054625000039</v>
      </c>
    </row>
    <row r="63" spans="1:10" x14ac:dyDescent="0.35">
      <c r="A63" t="s">
        <v>5</v>
      </c>
      <c r="B63" t="s">
        <v>96</v>
      </c>
      <c r="C63" t="s">
        <v>95</v>
      </c>
      <c r="D63">
        <v>261.3</v>
      </c>
      <c r="E63" s="5">
        <f>AVERAGE(advertising3[TV])</f>
        <v>147.04249999999999</v>
      </c>
      <c r="F63" s="5">
        <f>advertising3[[#This Row],[TV]]-advertising3[[#This Row],[Mean of TV Budget]]</f>
        <v>114.25750000000002</v>
      </c>
      <c r="G63" s="5">
        <f>AVERAGE(advertising3[Sales])</f>
        <v>15.130500000000005</v>
      </c>
      <c r="H63" s="5">
        <f>advertising3[[#This Row],[Sales]]-advertising3[[#This Row],[Mean of Sales]]</f>
        <v>9.0694999999999943</v>
      </c>
      <c r="I63">
        <v>24.2</v>
      </c>
      <c r="J63" s="5">
        <f>advertising3[[#This Row],[Variation of TV Budgets from Mean]]*advertising3[[#This Row],[Variation of Sales from Mean]]</f>
        <v>1036.2583962499996</v>
      </c>
    </row>
    <row r="64" spans="1:10" x14ac:dyDescent="0.35">
      <c r="A64" t="s">
        <v>5</v>
      </c>
      <c r="B64" t="s">
        <v>70</v>
      </c>
      <c r="C64" t="s">
        <v>97</v>
      </c>
      <c r="D64">
        <v>239.3</v>
      </c>
      <c r="E64" s="5">
        <f>AVERAGE(advertising3[TV])</f>
        <v>147.04249999999999</v>
      </c>
      <c r="F64" s="5">
        <f>advertising3[[#This Row],[TV]]-advertising3[[#This Row],[Mean of TV Budget]]</f>
        <v>92.257500000000022</v>
      </c>
      <c r="G64" s="5">
        <f>AVERAGE(advertising3[Sales])</f>
        <v>15.130500000000005</v>
      </c>
      <c r="H64" s="5">
        <f>advertising3[[#This Row],[Sales]]-advertising3[[#This Row],[Mean of Sales]]</f>
        <v>5.5694999999999943</v>
      </c>
      <c r="I64">
        <v>20.7</v>
      </c>
      <c r="J64" s="5">
        <f>advertising3[[#This Row],[Variation of TV Budgets from Mean]]*advertising3[[#This Row],[Variation of Sales from Mean]]</f>
        <v>513.82814624999958</v>
      </c>
    </row>
    <row r="65" spans="1:10" x14ac:dyDescent="0.35">
      <c r="A65" t="s">
        <v>5</v>
      </c>
      <c r="B65" t="s">
        <v>64</v>
      </c>
      <c r="C65" t="s">
        <v>98</v>
      </c>
      <c r="D65">
        <v>102.7</v>
      </c>
      <c r="E65" s="5">
        <f>AVERAGE(advertising3[TV])</f>
        <v>147.04249999999999</v>
      </c>
      <c r="F65" s="5">
        <f>advertising3[[#This Row],[TV]]-advertising3[[#This Row],[Mean of TV Budget]]</f>
        <v>-44.342499999999987</v>
      </c>
      <c r="G65" s="5">
        <f>AVERAGE(advertising3[Sales])</f>
        <v>15.130500000000005</v>
      </c>
      <c r="H65" s="5">
        <f>advertising3[[#This Row],[Sales]]-advertising3[[#This Row],[Mean of Sales]]</f>
        <v>-1.1305000000000049</v>
      </c>
      <c r="I65">
        <v>14</v>
      </c>
      <c r="J65" s="5">
        <f>advertising3[[#This Row],[Variation of TV Budgets from Mean]]*advertising3[[#This Row],[Variation of Sales from Mean]]</f>
        <v>50.129196250000206</v>
      </c>
    </row>
    <row r="66" spans="1:10" x14ac:dyDescent="0.35">
      <c r="A66" t="s">
        <v>5</v>
      </c>
      <c r="B66" t="s">
        <v>18</v>
      </c>
      <c r="C66" t="s">
        <v>99</v>
      </c>
      <c r="D66">
        <v>131.1</v>
      </c>
      <c r="E66" s="5">
        <f>AVERAGE(advertising3[TV])</f>
        <v>147.04249999999999</v>
      </c>
      <c r="F66" s="5">
        <f>advertising3[[#This Row],[TV]]-advertising3[[#This Row],[Mean of TV Budget]]</f>
        <v>-15.942499999999995</v>
      </c>
      <c r="G66" s="5">
        <f>AVERAGE(advertising3[Sales])</f>
        <v>15.130500000000005</v>
      </c>
      <c r="H66" s="5">
        <f>advertising3[[#This Row],[Sales]]-advertising3[[#This Row],[Mean of Sales]]</f>
        <v>0.86949999999999505</v>
      </c>
      <c r="I66">
        <v>16</v>
      </c>
      <c r="J66" s="5">
        <f>advertising3[[#This Row],[Variation of TV Budgets from Mean]]*advertising3[[#This Row],[Variation of Sales from Mean]]</f>
        <v>-13.862003749999918</v>
      </c>
    </row>
    <row r="67" spans="1:10" x14ac:dyDescent="0.35">
      <c r="A67" t="s">
        <v>5</v>
      </c>
      <c r="B67" t="s">
        <v>52</v>
      </c>
      <c r="C67" t="s">
        <v>80</v>
      </c>
      <c r="D67">
        <v>69</v>
      </c>
      <c r="E67" s="5">
        <f>AVERAGE(advertising3[TV])</f>
        <v>147.04249999999999</v>
      </c>
      <c r="F67" s="5">
        <f>advertising3[[#This Row],[TV]]-advertising3[[#This Row],[Mean of TV Budget]]</f>
        <v>-78.04249999999999</v>
      </c>
      <c r="G67" s="5">
        <f>AVERAGE(advertising3[Sales])</f>
        <v>15.130500000000005</v>
      </c>
      <c r="H67" s="5">
        <f>advertising3[[#This Row],[Sales]]-advertising3[[#This Row],[Mean of Sales]]</f>
        <v>-3.8305000000000042</v>
      </c>
      <c r="I67">
        <v>11.3</v>
      </c>
      <c r="J67" s="5">
        <f>advertising3[[#This Row],[Variation of TV Budgets from Mean]]*advertising3[[#This Row],[Variation of Sales from Mean]]</f>
        <v>298.94179625000027</v>
      </c>
    </row>
    <row r="68" spans="1:10" x14ac:dyDescent="0.35">
      <c r="A68" t="s">
        <v>5</v>
      </c>
      <c r="B68" t="s">
        <v>9</v>
      </c>
      <c r="C68" t="s">
        <v>100</v>
      </c>
      <c r="D68">
        <v>31.5</v>
      </c>
      <c r="E68" s="5">
        <f>AVERAGE(advertising3[TV])</f>
        <v>147.04249999999999</v>
      </c>
      <c r="F68" s="5">
        <f>advertising3[[#This Row],[TV]]-advertising3[[#This Row],[Mean of TV Budget]]</f>
        <v>-115.54249999999999</v>
      </c>
      <c r="G68" s="5">
        <f>AVERAGE(advertising3[Sales])</f>
        <v>15.130500000000005</v>
      </c>
      <c r="H68" s="5">
        <f>advertising3[[#This Row],[Sales]]-advertising3[[#This Row],[Mean of Sales]]</f>
        <v>-4.1305000000000049</v>
      </c>
      <c r="I68">
        <v>11</v>
      </c>
      <c r="J68" s="5">
        <f>advertising3[[#This Row],[Variation of TV Budgets from Mean]]*advertising3[[#This Row],[Variation of Sales from Mean]]</f>
        <v>477.24829625000052</v>
      </c>
    </row>
    <row r="69" spans="1:10" x14ac:dyDescent="0.35">
      <c r="A69" t="s">
        <v>5</v>
      </c>
      <c r="B69" t="s">
        <v>37</v>
      </c>
      <c r="C69" t="s">
        <v>101</v>
      </c>
      <c r="D69">
        <v>139.30000000000001</v>
      </c>
      <c r="E69" s="5">
        <f>AVERAGE(advertising3[TV])</f>
        <v>147.04249999999999</v>
      </c>
      <c r="F69" s="5">
        <f>advertising3[[#This Row],[TV]]-advertising3[[#This Row],[Mean of TV Budget]]</f>
        <v>-7.7424999999999784</v>
      </c>
      <c r="G69" s="5">
        <f>AVERAGE(advertising3[Sales])</f>
        <v>15.130500000000005</v>
      </c>
      <c r="H69" s="5">
        <f>advertising3[[#This Row],[Sales]]-advertising3[[#This Row],[Mean of Sales]]</f>
        <v>-1.7305000000000046</v>
      </c>
      <c r="I69">
        <v>13.4</v>
      </c>
      <c r="J69" s="5">
        <f>advertising3[[#This Row],[Variation of TV Budgets from Mean]]*advertising3[[#This Row],[Variation of Sales from Mean]]</f>
        <v>13.398396249999998</v>
      </c>
    </row>
    <row r="70" spans="1:10" x14ac:dyDescent="0.35">
      <c r="A70" t="s">
        <v>5</v>
      </c>
      <c r="B70" t="s">
        <v>70</v>
      </c>
      <c r="C70" t="s">
        <v>102</v>
      </c>
      <c r="D70">
        <v>237.4</v>
      </c>
      <c r="E70" s="5">
        <f>AVERAGE(advertising3[TV])</f>
        <v>147.04249999999999</v>
      </c>
      <c r="F70" s="5">
        <f>advertising3[[#This Row],[TV]]-advertising3[[#This Row],[Mean of TV Budget]]</f>
        <v>90.357500000000016</v>
      </c>
      <c r="G70" s="5">
        <f>AVERAGE(advertising3[Sales])</f>
        <v>15.130500000000005</v>
      </c>
      <c r="H70" s="5">
        <f>advertising3[[#This Row],[Sales]]-advertising3[[#This Row],[Mean of Sales]]</f>
        <v>3.7694999999999936</v>
      </c>
      <c r="I70">
        <v>18.899999999999999</v>
      </c>
      <c r="J70" s="5">
        <f>advertising3[[#This Row],[Variation of TV Budgets from Mean]]*advertising3[[#This Row],[Variation of Sales from Mean]]</f>
        <v>340.60259624999946</v>
      </c>
    </row>
    <row r="71" spans="1:10" x14ac:dyDescent="0.35">
      <c r="A71" t="s">
        <v>5</v>
      </c>
      <c r="B71" t="s">
        <v>70</v>
      </c>
      <c r="C71" t="s">
        <v>103</v>
      </c>
      <c r="D71">
        <v>216.8</v>
      </c>
      <c r="E71" s="5">
        <f>AVERAGE(advertising3[TV])</f>
        <v>147.04249999999999</v>
      </c>
      <c r="F71" s="5">
        <f>advertising3[[#This Row],[TV]]-advertising3[[#This Row],[Mean of TV Budget]]</f>
        <v>69.757500000000022</v>
      </c>
      <c r="G71" s="5">
        <f>AVERAGE(advertising3[Sales])</f>
        <v>15.130500000000005</v>
      </c>
      <c r="H71" s="5">
        <f>advertising3[[#This Row],[Sales]]-advertising3[[#This Row],[Mean of Sales]]</f>
        <v>7.1694999999999958</v>
      </c>
      <c r="I71">
        <v>22.3</v>
      </c>
      <c r="J71" s="5">
        <f>advertising3[[#This Row],[Variation of TV Budgets from Mean]]*advertising3[[#This Row],[Variation of Sales from Mean]]</f>
        <v>500.12639624999986</v>
      </c>
    </row>
    <row r="72" spans="1:10" x14ac:dyDescent="0.35">
      <c r="A72" t="s">
        <v>5</v>
      </c>
      <c r="B72" t="s">
        <v>37</v>
      </c>
      <c r="C72" t="s">
        <v>104</v>
      </c>
      <c r="D72">
        <v>199.1</v>
      </c>
      <c r="E72" s="5">
        <f>AVERAGE(advertising3[TV])</f>
        <v>147.04249999999999</v>
      </c>
      <c r="F72" s="5">
        <f>advertising3[[#This Row],[TV]]-advertising3[[#This Row],[Mean of TV Budget]]</f>
        <v>52.057500000000005</v>
      </c>
      <c r="G72" s="5">
        <f>AVERAGE(advertising3[Sales])</f>
        <v>15.130500000000005</v>
      </c>
      <c r="H72" s="5">
        <f>advertising3[[#This Row],[Sales]]-advertising3[[#This Row],[Mean of Sales]]</f>
        <v>3.1694999999999958</v>
      </c>
      <c r="I72">
        <v>18.3</v>
      </c>
      <c r="J72" s="5">
        <f>advertising3[[#This Row],[Variation of TV Budgets from Mean]]*advertising3[[#This Row],[Variation of Sales from Mean]]</f>
        <v>164.99624624999979</v>
      </c>
    </row>
    <row r="73" spans="1:10" x14ac:dyDescent="0.35">
      <c r="A73" t="s">
        <v>5</v>
      </c>
      <c r="B73" t="s">
        <v>52</v>
      </c>
      <c r="C73" t="s">
        <v>56</v>
      </c>
      <c r="D73">
        <v>109.8</v>
      </c>
      <c r="E73" s="5">
        <f>AVERAGE(advertising3[TV])</f>
        <v>147.04249999999999</v>
      </c>
      <c r="F73" s="5">
        <f>advertising3[[#This Row],[TV]]-advertising3[[#This Row],[Mean of TV Budget]]</f>
        <v>-37.242499999999993</v>
      </c>
      <c r="G73" s="5">
        <f>AVERAGE(advertising3[Sales])</f>
        <v>15.130500000000005</v>
      </c>
      <c r="H73" s="5">
        <f>advertising3[[#This Row],[Sales]]-advertising3[[#This Row],[Mean of Sales]]</f>
        <v>-2.7305000000000046</v>
      </c>
      <c r="I73">
        <v>12.4</v>
      </c>
      <c r="J73" s="5">
        <f>advertising3[[#This Row],[Variation of TV Budgets from Mean]]*advertising3[[#This Row],[Variation of Sales from Mean]]</f>
        <v>101.69064625000016</v>
      </c>
    </row>
    <row r="74" spans="1:10" x14ac:dyDescent="0.35">
      <c r="A74" t="s">
        <v>5</v>
      </c>
      <c r="B74" t="s">
        <v>11</v>
      </c>
      <c r="C74" t="s">
        <v>105</v>
      </c>
      <c r="D74">
        <v>26.8</v>
      </c>
      <c r="E74" s="5">
        <f>AVERAGE(advertising3[TV])</f>
        <v>147.04249999999999</v>
      </c>
      <c r="F74" s="5">
        <f>advertising3[[#This Row],[TV]]-advertising3[[#This Row],[Mean of TV Budget]]</f>
        <v>-120.24249999999999</v>
      </c>
      <c r="G74" s="5">
        <f>AVERAGE(advertising3[Sales])</f>
        <v>15.130500000000005</v>
      </c>
      <c r="H74" s="5">
        <f>advertising3[[#This Row],[Sales]]-advertising3[[#This Row],[Mean of Sales]]</f>
        <v>-6.3305000000000042</v>
      </c>
      <c r="I74">
        <v>8.8000000000000007</v>
      </c>
      <c r="J74" s="5">
        <f>advertising3[[#This Row],[Variation of TV Budgets from Mean]]*advertising3[[#This Row],[Variation of Sales from Mean]]</f>
        <v>761.19514625000045</v>
      </c>
    </row>
    <row r="75" spans="1:10" x14ac:dyDescent="0.35">
      <c r="A75" t="s">
        <v>5</v>
      </c>
      <c r="B75" t="s">
        <v>9</v>
      </c>
      <c r="C75" t="s">
        <v>106</v>
      </c>
      <c r="D75">
        <v>129.4</v>
      </c>
      <c r="E75" s="5">
        <f>AVERAGE(advertising3[TV])</f>
        <v>147.04249999999999</v>
      </c>
      <c r="F75" s="5">
        <f>advertising3[[#This Row],[TV]]-advertising3[[#This Row],[Mean of TV Budget]]</f>
        <v>-17.642499999999984</v>
      </c>
      <c r="G75" s="5">
        <f>AVERAGE(advertising3[Sales])</f>
        <v>15.130500000000005</v>
      </c>
      <c r="H75" s="5">
        <f>advertising3[[#This Row],[Sales]]-advertising3[[#This Row],[Mean of Sales]]</f>
        <v>-4.1305000000000049</v>
      </c>
      <c r="I75">
        <v>11</v>
      </c>
      <c r="J75" s="5">
        <f>advertising3[[#This Row],[Variation of TV Budgets from Mean]]*advertising3[[#This Row],[Variation of Sales from Mean]]</f>
        <v>72.872346250000021</v>
      </c>
    </row>
    <row r="76" spans="1:10" x14ac:dyDescent="0.35">
      <c r="A76" t="s">
        <v>5</v>
      </c>
      <c r="B76" t="s">
        <v>35</v>
      </c>
      <c r="C76" t="s">
        <v>107</v>
      </c>
      <c r="D76">
        <v>213.4</v>
      </c>
      <c r="E76" s="5">
        <f>AVERAGE(advertising3[TV])</f>
        <v>147.04249999999999</v>
      </c>
      <c r="F76" s="5">
        <f>advertising3[[#This Row],[TV]]-advertising3[[#This Row],[Mean of TV Budget]]</f>
        <v>66.357500000000016</v>
      </c>
      <c r="G76" s="5">
        <f>AVERAGE(advertising3[Sales])</f>
        <v>15.130500000000005</v>
      </c>
      <c r="H76" s="5">
        <f>advertising3[[#This Row],[Sales]]-advertising3[[#This Row],[Mean of Sales]]</f>
        <v>1.8694999999999951</v>
      </c>
      <c r="I76">
        <v>17</v>
      </c>
      <c r="J76" s="5">
        <f>advertising3[[#This Row],[Variation of TV Budgets from Mean]]*advertising3[[#This Row],[Variation of Sales from Mean]]</f>
        <v>124.0553462499997</v>
      </c>
    </row>
    <row r="77" spans="1:10" x14ac:dyDescent="0.35">
      <c r="A77" t="s">
        <v>5</v>
      </c>
      <c r="B77" t="s">
        <v>9</v>
      </c>
      <c r="C77" t="s">
        <v>108</v>
      </c>
      <c r="D77">
        <v>16.899999999999999</v>
      </c>
      <c r="E77" s="5">
        <f>AVERAGE(advertising3[TV])</f>
        <v>147.04249999999999</v>
      </c>
      <c r="F77" s="5">
        <f>advertising3[[#This Row],[TV]]-advertising3[[#This Row],[Mean of TV Budget]]</f>
        <v>-130.14249999999998</v>
      </c>
      <c r="G77" s="5">
        <f>AVERAGE(advertising3[Sales])</f>
        <v>15.130500000000005</v>
      </c>
      <c r="H77" s="5">
        <f>advertising3[[#This Row],[Sales]]-advertising3[[#This Row],[Mean of Sales]]</f>
        <v>-6.4305000000000057</v>
      </c>
      <c r="I77">
        <v>8.6999999999999993</v>
      </c>
      <c r="J77" s="5">
        <f>advertising3[[#This Row],[Variation of TV Budgets from Mean]]*advertising3[[#This Row],[Variation of Sales from Mean]]</f>
        <v>836.88134625000066</v>
      </c>
    </row>
    <row r="78" spans="1:10" x14ac:dyDescent="0.35">
      <c r="A78" t="s">
        <v>5</v>
      </c>
      <c r="B78" t="s">
        <v>18</v>
      </c>
      <c r="C78" t="s">
        <v>78</v>
      </c>
      <c r="D78">
        <v>27.5</v>
      </c>
      <c r="E78" s="5">
        <f>AVERAGE(advertising3[TV])</f>
        <v>147.04249999999999</v>
      </c>
      <c r="F78" s="5">
        <f>advertising3[[#This Row],[TV]]-advertising3[[#This Row],[Mean of TV Budget]]</f>
        <v>-119.54249999999999</v>
      </c>
      <c r="G78" s="5">
        <f>AVERAGE(advertising3[Sales])</f>
        <v>15.130500000000005</v>
      </c>
      <c r="H78" s="5">
        <f>advertising3[[#This Row],[Sales]]-advertising3[[#This Row],[Mean of Sales]]</f>
        <v>-8.2305000000000046</v>
      </c>
      <c r="I78">
        <v>6.9</v>
      </c>
      <c r="J78" s="5">
        <f>advertising3[[#This Row],[Variation of TV Budgets from Mean]]*advertising3[[#This Row],[Variation of Sales from Mean]]</f>
        <v>983.89454625000042</v>
      </c>
    </row>
    <row r="79" spans="1:10" x14ac:dyDescent="0.35">
      <c r="A79" t="s">
        <v>5</v>
      </c>
      <c r="B79" t="s">
        <v>9</v>
      </c>
      <c r="C79" t="s">
        <v>109</v>
      </c>
      <c r="D79">
        <v>120.5</v>
      </c>
      <c r="E79" s="5">
        <f>AVERAGE(advertising3[TV])</f>
        <v>147.04249999999999</v>
      </c>
      <c r="F79" s="5">
        <f>advertising3[[#This Row],[TV]]-advertising3[[#This Row],[Mean of TV Budget]]</f>
        <v>-26.54249999999999</v>
      </c>
      <c r="G79" s="5">
        <f>AVERAGE(advertising3[Sales])</f>
        <v>15.130500000000005</v>
      </c>
      <c r="H79" s="5">
        <f>advertising3[[#This Row],[Sales]]-advertising3[[#This Row],[Mean of Sales]]</f>
        <v>-0.93050000000000566</v>
      </c>
      <c r="I79">
        <v>14.2</v>
      </c>
      <c r="J79" s="5">
        <f>advertising3[[#This Row],[Variation of TV Budgets from Mean]]*advertising3[[#This Row],[Variation of Sales from Mean]]</f>
        <v>24.697796250000142</v>
      </c>
    </row>
    <row r="80" spans="1:10" x14ac:dyDescent="0.35">
      <c r="A80" t="s">
        <v>5</v>
      </c>
      <c r="B80" t="s">
        <v>14</v>
      </c>
      <c r="C80" t="s">
        <v>110</v>
      </c>
      <c r="D80">
        <v>5.4</v>
      </c>
      <c r="E80" s="5">
        <f>AVERAGE(advertising3[TV])</f>
        <v>147.04249999999999</v>
      </c>
      <c r="F80" s="5">
        <f>advertising3[[#This Row],[TV]]-advertising3[[#This Row],[Mean of TV Budget]]</f>
        <v>-141.64249999999998</v>
      </c>
      <c r="G80" s="5">
        <f>AVERAGE(advertising3[Sales])</f>
        <v>15.130500000000005</v>
      </c>
      <c r="H80" s="5">
        <f>advertising3[[#This Row],[Sales]]-advertising3[[#This Row],[Mean of Sales]]</f>
        <v>-9.8305000000000042</v>
      </c>
      <c r="I80">
        <v>5.3</v>
      </c>
      <c r="J80" s="5">
        <f>advertising3[[#This Row],[Variation of TV Budgets from Mean]]*advertising3[[#This Row],[Variation of Sales from Mean]]</f>
        <v>1392.4165962500003</v>
      </c>
    </row>
    <row r="81" spans="1:10" x14ac:dyDescent="0.35">
      <c r="A81" t="s">
        <v>5</v>
      </c>
      <c r="B81" t="s">
        <v>96</v>
      </c>
      <c r="C81" t="s">
        <v>111</v>
      </c>
      <c r="D81">
        <v>116</v>
      </c>
      <c r="E81" s="5">
        <f>AVERAGE(advertising3[TV])</f>
        <v>147.04249999999999</v>
      </c>
      <c r="F81" s="5">
        <f>advertising3[[#This Row],[TV]]-advertising3[[#This Row],[Mean of TV Budget]]</f>
        <v>-31.04249999999999</v>
      </c>
      <c r="G81" s="5">
        <f>AVERAGE(advertising3[Sales])</f>
        <v>15.130500000000005</v>
      </c>
      <c r="H81" s="5">
        <f>advertising3[[#This Row],[Sales]]-advertising3[[#This Row],[Mean of Sales]]</f>
        <v>-4.1305000000000049</v>
      </c>
      <c r="I81">
        <v>11</v>
      </c>
      <c r="J81" s="5">
        <f>advertising3[[#This Row],[Variation of TV Budgets from Mean]]*advertising3[[#This Row],[Variation of Sales from Mean]]</f>
        <v>128.22104625000011</v>
      </c>
    </row>
    <row r="82" spans="1:10" x14ac:dyDescent="0.35">
      <c r="A82" t="s">
        <v>5</v>
      </c>
      <c r="B82" t="s">
        <v>70</v>
      </c>
      <c r="C82" t="s">
        <v>112</v>
      </c>
      <c r="D82">
        <v>76.400000000000006</v>
      </c>
      <c r="E82" s="5">
        <f>AVERAGE(advertising3[TV])</f>
        <v>147.04249999999999</v>
      </c>
      <c r="F82" s="5">
        <f>advertising3[[#This Row],[TV]]-advertising3[[#This Row],[Mean of TV Budget]]</f>
        <v>-70.642499999999984</v>
      </c>
      <c r="G82" s="5">
        <f>AVERAGE(advertising3[Sales])</f>
        <v>15.130500000000005</v>
      </c>
      <c r="H82" s="5">
        <f>advertising3[[#This Row],[Sales]]-advertising3[[#This Row],[Mean of Sales]]</f>
        <v>-3.3305000000000042</v>
      </c>
      <c r="I82">
        <v>11.8</v>
      </c>
      <c r="J82" s="5">
        <f>advertising3[[#This Row],[Variation of TV Budgets from Mean]]*advertising3[[#This Row],[Variation of Sales from Mean]]</f>
        <v>235.27484625000025</v>
      </c>
    </row>
    <row r="83" spans="1:10" x14ac:dyDescent="0.35">
      <c r="A83" t="s">
        <v>5</v>
      </c>
      <c r="B83" t="s">
        <v>9</v>
      </c>
      <c r="C83" t="s">
        <v>113</v>
      </c>
      <c r="D83">
        <v>239.8</v>
      </c>
      <c r="E83" s="5">
        <f>AVERAGE(advertising3[TV])</f>
        <v>147.04249999999999</v>
      </c>
      <c r="F83" s="5">
        <f>advertising3[[#This Row],[TV]]-advertising3[[#This Row],[Mean of TV Budget]]</f>
        <v>92.757500000000022</v>
      </c>
      <c r="G83" s="5">
        <f>AVERAGE(advertising3[Sales])</f>
        <v>15.130500000000005</v>
      </c>
      <c r="H83" s="5">
        <f>advertising3[[#This Row],[Sales]]-advertising3[[#This Row],[Mean of Sales]]</f>
        <v>2.1694999999999958</v>
      </c>
      <c r="I83">
        <v>17.3</v>
      </c>
      <c r="J83" s="5">
        <f>advertising3[[#This Row],[Variation of TV Budgets from Mean]]*advertising3[[#This Row],[Variation of Sales from Mean]]</f>
        <v>201.23739624999965</v>
      </c>
    </row>
    <row r="84" spans="1:10" x14ac:dyDescent="0.35">
      <c r="A84" t="s">
        <v>5</v>
      </c>
      <c r="B84" t="s">
        <v>11</v>
      </c>
      <c r="C84" t="s">
        <v>114</v>
      </c>
      <c r="D84">
        <v>75.3</v>
      </c>
      <c r="E84" s="5">
        <f>AVERAGE(advertising3[TV])</f>
        <v>147.04249999999999</v>
      </c>
      <c r="F84" s="5">
        <f>advertising3[[#This Row],[TV]]-advertising3[[#This Row],[Mean of TV Budget]]</f>
        <v>-71.742499999999993</v>
      </c>
      <c r="G84" s="5">
        <f>AVERAGE(advertising3[Sales])</f>
        <v>15.130500000000005</v>
      </c>
      <c r="H84" s="5">
        <f>advertising3[[#This Row],[Sales]]-advertising3[[#This Row],[Mean of Sales]]</f>
        <v>-3.8305000000000042</v>
      </c>
      <c r="I84">
        <v>11.3</v>
      </c>
      <c r="J84" s="5">
        <f>advertising3[[#This Row],[Variation of TV Budgets from Mean]]*advertising3[[#This Row],[Variation of Sales from Mean]]</f>
        <v>274.8096462500003</v>
      </c>
    </row>
    <row r="85" spans="1:10" x14ac:dyDescent="0.35">
      <c r="A85" t="s">
        <v>5</v>
      </c>
      <c r="B85" t="s">
        <v>64</v>
      </c>
      <c r="C85" t="s">
        <v>115</v>
      </c>
      <c r="D85">
        <v>68.400000000000006</v>
      </c>
      <c r="E85" s="5">
        <f>AVERAGE(advertising3[TV])</f>
        <v>147.04249999999999</v>
      </c>
      <c r="F85" s="5">
        <f>advertising3[[#This Row],[TV]]-advertising3[[#This Row],[Mean of TV Budget]]</f>
        <v>-78.642499999999984</v>
      </c>
      <c r="G85" s="5">
        <f>AVERAGE(advertising3[Sales])</f>
        <v>15.130500000000005</v>
      </c>
      <c r="H85" s="5">
        <f>advertising3[[#This Row],[Sales]]-advertising3[[#This Row],[Mean of Sales]]</f>
        <v>-1.5305000000000053</v>
      </c>
      <c r="I85">
        <v>13.6</v>
      </c>
      <c r="J85" s="5">
        <f>advertising3[[#This Row],[Variation of TV Budgets from Mean]]*advertising3[[#This Row],[Variation of Sales from Mean]]</f>
        <v>120.3623462500004</v>
      </c>
    </row>
    <row r="86" spans="1:10" x14ac:dyDescent="0.35">
      <c r="A86" t="s">
        <v>5</v>
      </c>
      <c r="B86" t="s">
        <v>96</v>
      </c>
      <c r="C86" t="s">
        <v>116</v>
      </c>
      <c r="D86">
        <v>213.5</v>
      </c>
      <c r="E86" s="5">
        <f>AVERAGE(advertising3[TV])</f>
        <v>147.04249999999999</v>
      </c>
      <c r="F86" s="5">
        <f>advertising3[[#This Row],[TV]]-advertising3[[#This Row],[Mean of TV Budget]]</f>
        <v>66.45750000000001</v>
      </c>
      <c r="G86" s="5">
        <f>AVERAGE(advertising3[Sales])</f>
        <v>15.130500000000005</v>
      </c>
      <c r="H86" s="5">
        <f>advertising3[[#This Row],[Sales]]-advertising3[[#This Row],[Mean of Sales]]</f>
        <v>6.5694999999999943</v>
      </c>
      <c r="I86">
        <v>21.7</v>
      </c>
      <c r="J86" s="5">
        <f>advertising3[[#This Row],[Variation of TV Budgets from Mean]]*advertising3[[#This Row],[Variation of Sales from Mean]]</f>
        <v>436.59254624999971</v>
      </c>
    </row>
    <row r="87" spans="1:10" x14ac:dyDescent="0.35">
      <c r="A87" t="s">
        <v>5</v>
      </c>
      <c r="B87" t="s">
        <v>37</v>
      </c>
      <c r="C87" t="s">
        <v>117</v>
      </c>
      <c r="D87">
        <v>193.2</v>
      </c>
      <c r="E87" s="5">
        <f>AVERAGE(advertising3[TV])</f>
        <v>147.04249999999999</v>
      </c>
      <c r="F87" s="5">
        <f>advertising3[[#This Row],[TV]]-advertising3[[#This Row],[Mean of TV Budget]]</f>
        <v>46.157499999999999</v>
      </c>
      <c r="G87" s="5">
        <f>AVERAGE(advertising3[Sales])</f>
        <v>15.130500000000005</v>
      </c>
      <c r="H87" s="5">
        <f>advertising3[[#This Row],[Sales]]-advertising3[[#This Row],[Mean of Sales]]</f>
        <v>5.0694999999999943</v>
      </c>
      <c r="I87">
        <v>20.2</v>
      </c>
      <c r="J87" s="5">
        <f>advertising3[[#This Row],[Variation of TV Budgets from Mean]]*advertising3[[#This Row],[Variation of Sales from Mean]]</f>
        <v>233.99544624999973</v>
      </c>
    </row>
    <row r="88" spans="1:10" x14ac:dyDescent="0.35">
      <c r="A88" t="s">
        <v>5</v>
      </c>
      <c r="B88" t="s">
        <v>96</v>
      </c>
      <c r="C88" t="s">
        <v>118</v>
      </c>
      <c r="D88">
        <v>76.3</v>
      </c>
      <c r="E88" s="5">
        <f>AVERAGE(advertising3[TV])</f>
        <v>147.04249999999999</v>
      </c>
      <c r="F88" s="5">
        <f>advertising3[[#This Row],[TV]]-advertising3[[#This Row],[Mean of TV Budget]]</f>
        <v>-70.742499999999993</v>
      </c>
      <c r="G88" s="5">
        <f>AVERAGE(advertising3[Sales])</f>
        <v>15.130500000000005</v>
      </c>
      <c r="H88" s="5">
        <f>advertising3[[#This Row],[Sales]]-advertising3[[#This Row],[Mean of Sales]]</f>
        <v>-3.1305000000000049</v>
      </c>
      <c r="I88">
        <v>12</v>
      </c>
      <c r="J88" s="5">
        <f>advertising3[[#This Row],[Variation of TV Budgets from Mean]]*advertising3[[#This Row],[Variation of Sales from Mean]]</f>
        <v>221.45939625000034</v>
      </c>
    </row>
    <row r="89" spans="1:10" x14ac:dyDescent="0.35">
      <c r="A89" t="s">
        <v>5</v>
      </c>
      <c r="B89" t="s">
        <v>49</v>
      </c>
      <c r="C89" t="s">
        <v>119</v>
      </c>
      <c r="D89">
        <v>110.7</v>
      </c>
      <c r="E89" s="5">
        <f>AVERAGE(advertising3[TV])</f>
        <v>147.04249999999999</v>
      </c>
      <c r="F89" s="5">
        <f>advertising3[[#This Row],[TV]]-advertising3[[#This Row],[Mean of TV Budget]]</f>
        <v>-36.342499999999987</v>
      </c>
      <c r="G89" s="5">
        <f>AVERAGE(advertising3[Sales])</f>
        <v>15.130500000000005</v>
      </c>
      <c r="H89" s="5">
        <f>advertising3[[#This Row],[Sales]]-advertising3[[#This Row],[Mean of Sales]]</f>
        <v>0.86949999999999505</v>
      </c>
      <c r="I89">
        <v>16</v>
      </c>
      <c r="J89" s="5">
        <f>advertising3[[#This Row],[Variation of TV Budgets from Mean]]*advertising3[[#This Row],[Variation of Sales from Mean]]</f>
        <v>-31.599803749999808</v>
      </c>
    </row>
    <row r="90" spans="1:10" x14ac:dyDescent="0.35">
      <c r="A90" t="s">
        <v>5</v>
      </c>
      <c r="B90" t="s">
        <v>64</v>
      </c>
      <c r="C90" t="s">
        <v>120</v>
      </c>
      <c r="D90">
        <v>88.3</v>
      </c>
      <c r="E90" s="5">
        <f>AVERAGE(advertising3[TV])</f>
        <v>147.04249999999999</v>
      </c>
      <c r="F90" s="5">
        <f>advertising3[[#This Row],[TV]]-advertising3[[#This Row],[Mean of TV Budget]]</f>
        <v>-58.742499999999993</v>
      </c>
      <c r="G90" s="5">
        <f>AVERAGE(advertising3[Sales])</f>
        <v>15.130500000000005</v>
      </c>
      <c r="H90" s="5">
        <f>advertising3[[#This Row],[Sales]]-advertising3[[#This Row],[Mean of Sales]]</f>
        <v>-2.2305000000000046</v>
      </c>
      <c r="I90">
        <v>12.9</v>
      </c>
      <c r="J90" s="5">
        <f>advertising3[[#This Row],[Variation of TV Budgets from Mean]]*advertising3[[#This Row],[Variation of Sales from Mean]]</f>
        <v>131.02514625000026</v>
      </c>
    </row>
    <row r="91" spans="1:10" x14ac:dyDescent="0.35">
      <c r="A91" t="s">
        <v>5</v>
      </c>
      <c r="B91" t="s">
        <v>96</v>
      </c>
      <c r="C91" t="s">
        <v>121</v>
      </c>
      <c r="D91">
        <v>109.8</v>
      </c>
      <c r="E91" s="5">
        <f>AVERAGE(advertising3[TV])</f>
        <v>147.04249999999999</v>
      </c>
      <c r="F91" s="5">
        <f>advertising3[[#This Row],[TV]]-advertising3[[#This Row],[Mean of TV Budget]]</f>
        <v>-37.242499999999993</v>
      </c>
      <c r="G91" s="5">
        <f>AVERAGE(advertising3[Sales])</f>
        <v>15.130500000000005</v>
      </c>
      <c r="H91" s="5">
        <f>advertising3[[#This Row],[Sales]]-advertising3[[#This Row],[Mean of Sales]]</f>
        <v>1.5694999999999943</v>
      </c>
      <c r="I91">
        <v>16.7</v>
      </c>
      <c r="J91" s="5">
        <f>advertising3[[#This Row],[Variation of TV Budgets from Mean]]*advertising3[[#This Row],[Variation of Sales from Mean]]</f>
        <v>-58.452103749999779</v>
      </c>
    </row>
    <row r="92" spans="1:10" x14ac:dyDescent="0.35">
      <c r="A92" t="s">
        <v>5</v>
      </c>
      <c r="B92" t="s">
        <v>11</v>
      </c>
      <c r="C92" t="s">
        <v>122</v>
      </c>
      <c r="D92">
        <v>134.30000000000001</v>
      </c>
      <c r="E92" s="5">
        <f>AVERAGE(advertising3[TV])</f>
        <v>147.04249999999999</v>
      </c>
      <c r="F92" s="5">
        <f>advertising3[[#This Row],[TV]]-advertising3[[#This Row],[Mean of TV Budget]]</f>
        <v>-12.742499999999978</v>
      </c>
      <c r="G92" s="5">
        <f>AVERAGE(advertising3[Sales])</f>
        <v>15.130500000000005</v>
      </c>
      <c r="H92" s="5">
        <f>advertising3[[#This Row],[Sales]]-advertising3[[#This Row],[Mean of Sales]]</f>
        <v>-1.1305000000000049</v>
      </c>
      <c r="I92">
        <v>14</v>
      </c>
      <c r="J92" s="5">
        <f>advertising3[[#This Row],[Variation of TV Budgets from Mean]]*advertising3[[#This Row],[Variation of Sales from Mean]]</f>
        <v>14.405396250000038</v>
      </c>
    </row>
    <row r="93" spans="1:10" x14ac:dyDescent="0.35">
      <c r="A93" t="s">
        <v>5</v>
      </c>
      <c r="B93" t="s">
        <v>9</v>
      </c>
      <c r="C93" t="s">
        <v>123</v>
      </c>
      <c r="D93">
        <v>28.6</v>
      </c>
      <c r="E93" s="5">
        <f>AVERAGE(advertising3[TV])</f>
        <v>147.04249999999999</v>
      </c>
      <c r="F93" s="5">
        <f>advertising3[[#This Row],[TV]]-advertising3[[#This Row],[Mean of TV Budget]]</f>
        <v>-118.4425</v>
      </c>
      <c r="G93" s="5">
        <f>AVERAGE(advertising3[Sales])</f>
        <v>15.130500000000005</v>
      </c>
      <c r="H93" s="5">
        <f>advertising3[[#This Row],[Sales]]-advertising3[[#This Row],[Mean of Sales]]</f>
        <v>-7.8305000000000051</v>
      </c>
      <c r="I93">
        <v>7.3</v>
      </c>
      <c r="J93" s="5">
        <f>advertising3[[#This Row],[Variation of TV Budgets from Mean]]*advertising3[[#This Row],[Variation of Sales from Mean]]</f>
        <v>927.4639962500006</v>
      </c>
    </row>
    <row r="94" spans="1:10" x14ac:dyDescent="0.35">
      <c r="A94" t="s">
        <v>5</v>
      </c>
      <c r="B94" t="s">
        <v>9</v>
      </c>
      <c r="C94" t="s">
        <v>124</v>
      </c>
      <c r="D94">
        <v>217.7</v>
      </c>
      <c r="E94" s="5">
        <f>AVERAGE(advertising3[TV])</f>
        <v>147.04249999999999</v>
      </c>
      <c r="F94" s="5">
        <f>advertising3[[#This Row],[TV]]-advertising3[[#This Row],[Mean of TV Budget]]</f>
        <v>70.657499999999999</v>
      </c>
      <c r="G94" s="5">
        <f>AVERAGE(advertising3[Sales])</f>
        <v>15.130500000000005</v>
      </c>
      <c r="H94" s="5">
        <f>advertising3[[#This Row],[Sales]]-advertising3[[#This Row],[Mean of Sales]]</f>
        <v>4.2694999999999936</v>
      </c>
      <c r="I94">
        <v>19.399999999999999</v>
      </c>
      <c r="J94" s="5">
        <f>advertising3[[#This Row],[Variation of TV Budgets from Mean]]*advertising3[[#This Row],[Variation of Sales from Mean]]</f>
        <v>301.67219624999956</v>
      </c>
    </row>
    <row r="95" spans="1:10" x14ac:dyDescent="0.35">
      <c r="A95" t="s">
        <v>5</v>
      </c>
      <c r="B95" t="s">
        <v>52</v>
      </c>
      <c r="C95" t="s">
        <v>125</v>
      </c>
      <c r="D95">
        <v>250.9</v>
      </c>
      <c r="E95" s="5">
        <f>AVERAGE(advertising3[TV])</f>
        <v>147.04249999999999</v>
      </c>
      <c r="F95" s="5">
        <f>advertising3[[#This Row],[TV]]-advertising3[[#This Row],[Mean of TV Budget]]</f>
        <v>103.85750000000002</v>
      </c>
      <c r="G95" s="5">
        <f>AVERAGE(advertising3[Sales])</f>
        <v>15.130500000000005</v>
      </c>
      <c r="H95" s="5">
        <f>advertising3[[#This Row],[Sales]]-advertising3[[#This Row],[Mean of Sales]]</f>
        <v>7.0694999999999943</v>
      </c>
      <c r="I95">
        <v>22.2</v>
      </c>
      <c r="J95" s="5">
        <f>advertising3[[#This Row],[Variation of TV Budgets from Mean]]*advertising3[[#This Row],[Variation of Sales from Mean]]</f>
        <v>734.22059624999952</v>
      </c>
    </row>
    <row r="96" spans="1:10" x14ac:dyDescent="0.35">
      <c r="A96" t="s">
        <v>5</v>
      </c>
      <c r="B96" t="s">
        <v>22</v>
      </c>
      <c r="C96" t="s">
        <v>126</v>
      </c>
      <c r="D96">
        <v>107.4</v>
      </c>
      <c r="E96" s="5">
        <f>AVERAGE(advertising3[TV])</f>
        <v>147.04249999999999</v>
      </c>
      <c r="F96" s="5">
        <f>advertising3[[#This Row],[TV]]-advertising3[[#This Row],[Mean of TV Budget]]</f>
        <v>-39.642499999999984</v>
      </c>
      <c r="G96" s="5">
        <f>AVERAGE(advertising3[Sales])</f>
        <v>15.130500000000005</v>
      </c>
      <c r="H96" s="5">
        <f>advertising3[[#This Row],[Sales]]-advertising3[[#This Row],[Mean of Sales]]</f>
        <v>-3.6305000000000049</v>
      </c>
      <c r="I96">
        <v>11.5</v>
      </c>
      <c r="J96" s="5">
        <f>advertising3[[#This Row],[Variation of TV Budgets from Mean]]*advertising3[[#This Row],[Variation of Sales from Mean]]</f>
        <v>143.92209625000015</v>
      </c>
    </row>
    <row r="97" spans="1:10" x14ac:dyDescent="0.35">
      <c r="A97" t="s">
        <v>5</v>
      </c>
      <c r="B97" t="s">
        <v>18</v>
      </c>
      <c r="C97" t="s">
        <v>127</v>
      </c>
      <c r="D97">
        <v>163.30000000000001</v>
      </c>
      <c r="E97" s="5">
        <f>AVERAGE(advertising3[TV])</f>
        <v>147.04249999999999</v>
      </c>
      <c r="F97" s="5">
        <f>advertising3[[#This Row],[TV]]-advertising3[[#This Row],[Mean of TV Budget]]</f>
        <v>16.257500000000022</v>
      </c>
      <c r="G97" s="5">
        <f>AVERAGE(advertising3[Sales])</f>
        <v>15.130500000000005</v>
      </c>
      <c r="H97" s="5">
        <f>advertising3[[#This Row],[Sales]]-advertising3[[#This Row],[Mean of Sales]]</f>
        <v>1.7694999999999936</v>
      </c>
      <c r="I97">
        <v>16.899999999999999</v>
      </c>
      <c r="J97" s="5">
        <f>advertising3[[#This Row],[Variation of TV Budgets from Mean]]*advertising3[[#This Row],[Variation of Sales from Mean]]</f>
        <v>28.767646249999935</v>
      </c>
    </row>
    <row r="98" spans="1:10" x14ac:dyDescent="0.35">
      <c r="A98" t="s">
        <v>5</v>
      </c>
      <c r="B98" t="s">
        <v>129</v>
      </c>
      <c r="C98" t="s">
        <v>128</v>
      </c>
      <c r="D98">
        <v>197.6</v>
      </c>
      <c r="E98" s="5">
        <f>AVERAGE(advertising3[TV])</f>
        <v>147.04249999999999</v>
      </c>
      <c r="F98" s="5">
        <f>advertising3[[#This Row],[TV]]-advertising3[[#This Row],[Mean of TV Budget]]</f>
        <v>50.557500000000005</v>
      </c>
      <c r="G98" s="5">
        <f>AVERAGE(advertising3[Sales])</f>
        <v>15.130500000000005</v>
      </c>
      <c r="H98" s="5">
        <f>advertising3[[#This Row],[Sales]]-advertising3[[#This Row],[Mean of Sales]]</f>
        <v>1.5694999999999943</v>
      </c>
      <c r="I98">
        <v>16.7</v>
      </c>
      <c r="J98" s="5">
        <f>advertising3[[#This Row],[Variation of TV Budgets from Mean]]*advertising3[[#This Row],[Variation of Sales from Mean]]</f>
        <v>79.34999624999972</v>
      </c>
    </row>
    <row r="99" spans="1:10" x14ac:dyDescent="0.35">
      <c r="A99" t="s">
        <v>5</v>
      </c>
      <c r="B99" t="s">
        <v>130</v>
      </c>
      <c r="C99" t="s">
        <v>69</v>
      </c>
      <c r="D99">
        <v>184.9</v>
      </c>
      <c r="E99" s="5">
        <f>AVERAGE(advertising3[TV])</f>
        <v>147.04249999999999</v>
      </c>
      <c r="F99" s="5">
        <f>advertising3[[#This Row],[TV]]-advertising3[[#This Row],[Mean of TV Budget]]</f>
        <v>37.857500000000016</v>
      </c>
      <c r="G99" s="5">
        <f>AVERAGE(advertising3[Sales])</f>
        <v>15.130500000000005</v>
      </c>
      <c r="H99" s="5">
        <f>advertising3[[#This Row],[Sales]]-advertising3[[#This Row],[Mean of Sales]]</f>
        <v>5.3694999999999951</v>
      </c>
      <c r="I99">
        <v>20.5</v>
      </c>
      <c r="J99" s="5">
        <f>advertising3[[#This Row],[Variation of TV Budgets from Mean]]*advertising3[[#This Row],[Variation of Sales from Mean]]</f>
        <v>203.27584624999989</v>
      </c>
    </row>
    <row r="100" spans="1:10" x14ac:dyDescent="0.35">
      <c r="A100" t="s">
        <v>5</v>
      </c>
      <c r="B100" t="s">
        <v>91</v>
      </c>
      <c r="C100" t="s">
        <v>131</v>
      </c>
      <c r="D100">
        <v>289.7</v>
      </c>
      <c r="E100" s="5">
        <f>AVERAGE(advertising3[TV])</f>
        <v>147.04249999999999</v>
      </c>
      <c r="F100" s="5">
        <f>advertising3[[#This Row],[TV]]-advertising3[[#This Row],[Mean of TV Budget]]</f>
        <v>142.6575</v>
      </c>
      <c r="G100" s="5">
        <f>AVERAGE(advertising3[Sales])</f>
        <v>15.130500000000005</v>
      </c>
      <c r="H100" s="5">
        <f>advertising3[[#This Row],[Sales]]-advertising3[[#This Row],[Mean of Sales]]</f>
        <v>10.269499999999994</v>
      </c>
      <c r="I100">
        <v>25.4</v>
      </c>
      <c r="J100" s="5">
        <f>advertising3[[#This Row],[Variation of TV Budgets from Mean]]*advertising3[[#This Row],[Variation of Sales from Mean]]</f>
        <v>1465.0211962499991</v>
      </c>
    </row>
    <row r="101" spans="1:10" x14ac:dyDescent="0.35">
      <c r="A101" t="s">
        <v>5</v>
      </c>
      <c r="B101" t="s">
        <v>18</v>
      </c>
      <c r="C101" t="s">
        <v>132</v>
      </c>
      <c r="D101">
        <v>135.19999999999999</v>
      </c>
      <c r="E101" s="5">
        <f>AVERAGE(advertising3[TV])</f>
        <v>147.04249999999999</v>
      </c>
      <c r="F101" s="5">
        <f>advertising3[[#This Row],[TV]]-advertising3[[#This Row],[Mean of TV Budget]]</f>
        <v>-11.842500000000001</v>
      </c>
      <c r="G101" s="5">
        <f>AVERAGE(advertising3[Sales])</f>
        <v>15.130500000000005</v>
      </c>
      <c r="H101" s="5">
        <f>advertising3[[#This Row],[Sales]]-advertising3[[#This Row],[Mean of Sales]]</f>
        <v>2.0694999999999943</v>
      </c>
      <c r="I101">
        <v>17.2</v>
      </c>
      <c r="J101" s="5">
        <f>advertising3[[#This Row],[Variation of TV Budgets from Mean]]*advertising3[[#This Row],[Variation of Sales from Mean]]</f>
        <v>-24.508053749999934</v>
      </c>
    </row>
    <row r="102" spans="1:10" x14ac:dyDescent="0.35">
      <c r="A102" t="s">
        <v>5</v>
      </c>
      <c r="B102" t="s">
        <v>47</v>
      </c>
      <c r="C102" t="s">
        <v>133</v>
      </c>
      <c r="D102">
        <v>222.4</v>
      </c>
      <c r="E102" s="5">
        <f>AVERAGE(advertising3[TV])</f>
        <v>147.04249999999999</v>
      </c>
      <c r="F102" s="5">
        <f>advertising3[[#This Row],[TV]]-advertising3[[#This Row],[Mean of TV Budget]]</f>
        <v>75.357500000000016</v>
      </c>
      <c r="G102" s="5">
        <f>AVERAGE(advertising3[Sales])</f>
        <v>15.130500000000005</v>
      </c>
      <c r="H102" s="5">
        <f>advertising3[[#This Row],[Sales]]-advertising3[[#This Row],[Mean of Sales]]</f>
        <v>1.5694999999999943</v>
      </c>
      <c r="I102">
        <v>16.7</v>
      </c>
      <c r="J102" s="5">
        <f>advertising3[[#This Row],[Variation of TV Budgets from Mean]]*advertising3[[#This Row],[Variation of Sales from Mean]]</f>
        <v>118.2735962499996</v>
      </c>
    </row>
    <row r="103" spans="1:10" x14ac:dyDescent="0.35">
      <c r="A103" t="s">
        <v>5</v>
      </c>
      <c r="B103" t="s">
        <v>32</v>
      </c>
      <c r="C103" t="s">
        <v>134</v>
      </c>
      <c r="D103">
        <v>296.39999999999998</v>
      </c>
      <c r="E103" s="5">
        <f>AVERAGE(advertising3[TV])</f>
        <v>147.04249999999999</v>
      </c>
      <c r="F103" s="5">
        <f>advertising3[[#This Row],[TV]]-advertising3[[#This Row],[Mean of TV Budget]]</f>
        <v>149.35749999999999</v>
      </c>
      <c r="G103" s="5">
        <f>AVERAGE(advertising3[Sales])</f>
        <v>15.130500000000005</v>
      </c>
      <c r="H103" s="5">
        <f>advertising3[[#This Row],[Sales]]-advertising3[[#This Row],[Mean of Sales]]</f>
        <v>8.6694999999999958</v>
      </c>
      <c r="I103">
        <v>23.8</v>
      </c>
      <c r="J103" s="5">
        <f>advertising3[[#This Row],[Variation of TV Budgets from Mean]]*advertising3[[#This Row],[Variation of Sales from Mean]]</f>
        <v>1294.8548462499994</v>
      </c>
    </row>
    <row r="104" spans="1:10" x14ac:dyDescent="0.35">
      <c r="A104" t="s">
        <v>5</v>
      </c>
      <c r="B104" t="s">
        <v>129</v>
      </c>
      <c r="C104" t="s">
        <v>80</v>
      </c>
      <c r="D104">
        <v>280.2</v>
      </c>
      <c r="E104" s="5">
        <f>AVERAGE(advertising3[TV])</f>
        <v>147.04249999999999</v>
      </c>
      <c r="F104" s="5">
        <f>advertising3[[#This Row],[TV]]-advertising3[[#This Row],[Mean of TV Budget]]</f>
        <v>133.1575</v>
      </c>
      <c r="G104" s="5">
        <f>AVERAGE(advertising3[Sales])</f>
        <v>15.130500000000005</v>
      </c>
      <c r="H104" s="5">
        <f>advertising3[[#This Row],[Sales]]-advertising3[[#This Row],[Mean of Sales]]</f>
        <v>4.6694999999999958</v>
      </c>
      <c r="I104">
        <v>19.8</v>
      </c>
      <c r="J104" s="5">
        <f>advertising3[[#This Row],[Variation of TV Budgets from Mean]]*advertising3[[#This Row],[Variation of Sales from Mean]]</f>
        <v>621.77894624999942</v>
      </c>
    </row>
    <row r="105" spans="1:10" x14ac:dyDescent="0.35">
      <c r="A105" t="s">
        <v>5</v>
      </c>
      <c r="B105" t="s">
        <v>11</v>
      </c>
      <c r="C105" t="s">
        <v>135</v>
      </c>
      <c r="D105">
        <v>187.9</v>
      </c>
      <c r="E105" s="5">
        <f>AVERAGE(advertising3[TV])</f>
        <v>147.04249999999999</v>
      </c>
      <c r="F105" s="5">
        <f>advertising3[[#This Row],[TV]]-advertising3[[#This Row],[Mean of TV Budget]]</f>
        <v>40.857500000000016</v>
      </c>
      <c r="G105" s="5">
        <f>AVERAGE(advertising3[Sales])</f>
        <v>15.130500000000005</v>
      </c>
      <c r="H105" s="5">
        <f>advertising3[[#This Row],[Sales]]-advertising3[[#This Row],[Mean of Sales]]</f>
        <v>4.5694999999999943</v>
      </c>
      <c r="I105">
        <v>19.7</v>
      </c>
      <c r="J105" s="5">
        <f>advertising3[[#This Row],[Variation of TV Budgets from Mean]]*advertising3[[#This Row],[Variation of Sales from Mean]]</f>
        <v>186.69834624999984</v>
      </c>
    </row>
    <row r="106" spans="1:10" x14ac:dyDescent="0.35">
      <c r="A106" t="s">
        <v>5</v>
      </c>
      <c r="B106" t="s">
        <v>16</v>
      </c>
      <c r="C106" t="s">
        <v>136</v>
      </c>
      <c r="D106">
        <v>238.2</v>
      </c>
      <c r="E106" s="5">
        <f>AVERAGE(advertising3[TV])</f>
        <v>147.04249999999999</v>
      </c>
      <c r="F106" s="5">
        <f>advertising3[[#This Row],[TV]]-advertising3[[#This Row],[Mean of TV Budget]]</f>
        <v>91.157499999999999</v>
      </c>
      <c r="G106" s="5">
        <f>AVERAGE(advertising3[Sales])</f>
        <v>15.130500000000005</v>
      </c>
      <c r="H106" s="5">
        <f>advertising3[[#This Row],[Sales]]-advertising3[[#This Row],[Mean of Sales]]</f>
        <v>5.5694999999999943</v>
      </c>
      <c r="I106">
        <v>20.7</v>
      </c>
      <c r="J106" s="5">
        <f>advertising3[[#This Row],[Variation of TV Budgets from Mean]]*advertising3[[#This Row],[Variation of Sales from Mean]]</f>
        <v>507.70169624999949</v>
      </c>
    </row>
    <row r="107" spans="1:10" x14ac:dyDescent="0.35">
      <c r="A107" t="s">
        <v>5</v>
      </c>
      <c r="B107" t="s">
        <v>32</v>
      </c>
      <c r="C107" t="s">
        <v>137</v>
      </c>
      <c r="D107">
        <v>137.9</v>
      </c>
      <c r="E107" s="5">
        <f>AVERAGE(advertising3[TV])</f>
        <v>147.04249999999999</v>
      </c>
      <c r="F107" s="5">
        <f>advertising3[[#This Row],[TV]]-advertising3[[#This Row],[Mean of TV Budget]]</f>
        <v>-9.1424999999999841</v>
      </c>
      <c r="G107" s="5">
        <f>AVERAGE(advertising3[Sales])</f>
        <v>15.130500000000005</v>
      </c>
      <c r="H107" s="5">
        <f>advertising3[[#This Row],[Sales]]-advertising3[[#This Row],[Mean of Sales]]</f>
        <v>-0.13050000000000495</v>
      </c>
      <c r="I107">
        <v>15</v>
      </c>
      <c r="J107" s="5">
        <f>advertising3[[#This Row],[Variation of TV Budgets from Mean]]*advertising3[[#This Row],[Variation of Sales from Mean]]</f>
        <v>1.193096250000043</v>
      </c>
    </row>
    <row r="108" spans="1:10" x14ac:dyDescent="0.35">
      <c r="A108" t="s">
        <v>5</v>
      </c>
      <c r="B108" t="s">
        <v>139</v>
      </c>
      <c r="C108" t="s">
        <v>138</v>
      </c>
      <c r="D108">
        <v>25</v>
      </c>
      <c r="E108" s="5">
        <f>AVERAGE(advertising3[TV])</f>
        <v>147.04249999999999</v>
      </c>
      <c r="F108" s="5">
        <f>advertising3[[#This Row],[TV]]-advertising3[[#This Row],[Mean of TV Budget]]</f>
        <v>-122.04249999999999</v>
      </c>
      <c r="G108" s="5">
        <f>AVERAGE(advertising3[Sales])</f>
        <v>15.130500000000005</v>
      </c>
      <c r="H108" s="5">
        <f>advertising3[[#This Row],[Sales]]-advertising3[[#This Row],[Mean of Sales]]</f>
        <v>-7.9305000000000048</v>
      </c>
      <c r="I108">
        <v>7.2</v>
      </c>
      <c r="J108" s="5">
        <f>advertising3[[#This Row],[Variation of TV Budgets from Mean]]*advertising3[[#This Row],[Variation of Sales from Mean]]</f>
        <v>967.85804625000048</v>
      </c>
    </row>
    <row r="109" spans="1:10" x14ac:dyDescent="0.35">
      <c r="A109" t="s">
        <v>5</v>
      </c>
      <c r="B109" t="s">
        <v>141</v>
      </c>
      <c r="C109" t="s">
        <v>140</v>
      </c>
      <c r="D109">
        <v>90.4</v>
      </c>
      <c r="E109" s="5">
        <f>AVERAGE(advertising3[TV])</f>
        <v>147.04249999999999</v>
      </c>
      <c r="F109" s="5">
        <f>advertising3[[#This Row],[TV]]-advertising3[[#This Row],[Mean of TV Budget]]</f>
        <v>-56.642499999999984</v>
      </c>
      <c r="G109" s="5">
        <f>AVERAGE(advertising3[Sales])</f>
        <v>15.130500000000005</v>
      </c>
      <c r="H109" s="5">
        <f>advertising3[[#This Row],[Sales]]-advertising3[[#This Row],[Mean of Sales]]</f>
        <v>-3.1305000000000049</v>
      </c>
      <c r="I109">
        <v>12</v>
      </c>
      <c r="J109" s="5">
        <f>advertising3[[#This Row],[Variation of TV Budgets from Mean]]*advertising3[[#This Row],[Variation of Sales from Mean]]</f>
        <v>177.31934625000022</v>
      </c>
    </row>
    <row r="110" spans="1:10" x14ac:dyDescent="0.35">
      <c r="A110" t="s">
        <v>5</v>
      </c>
      <c r="B110" t="s">
        <v>11</v>
      </c>
      <c r="C110" t="s">
        <v>142</v>
      </c>
      <c r="D110">
        <v>13.1</v>
      </c>
      <c r="E110" s="5">
        <f>AVERAGE(advertising3[TV])</f>
        <v>147.04249999999999</v>
      </c>
      <c r="F110" s="5">
        <f>advertising3[[#This Row],[TV]]-advertising3[[#This Row],[Mean of TV Budget]]</f>
        <v>-133.9425</v>
      </c>
      <c r="G110" s="5">
        <f>AVERAGE(advertising3[Sales])</f>
        <v>15.130500000000005</v>
      </c>
      <c r="H110" s="5">
        <f>advertising3[[#This Row],[Sales]]-advertising3[[#This Row],[Mean of Sales]]</f>
        <v>-9.8305000000000042</v>
      </c>
      <c r="I110">
        <v>5.3</v>
      </c>
      <c r="J110" s="5">
        <f>advertising3[[#This Row],[Variation of TV Budgets from Mean]]*advertising3[[#This Row],[Variation of Sales from Mean]]</f>
        <v>1316.7217462500005</v>
      </c>
    </row>
    <row r="111" spans="1:10" x14ac:dyDescent="0.35">
      <c r="A111" t="s">
        <v>5</v>
      </c>
      <c r="B111" t="s">
        <v>14</v>
      </c>
      <c r="C111" t="s">
        <v>72</v>
      </c>
      <c r="D111">
        <v>255.4</v>
      </c>
      <c r="E111" s="5">
        <f>AVERAGE(advertising3[TV])</f>
        <v>147.04249999999999</v>
      </c>
      <c r="F111" s="5">
        <f>advertising3[[#This Row],[TV]]-advertising3[[#This Row],[Mean of TV Budget]]</f>
        <v>108.35750000000002</v>
      </c>
      <c r="G111" s="5">
        <f>AVERAGE(advertising3[Sales])</f>
        <v>15.130500000000005</v>
      </c>
      <c r="H111" s="5">
        <f>advertising3[[#This Row],[Sales]]-advertising3[[#This Row],[Mean of Sales]]</f>
        <v>4.6694999999999958</v>
      </c>
      <c r="I111">
        <v>19.8</v>
      </c>
      <c r="J111" s="5">
        <f>advertising3[[#This Row],[Variation of TV Budgets from Mean]]*advertising3[[#This Row],[Variation of Sales from Mean]]</f>
        <v>505.97534624999963</v>
      </c>
    </row>
    <row r="112" spans="1:10" x14ac:dyDescent="0.35">
      <c r="A112" t="s">
        <v>5</v>
      </c>
      <c r="B112" t="s">
        <v>9</v>
      </c>
      <c r="C112" t="s">
        <v>143</v>
      </c>
      <c r="D112">
        <v>225.8</v>
      </c>
      <c r="E112" s="5">
        <f>AVERAGE(advertising3[TV])</f>
        <v>147.04249999999999</v>
      </c>
      <c r="F112" s="5">
        <f>advertising3[[#This Row],[TV]]-advertising3[[#This Row],[Mean of TV Budget]]</f>
        <v>78.757500000000022</v>
      </c>
      <c r="G112" s="5">
        <f>AVERAGE(advertising3[Sales])</f>
        <v>15.130500000000005</v>
      </c>
      <c r="H112" s="5">
        <f>advertising3[[#This Row],[Sales]]-advertising3[[#This Row],[Mean of Sales]]</f>
        <v>3.2694999999999936</v>
      </c>
      <c r="I112">
        <v>18.399999999999999</v>
      </c>
      <c r="J112" s="5">
        <f>advertising3[[#This Row],[Variation of TV Budgets from Mean]]*advertising3[[#This Row],[Variation of Sales from Mean]]</f>
        <v>257.49764624999955</v>
      </c>
    </row>
    <row r="113" spans="1:10" x14ac:dyDescent="0.35">
      <c r="A113" t="s">
        <v>5</v>
      </c>
      <c r="B113" t="s">
        <v>7</v>
      </c>
      <c r="C113" t="s">
        <v>144</v>
      </c>
      <c r="D113">
        <v>241.7</v>
      </c>
      <c r="E113" s="5">
        <f>AVERAGE(advertising3[TV])</f>
        <v>147.04249999999999</v>
      </c>
      <c r="F113" s="5">
        <f>advertising3[[#This Row],[TV]]-advertising3[[#This Row],[Mean of TV Budget]]</f>
        <v>94.657499999999999</v>
      </c>
      <c r="G113" s="5">
        <f>AVERAGE(advertising3[Sales])</f>
        <v>15.130500000000005</v>
      </c>
      <c r="H113" s="5">
        <f>advertising3[[#This Row],[Sales]]-advertising3[[#This Row],[Mean of Sales]]</f>
        <v>6.6694999999999958</v>
      </c>
      <c r="I113">
        <v>21.8</v>
      </c>
      <c r="J113" s="5">
        <f>advertising3[[#This Row],[Variation of TV Budgets from Mean]]*advertising3[[#This Row],[Variation of Sales from Mean]]</f>
        <v>631.31819624999957</v>
      </c>
    </row>
    <row r="114" spans="1:10" x14ac:dyDescent="0.35">
      <c r="A114" t="s">
        <v>5</v>
      </c>
      <c r="B114" t="s">
        <v>64</v>
      </c>
      <c r="C114" t="s">
        <v>145</v>
      </c>
      <c r="D114">
        <v>175.7</v>
      </c>
      <c r="E114" s="5">
        <f>AVERAGE(advertising3[TV])</f>
        <v>147.04249999999999</v>
      </c>
      <c r="F114" s="5">
        <f>advertising3[[#This Row],[TV]]-advertising3[[#This Row],[Mean of TV Budget]]</f>
        <v>28.657499999999999</v>
      </c>
      <c r="G114" s="5">
        <f>AVERAGE(advertising3[Sales])</f>
        <v>15.130500000000005</v>
      </c>
      <c r="H114" s="5">
        <f>advertising3[[#This Row],[Sales]]-advertising3[[#This Row],[Mean of Sales]]</f>
        <v>1.9694999999999965</v>
      </c>
      <c r="I114">
        <v>17.100000000000001</v>
      </c>
      <c r="J114" s="5">
        <f>advertising3[[#This Row],[Variation of TV Budgets from Mean]]*advertising3[[#This Row],[Variation of Sales from Mean]]</f>
        <v>56.440946249999897</v>
      </c>
    </row>
    <row r="115" spans="1:10" x14ac:dyDescent="0.35">
      <c r="A115" t="s">
        <v>5</v>
      </c>
      <c r="B115" t="s">
        <v>129</v>
      </c>
      <c r="C115" t="s">
        <v>146</v>
      </c>
      <c r="D115">
        <v>209.6</v>
      </c>
      <c r="E115" s="5">
        <f>AVERAGE(advertising3[TV])</f>
        <v>147.04249999999999</v>
      </c>
      <c r="F115" s="5">
        <f>advertising3[[#This Row],[TV]]-advertising3[[#This Row],[Mean of TV Budget]]</f>
        <v>62.557500000000005</v>
      </c>
      <c r="G115" s="5">
        <f>AVERAGE(advertising3[Sales])</f>
        <v>15.130500000000005</v>
      </c>
      <c r="H115" s="5">
        <f>advertising3[[#This Row],[Sales]]-advertising3[[#This Row],[Mean of Sales]]</f>
        <v>5.7694999999999936</v>
      </c>
      <c r="I115">
        <v>20.9</v>
      </c>
      <c r="J115" s="5">
        <f>advertising3[[#This Row],[Variation of TV Budgets from Mean]]*advertising3[[#This Row],[Variation of Sales from Mean]]</f>
        <v>360.92549624999964</v>
      </c>
    </row>
    <row r="116" spans="1:10" x14ac:dyDescent="0.35">
      <c r="A116" t="s">
        <v>5</v>
      </c>
      <c r="B116" t="s">
        <v>147</v>
      </c>
      <c r="C116" t="s">
        <v>50</v>
      </c>
      <c r="D116">
        <v>78.2</v>
      </c>
      <c r="E116" s="5">
        <f>AVERAGE(advertising3[TV])</f>
        <v>147.04249999999999</v>
      </c>
      <c r="F116" s="5">
        <f>advertising3[[#This Row],[TV]]-advertising3[[#This Row],[Mean of TV Budget]]</f>
        <v>-68.842499999999987</v>
      </c>
      <c r="G116" s="5">
        <f>AVERAGE(advertising3[Sales])</f>
        <v>15.130500000000005</v>
      </c>
      <c r="H116" s="5">
        <f>advertising3[[#This Row],[Sales]]-advertising3[[#This Row],[Mean of Sales]]</f>
        <v>-0.5305000000000053</v>
      </c>
      <c r="I116">
        <v>14.6</v>
      </c>
      <c r="J116" s="5">
        <f>advertising3[[#This Row],[Variation of TV Budgets from Mean]]*advertising3[[#This Row],[Variation of Sales from Mean]]</f>
        <v>36.520946250000357</v>
      </c>
    </row>
    <row r="117" spans="1:10" x14ac:dyDescent="0.35">
      <c r="A117" t="s">
        <v>5</v>
      </c>
      <c r="B117" t="s">
        <v>37</v>
      </c>
      <c r="C117" t="s">
        <v>148</v>
      </c>
      <c r="D117">
        <v>75.099999999999994</v>
      </c>
      <c r="E117" s="5">
        <f>AVERAGE(advertising3[TV])</f>
        <v>147.04249999999999</v>
      </c>
      <c r="F117" s="5">
        <f>advertising3[[#This Row],[TV]]-advertising3[[#This Row],[Mean of TV Budget]]</f>
        <v>-71.942499999999995</v>
      </c>
      <c r="G117" s="5">
        <f>AVERAGE(advertising3[Sales])</f>
        <v>15.130500000000005</v>
      </c>
      <c r="H117" s="5">
        <f>advertising3[[#This Row],[Sales]]-advertising3[[#This Row],[Mean of Sales]]</f>
        <v>-2.5305000000000053</v>
      </c>
      <c r="I117">
        <v>12.6</v>
      </c>
      <c r="J117" s="5">
        <f>advertising3[[#This Row],[Variation of TV Budgets from Mean]]*advertising3[[#This Row],[Variation of Sales from Mean]]</f>
        <v>182.05049625000038</v>
      </c>
    </row>
    <row r="118" spans="1:10" x14ac:dyDescent="0.35">
      <c r="A118" t="s">
        <v>5</v>
      </c>
      <c r="B118" t="s">
        <v>43</v>
      </c>
      <c r="C118" t="s">
        <v>149</v>
      </c>
      <c r="D118">
        <v>139.19999999999999</v>
      </c>
      <c r="E118" s="5">
        <f>AVERAGE(advertising3[TV])</f>
        <v>147.04249999999999</v>
      </c>
      <c r="F118" s="5">
        <f>advertising3[[#This Row],[TV]]-advertising3[[#This Row],[Mean of TV Budget]]</f>
        <v>-7.8425000000000011</v>
      </c>
      <c r="G118" s="5">
        <f>AVERAGE(advertising3[Sales])</f>
        <v>15.130500000000005</v>
      </c>
      <c r="H118" s="5">
        <f>advertising3[[#This Row],[Sales]]-advertising3[[#This Row],[Mean of Sales]]</f>
        <v>-2.9305000000000057</v>
      </c>
      <c r="I118">
        <v>12.2</v>
      </c>
      <c r="J118" s="5">
        <f>advertising3[[#This Row],[Variation of TV Budgets from Mean]]*advertising3[[#This Row],[Variation of Sales from Mean]]</f>
        <v>22.982446250000049</v>
      </c>
    </row>
    <row r="119" spans="1:10" x14ac:dyDescent="0.35">
      <c r="A119" t="s">
        <v>5</v>
      </c>
      <c r="B119" t="s">
        <v>14</v>
      </c>
      <c r="C119" t="s">
        <v>150</v>
      </c>
      <c r="D119">
        <v>76.400000000000006</v>
      </c>
      <c r="E119" s="5">
        <f>AVERAGE(advertising3[TV])</f>
        <v>147.04249999999999</v>
      </c>
      <c r="F119" s="5">
        <f>advertising3[[#This Row],[TV]]-advertising3[[#This Row],[Mean of TV Budget]]</f>
        <v>-70.642499999999984</v>
      </c>
      <c r="G119" s="5">
        <f>AVERAGE(advertising3[Sales])</f>
        <v>15.130500000000005</v>
      </c>
      <c r="H119" s="5">
        <f>advertising3[[#This Row],[Sales]]-advertising3[[#This Row],[Mean of Sales]]</f>
        <v>-5.7305000000000046</v>
      </c>
      <c r="I119">
        <v>9.4</v>
      </c>
      <c r="J119" s="5">
        <f>advertising3[[#This Row],[Variation of TV Budgets from Mean]]*advertising3[[#This Row],[Variation of Sales from Mean]]</f>
        <v>404.81684625000025</v>
      </c>
    </row>
    <row r="120" spans="1:10" x14ac:dyDescent="0.35">
      <c r="A120" t="s">
        <v>5</v>
      </c>
      <c r="B120" t="s">
        <v>11</v>
      </c>
      <c r="C120" t="s">
        <v>151</v>
      </c>
      <c r="D120">
        <v>125.7</v>
      </c>
      <c r="E120" s="5">
        <f>AVERAGE(advertising3[TV])</f>
        <v>147.04249999999999</v>
      </c>
      <c r="F120" s="5">
        <f>advertising3[[#This Row],[TV]]-advertising3[[#This Row],[Mean of TV Budget]]</f>
        <v>-21.342499999999987</v>
      </c>
      <c r="G120" s="5">
        <f>AVERAGE(advertising3[Sales])</f>
        <v>15.130500000000005</v>
      </c>
      <c r="H120" s="5">
        <f>advertising3[[#This Row],[Sales]]-advertising3[[#This Row],[Mean of Sales]]</f>
        <v>0.76949999999999541</v>
      </c>
      <c r="I120">
        <v>15.9</v>
      </c>
      <c r="J120" s="5">
        <f>advertising3[[#This Row],[Variation of TV Budgets from Mean]]*advertising3[[#This Row],[Variation of Sales from Mean]]</f>
        <v>-16.423053749999891</v>
      </c>
    </row>
    <row r="121" spans="1:10" x14ac:dyDescent="0.35">
      <c r="A121" t="s">
        <v>5</v>
      </c>
      <c r="B121" t="s">
        <v>41</v>
      </c>
      <c r="C121" t="s">
        <v>69</v>
      </c>
      <c r="D121">
        <v>19.399999999999999</v>
      </c>
      <c r="E121" s="5">
        <f>AVERAGE(advertising3[TV])</f>
        <v>147.04249999999999</v>
      </c>
      <c r="F121" s="5">
        <f>advertising3[[#This Row],[TV]]-advertising3[[#This Row],[Mean of TV Budget]]</f>
        <v>-127.64249999999998</v>
      </c>
      <c r="G121" s="5">
        <f>AVERAGE(advertising3[Sales])</f>
        <v>15.130500000000005</v>
      </c>
      <c r="H121" s="5">
        <f>advertising3[[#This Row],[Sales]]-advertising3[[#This Row],[Mean of Sales]]</f>
        <v>-8.5305000000000053</v>
      </c>
      <c r="I121">
        <v>6.6</v>
      </c>
      <c r="J121" s="5">
        <f>advertising3[[#This Row],[Variation of TV Budgets from Mean]]*advertising3[[#This Row],[Variation of Sales from Mean]]</f>
        <v>1088.8543462500006</v>
      </c>
    </row>
    <row r="122" spans="1:10" x14ac:dyDescent="0.35">
      <c r="A122" t="s">
        <v>5</v>
      </c>
      <c r="B122" t="s">
        <v>43</v>
      </c>
      <c r="C122" t="s">
        <v>152</v>
      </c>
      <c r="D122">
        <v>141.30000000000001</v>
      </c>
      <c r="E122" s="5">
        <f>AVERAGE(advertising3[TV])</f>
        <v>147.04249999999999</v>
      </c>
      <c r="F122" s="5">
        <f>advertising3[[#This Row],[TV]]-advertising3[[#This Row],[Mean of TV Budget]]</f>
        <v>-5.7424999999999784</v>
      </c>
      <c r="G122" s="5">
        <f>AVERAGE(advertising3[Sales])</f>
        <v>15.130500000000005</v>
      </c>
      <c r="H122" s="5">
        <f>advertising3[[#This Row],[Sales]]-advertising3[[#This Row],[Mean of Sales]]</f>
        <v>0.36949999999999505</v>
      </c>
      <c r="I122">
        <v>15.5</v>
      </c>
      <c r="J122" s="5">
        <f>advertising3[[#This Row],[Variation of TV Budgets from Mean]]*advertising3[[#This Row],[Variation of Sales from Mean]]</f>
        <v>-2.1218537499999637</v>
      </c>
    </row>
    <row r="123" spans="1:10" x14ac:dyDescent="0.35">
      <c r="A123" t="s">
        <v>5</v>
      </c>
      <c r="B123" t="s">
        <v>84</v>
      </c>
      <c r="C123" t="s">
        <v>153</v>
      </c>
      <c r="D123">
        <v>18.8</v>
      </c>
      <c r="E123" s="5">
        <f>AVERAGE(advertising3[TV])</f>
        <v>147.04249999999999</v>
      </c>
      <c r="F123" s="5">
        <f>advertising3[[#This Row],[TV]]-advertising3[[#This Row],[Mean of TV Budget]]</f>
        <v>-128.24249999999998</v>
      </c>
      <c r="G123" s="5">
        <f>AVERAGE(advertising3[Sales])</f>
        <v>15.130500000000005</v>
      </c>
      <c r="H123" s="5">
        <f>advertising3[[#This Row],[Sales]]-advertising3[[#This Row],[Mean of Sales]]</f>
        <v>-8.1305000000000049</v>
      </c>
      <c r="I123">
        <v>7</v>
      </c>
      <c r="J123" s="5">
        <f>advertising3[[#This Row],[Variation of TV Budgets from Mean]]*advertising3[[#This Row],[Variation of Sales from Mean]]</f>
        <v>1042.6756462500005</v>
      </c>
    </row>
    <row r="124" spans="1:10" x14ac:dyDescent="0.35">
      <c r="A124" t="s">
        <v>5</v>
      </c>
      <c r="B124" t="s">
        <v>9</v>
      </c>
      <c r="C124" t="s">
        <v>13</v>
      </c>
      <c r="D124">
        <v>224</v>
      </c>
      <c r="E124" s="5">
        <f>AVERAGE(advertising3[TV])</f>
        <v>147.04249999999999</v>
      </c>
      <c r="F124" s="5">
        <f>advertising3[[#This Row],[TV]]-advertising3[[#This Row],[Mean of TV Budget]]</f>
        <v>76.95750000000001</v>
      </c>
      <c r="G124" s="5">
        <f>AVERAGE(advertising3[Sales])</f>
        <v>15.130500000000005</v>
      </c>
      <c r="H124" s="5">
        <f>advertising3[[#This Row],[Sales]]-advertising3[[#This Row],[Mean of Sales]]</f>
        <v>1.4694999999999965</v>
      </c>
      <c r="I124">
        <v>16.600000000000001</v>
      </c>
      <c r="J124" s="5">
        <f>advertising3[[#This Row],[Variation of TV Budgets from Mean]]*advertising3[[#This Row],[Variation of Sales from Mean]]</f>
        <v>113.08904624999974</v>
      </c>
    </row>
    <row r="125" spans="1:10" x14ac:dyDescent="0.35">
      <c r="A125" t="s">
        <v>5</v>
      </c>
      <c r="B125" t="s">
        <v>32</v>
      </c>
      <c r="C125" t="s">
        <v>154</v>
      </c>
      <c r="D125">
        <v>123.1</v>
      </c>
      <c r="E125" s="5">
        <f>AVERAGE(advertising3[TV])</f>
        <v>147.04249999999999</v>
      </c>
      <c r="F125" s="5">
        <f>advertising3[[#This Row],[TV]]-advertising3[[#This Row],[Mean of TV Budget]]</f>
        <v>-23.942499999999995</v>
      </c>
      <c r="G125" s="5">
        <f>AVERAGE(advertising3[Sales])</f>
        <v>15.130500000000005</v>
      </c>
      <c r="H125" s="5">
        <f>advertising3[[#This Row],[Sales]]-advertising3[[#This Row],[Mean of Sales]]</f>
        <v>6.9499999999994344E-2</v>
      </c>
      <c r="I125">
        <v>15.2</v>
      </c>
      <c r="J125" s="5">
        <f>advertising3[[#This Row],[Variation of TV Budgets from Mean]]*advertising3[[#This Row],[Variation of Sales from Mean]]</f>
        <v>-1.6640037499998643</v>
      </c>
    </row>
    <row r="126" spans="1:10" x14ac:dyDescent="0.35">
      <c r="A126" t="s">
        <v>5</v>
      </c>
      <c r="B126" t="s">
        <v>18</v>
      </c>
      <c r="C126" t="s">
        <v>155</v>
      </c>
      <c r="D126">
        <v>229.5</v>
      </c>
      <c r="E126" s="5">
        <f>AVERAGE(advertising3[TV])</f>
        <v>147.04249999999999</v>
      </c>
      <c r="F126" s="5">
        <f>advertising3[[#This Row],[TV]]-advertising3[[#This Row],[Mean of TV Budget]]</f>
        <v>82.45750000000001</v>
      </c>
      <c r="G126" s="5">
        <f>AVERAGE(advertising3[Sales])</f>
        <v>15.130500000000005</v>
      </c>
      <c r="H126" s="5">
        <f>advertising3[[#This Row],[Sales]]-advertising3[[#This Row],[Mean of Sales]]</f>
        <v>4.5694999999999943</v>
      </c>
      <c r="I126">
        <v>19.7</v>
      </c>
      <c r="J126" s="5">
        <f>advertising3[[#This Row],[Variation of TV Budgets from Mean]]*advertising3[[#This Row],[Variation of Sales from Mean]]</f>
        <v>376.7895462499996</v>
      </c>
    </row>
    <row r="127" spans="1:10" x14ac:dyDescent="0.35">
      <c r="A127" t="s">
        <v>5</v>
      </c>
      <c r="B127" t="s">
        <v>43</v>
      </c>
      <c r="C127" t="s">
        <v>156</v>
      </c>
      <c r="D127">
        <v>87.2</v>
      </c>
      <c r="E127" s="5">
        <f>AVERAGE(advertising3[TV])</f>
        <v>147.04249999999999</v>
      </c>
      <c r="F127" s="5">
        <f>advertising3[[#This Row],[TV]]-advertising3[[#This Row],[Mean of TV Budget]]</f>
        <v>-59.842499999999987</v>
      </c>
      <c r="G127" s="5">
        <f>AVERAGE(advertising3[Sales])</f>
        <v>15.130500000000005</v>
      </c>
      <c r="H127" s="5">
        <f>advertising3[[#This Row],[Sales]]-advertising3[[#This Row],[Mean of Sales]]</f>
        <v>-4.5305000000000053</v>
      </c>
      <c r="I127">
        <v>10.6</v>
      </c>
      <c r="J127" s="5">
        <f>advertising3[[#This Row],[Variation of TV Budgets from Mean]]*advertising3[[#This Row],[Variation of Sales from Mean]]</f>
        <v>271.11644625000025</v>
      </c>
    </row>
    <row r="128" spans="1:10" x14ac:dyDescent="0.35">
      <c r="A128" t="s">
        <v>5</v>
      </c>
      <c r="B128" t="s">
        <v>18</v>
      </c>
      <c r="C128" t="s">
        <v>157</v>
      </c>
      <c r="D128">
        <v>7.8</v>
      </c>
      <c r="E128" s="5">
        <f>AVERAGE(advertising3[TV])</f>
        <v>147.04249999999999</v>
      </c>
      <c r="F128" s="5">
        <f>advertising3[[#This Row],[TV]]-advertising3[[#This Row],[Mean of TV Budget]]</f>
        <v>-139.24249999999998</v>
      </c>
      <c r="G128" s="5">
        <f>AVERAGE(advertising3[Sales])</f>
        <v>15.130500000000005</v>
      </c>
      <c r="H128" s="5">
        <f>advertising3[[#This Row],[Sales]]-advertising3[[#This Row],[Mean of Sales]]</f>
        <v>-8.5305000000000053</v>
      </c>
      <c r="I128">
        <v>6.6</v>
      </c>
      <c r="J128" s="5">
        <f>advertising3[[#This Row],[Variation of TV Budgets from Mean]]*advertising3[[#This Row],[Variation of Sales from Mean]]</f>
        <v>1187.8081462500006</v>
      </c>
    </row>
    <row r="129" spans="1:10" x14ac:dyDescent="0.35">
      <c r="A129" t="s">
        <v>5</v>
      </c>
      <c r="B129" t="s">
        <v>43</v>
      </c>
      <c r="C129" t="s">
        <v>58</v>
      </c>
      <c r="D129">
        <v>80.2</v>
      </c>
      <c r="E129" s="5">
        <f>AVERAGE(advertising3[TV])</f>
        <v>147.04249999999999</v>
      </c>
      <c r="F129" s="5">
        <f>advertising3[[#This Row],[TV]]-advertising3[[#This Row],[Mean of TV Budget]]</f>
        <v>-66.842499999999987</v>
      </c>
      <c r="G129" s="5">
        <f>AVERAGE(advertising3[Sales])</f>
        <v>15.130500000000005</v>
      </c>
      <c r="H129" s="5">
        <f>advertising3[[#This Row],[Sales]]-advertising3[[#This Row],[Mean of Sales]]</f>
        <v>-3.2305000000000046</v>
      </c>
      <c r="I129">
        <v>11.9</v>
      </c>
      <c r="J129" s="5">
        <f>advertising3[[#This Row],[Variation of TV Budgets from Mean]]*advertising3[[#This Row],[Variation of Sales from Mean]]</f>
        <v>215.93469625000026</v>
      </c>
    </row>
    <row r="130" spans="1:10" x14ac:dyDescent="0.35">
      <c r="A130" t="s">
        <v>5</v>
      </c>
      <c r="B130" t="s">
        <v>159</v>
      </c>
      <c r="C130" t="s">
        <v>158</v>
      </c>
      <c r="D130">
        <v>220.3</v>
      </c>
      <c r="E130" s="5">
        <f>AVERAGE(advertising3[TV])</f>
        <v>147.04249999999999</v>
      </c>
      <c r="F130" s="5">
        <f>advertising3[[#This Row],[TV]]-advertising3[[#This Row],[Mean of TV Budget]]</f>
        <v>73.257500000000022</v>
      </c>
      <c r="G130" s="5">
        <f>AVERAGE(advertising3[Sales])</f>
        <v>15.130500000000005</v>
      </c>
      <c r="H130" s="5">
        <f>advertising3[[#This Row],[Sales]]-advertising3[[#This Row],[Mean of Sales]]</f>
        <v>9.5694999999999943</v>
      </c>
      <c r="I130">
        <v>24.7</v>
      </c>
      <c r="J130" s="5">
        <f>advertising3[[#This Row],[Variation of TV Budgets from Mean]]*advertising3[[#This Row],[Variation of Sales from Mean]]</f>
        <v>701.03764624999974</v>
      </c>
    </row>
    <row r="131" spans="1:10" x14ac:dyDescent="0.35">
      <c r="A131" t="s">
        <v>5</v>
      </c>
      <c r="B131" t="s">
        <v>9</v>
      </c>
      <c r="C131" t="s">
        <v>160</v>
      </c>
      <c r="D131">
        <v>59.6</v>
      </c>
      <c r="E131" s="5">
        <f>AVERAGE(advertising3[TV])</f>
        <v>147.04249999999999</v>
      </c>
      <c r="F131" s="5">
        <f>advertising3[[#This Row],[TV]]-advertising3[[#This Row],[Mean of TV Budget]]</f>
        <v>-87.442499999999995</v>
      </c>
      <c r="G131" s="5">
        <f>AVERAGE(advertising3[Sales])</f>
        <v>15.130500000000005</v>
      </c>
      <c r="H131" s="5">
        <f>advertising3[[#This Row],[Sales]]-advertising3[[#This Row],[Mean of Sales]]</f>
        <v>-5.4305000000000057</v>
      </c>
      <c r="I131">
        <v>9.6999999999999993</v>
      </c>
      <c r="J131" s="5">
        <f>advertising3[[#This Row],[Variation of TV Budgets from Mean]]*advertising3[[#This Row],[Variation of Sales from Mean]]</f>
        <v>474.85649625000048</v>
      </c>
    </row>
    <row r="132" spans="1:10" x14ac:dyDescent="0.35">
      <c r="A132" t="s">
        <v>5</v>
      </c>
      <c r="B132" t="s">
        <v>64</v>
      </c>
      <c r="C132" t="s">
        <v>161</v>
      </c>
      <c r="D132">
        <v>0.7</v>
      </c>
      <c r="E132" s="5">
        <f>AVERAGE(advertising3[TV])</f>
        <v>147.04249999999999</v>
      </c>
      <c r="F132" s="5">
        <f>advertising3[[#This Row],[TV]]-advertising3[[#This Row],[Mean of TV Budget]]</f>
        <v>-146.3425</v>
      </c>
      <c r="G132" s="5">
        <f>AVERAGE(advertising3[Sales])</f>
        <v>15.130500000000005</v>
      </c>
      <c r="H132" s="5">
        <f>advertising3[[#This Row],[Sales]]-advertising3[[#This Row],[Mean of Sales]]</f>
        <v>-13.530500000000005</v>
      </c>
      <c r="I132">
        <v>1.6</v>
      </c>
      <c r="J132" s="5">
        <f>advertising3[[#This Row],[Variation of TV Budgets from Mean]]*advertising3[[#This Row],[Variation of Sales from Mean]]</f>
        <v>1980.0871962500007</v>
      </c>
    </row>
    <row r="133" spans="1:10" x14ac:dyDescent="0.35">
      <c r="A133" t="s">
        <v>5</v>
      </c>
      <c r="B133" t="s">
        <v>130</v>
      </c>
      <c r="C133" t="s">
        <v>162</v>
      </c>
      <c r="D133">
        <v>265.2</v>
      </c>
      <c r="E133" s="5">
        <f>AVERAGE(advertising3[TV])</f>
        <v>147.04249999999999</v>
      </c>
      <c r="F133" s="5">
        <f>advertising3[[#This Row],[TV]]-advertising3[[#This Row],[Mean of TV Budget]]</f>
        <v>118.1575</v>
      </c>
      <c r="G133" s="5">
        <f>AVERAGE(advertising3[Sales])</f>
        <v>15.130500000000005</v>
      </c>
      <c r="H133" s="5">
        <f>advertising3[[#This Row],[Sales]]-advertising3[[#This Row],[Mean of Sales]]</f>
        <v>2.5694999999999943</v>
      </c>
      <c r="I133">
        <v>17.7</v>
      </c>
      <c r="J133" s="5">
        <f>advertising3[[#This Row],[Variation of TV Budgets from Mean]]*advertising3[[#This Row],[Variation of Sales from Mean]]</f>
        <v>303.60569624999931</v>
      </c>
    </row>
    <row r="134" spans="1:10" x14ac:dyDescent="0.35">
      <c r="A134" t="s">
        <v>5</v>
      </c>
      <c r="B134" t="s">
        <v>77</v>
      </c>
      <c r="C134" t="s">
        <v>163</v>
      </c>
      <c r="D134">
        <v>8.4</v>
      </c>
      <c r="E134" s="5">
        <f>AVERAGE(advertising3[TV])</f>
        <v>147.04249999999999</v>
      </c>
      <c r="F134" s="5">
        <f>advertising3[[#This Row],[TV]]-advertising3[[#This Row],[Mean of TV Budget]]</f>
        <v>-138.64249999999998</v>
      </c>
      <c r="G134" s="5">
        <f>AVERAGE(advertising3[Sales])</f>
        <v>15.130500000000005</v>
      </c>
      <c r="H134" s="5">
        <f>advertising3[[#This Row],[Sales]]-advertising3[[#This Row],[Mean of Sales]]</f>
        <v>-9.4305000000000057</v>
      </c>
      <c r="I134">
        <v>5.7</v>
      </c>
      <c r="J134" s="5">
        <f>advertising3[[#This Row],[Variation of TV Budgets from Mean]]*advertising3[[#This Row],[Variation of Sales from Mean]]</f>
        <v>1307.4680962500006</v>
      </c>
    </row>
    <row r="135" spans="1:10" x14ac:dyDescent="0.35">
      <c r="A135" t="s">
        <v>5</v>
      </c>
      <c r="B135" t="s">
        <v>165</v>
      </c>
      <c r="C135" t="s">
        <v>164</v>
      </c>
      <c r="D135">
        <v>219.8</v>
      </c>
      <c r="E135" s="5">
        <f>AVERAGE(advertising3[TV])</f>
        <v>147.04249999999999</v>
      </c>
      <c r="F135" s="5">
        <f>advertising3[[#This Row],[TV]]-advertising3[[#This Row],[Mean of TV Budget]]</f>
        <v>72.757500000000022</v>
      </c>
      <c r="G135" s="5">
        <f>AVERAGE(advertising3[Sales])</f>
        <v>15.130500000000005</v>
      </c>
      <c r="H135" s="5">
        <f>advertising3[[#This Row],[Sales]]-advertising3[[#This Row],[Mean of Sales]]</f>
        <v>4.4694999999999965</v>
      </c>
      <c r="I135">
        <v>19.600000000000001</v>
      </c>
      <c r="J135" s="5">
        <f>advertising3[[#This Row],[Variation of TV Budgets from Mean]]*advertising3[[#This Row],[Variation of Sales from Mean]]</f>
        <v>325.18964624999984</v>
      </c>
    </row>
    <row r="136" spans="1:10" x14ac:dyDescent="0.35">
      <c r="A136" t="s">
        <v>5</v>
      </c>
      <c r="B136" t="s">
        <v>11</v>
      </c>
      <c r="C136" t="s">
        <v>166</v>
      </c>
      <c r="D136">
        <v>36.9</v>
      </c>
      <c r="E136" s="5">
        <f>AVERAGE(advertising3[TV])</f>
        <v>147.04249999999999</v>
      </c>
      <c r="F136" s="5">
        <f>advertising3[[#This Row],[TV]]-advertising3[[#This Row],[Mean of TV Budget]]</f>
        <v>-110.14249999999998</v>
      </c>
      <c r="G136" s="5">
        <f>AVERAGE(advertising3[Sales])</f>
        <v>15.130500000000005</v>
      </c>
      <c r="H136" s="5">
        <f>advertising3[[#This Row],[Sales]]-advertising3[[#This Row],[Mean of Sales]]</f>
        <v>-4.3305000000000042</v>
      </c>
      <c r="I136">
        <v>10.8</v>
      </c>
      <c r="J136" s="5">
        <f>advertising3[[#This Row],[Variation of TV Budgets from Mean]]*advertising3[[#This Row],[Variation of Sales from Mean]]</f>
        <v>476.97209625000039</v>
      </c>
    </row>
    <row r="137" spans="1:10" x14ac:dyDescent="0.35">
      <c r="A137" t="s">
        <v>5</v>
      </c>
      <c r="B137" t="s">
        <v>54</v>
      </c>
      <c r="C137" t="s">
        <v>167</v>
      </c>
      <c r="D137">
        <v>48.3</v>
      </c>
      <c r="E137" s="5">
        <f>AVERAGE(advertising3[TV])</f>
        <v>147.04249999999999</v>
      </c>
      <c r="F137" s="5">
        <f>advertising3[[#This Row],[TV]]-advertising3[[#This Row],[Mean of TV Budget]]</f>
        <v>-98.742499999999993</v>
      </c>
      <c r="G137" s="5">
        <f>AVERAGE(advertising3[Sales])</f>
        <v>15.130500000000005</v>
      </c>
      <c r="H137" s="5">
        <f>advertising3[[#This Row],[Sales]]-advertising3[[#This Row],[Mean of Sales]]</f>
        <v>-3.5305000000000053</v>
      </c>
      <c r="I137">
        <v>11.6</v>
      </c>
      <c r="J137" s="5">
        <f>advertising3[[#This Row],[Variation of TV Budgets from Mean]]*advertising3[[#This Row],[Variation of Sales from Mean]]</f>
        <v>348.61039625000052</v>
      </c>
    </row>
    <row r="138" spans="1:10" x14ac:dyDescent="0.35">
      <c r="A138" t="s">
        <v>5</v>
      </c>
      <c r="B138" t="s">
        <v>47</v>
      </c>
      <c r="C138" t="s">
        <v>168</v>
      </c>
      <c r="D138">
        <v>25.6</v>
      </c>
      <c r="E138" s="5">
        <f>AVERAGE(advertising3[TV])</f>
        <v>147.04249999999999</v>
      </c>
      <c r="F138" s="5">
        <f>advertising3[[#This Row],[TV]]-advertising3[[#This Row],[Mean of TV Budget]]</f>
        <v>-121.4425</v>
      </c>
      <c r="G138" s="5">
        <f>AVERAGE(advertising3[Sales])</f>
        <v>15.130500000000005</v>
      </c>
      <c r="H138" s="5">
        <f>advertising3[[#This Row],[Sales]]-advertising3[[#This Row],[Mean of Sales]]</f>
        <v>-5.6305000000000049</v>
      </c>
      <c r="I138">
        <v>9.5</v>
      </c>
      <c r="J138" s="5">
        <f>advertising3[[#This Row],[Variation of TV Budgets from Mean]]*advertising3[[#This Row],[Variation of Sales from Mean]]</f>
        <v>683.78199625000059</v>
      </c>
    </row>
    <row r="139" spans="1:10" x14ac:dyDescent="0.35">
      <c r="A139" t="s">
        <v>5</v>
      </c>
      <c r="B139" t="s">
        <v>20</v>
      </c>
      <c r="C139" t="s">
        <v>169</v>
      </c>
      <c r="D139">
        <v>273.7</v>
      </c>
      <c r="E139" s="5">
        <f>AVERAGE(advertising3[TV])</f>
        <v>147.04249999999999</v>
      </c>
      <c r="F139" s="5">
        <f>advertising3[[#This Row],[TV]]-advertising3[[#This Row],[Mean of TV Budget]]</f>
        <v>126.6575</v>
      </c>
      <c r="G139" s="5">
        <f>AVERAGE(advertising3[Sales])</f>
        <v>15.130500000000005</v>
      </c>
      <c r="H139" s="5">
        <f>advertising3[[#This Row],[Sales]]-advertising3[[#This Row],[Mean of Sales]]</f>
        <v>5.6694999999999958</v>
      </c>
      <c r="I139">
        <v>20.8</v>
      </c>
      <c r="J139" s="5">
        <f>advertising3[[#This Row],[Variation of TV Budgets from Mean]]*advertising3[[#This Row],[Variation of Sales from Mean]]</f>
        <v>718.08469624999941</v>
      </c>
    </row>
    <row r="140" spans="1:10" x14ac:dyDescent="0.35">
      <c r="A140" t="s">
        <v>5</v>
      </c>
      <c r="B140" t="s">
        <v>70</v>
      </c>
      <c r="C140" t="s">
        <v>48</v>
      </c>
      <c r="D140">
        <v>43</v>
      </c>
      <c r="E140" s="5">
        <f>AVERAGE(advertising3[TV])</f>
        <v>147.04249999999999</v>
      </c>
      <c r="F140" s="5">
        <f>advertising3[[#This Row],[TV]]-advertising3[[#This Row],[Mean of TV Budget]]</f>
        <v>-104.04249999999999</v>
      </c>
      <c r="G140" s="5">
        <f>AVERAGE(advertising3[Sales])</f>
        <v>15.130500000000005</v>
      </c>
      <c r="H140" s="5">
        <f>advertising3[[#This Row],[Sales]]-advertising3[[#This Row],[Mean of Sales]]</f>
        <v>-5.5305000000000053</v>
      </c>
      <c r="I140">
        <v>9.6</v>
      </c>
      <c r="J140" s="5">
        <f>advertising3[[#This Row],[Variation of TV Budgets from Mean]]*advertising3[[#This Row],[Variation of Sales from Mean]]</f>
        <v>575.40704625000046</v>
      </c>
    </row>
    <row r="141" spans="1:10" x14ac:dyDescent="0.35">
      <c r="A141" t="s">
        <v>5</v>
      </c>
      <c r="B141" t="s">
        <v>9</v>
      </c>
      <c r="C141" t="s">
        <v>170</v>
      </c>
      <c r="D141">
        <v>184.9</v>
      </c>
      <c r="E141" s="5">
        <f>AVERAGE(advertising3[TV])</f>
        <v>147.04249999999999</v>
      </c>
      <c r="F141" s="5">
        <f>advertising3[[#This Row],[TV]]-advertising3[[#This Row],[Mean of TV Budget]]</f>
        <v>37.857500000000016</v>
      </c>
      <c r="G141" s="5">
        <f>AVERAGE(advertising3[Sales])</f>
        <v>15.130500000000005</v>
      </c>
      <c r="H141" s="5">
        <f>advertising3[[#This Row],[Sales]]-advertising3[[#This Row],[Mean of Sales]]</f>
        <v>5.5694999999999943</v>
      </c>
      <c r="I141">
        <v>20.7</v>
      </c>
      <c r="J141" s="5">
        <f>advertising3[[#This Row],[Variation of TV Budgets from Mean]]*advertising3[[#This Row],[Variation of Sales from Mean]]</f>
        <v>210.84734624999987</v>
      </c>
    </row>
    <row r="142" spans="1:10" x14ac:dyDescent="0.35">
      <c r="A142" t="s">
        <v>5</v>
      </c>
      <c r="B142" t="s">
        <v>16</v>
      </c>
      <c r="C142" t="s">
        <v>171</v>
      </c>
      <c r="D142">
        <v>73.400000000000006</v>
      </c>
      <c r="E142" s="5">
        <f>AVERAGE(advertising3[TV])</f>
        <v>147.04249999999999</v>
      </c>
      <c r="F142" s="5">
        <f>advertising3[[#This Row],[TV]]-advertising3[[#This Row],[Mean of TV Budget]]</f>
        <v>-73.642499999999984</v>
      </c>
      <c r="G142" s="5">
        <f>AVERAGE(advertising3[Sales])</f>
        <v>15.130500000000005</v>
      </c>
      <c r="H142" s="5">
        <f>advertising3[[#This Row],[Sales]]-advertising3[[#This Row],[Mean of Sales]]</f>
        <v>-4.2305000000000046</v>
      </c>
      <c r="I142">
        <v>10.9</v>
      </c>
      <c r="J142" s="5">
        <f>advertising3[[#This Row],[Variation of TV Budgets from Mean]]*advertising3[[#This Row],[Variation of Sales from Mean]]</f>
        <v>311.54459625000027</v>
      </c>
    </row>
    <row r="143" spans="1:10" x14ac:dyDescent="0.35">
      <c r="A143" t="s">
        <v>5</v>
      </c>
      <c r="B143" t="s">
        <v>61</v>
      </c>
      <c r="C143" t="s">
        <v>172</v>
      </c>
      <c r="D143">
        <v>193.7</v>
      </c>
      <c r="E143" s="5">
        <f>AVERAGE(advertising3[TV])</f>
        <v>147.04249999999999</v>
      </c>
      <c r="F143" s="5">
        <f>advertising3[[#This Row],[TV]]-advertising3[[#This Row],[Mean of TV Budget]]</f>
        <v>46.657499999999999</v>
      </c>
      <c r="G143" s="5">
        <f>AVERAGE(advertising3[Sales])</f>
        <v>15.130500000000005</v>
      </c>
      <c r="H143" s="5">
        <f>advertising3[[#This Row],[Sales]]-advertising3[[#This Row],[Mean of Sales]]</f>
        <v>4.0694999999999943</v>
      </c>
      <c r="I143">
        <v>19.2</v>
      </c>
      <c r="J143" s="5">
        <f>advertising3[[#This Row],[Variation of TV Budgets from Mean]]*advertising3[[#This Row],[Variation of Sales from Mean]]</f>
        <v>189.87269624999973</v>
      </c>
    </row>
    <row r="144" spans="1:10" x14ac:dyDescent="0.35">
      <c r="A144" t="s">
        <v>5</v>
      </c>
      <c r="B144" t="s">
        <v>18</v>
      </c>
      <c r="C144" t="s">
        <v>173</v>
      </c>
      <c r="D144">
        <v>220.5</v>
      </c>
      <c r="E144" s="5">
        <f>AVERAGE(advertising3[TV])</f>
        <v>147.04249999999999</v>
      </c>
      <c r="F144" s="5">
        <f>advertising3[[#This Row],[TV]]-advertising3[[#This Row],[Mean of TV Budget]]</f>
        <v>73.45750000000001</v>
      </c>
      <c r="G144" s="5">
        <f>AVERAGE(advertising3[Sales])</f>
        <v>15.130500000000005</v>
      </c>
      <c r="H144" s="5">
        <f>advertising3[[#This Row],[Sales]]-advertising3[[#This Row],[Mean of Sales]]</f>
        <v>4.9694999999999965</v>
      </c>
      <c r="I144">
        <v>20.100000000000001</v>
      </c>
      <c r="J144" s="5">
        <f>advertising3[[#This Row],[Variation of TV Budgets from Mean]]*advertising3[[#This Row],[Variation of Sales from Mean]]</f>
        <v>365.04704624999977</v>
      </c>
    </row>
    <row r="145" spans="1:10" x14ac:dyDescent="0.35">
      <c r="A145" t="s">
        <v>5</v>
      </c>
      <c r="B145" t="s">
        <v>70</v>
      </c>
      <c r="C145" t="s">
        <v>174</v>
      </c>
      <c r="D145">
        <v>104.6</v>
      </c>
      <c r="E145" s="5">
        <f>AVERAGE(advertising3[TV])</f>
        <v>147.04249999999999</v>
      </c>
      <c r="F145" s="5">
        <f>advertising3[[#This Row],[TV]]-advertising3[[#This Row],[Mean of TV Budget]]</f>
        <v>-42.442499999999995</v>
      </c>
      <c r="G145" s="5">
        <f>AVERAGE(advertising3[Sales])</f>
        <v>15.130500000000005</v>
      </c>
      <c r="H145" s="5">
        <f>advertising3[[#This Row],[Sales]]-advertising3[[#This Row],[Mean of Sales]]</f>
        <v>-4.7305000000000046</v>
      </c>
      <c r="I145">
        <v>10.4</v>
      </c>
      <c r="J145" s="5">
        <f>advertising3[[#This Row],[Variation of TV Budgets from Mean]]*advertising3[[#This Row],[Variation of Sales from Mean]]</f>
        <v>200.77424625000017</v>
      </c>
    </row>
    <row r="146" spans="1:10" x14ac:dyDescent="0.35">
      <c r="A146" t="s">
        <v>5</v>
      </c>
      <c r="B146" t="s">
        <v>37</v>
      </c>
      <c r="C146" t="s">
        <v>175</v>
      </c>
      <c r="D146">
        <v>96.2</v>
      </c>
      <c r="E146" s="5">
        <f>AVERAGE(advertising3[TV])</f>
        <v>147.04249999999999</v>
      </c>
      <c r="F146" s="5">
        <f>advertising3[[#This Row],[TV]]-advertising3[[#This Row],[Mean of TV Budget]]</f>
        <v>-50.842499999999987</v>
      </c>
      <c r="G146" s="5">
        <f>AVERAGE(advertising3[Sales])</f>
        <v>15.130500000000005</v>
      </c>
      <c r="H146" s="5">
        <f>advertising3[[#This Row],[Sales]]-advertising3[[#This Row],[Mean of Sales]]</f>
        <v>-2.8305000000000042</v>
      </c>
      <c r="I146">
        <v>12.3</v>
      </c>
      <c r="J146" s="5">
        <f>advertising3[[#This Row],[Variation of TV Budgets from Mean]]*advertising3[[#This Row],[Variation of Sales from Mean]]</f>
        <v>143.90969625000017</v>
      </c>
    </row>
    <row r="147" spans="1:10" x14ac:dyDescent="0.35">
      <c r="A147" t="s">
        <v>5</v>
      </c>
      <c r="B147" t="s">
        <v>130</v>
      </c>
      <c r="C147" t="s">
        <v>176</v>
      </c>
      <c r="D147">
        <v>140.30000000000001</v>
      </c>
      <c r="E147" s="5">
        <f>AVERAGE(advertising3[TV])</f>
        <v>147.04249999999999</v>
      </c>
      <c r="F147" s="5">
        <f>advertising3[[#This Row],[TV]]-advertising3[[#This Row],[Mean of TV Budget]]</f>
        <v>-6.7424999999999784</v>
      </c>
      <c r="G147" s="5">
        <f>AVERAGE(advertising3[Sales])</f>
        <v>15.130500000000005</v>
      </c>
      <c r="H147" s="5">
        <f>advertising3[[#This Row],[Sales]]-advertising3[[#This Row],[Mean of Sales]]</f>
        <v>-4.8305000000000042</v>
      </c>
      <c r="I147">
        <v>10.3</v>
      </c>
      <c r="J147" s="5">
        <f>advertising3[[#This Row],[Variation of TV Budgets from Mean]]*advertising3[[#This Row],[Variation of Sales from Mean]]</f>
        <v>32.569646249999927</v>
      </c>
    </row>
    <row r="148" spans="1:10" x14ac:dyDescent="0.35">
      <c r="A148" t="s">
        <v>5</v>
      </c>
      <c r="B148" t="s">
        <v>9</v>
      </c>
      <c r="C148" t="s">
        <v>177</v>
      </c>
      <c r="D148">
        <v>240.1</v>
      </c>
      <c r="E148" s="5">
        <f>AVERAGE(advertising3[TV])</f>
        <v>147.04249999999999</v>
      </c>
      <c r="F148" s="5">
        <f>advertising3[[#This Row],[TV]]-advertising3[[#This Row],[Mean of TV Budget]]</f>
        <v>93.057500000000005</v>
      </c>
      <c r="G148" s="5">
        <f>AVERAGE(advertising3[Sales])</f>
        <v>15.130500000000005</v>
      </c>
      <c r="H148" s="5">
        <f>advertising3[[#This Row],[Sales]]-advertising3[[#This Row],[Mean of Sales]]</f>
        <v>3.0694999999999943</v>
      </c>
      <c r="I148">
        <v>18.2</v>
      </c>
      <c r="J148" s="5">
        <f>advertising3[[#This Row],[Variation of TV Budgets from Mean]]*advertising3[[#This Row],[Variation of Sales from Mean]]</f>
        <v>285.63999624999951</v>
      </c>
    </row>
    <row r="149" spans="1:10" x14ac:dyDescent="0.35">
      <c r="A149" t="s">
        <v>5</v>
      </c>
      <c r="B149" t="s">
        <v>9</v>
      </c>
      <c r="C149" t="s">
        <v>178</v>
      </c>
      <c r="D149">
        <v>243.2</v>
      </c>
      <c r="E149" s="5">
        <f>AVERAGE(advertising3[TV])</f>
        <v>147.04249999999999</v>
      </c>
      <c r="F149" s="5">
        <f>advertising3[[#This Row],[TV]]-advertising3[[#This Row],[Mean of TV Budget]]</f>
        <v>96.157499999999999</v>
      </c>
      <c r="G149" s="5">
        <f>AVERAGE(advertising3[Sales])</f>
        <v>15.130500000000005</v>
      </c>
      <c r="H149" s="5">
        <f>advertising3[[#This Row],[Sales]]-advertising3[[#This Row],[Mean of Sales]]</f>
        <v>10.269499999999994</v>
      </c>
      <c r="I149">
        <v>25.4</v>
      </c>
      <c r="J149" s="5">
        <f>advertising3[[#This Row],[Variation of TV Budgets from Mean]]*advertising3[[#This Row],[Variation of Sales from Mean]]</f>
        <v>987.48944624999933</v>
      </c>
    </row>
    <row r="150" spans="1:10" x14ac:dyDescent="0.35">
      <c r="A150" t="s">
        <v>5</v>
      </c>
      <c r="B150" t="s">
        <v>37</v>
      </c>
      <c r="C150" t="s">
        <v>179</v>
      </c>
      <c r="D150">
        <v>38</v>
      </c>
      <c r="E150" s="5">
        <f>AVERAGE(advertising3[TV])</f>
        <v>147.04249999999999</v>
      </c>
      <c r="F150" s="5">
        <f>advertising3[[#This Row],[TV]]-advertising3[[#This Row],[Mean of TV Budget]]</f>
        <v>-109.04249999999999</v>
      </c>
      <c r="G150" s="5">
        <f>AVERAGE(advertising3[Sales])</f>
        <v>15.130500000000005</v>
      </c>
      <c r="H150" s="5">
        <f>advertising3[[#This Row],[Sales]]-advertising3[[#This Row],[Mean of Sales]]</f>
        <v>-4.2305000000000046</v>
      </c>
      <c r="I150">
        <v>10.9</v>
      </c>
      <c r="J150" s="5">
        <f>advertising3[[#This Row],[Variation of TV Budgets from Mean]]*advertising3[[#This Row],[Variation of Sales from Mean]]</f>
        <v>461.30429625000045</v>
      </c>
    </row>
    <row r="151" spans="1:10" x14ac:dyDescent="0.35">
      <c r="A151" t="s">
        <v>5</v>
      </c>
      <c r="B151" t="s">
        <v>96</v>
      </c>
      <c r="C151" t="s">
        <v>180</v>
      </c>
      <c r="D151">
        <v>44.7</v>
      </c>
      <c r="E151" s="5">
        <f>AVERAGE(advertising3[TV])</f>
        <v>147.04249999999999</v>
      </c>
      <c r="F151" s="5">
        <f>advertising3[[#This Row],[TV]]-advertising3[[#This Row],[Mean of TV Budget]]</f>
        <v>-102.34249999999999</v>
      </c>
      <c r="G151" s="5">
        <f>AVERAGE(advertising3[Sales])</f>
        <v>15.130500000000005</v>
      </c>
      <c r="H151" s="5">
        <f>advertising3[[#This Row],[Sales]]-advertising3[[#This Row],[Mean of Sales]]</f>
        <v>-5.0305000000000053</v>
      </c>
      <c r="I151">
        <v>10.1</v>
      </c>
      <c r="J151" s="5">
        <f>advertising3[[#This Row],[Variation of TV Budgets from Mean]]*advertising3[[#This Row],[Variation of Sales from Mean]]</f>
        <v>514.83394625000051</v>
      </c>
    </row>
    <row r="152" spans="1:10" x14ac:dyDescent="0.35">
      <c r="A152" t="s">
        <v>5</v>
      </c>
      <c r="B152" t="s">
        <v>47</v>
      </c>
      <c r="C152" t="s">
        <v>181</v>
      </c>
      <c r="D152">
        <v>280.7</v>
      </c>
      <c r="E152" s="5">
        <f>AVERAGE(advertising3[TV])</f>
        <v>147.04249999999999</v>
      </c>
      <c r="F152" s="5">
        <f>advertising3[[#This Row],[TV]]-advertising3[[#This Row],[Mean of TV Budget]]</f>
        <v>133.6575</v>
      </c>
      <c r="G152" s="5">
        <f>AVERAGE(advertising3[Sales])</f>
        <v>15.130500000000005</v>
      </c>
      <c r="H152" s="5">
        <f>advertising3[[#This Row],[Sales]]-advertising3[[#This Row],[Mean of Sales]]</f>
        <v>0.96949999999999648</v>
      </c>
      <c r="I152">
        <v>16.100000000000001</v>
      </c>
      <c r="J152" s="5">
        <f>advertising3[[#This Row],[Variation of TV Budgets from Mean]]*advertising3[[#This Row],[Variation of Sales from Mean]]</f>
        <v>129.58094624999953</v>
      </c>
    </row>
    <row r="153" spans="1:10" x14ac:dyDescent="0.35">
      <c r="A153" t="s">
        <v>5</v>
      </c>
      <c r="B153" t="s">
        <v>16</v>
      </c>
      <c r="C153" t="s">
        <v>182</v>
      </c>
      <c r="D153">
        <v>121</v>
      </c>
      <c r="E153" s="5">
        <f>AVERAGE(advertising3[TV])</f>
        <v>147.04249999999999</v>
      </c>
      <c r="F153" s="5">
        <f>advertising3[[#This Row],[TV]]-advertising3[[#This Row],[Mean of TV Budget]]</f>
        <v>-26.04249999999999</v>
      </c>
      <c r="G153" s="5">
        <f>AVERAGE(advertising3[Sales])</f>
        <v>15.130500000000005</v>
      </c>
      <c r="H153" s="5">
        <f>advertising3[[#This Row],[Sales]]-advertising3[[#This Row],[Mean of Sales]]</f>
        <v>-3.5305000000000053</v>
      </c>
      <c r="I153">
        <v>11.6</v>
      </c>
      <c r="J153" s="5">
        <f>advertising3[[#This Row],[Variation of TV Budgets from Mean]]*advertising3[[#This Row],[Variation of Sales from Mean]]</f>
        <v>91.943046250000108</v>
      </c>
    </row>
    <row r="154" spans="1:10" x14ac:dyDescent="0.35">
      <c r="A154" t="s">
        <v>5</v>
      </c>
      <c r="B154" t="s">
        <v>32</v>
      </c>
      <c r="C154" t="s">
        <v>63</v>
      </c>
      <c r="D154">
        <v>197.6</v>
      </c>
      <c r="E154" s="5">
        <f>AVERAGE(advertising3[TV])</f>
        <v>147.04249999999999</v>
      </c>
      <c r="F154" s="5">
        <f>advertising3[[#This Row],[TV]]-advertising3[[#This Row],[Mean of TV Budget]]</f>
        <v>50.557500000000005</v>
      </c>
      <c r="G154" s="5">
        <f>AVERAGE(advertising3[Sales])</f>
        <v>15.130500000000005</v>
      </c>
      <c r="H154" s="5">
        <f>advertising3[[#This Row],[Sales]]-advertising3[[#This Row],[Mean of Sales]]</f>
        <v>1.4694999999999965</v>
      </c>
      <c r="I154">
        <v>16.600000000000001</v>
      </c>
      <c r="J154" s="5">
        <f>advertising3[[#This Row],[Variation of TV Budgets from Mean]]*advertising3[[#This Row],[Variation of Sales from Mean]]</f>
        <v>74.29424624999983</v>
      </c>
    </row>
    <row r="155" spans="1:10" x14ac:dyDescent="0.35">
      <c r="A155" t="s">
        <v>5</v>
      </c>
      <c r="B155" t="s">
        <v>18</v>
      </c>
      <c r="C155" t="s">
        <v>119</v>
      </c>
      <c r="D155">
        <v>171.3</v>
      </c>
      <c r="E155" s="5">
        <f>AVERAGE(advertising3[TV])</f>
        <v>147.04249999999999</v>
      </c>
      <c r="F155" s="5">
        <f>advertising3[[#This Row],[TV]]-advertising3[[#This Row],[Mean of TV Budget]]</f>
        <v>24.257500000000022</v>
      </c>
      <c r="G155" s="5">
        <f>AVERAGE(advertising3[Sales])</f>
        <v>15.130500000000005</v>
      </c>
      <c r="H155" s="5">
        <f>advertising3[[#This Row],[Sales]]-advertising3[[#This Row],[Mean of Sales]]</f>
        <v>0.86949999999999505</v>
      </c>
      <c r="I155">
        <v>16</v>
      </c>
      <c r="J155" s="5">
        <f>advertising3[[#This Row],[Variation of TV Budgets from Mean]]*advertising3[[#This Row],[Variation of Sales from Mean]]</f>
        <v>21.091896249999898</v>
      </c>
    </row>
    <row r="156" spans="1:10" x14ac:dyDescent="0.35">
      <c r="A156" t="s">
        <v>5</v>
      </c>
      <c r="B156" t="s">
        <v>7</v>
      </c>
      <c r="C156" t="s">
        <v>145</v>
      </c>
      <c r="D156">
        <v>187.8</v>
      </c>
      <c r="E156" s="5">
        <f>AVERAGE(advertising3[TV])</f>
        <v>147.04249999999999</v>
      </c>
      <c r="F156" s="5">
        <f>advertising3[[#This Row],[TV]]-advertising3[[#This Row],[Mean of TV Budget]]</f>
        <v>40.757500000000022</v>
      </c>
      <c r="G156" s="5">
        <f>AVERAGE(advertising3[Sales])</f>
        <v>15.130500000000005</v>
      </c>
      <c r="H156" s="5">
        <f>advertising3[[#This Row],[Sales]]-advertising3[[#This Row],[Mean of Sales]]</f>
        <v>5.4694999999999965</v>
      </c>
      <c r="I156">
        <v>20.6</v>
      </c>
      <c r="J156" s="5">
        <f>advertising3[[#This Row],[Variation of TV Budgets from Mean]]*advertising3[[#This Row],[Variation of Sales from Mean]]</f>
        <v>222.92314624999997</v>
      </c>
    </row>
    <row r="157" spans="1:10" x14ac:dyDescent="0.35">
      <c r="A157" t="s">
        <v>5</v>
      </c>
      <c r="B157" t="s">
        <v>70</v>
      </c>
      <c r="C157" t="s">
        <v>183</v>
      </c>
      <c r="D157">
        <v>4.0999999999999996</v>
      </c>
      <c r="E157" s="5">
        <f>AVERAGE(advertising3[TV])</f>
        <v>147.04249999999999</v>
      </c>
      <c r="F157" s="5">
        <f>advertising3[[#This Row],[TV]]-advertising3[[#This Row],[Mean of TV Budget]]</f>
        <v>-142.9425</v>
      </c>
      <c r="G157" s="5">
        <f>AVERAGE(advertising3[Sales])</f>
        <v>15.130500000000005</v>
      </c>
      <c r="H157" s="5">
        <f>advertising3[[#This Row],[Sales]]-advertising3[[#This Row],[Mean of Sales]]</f>
        <v>-11.930500000000006</v>
      </c>
      <c r="I157">
        <v>3.2</v>
      </c>
      <c r="J157" s="5">
        <f>advertising3[[#This Row],[Variation of TV Budgets from Mean]]*advertising3[[#This Row],[Variation of Sales from Mean]]</f>
        <v>1705.3754962500007</v>
      </c>
    </row>
    <row r="158" spans="1:10" x14ac:dyDescent="0.35">
      <c r="A158" t="s">
        <v>5</v>
      </c>
      <c r="B158" t="s">
        <v>18</v>
      </c>
      <c r="C158" t="s">
        <v>184</v>
      </c>
      <c r="D158">
        <v>93.9</v>
      </c>
      <c r="E158" s="5">
        <f>AVERAGE(advertising3[TV])</f>
        <v>147.04249999999999</v>
      </c>
      <c r="F158" s="5">
        <f>advertising3[[#This Row],[TV]]-advertising3[[#This Row],[Mean of TV Budget]]</f>
        <v>-53.142499999999984</v>
      </c>
      <c r="G158" s="5">
        <f>AVERAGE(advertising3[Sales])</f>
        <v>15.130500000000005</v>
      </c>
      <c r="H158" s="5">
        <f>advertising3[[#This Row],[Sales]]-advertising3[[#This Row],[Mean of Sales]]</f>
        <v>0.16949999999999577</v>
      </c>
      <c r="I158">
        <v>15.3</v>
      </c>
      <c r="J158" s="5">
        <f>advertising3[[#This Row],[Variation of TV Budgets from Mean]]*advertising3[[#This Row],[Variation of Sales from Mean]]</f>
        <v>-9.007653749999772</v>
      </c>
    </row>
    <row r="159" spans="1:10" x14ac:dyDescent="0.35">
      <c r="A159" t="s">
        <v>5</v>
      </c>
      <c r="B159" t="s">
        <v>14</v>
      </c>
      <c r="C159" t="s">
        <v>185</v>
      </c>
      <c r="D159">
        <v>149.80000000000001</v>
      </c>
      <c r="E159" s="5">
        <f>AVERAGE(advertising3[TV])</f>
        <v>147.04249999999999</v>
      </c>
      <c r="F159" s="5">
        <f>advertising3[[#This Row],[TV]]-advertising3[[#This Row],[Mean of TV Budget]]</f>
        <v>2.7575000000000216</v>
      </c>
      <c r="G159" s="5">
        <f>AVERAGE(advertising3[Sales])</f>
        <v>15.130500000000005</v>
      </c>
      <c r="H159" s="5">
        <f>advertising3[[#This Row],[Sales]]-advertising3[[#This Row],[Mean of Sales]]</f>
        <v>-5.0305000000000053</v>
      </c>
      <c r="I159">
        <v>10.1</v>
      </c>
      <c r="J159" s="5">
        <f>advertising3[[#This Row],[Variation of TV Budgets from Mean]]*advertising3[[#This Row],[Variation of Sales from Mean]]</f>
        <v>-13.871603750000123</v>
      </c>
    </row>
    <row r="160" spans="1:10" x14ac:dyDescent="0.35">
      <c r="A160" t="s">
        <v>5</v>
      </c>
      <c r="B160" t="s">
        <v>49</v>
      </c>
      <c r="C160" t="s">
        <v>186</v>
      </c>
      <c r="D160">
        <v>11.7</v>
      </c>
      <c r="E160" s="5">
        <f>AVERAGE(advertising3[TV])</f>
        <v>147.04249999999999</v>
      </c>
      <c r="F160" s="5">
        <f>advertising3[[#This Row],[TV]]-advertising3[[#This Row],[Mean of TV Budget]]</f>
        <v>-135.3425</v>
      </c>
      <c r="G160" s="5">
        <f>AVERAGE(advertising3[Sales])</f>
        <v>15.130500000000005</v>
      </c>
      <c r="H160" s="5">
        <f>advertising3[[#This Row],[Sales]]-advertising3[[#This Row],[Mean of Sales]]</f>
        <v>-7.8305000000000051</v>
      </c>
      <c r="I160">
        <v>7.3</v>
      </c>
      <c r="J160" s="5">
        <f>advertising3[[#This Row],[Variation of TV Budgets from Mean]]*advertising3[[#This Row],[Variation of Sales from Mean]]</f>
        <v>1059.7994462500008</v>
      </c>
    </row>
    <row r="161" spans="1:10" x14ac:dyDescent="0.35">
      <c r="A161" t="s">
        <v>5</v>
      </c>
      <c r="B161" t="s">
        <v>27</v>
      </c>
      <c r="C161" t="s">
        <v>187</v>
      </c>
      <c r="D161">
        <v>131.69999999999999</v>
      </c>
      <c r="E161" s="5">
        <f>AVERAGE(advertising3[TV])</f>
        <v>147.04249999999999</v>
      </c>
      <c r="F161" s="5">
        <f>advertising3[[#This Row],[TV]]-advertising3[[#This Row],[Mean of TV Budget]]</f>
        <v>-15.342500000000001</v>
      </c>
      <c r="G161" s="5">
        <f>AVERAGE(advertising3[Sales])</f>
        <v>15.130500000000005</v>
      </c>
      <c r="H161" s="5">
        <f>advertising3[[#This Row],[Sales]]-advertising3[[#This Row],[Mean of Sales]]</f>
        <v>-2.2305000000000046</v>
      </c>
      <c r="I161">
        <v>12.9</v>
      </c>
      <c r="J161" s="5">
        <f>advertising3[[#This Row],[Variation of TV Budgets from Mean]]*advertising3[[#This Row],[Variation of Sales from Mean]]</f>
        <v>34.221446250000071</v>
      </c>
    </row>
    <row r="162" spans="1:10" x14ac:dyDescent="0.35">
      <c r="A162" t="s">
        <v>5</v>
      </c>
      <c r="B162" t="s">
        <v>14</v>
      </c>
      <c r="C162" t="s">
        <v>188</v>
      </c>
      <c r="D162">
        <v>172.5</v>
      </c>
      <c r="E162" s="5">
        <f>AVERAGE(advertising3[TV])</f>
        <v>147.04249999999999</v>
      </c>
      <c r="F162" s="5">
        <f>advertising3[[#This Row],[TV]]-advertising3[[#This Row],[Mean of TV Budget]]</f>
        <v>25.45750000000001</v>
      </c>
      <c r="G162" s="5">
        <f>AVERAGE(advertising3[Sales])</f>
        <v>15.130500000000005</v>
      </c>
      <c r="H162" s="5">
        <f>advertising3[[#This Row],[Sales]]-advertising3[[#This Row],[Mean of Sales]]</f>
        <v>1.2694999999999936</v>
      </c>
      <c r="I162">
        <v>16.399999999999999</v>
      </c>
      <c r="J162" s="5">
        <f>advertising3[[#This Row],[Variation of TV Budgets from Mean]]*advertising3[[#This Row],[Variation of Sales from Mean]]</f>
        <v>32.318296249999854</v>
      </c>
    </row>
    <row r="163" spans="1:10" x14ac:dyDescent="0.35">
      <c r="A163" t="s">
        <v>5</v>
      </c>
      <c r="B163" t="s">
        <v>11</v>
      </c>
      <c r="C163" t="s">
        <v>189</v>
      </c>
      <c r="D163">
        <v>85.7</v>
      </c>
      <c r="E163" s="5">
        <f>AVERAGE(advertising3[TV])</f>
        <v>147.04249999999999</v>
      </c>
      <c r="F163" s="5">
        <f>advertising3[[#This Row],[TV]]-advertising3[[#This Row],[Mean of TV Budget]]</f>
        <v>-61.342499999999987</v>
      </c>
      <c r="G163" s="5">
        <f>AVERAGE(advertising3[Sales])</f>
        <v>15.130500000000005</v>
      </c>
      <c r="H163" s="5">
        <f>advertising3[[#This Row],[Sales]]-advertising3[[#This Row],[Mean of Sales]]</f>
        <v>-1.8305000000000042</v>
      </c>
      <c r="I163">
        <v>13.3</v>
      </c>
      <c r="J163" s="5">
        <f>advertising3[[#This Row],[Variation of TV Budgets from Mean]]*advertising3[[#This Row],[Variation of Sales from Mean]]</f>
        <v>112.28744625000023</v>
      </c>
    </row>
    <row r="164" spans="1:10" x14ac:dyDescent="0.35">
      <c r="A164" t="s">
        <v>5</v>
      </c>
      <c r="B164" t="s">
        <v>43</v>
      </c>
      <c r="C164" t="s">
        <v>190</v>
      </c>
      <c r="D164">
        <v>188.4</v>
      </c>
      <c r="E164" s="5">
        <f>AVERAGE(advertising3[TV])</f>
        <v>147.04249999999999</v>
      </c>
      <c r="F164" s="5">
        <f>advertising3[[#This Row],[TV]]-advertising3[[#This Row],[Mean of TV Budget]]</f>
        <v>41.357500000000016</v>
      </c>
      <c r="G164" s="5">
        <f>AVERAGE(advertising3[Sales])</f>
        <v>15.130500000000005</v>
      </c>
      <c r="H164" s="5">
        <f>advertising3[[#This Row],[Sales]]-advertising3[[#This Row],[Mean of Sales]]</f>
        <v>4.7694999999999936</v>
      </c>
      <c r="I164">
        <v>19.899999999999999</v>
      </c>
      <c r="J164" s="5">
        <f>advertising3[[#This Row],[Variation of TV Budgets from Mean]]*advertising3[[#This Row],[Variation of Sales from Mean]]</f>
        <v>197.25459624999982</v>
      </c>
    </row>
    <row r="165" spans="1:10" x14ac:dyDescent="0.35">
      <c r="A165" t="s">
        <v>5</v>
      </c>
      <c r="B165" t="s">
        <v>11</v>
      </c>
      <c r="C165" t="s">
        <v>191</v>
      </c>
      <c r="D165">
        <v>163.5</v>
      </c>
      <c r="E165" s="5">
        <f>AVERAGE(advertising3[TV])</f>
        <v>147.04249999999999</v>
      </c>
      <c r="F165" s="5">
        <f>advertising3[[#This Row],[TV]]-advertising3[[#This Row],[Mean of TV Budget]]</f>
        <v>16.45750000000001</v>
      </c>
      <c r="G165" s="5">
        <f>AVERAGE(advertising3[Sales])</f>
        <v>15.130500000000005</v>
      </c>
      <c r="H165" s="5">
        <f>advertising3[[#This Row],[Sales]]-advertising3[[#This Row],[Mean of Sales]]</f>
        <v>2.8694999999999951</v>
      </c>
      <c r="I165">
        <v>18</v>
      </c>
      <c r="J165" s="5">
        <f>advertising3[[#This Row],[Variation of TV Budgets from Mean]]*advertising3[[#This Row],[Variation of Sales from Mean]]</f>
        <v>47.224796249999947</v>
      </c>
    </row>
    <row r="166" spans="1:10" x14ac:dyDescent="0.35">
      <c r="A166" t="s">
        <v>5</v>
      </c>
      <c r="B166" t="s">
        <v>43</v>
      </c>
      <c r="C166" t="s">
        <v>192</v>
      </c>
      <c r="D166">
        <v>117.2</v>
      </c>
      <c r="E166" s="5">
        <f>AVERAGE(advertising3[TV])</f>
        <v>147.04249999999999</v>
      </c>
      <c r="F166" s="5">
        <f>advertising3[[#This Row],[TV]]-advertising3[[#This Row],[Mean of TV Budget]]</f>
        <v>-29.842499999999987</v>
      </c>
      <c r="G166" s="5">
        <f>AVERAGE(advertising3[Sales])</f>
        <v>15.130500000000005</v>
      </c>
      <c r="H166" s="5">
        <f>advertising3[[#This Row],[Sales]]-advertising3[[#This Row],[Mean of Sales]]</f>
        <v>-3.2305000000000046</v>
      </c>
      <c r="I166">
        <v>11.9</v>
      </c>
      <c r="J166" s="5">
        <f>advertising3[[#This Row],[Variation of TV Budgets from Mean]]*advertising3[[#This Row],[Variation of Sales from Mean]]</f>
        <v>96.406196250000093</v>
      </c>
    </row>
    <row r="167" spans="1:10" x14ac:dyDescent="0.35">
      <c r="A167" t="s">
        <v>5</v>
      </c>
      <c r="B167" t="s">
        <v>32</v>
      </c>
      <c r="C167" t="s">
        <v>193</v>
      </c>
      <c r="D167">
        <v>234.5</v>
      </c>
      <c r="E167" s="5">
        <f>AVERAGE(advertising3[TV])</f>
        <v>147.04249999999999</v>
      </c>
      <c r="F167" s="5">
        <f>advertising3[[#This Row],[TV]]-advertising3[[#This Row],[Mean of TV Budget]]</f>
        <v>87.45750000000001</v>
      </c>
      <c r="G167" s="5">
        <f>AVERAGE(advertising3[Sales])</f>
        <v>15.130500000000005</v>
      </c>
      <c r="H167" s="5">
        <f>advertising3[[#This Row],[Sales]]-advertising3[[#This Row],[Mean of Sales]]</f>
        <v>1.7694999999999936</v>
      </c>
      <c r="I167">
        <v>16.899999999999999</v>
      </c>
      <c r="J167" s="5">
        <f>advertising3[[#This Row],[Variation of TV Budgets from Mean]]*advertising3[[#This Row],[Variation of Sales from Mean]]</f>
        <v>154.75604624999946</v>
      </c>
    </row>
    <row r="168" spans="1:10" x14ac:dyDescent="0.35">
      <c r="A168" t="s">
        <v>5</v>
      </c>
      <c r="B168" t="s">
        <v>37</v>
      </c>
      <c r="C168" t="s">
        <v>194</v>
      </c>
      <c r="D168">
        <v>17.899999999999999</v>
      </c>
      <c r="E168" s="5">
        <f>AVERAGE(advertising3[TV])</f>
        <v>147.04249999999999</v>
      </c>
      <c r="F168" s="5">
        <f>advertising3[[#This Row],[TV]]-advertising3[[#This Row],[Mean of TV Budget]]</f>
        <v>-129.14249999999998</v>
      </c>
      <c r="G168" s="5">
        <f>AVERAGE(advertising3[Sales])</f>
        <v>15.130500000000005</v>
      </c>
      <c r="H168" s="5">
        <f>advertising3[[#This Row],[Sales]]-advertising3[[#This Row],[Mean of Sales]]</f>
        <v>-7.1305000000000049</v>
      </c>
      <c r="I168">
        <v>8</v>
      </c>
      <c r="J168" s="5">
        <f>advertising3[[#This Row],[Variation of TV Budgets from Mean]]*advertising3[[#This Row],[Variation of Sales from Mean]]</f>
        <v>920.85059625000054</v>
      </c>
    </row>
    <row r="169" spans="1:10" x14ac:dyDescent="0.35">
      <c r="A169" t="s">
        <v>5</v>
      </c>
      <c r="B169" t="s">
        <v>35</v>
      </c>
      <c r="C169" t="s">
        <v>195</v>
      </c>
      <c r="D169">
        <v>206.8</v>
      </c>
      <c r="E169" s="5">
        <f>AVERAGE(advertising3[TV])</f>
        <v>147.04249999999999</v>
      </c>
      <c r="F169" s="5">
        <f>advertising3[[#This Row],[TV]]-advertising3[[#This Row],[Mean of TV Budget]]</f>
        <v>59.757500000000022</v>
      </c>
      <c r="G169" s="5">
        <f>AVERAGE(advertising3[Sales])</f>
        <v>15.130500000000005</v>
      </c>
      <c r="H169" s="5">
        <f>advertising3[[#This Row],[Sales]]-advertising3[[#This Row],[Mean of Sales]]</f>
        <v>2.0694999999999943</v>
      </c>
      <c r="I169">
        <v>17.2</v>
      </c>
      <c r="J169" s="5">
        <f>advertising3[[#This Row],[Variation of TV Budgets from Mean]]*advertising3[[#This Row],[Variation of Sales from Mean]]</f>
        <v>123.66814624999971</v>
      </c>
    </row>
    <row r="170" spans="1:10" x14ac:dyDescent="0.35">
      <c r="A170" t="s">
        <v>5</v>
      </c>
      <c r="B170" t="s">
        <v>89</v>
      </c>
      <c r="C170" t="s">
        <v>196</v>
      </c>
      <c r="D170">
        <v>215.4</v>
      </c>
      <c r="E170" s="5">
        <f>AVERAGE(advertising3[TV])</f>
        <v>147.04249999999999</v>
      </c>
      <c r="F170" s="5">
        <f>advertising3[[#This Row],[TV]]-advertising3[[#This Row],[Mean of TV Budget]]</f>
        <v>68.357500000000016</v>
      </c>
      <c r="G170" s="5">
        <f>AVERAGE(advertising3[Sales])</f>
        <v>15.130500000000005</v>
      </c>
      <c r="H170" s="5">
        <f>advertising3[[#This Row],[Sales]]-advertising3[[#This Row],[Mean of Sales]]</f>
        <v>1.9694999999999965</v>
      </c>
      <c r="I170">
        <v>17.100000000000001</v>
      </c>
      <c r="J170" s="5">
        <f>advertising3[[#This Row],[Variation of TV Budgets from Mean]]*advertising3[[#This Row],[Variation of Sales from Mean]]</f>
        <v>134.63009624999978</v>
      </c>
    </row>
    <row r="171" spans="1:10" x14ac:dyDescent="0.35">
      <c r="A171" t="s">
        <v>5</v>
      </c>
      <c r="B171" t="s">
        <v>68</v>
      </c>
      <c r="C171" t="s">
        <v>136</v>
      </c>
      <c r="D171">
        <v>284.3</v>
      </c>
      <c r="E171" s="5">
        <f>AVERAGE(advertising3[TV])</f>
        <v>147.04249999999999</v>
      </c>
      <c r="F171" s="5">
        <f>advertising3[[#This Row],[TV]]-advertising3[[#This Row],[Mean of TV Budget]]</f>
        <v>137.25750000000002</v>
      </c>
      <c r="G171" s="5">
        <f>AVERAGE(advertising3[Sales])</f>
        <v>15.130500000000005</v>
      </c>
      <c r="H171" s="5">
        <f>advertising3[[#This Row],[Sales]]-advertising3[[#This Row],[Mean of Sales]]</f>
        <v>4.8694999999999951</v>
      </c>
      <c r="I171">
        <v>20</v>
      </c>
      <c r="J171" s="5">
        <f>advertising3[[#This Row],[Variation of TV Budgets from Mean]]*advertising3[[#This Row],[Variation of Sales from Mean]]</f>
        <v>668.37539624999943</v>
      </c>
    </row>
    <row r="172" spans="1:10" x14ac:dyDescent="0.35">
      <c r="A172" t="s">
        <v>5</v>
      </c>
      <c r="B172" t="s">
        <v>9</v>
      </c>
      <c r="C172" t="s">
        <v>197</v>
      </c>
      <c r="D172">
        <v>50</v>
      </c>
      <c r="E172" s="5">
        <f>AVERAGE(advertising3[TV])</f>
        <v>147.04249999999999</v>
      </c>
      <c r="F172" s="5">
        <f>advertising3[[#This Row],[TV]]-advertising3[[#This Row],[Mean of TV Budget]]</f>
        <v>-97.04249999999999</v>
      </c>
      <c r="G172" s="5">
        <f>AVERAGE(advertising3[Sales])</f>
        <v>15.130500000000005</v>
      </c>
      <c r="H172" s="5">
        <f>advertising3[[#This Row],[Sales]]-advertising3[[#This Row],[Mean of Sales]]</f>
        <v>-6.7305000000000046</v>
      </c>
      <c r="I172">
        <v>8.4</v>
      </c>
      <c r="J172" s="5">
        <f>advertising3[[#This Row],[Variation of TV Budgets from Mean]]*advertising3[[#This Row],[Variation of Sales from Mean]]</f>
        <v>653.14454625000042</v>
      </c>
    </row>
    <row r="173" spans="1:10" x14ac:dyDescent="0.35">
      <c r="A173" t="s">
        <v>5</v>
      </c>
      <c r="B173" t="s">
        <v>49</v>
      </c>
      <c r="C173" t="s">
        <v>144</v>
      </c>
      <c r="D173">
        <v>164.5</v>
      </c>
      <c r="E173" s="5">
        <f>AVERAGE(advertising3[TV])</f>
        <v>147.04249999999999</v>
      </c>
      <c r="F173" s="5">
        <f>advertising3[[#This Row],[TV]]-advertising3[[#This Row],[Mean of TV Budget]]</f>
        <v>17.45750000000001</v>
      </c>
      <c r="G173" s="5">
        <f>AVERAGE(advertising3[Sales])</f>
        <v>15.130500000000005</v>
      </c>
      <c r="H173" s="5">
        <f>advertising3[[#This Row],[Sales]]-advertising3[[#This Row],[Mean of Sales]]</f>
        <v>2.3694999999999951</v>
      </c>
      <c r="I173">
        <v>17.5</v>
      </c>
      <c r="J173" s="5">
        <f>advertising3[[#This Row],[Variation of TV Budgets from Mean]]*advertising3[[#This Row],[Variation of Sales from Mean]]</f>
        <v>41.365546249999937</v>
      </c>
    </row>
    <row r="174" spans="1:10" x14ac:dyDescent="0.35">
      <c r="A174" t="s">
        <v>5</v>
      </c>
      <c r="B174" t="s">
        <v>14</v>
      </c>
      <c r="C174" t="s">
        <v>198</v>
      </c>
      <c r="D174">
        <v>19.600000000000001</v>
      </c>
      <c r="E174" s="5">
        <f>AVERAGE(advertising3[TV])</f>
        <v>147.04249999999999</v>
      </c>
      <c r="F174" s="5">
        <f>advertising3[[#This Row],[TV]]-advertising3[[#This Row],[Mean of TV Budget]]</f>
        <v>-127.4425</v>
      </c>
      <c r="G174" s="5">
        <f>AVERAGE(advertising3[Sales])</f>
        <v>15.130500000000005</v>
      </c>
      <c r="H174" s="5">
        <f>advertising3[[#This Row],[Sales]]-advertising3[[#This Row],[Mean of Sales]]</f>
        <v>-7.5305000000000053</v>
      </c>
      <c r="I174">
        <v>7.6</v>
      </c>
      <c r="J174" s="5">
        <f>advertising3[[#This Row],[Variation of TV Budgets from Mean]]*advertising3[[#This Row],[Variation of Sales from Mean]]</f>
        <v>959.70574625000063</v>
      </c>
    </row>
    <row r="175" spans="1:10" x14ac:dyDescent="0.35">
      <c r="A175" t="s">
        <v>5</v>
      </c>
      <c r="B175" t="s">
        <v>9</v>
      </c>
      <c r="C175" t="s">
        <v>199</v>
      </c>
      <c r="D175">
        <v>168.4</v>
      </c>
      <c r="E175" s="5">
        <f>AVERAGE(advertising3[TV])</f>
        <v>147.04249999999999</v>
      </c>
      <c r="F175" s="5">
        <f>advertising3[[#This Row],[TV]]-advertising3[[#This Row],[Mean of TV Budget]]</f>
        <v>21.357500000000016</v>
      </c>
      <c r="G175" s="5">
        <f>AVERAGE(advertising3[Sales])</f>
        <v>15.130500000000005</v>
      </c>
      <c r="H175" s="5">
        <f>advertising3[[#This Row],[Sales]]-advertising3[[#This Row],[Mean of Sales]]</f>
        <v>1.5694999999999943</v>
      </c>
      <c r="I175">
        <v>16.7</v>
      </c>
      <c r="J175" s="5">
        <f>advertising3[[#This Row],[Variation of TV Budgets from Mean]]*advertising3[[#This Row],[Variation of Sales from Mean]]</f>
        <v>33.520596249999905</v>
      </c>
    </row>
    <row r="176" spans="1:10" x14ac:dyDescent="0.35">
      <c r="A176" t="s">
        <v>5</v>
      </c>
      <c r="B176" t="s">
        <v>25</v>
      </c>
      <c r="C176" t="s">
        <v>200</v>
      </c>
      <c r="D176">
        <v>222.4</v>
      </c>
      <c r="E176" s="5">
        <f>AVERAGE(advertising3[TV])</f>
        <v>147.04249999999999</v>
      </c>
      <c r="F176" s="5">
        <f>advertising3[[#This Row],[TV]]-advertising3[[#This Row],[Mean of TV Budget]]</f>
        <v>75.357500000000016</v>
      </c>
      <c r="G176" s="5">
        <f>AVERAGE(advertising3[Sales])</f>
        <v>15.130500000000005</v>
      </c>
      <c r="H176" s="5">
        <f>advertising3[[#This Row],[Sales]]-advertising3[[#This Row],[Mean of Sales]]</f>
        <v>1.3694999999999951</v>
      </c>
      <c r="I176">
        <v>16.5</v>
      </c>
      <c r="J176" s="5">
        <f>advertising3[[#This Row],[Variation of TV Budgets from Mean]]*advertising3[[#This Row],[Variation of Sales from Mean]]</f>
        <v>103.20209624999966</v>
      </c>
    </row>
    <row r="177" spans="1:10" x14ac:dyDescent="0.35">
      <c r="A177" t="s">
        <v>5</v>
      </c>
      <c r="B177" t="s">
        <v>16</v>
      </c>
      <c r="C177" t="s">
        <v>201</v>
      </c>
      <c r="D177">
        <v>276.89999999999998</v>
      </c>
      <c r="E177" s="5">
        <f>AVERAGE(advertising3[TV])</f>
        <v>147.04249999999999</v>
      </c>
      <c r="F177" s="5">
        <f>advertising3[[#This Row],[TV]]-advertising3[[#This Row],[Mean of TV Budget]]</f>
        <v>129.85749999999999</v>
      </c>
      <c r="G177" s="5">
        <f>AVERAGE(advertising3[Sales])</f>
        <v>15.130500000000005</v>
      </c>
      <c r="H177" s="5">
        <f>advertising3[[#This Row],[Sales]]-advertising3[[#This Row],[Mean of Sales]]</f>
        <v>11.869499999999995</v>
      </c>
      <c r="I177">
        <v>27</v>
      </c>
      <c r="J177" s="5">
        <f>advertising3[[#This Row],[Variation of TV Budgets from Mean]]*advertising3[[#This Row],[Variation of Sales from Mean]]</f>
        <v>1541.3435962499991</v>
      </c>
    </row>
    <row r="178" spans="1:10" x14ac:dyDescent="0.35">
      <c r="A178" t="s">
        <v>5</v>
      </c>
      <c r="B178" t="s">
        <v>9</v>
      </c>
      <c r="C178" t="s">
        <v>202</v>
      </c>
      <c r="D178">
        <v>248.4</v>
      </c>
      <c r="E178" s="5">
        <f>AVERAGE(advertising3[TV])</f>
        <v>147.04249999999999</v>
      </c>
      <c r="F178" s="5">
        <f>advertising3[[#This Row],[TV]]-advertising3[[#This Row],[Mean of TV Budget]]</f>
        <v>101.35750000000002</v>
      </c>
      <c r="G178" s="5">
        <f>AVERAGE(advertising3[Sales])</f>
        <v>15.130500000000005</v>
      </c>
      <c r="H178" s="5">
        <f>advertising3[[#This Row],[Sales]]-advertising3[[#This Row],[Mean of Sales]]</f>
        <v>5.0694999999999943</v>
      </c>
      <c r="I178">
        <v>20.2</v>
      </c>
      <c r="J178" s="5">
        <f>advertising3[[#This Row],[Variation of TV Budgets from Mean]]*advertising3[[#This Row],[Variation of Sales from Mean]]</f>
        <v>513.83184624999956</v>
      </c>
    </row>
    <row r="179" spans="1:10" x14ac:dyDescent="0.35">
      <c r="A179" t="s">
        <v>5</v>
      </c>
      <c r="B179" t="s">
        <v>20</v>
      </c>
      <c r="C179" t="s">
        <v>203</v>
      </c>
      <c r="D179">
        <v>170.2</v>
      </c>
      <c r="E179" s="5">
        <f>AVERAGE(advertising3[TV])</f>
        <v>147.04249999999999</v>
      </c>
      <c r="F179" s="5">
        <f>advertising3[[#This Row],[TV]]-advertising3[[#This Row],[Mean of TV Budget]]</f>
        <v>23.157499999999999</v>
      </c>
      <c r="G179" s="5">
        <f>AVERAGE(advertising3[Sales])</f>
        <v>15.130500000000005</v>
      </c>
      <c r="H179" s="5">
        <f>advertising3[[#This Row],[Sales]]-advertising3[[#This Row],[Mean of Sales]]</f>
        <v>1.5694999999999943</v>
      </c>
      <c r="I179">
        <v>16.7</v>
      </c>
      <c r="J179" s="5">
        <f>advertising3[[#This Row],[Variation of TV Budgets from Mean]]*advertising3[[#This Row],[Variation of Sales from Mean]]</f>
        <v>36.345696249999868</v>
      </c>
    </row>
    <row r="180" spans="1:10" x14ac:dyDescent="0.35">
      <c r="A180" t="s">
        <v>5</v>
      </c>
      <c r="B180" t="s">
        <v>7</v>
      </c>
      <c r="C180" t="s">
        <v>204</v>
      </c>
      <c r="D180">
        <v>276.7</v>
      </c>
      <c r="E180" s="5">
        <f>AVERAGE(advertising3[TV])</f>
        <v>147.04249999999999</v>
      </c>
      <c r="F180" s="5">
        <f>advertising3[[#This Row],[TV]]-advertising3[[#This Row],[Mean of TV Budget]]</f>
        <v>129.6575</v>
      </c>
      <c r="G180" s="5">
        <f>AVERAGE(advertising3[Sales])</f>
        <v>15.130500000000005</v>
      </c>
      <c r="H180" s="5">
        <f>advertising3[[#This Row],[Sales]]-advertising3[[#This Row],[Mean of Sales]]</f>
        <v>1.6694999999999958</v>
      </c>
      <c r="I180">
        <v>16.8</v>
      </c>
      <c r="J180" s="5">
        <f>advertising3[[#This Row],[Variation of TV Budgets from Mean]]*advertising3[[#This Row],[Variation of Sales from Mean]]</f>
        <v>216.46319624999944</v>
      </c>
    </row>
    <row r="181" spans="1:10" x14ac:dyDescent="0.35">
      <c r="A181" t="s">
        <v>5</v>
      </c>
      <c r="B181" t="s">
        <v>70</v>
      </c>
      <c r="C181" t="s">
        <v>205</v>
      </c>
      <c r="D181">
        <v>165.6</v>
      </c>
      <c r="E181" s="5">
        <f>AVERAGE(advertising3[TV])</f>
        <v>147.04249999999999</v>
      </c>
      <c r="F181" s="5">
        <f>advertising3[[#This Row],[TV]]-advertising3[[#This Row],[Mean of TV Budget]]</f>
        <v>18.557500000000005</v>
      </c>
      <c r="G181" s="5">
        <f>AVERAGE(advertising3[Sales])</f>
        <v>15.130500000000005</v>
      </c>
      <c r="H181" s="5">
        <f>advertising3[[#This Row],[Sales]]-advertising3[[#This Row],[Mean of Sales]]</f>
        <v>2.4694999999999965</v>
      </c>
      <c r="I181">
        <v>17.600000000000001</v>
      </c>
      <c r="J181" s="5">
        <f>advertising3[[#This Row],[Variation of TV Budgets from Mean]]*advertising3[[#This Row],[Variation of Sales from Mean]]</f>
        <v>45.827746249999947</v>
      </c>
    </row>
    <row r="182" spans="1:10" x14ac:dyDescent="0.35">
      <c r="A182" t="s">
        <v>5</v>
      </c>
      <c r="B182" t="s">
        <v>96</v>
      </c>
      <c r="C182" t="s">
        <v>206</v>
      </c>
      <c r="D182">
        <v>156.6</v>
      </c>
      <c r="E182" s="5">
        <f>AVERAGE(advertising3[TV])</f>
        <v>147.04249999999999</v>
      </c>
      <c r="F182" s="5">
        <f>advertising3[[#This Row],[TV]]-advertising3[[#This Row],[Mean of TV Budget]]</f>
        <v>9.5575000000000045</v>
      </c>
      <c r="G182" s="5">
        <f>AVERAGE(advertising3[Sales])</f>
        <v>15.130500000000005</v>
      </c>
      <c r="H182" s="5">
        <f>advertising3[[#This Row],[Sales]]-advertising3[[#This Row],[Mean of Sales]]</f>
        <v>0.36949999999999505</v>
      </c>
      <c r="I182">
        <v>15.5</v>
      </c>
      <c r="J182" s="5">
        <f>advertising3[[#This Row],[Variation of TV Budgets from Mean]]*advertising3[[#This Row],[Variation of Sales from Mean]]</f>
        <v>3.5314962499999543</v>
      </c>
    </row>
    <row r="183" spans="1:10" x14ac:dyDescent="0.35">
      <c r="A183" t="s">
        <v>5</v>
      </c>
      <c r="B183" t="s">
        <v>9</v>
      </c>
      <c r="C183" t="s">
        <v>207</v>
      </c>
      <c r="D183">
        <v>218.5</v>
      </c>
      <c r="E183" s="5">
        <f>AVERAGE(advertising3[TV])</f>
        <v>147.04249999999999</v>
      </c>
      <c r="F183" s="5">
        <f>advertising3[[#This Row],[TV]]-advertising3[[#This Row],[Mean of TV Budget]]</f>
        <v>71.45750000000001</v>
      </c>
      <c r="G183" s="5">
        <f>AVERAGE(advertising3[Sales])</f>
        <v>15.130500000000005</v>
      </c>
      <c r="H183" s="5">
        <f>advertising3[[#This Row],[Sales]]-advertising3[[#This Row],[Mean of Sales]]</f>
        <v>2.0694999999999943</v>
      </c>
      <c r="I183">
        <v>17.2</v>
      </c>
      <c r="J183" s="5">
        <f>advertising3[[#This Row],[Variation of TV Budgets from Mean]]*advertising3[[#This Row],[Variation of Sales from Mean]]</f>
        <v>147.88129624999962</v>
      </c>
    </row>
    <row r="184" spans="1:10" x14ac:dyDescent="0.35">
      <c r="A184" t="s">
        <v>5</v>
      </c>
      <c r="B184" t="s">
        <v>96</v>
      </c>
      <c r="C184" t="s">
        <v>208</v>
      </c>
      <c r="D184">
        <v>56.2</v>
      </c>
      <c r="E184" s="5">
        <f>AVERAGE(advertising3[TV])</f>
        <v>147.04249999999999</v>
      </c>
      <c r="F184" s="5">
        <f>advertising3[[#This Row],[TV]]-advertising3[[#This Row],[Mean of TV Budget]]</f>
        <v>-90.842499999999987</v>
      </c>
      <c r="G184" s="5">
        <f>AVERAGE(advertising3[Sales])</f>
        <v>15.130500000000005</v>
      </c>
      <c r="H184" s="5">
        <f>advertising3[[#This Row],[Sales]]-advertising3[[#This Row],[Mean of Sales]]</f>
        <v>-6.4305000000000057</v>
      </c>
      <c r="I184">
        <v>8.6999999999999993</v>
      </c>
      <c r="J184" s="5">
        <f>advertising3[[#This Row],[Variation of TV Budgets from Mean]]*advertising3[[#This Row],[Variation of Sales from Mean]]</f>
        <v>584.16269625000041</v>
      </c>
    </row>
    <row r="185" spans="1:10" x14ac:dyDescent="0.35">
      <c r="A185" t="s">
        <v>5</v>
      </c>
      <c r="B185" t="s">
        <v>27</v>
      </c>
      <c r="C185" t="s">
        <v>197</v>
      </c>
      <c r="D185">
        <v>287.60000000000002</v>
      </c>
      <c r="E185" s="5">
        <f>AVERAGE(advertising3[TV])</f>
        <v>147.04249999999999</v>
      </c>
      <c r="F185" s="5">
        <f>advertising3[[#This Row],[TV]]-advertising3[[#This Row],[Mean of TV Budget]]</f>
        <v>140.55750000000003</v>
      </c>
      <c r="G185" s="5">
        <f>AVERAGE(advertising3[Sales])</f>
        <v>15.130500000000005</v>
      </c>
      <c r="H185" s="5">
        <f>advertising3[[#This Row],[Sales]]-advertising3[[#This Row],[Mean of Sales]]</f>
        <v>11.069499999999994</v>
      </c>
      <c r="I185">
        <v>26.2</v>
      </c>
      <c r="J185" s="5">
        <f>advertising3[[#This Row],[Variation of TV Budgets from Mean]]*advertising3[[#This Row],[Variation of Sales from Mean]]</f>
        <v>1555.9012462499995</v>
      </c>
    </row>
    <row r="186" spans="1:10" x14ac:dyDescent="0.35">
      <c r="A186" t="s">
        <v>5</v>
      </c>
      <c r="B186" t="s">
        <v>209</v>
      </c>
      <c r="C186" t="s">
        <v>13</v>
      </c>
      <c r="D186">
        <v>253.8</v>
      </c>
      <c r="E186" s="5">
        <f>AVERAGE(advertising3[TV])</f>
        <v>147.04249999999999</v>
      </c>
      <c r="F186" s="5">
        <f>advertising3[[#This Row],[TV]]-advertising3[[#This Row],[Mean of TV Budget]]</f>
        <v>106.75750000000002</v>
      </c>
      <c r="G186" s="5">
        <f>AVERAGE(advertising3[Sales])</f>
        <v>15.130500000000005</v>
      </c>
      <c r="H186" s="5">
        <f>advertising3[[#This Row],[Sales]]-advertising3[[#This Row],[Mean of Sales]]</f>
        <v>2.4694999999999965</v>
      </c>
      <c r="I186">
        <v>17.600000000000001</v>
      </c>
      <c r="J186" s="5">
        <f>advertising3[[#This Row],[Variation of TV Budgets from Mean]]*advertising3[[#This Row],[Variation of Sales from Mean]]</f>
        <v>263.6376462499997</v>
      </c>
    </row>
    <row r="187" spans="1:10" x14ac:dyDescent="0.35">
      <c r="A187" t="s">
        <v>5</v>
      </c>
      <c r="B187" t="s">
        <v>210</v>
      </c>
      <c r="C187" t="s">
        <v>56</v>
      </c>
      <c r="D187">
        <v>205</v>
      </c>
      <c r="E187" s="5">
        <f>AVERAGE(advertising3[TV])</f>
        <v>147.04249999999999</v>
      </c>
      <c r="F187" s="5">
        <f>advertising3[[#This Row],[TV]]-advertising3[[#This Row],[Mean of TV Budget]]</f>
        <v>57.95750000000001</v>
      </c>
      <c r="G187" s="5">
        <f>AVERAGE(advertising3[Sales])</f>
        <v>15.130500000000005</v>
      </c>
      <c r="H187" s="5">
        <f>advertising3[[#This Row],[Sales]]-advertising3[[#This Row],[Mean of Sales]]</f>
        <v>7.4694999999999965</v>
      </c>
      <c r="I187">
        <v>22.6</v>
      </c>
      <c r="J187" s="5">
        <f>advertising3[[#This Row],[Variation of TV Budgets from Mean]]*advertising3[[#This Row],[Variation of Sales from Mean]]</f>
        <v>432.91354624999985</v>
      </c>
    </row>
    <row r="188" spans="1:10" x14ac:dyDescent="0.35">
      <c r="A188" t="s">
        <v>5</v>
      </c>
      <c r="B188" t="s">
        <v>18</v>
      </c>
      <c r="C188" t="s">
        <v>211</v>
      </c>
      <c r="D188">
        <v>139.5</v>
      </c>
      <c r="E188" s="5">
        <f>AVERAGE(advertising3[TV])</f>
        <v>147.04249999999999</v>
      </c>
      <c r="F188" s="5">
        <f>advertising3[[#This Row],[TV]]-advertising3[[#This Row],[Mean of TV Budget]]</f>
        <v>-7.5424999999999898</v>
      </c>
      <c r="G188" s="5">
        <f>AVERAGE(advertising3[Sales])</f>
        <v>15.130500000000005</v>
      </c>
      <c r="H188" s="5">
        <f>advertising3[[#This Row],[Sales]]-advertising3[[#This Row],[Mean of Sales]]</f>
        <v>-4.8305000000000042</v>
      </c>
      <c r="I188">
        <v>10.3</v>
      </c>
      <c r="J188" s="5">
        <f>advertising3[[#This Row],[Variation of TV Budgets from Mean]]*advertising3[[#This Row],[Variation of Sales from Mean]]</f>
        <v>36.43404624999998</v>
      </c>
    </row>
    <row r="189" spans="1:10" x14ac:dyDescent="0.35">
      <c r="A189" t="s">
        <v>5</v>
      </c>
      <c r="B189" t="s">
        <v>91</v>
      </c>
      <c r="C189" t="s">
        <v>212</v>
      </c>
      <c r="D189">
        <v>191.1</v>
      </c>
      <c r="E189" s="5">
        <f>AVERAGE(advertising3[TV])</f>
        <v>147.04249999999999</v>
      </c>
      <c r="F189" s="5">
        <f>advertising3[[#This Row],[TV]]-advertising3[[#This Row],[Mean of TV Budget]]</f>
        <v>44.057500000000005</v>
      </c>
      <c r="G189" s="5">
        <f>AVERAGE(advertising3[Sales])</f>
        <v>15.130500000000005</v>
      </c>
      <c r="H189" s="5">
        <f>advertising3[[#This Row],[Sales]]-advertising3[[#This Row],[Mean of Sales]]</f>
        <v>2.1694999999999958</v>
      </c>
      <c r="I189">
        <v>17.3</v>
      </c>
      <c r="J189" s="5">
        <f>advertising3[[#This Row],[Variation of TV Budgets from Mean]]*advertising3[[#This Row],[Variation of Sales from Mean]]</f>
        <v>95.582746249999829</v>
      </c>
    </row>
    <row r="190" spans="1:10" x14ac:dyDescent="0.35">
      <c r="A190" t="s">
        <v>5</v>
      </c>
      <c r="B190" t="s">
        <v>49</v>
      </c>
      <c r="C190" t="s">
        <v>213</v>
      </c>
      <c r="D190">
        <v>286</v>
      </c>
      <c r="E190" s="5">
        <f>AVERAGE(advertising3[TV])</f>
        <v>147.04249999999999</v>
      </c>
      <c r="F190" s="5">
        <f>advertising3[[#This Row],[TV]]-advertising3[[#This Row],[Mean of TV Budget]]</f>
        <v>138.95750000000001</v>
      </c>
      <c r="G190" s="5">
        <f>AVERAGE(advertising3[Sales])</f>
        <v>15.130500000000005</v>
      </c>
      <c r="H190" s="5">
        <f>advertising3[[#This Row],[Sales]]-advertising3[[#This Row],[Mean of Sales]]</f>
        <v>5.7694999999999936</v>
      </c>
      <c r="I190">
        <v>20.9</v>
      </c>
      <c r="J190" s="5">
        <f>advertising3[[#This Row],[Variation of TV Budgets from Mean]]*advertising3[[#This Row],[Variation of Sales from Mean]]</f>
        <v>801.71529624999914</v>
      </c>
    </row>
    <row r="191" spans="1:10" x14ac:dyDescent="0.35">
      <c r="A191" t="s">
        <v>5</v>
      </c>
      <c r="B191" t="s">
        <v>70</v>
      </c>
      <c r="C191" t="s">
        <v>214</v>
      </c>
      <c r="D191">
        <v>18.7</v>
      </c>
      <c r="E191" s="5">
        <f>AVERAGE(advertising3[TV])</f>
        <v>147.04249999999999</v>
      </c>
      <c r="F191" s="5">
        <f>advertising3[[#This Row],[TV]]-advertising3[[#This Row],[Mean of TV Budget]]</f>
        <v>-128.3425</v>
      </c>
      <c r="G191" s="5">
        <f>AVERAGE(advertising3[Sales])</f>
        <v>15.130500000000005</v>
      </c>
      <c r="H191" s="5">
        <f>advertising3[[#This Row],[Sales]]-advertising3[[#This Row],[Mean of Sales]]</f>
        <v>-8.4305000000000057</v>
      </c>
      <c r="I191">
        <v>6.7</v>
      </c>
      <c r="J191" s="5">
        <f>advertising3[[#This Row],[Variation of TV Budgets from Mean]]*advertising3[[#This Row],[Variation of Sales from Mean]]</f>
        <v>1081.9914462500008</v>
      </c>
    </row>
    <row r="192" spans="1:10" x14ac:dyDescent="0.35">
      <c r="A192" t="s">
        <v>5</v>
      </c>
      <c r="B192" t="s">
        <v>86</v>
      </c>
      <c r="C192" t="s">
        <v>215</v>
      </c>
      <c r="D192">
        <v>39.5</v>
      </c>
      <c r="E192" s="5">
        <f>AVERAGE(advertising3[TV])</f>
        <v>147.04249999999999</v>
      </c>
      <c r="F192" s="5">
        <f>advertising3[[#This Row],[TV]]-advertising3[[#This Row],[Mean of TV Budget]]</f>
        <v>-107.54249999999999</v>
      </c>
      <c r="G192" s="5">
        <f>AVERAGE(advertising3[Sales])</f>
        <v>15.130500000000005</v>
      </c>
      <c r="H192" s="5">
        <f>advertising3[[#This Row],[Sales]]-advertising3[[#This Row],[Mean of Sales]]</f>
        <v>-4.3305000000000042</v>
      </c>
      <c r="I192">
        <v>10.8</v>
      </c>
      <c r="J192" s="5">
        <f>advertising3[[#This Row],[Variation of TV Budgets from Mean]]*advertising3[[#This Row],[Variation of Sales from Mean]]</f>
        <v>465.71279625000039</v>
      </c>
    </row>
    <row r="193" spans="1:10" x14ac:dyDescent="0.35">
      <c r="A193" t="s">
        <v>5</v>
      </c>
      <c r="B193" t="s">
        <v>9</v>
      </c>
      <c r="C193" t="s">
        <v>216</v>
      </c>
      <c r="D193">
        <v>75.5</v>
      </c>
      <c r="E193" s="5">
        <f>AVERAGE(advertising3[TV])</f>
        <v>147.04249999999999</v>
      </c>
      <c r="F193" s="5">
        <f>advertising3[[#This Row],[TV]]-advertising3[[#This Row],[Mean of TV Budget]]</f>
        <v>-71.54249999999999</v>
      </c>
      <c r="G193" s="5">
        <f>AVERAGE(advertising3[Sales])</f>
        <v>15.130500000000005</v>
      </c>
      <c r="H193" s="5">
        <f>advertising3[[#This Row],[Sales]]-advertising3[[#This Row],[Mean of Sales]]</f>
        <v>-3.2305000000000046</v>
      </c>
      <c r="I193">
        <v>11.9</v>
      </c>
      <c r="J193" s="5">
        <f>advertising3[[#This Row],[Variation of TV Budgets from Mean]]*advertising3[[#This Row],[Variation of Sales from Mean]]</f>
        <v>231.1180462500003</v>
      </c>
    </row>
    <row r="194" spans="1:10" x14ac:dyDescent="0.35">
      <c r="A194" t="s">
        <v>5</v>
      </c>
      <c r="B194" t="s">
        <v>9</v>
      </c>
      <c r="C194" t="s">
        <v>217</v>
      </c>
      <c r="D194">
        <v>17.2</v>
      </c>
      <c r="E194" s="5">
        <f>AVERAGE(advertising3[TV])</f>
        <v>147.04249999999999</v>
      </c>
      <c r="F194" s="5">
        <f>advertising3[[#This Row],[TV]]-advertising3[[#This Row],[Mean of TV Budget]]</f>
        <v>-129.8425</v>
      </c>
      <c r="G194" s="5">
        <f>AVERAGE(advertising3[Sales])</f>
        <v>15.130500000000005</v>
      </c>
      <c r="H194" s="5">
        <f>advertising3[[#This Row],[Sales]]-advertising3[[#This Row],[Mean of Sales]]</f>
        <v>-9.2305000000000046</v>
      </c>
      <c r="I194">
        <v>5.9</v>
      </c>
      <c r="J194" s="5">
        <f>advertising3[[#This Row],[Variation of TV Budgets from Mean]]*advertising3[[#This Row],[Variation of Sales from Mean]]</f>
        <v>1198.5111962500007</v>
      </c>
    </row>
    <row r="195" spans="1:10" x14ac:dyDescent="0.35">
      <c r="A195" t="s">
        <v>5</v>
      </c>
      <c r="B195" t="s">
        <v>18</v>
      </c>
      <c r="C195" t="s">
        <v>218</v>
      </c>
      <c r="D195">
        <v>166.8</v>
      </c>
      <c r="E195" s="5">
        <f>AVERAGE(advertising3[TV])</f>
        <v>147.04249999999999</v>
      </c>
      <c r="F195" s="5">
        <f>advertising3[[#This Row],[TV]]-advertising3[[#This Row],[Mean of TV Budget]]</f>
        <v>19.757500000000022</v>
      </c>
      <c r="G195" s="5">
        <f>AVERAGE(advertising3[Sales])</f>
        <v>15.130500000000005</v>
      </c>
      <c r="H195" s="5">
        <f>advertising3[[#This Row],[Sales]]-advertising3[[#This Row],[Mean of Sales]]</f>
        <v>4.4694999999999965</v>
      </c>
      <c r="I195">
        <v>19.600000000000001</v>
      </c>
      <c r="J195" s="5">
        <f>advertising3[[#This Row],[Variation of TV Budgets from Mean]]*advertising3[[#This Row],[Variation of Sales from Mean]]</f>
        <v>88.306146250000026</v>
      </c>
    </row>
    <row r="196" spans="1:10" x14ac:dyDescent="0.35">
      <c r="A196" t="s">
        <v>5</v>
      </c>
      <c r="B196" t="s">
        <v>9</v>
      </c>
      <c r="C196" t="s">
        <v>192</v>
      </c>
      <c r="D196">
        <v>149.69999999999999</v>
      </c>
      <c r="E196" s="5">
        <f>AVERAGE(advertising3[TV])</f>
        <v>147.04249999999999</v>
      </c>
      <c r="F196" s="5">
        <f>advertising3[[#This Row],[TV]]-advertising3[[#This Row],[Mean of TV Budget]]</f>
        <v>2.6574999999999989</v>
      </c>
      <c r="G196" s="5">
        <f>AVERAGE(advertising3[Sales])</f>
        <v>15.130500000000005</v>
      </c>
      <c r="H196" s="5">
        <f>advertising3[[#This Row],[Sales]]-advertising3[[#This Row],[Mean of Sales]]</f>
        <v>2.1694999999999958</v>
      </c>
      <c r="I196">
        <v>17.3</v>
      </c>
      <c r="J196" s="5">
        <f>advertising3[[#This Row],[Variation of TV Budgets from Mean]]*advertising3[[#This Row],[Variation of Sales from Mean]]</f>
        <v>5.7654462499999859</v>
      </c>
    </row>
    <row r="197" spans="1:10" x14ac:dyDescent="0.35">
      <c r="A197" t="s">
        <v>5</v>
      </c>
      <c r="B197" t="s">
        <v>11</v>
      </c>
      <c r="C197" t="s">
        <v>219</v>
      </c>
      <c r="D197">
        <v>38.200000000000003</v>
      </c>
      <c r="E197" s="5">
        <f>AVERAGE(advertising3[TV])</f>
        <v>147.04249999999999</v>
      </c>
      <c r="F197" s="5">
        <f>advertising3[[#This Row],[TV]]-advertising3[[#This Row],[Mean of TV Budget]]</f>
        <v>-108.84249999999999</v>
      </c>
      <c r="G197" s="5">
        <f>AVERAGE(advertising3[Sales])</f>
        <v>15.130500000000005</v>
      </c>
      <c r="H197" s="5">
        <f>advertising3[[#This Row],[Sales]]-advertising3[[#This Row],[Mean of Sales]]</f>
        <v>-7.5305000000000053</v>
      </c>
      <c r="I197">
        <v>7.6</v>
      </c>
      <c r="J197" s="5">
        <f>advertising3[[#This Row],[Variation of TV Budgets from Mean]]*advertising3[[#This Row],[Variation of Sales from Mean]]</f>
        <v>819.63844625000047</v>
      </c>
    </row>
    <row r="198" spans="1:10" x14ac:dyDescent="0.35">
      <c r="A198" t="s">
        <v>5</v>
      </c>
      <c r="B198" t="s">
        <v>49</v>
      </c>
      <c r="C198" t="s">
        <v>220</v>
      </c>
      <c r="D198">
        <v>94.2</v>
      </c>
      <c r="E198" s="5">
        <f>AVERAGE(advertising3[TV])</f>
        <v>147.04249999999999</v>
      </c>
      <c r="F198" s="5">
        <f>advertising3[[#This Row],[TV]]-advertising3[[#This Row],[Mean of TV Budget]]</f>
        <v>-52.842499999999987</v>
      </c>
      <c r="G198" s="5">
        <f>AVERAGE(advertising3[Sales])</f>
        <v>15.130500000000005</v>
      </c>
      <c r="H198" s="5">
        <f>advertising3[[#This Row],[Sales]]-advertising3[[#This Row],[Mean of Sales]]</f>
        <v>-1.1305000000000049</v>
      </c>
      <c r="I198">
        <v>14</v>
      </c>
      <c r="J198" s="5">
        <f>advertising3[[#This Row],[Variation of TV Budgets from Mean]]*advertising3[[#This Row],[Variation of Sales from Mean]]</f>
        <v>59.738446250000244</v>
      </c>
    </row>
    <row r="199" spans="1:10" x14ac:dyDescent="0.35">
      <c r="A199" t="s">
        <v>5</v>
      </c>
      <c r="B199" t="s">
        <v>9</v>
      </c>
      <c r="C199" t="s">
        <v>221</v>
      </c>
      <c r="D199">
        <v>177</v>
      </c>
      <c r="E199" s="5">
        <f>AVERAGE(advertising3[TV])</f>
        <v>147.04249999999999</v>
      </c>
      <c r="F199" s="5">
        <f>advertising3[[#This Row],[TV]]-advertising3[[#This Row],[Mean of TV Budget]]</f>
        <v>29.95750000000001</v>
      </c>
      <c r="G199" s="5">
        <f>AVERAGE(advertising3[Sales])</f>
        <v>15.130500000000005</v>
      </c>
      <c r="H199" s="5">
        <f>advertising3[[#This Row],[Sales]]-advertising3[[#This Row],[Mean of Sales]]</f>
        <v>-0.33050000000000423</v>
      </c>
      <c r="I199">
        <v>14.8</v>
      </c>
      <c r="J199" s="5">
        <f>advertising3[[#This Row],[Variation of TV Budgets from Mean]]*advertising3[[#This Row],[Variation of Sales from Mean]]</f>
        <v>-9.9009537500001308</v>
      </c>
    </row>
    <row r="200" spans="1:10" x14ac:dyDescent="0.35">
      <c r="A200" t="s">
        <v>5</v>
      </c>
      <c r="B200" t="s">
        <v>14</v>
      </c>
      <c r="C200" t="s">
        <v>151</v>
      </c>
      <c r="D200">
        <v>283.60000000000002</v>
      </c>
      <c r="E200" s="5">
        <f>AVERAGE(advertising3[TV])</f>
        <v>147.04249999999999</v>
      </c>
      <c r="F200" s="5">
        <f>advertising3[[#This Row],[TV]]-advertising3[[#This Row],[Mean of TV Budget]]</f>
        <v>136.55750000000003</v>
      </c>
      <c r="G200" s="5">
        <f>AVERAGE(advertising3[Sales])</f>
        <v>15.130500000000005</v>
      </c>
      <c r="H200" s="5">
        <f>advertising3[[#This Row],[Sales]]-advertising3[[#This Row],[Mean of Sales]]</f>
        <v>10.369499999999995</v>
      </c>
      <c r="I200">
        <v>25.5</v>
      </c>
      <c r="J200" s="5">
        <f>advertising3[[#This Row],[Variation of TV Budgets from Mean]]*advertising3[[#This Row],[Variation of Sales from Mean]]</f>
        <v>1416.0329962499998</v>
      </c>
    </row>
    <row r="201" spans="1:10" x14ac:dyDescent="0.35">
      <c r="D201">
        <v>232.1</v>
      </c>
      <c r="E201" s="5">
        <f>AVERAGE(advertising3[TV])</f>
        <v>147.04249999999999</v>
      </c>
      <c r="F201" s="5">
        <f>advertising3[[#This Row],[TV]]-advertising3[[#This Row],[Mean of TV Budget]]</f>
        <v>85.057500000000005</v>
      </c>
      <c r="G201" s="5">
        <f>AVERAGE(advertising3[Sales])</f>
        <v>15.130500000000005</v>
      </c>
      <c r="H201" s="5">
        <f>advertising3[[#This Row],[Sales]]-advertising3[[#This Row],[Mean of Sales]]</f>
        <v>3.2694999999999936</v>
      </c>
      <c r="I201">
        <v>18.399999999999999</v>
      </c>
      <c r="J201" s="5">
        <f>advertising3[[#This Row],[Variation of TV Budgets from Mean]]*advertising3[[#This Row],[Variation of Sales from Mean]]</f>
        <v>278.09549624999948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DFDA-7FEA-408E-87E8-FC2AEFB6D0FF}">
  <dimension ref="A1:C3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s="10"/>
      <c r="B1" s="10" t="s">
        <v>0</v>
      </c>
      <c r="C1" s="10" t="s">
        <v>3</v>
      </c>
    </row>
    <row r="2" spans="1:3" x14ac:dyDescent="0.35">
      <c r="A2" s="8" t="s">
        <v>0</v>
      </c>
      <c r="B2" s="8">
        <v>1</v>
      </c>
      <c r="C2" s="8"/>
    </row>
    <row r="3" spans="1:3" ht="15" thickBot="1" x14ac:dyDescent="0.4">
      <c r="A3" s="9" t="s">
        <v>3</v>
      </c>
      <c r="B3" s="9">
        <v>0.90120791330233085</v>
      </c>
      <c r="C3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3A6-3015-4DBE-ADFC-F5F7DCAB375A}">
  <dimension ref="A1:B201"/>
  <sheetViews>
    <sheetView topLeftCell="A181" workbookViewId="0">
      <selection sqref="A1:B201"/>
    </sheetView>
  </sheetViews>
  <sheetFormatPr defaultRowHeight="14.5" x14ac:dyDescent="0.35"/>
  <cols>
    <col min="1" max="1" width="5.90625" bestFit="1" customWidth="1"/>
    <col min="2" max="2" width="7.453125" bestFit="1" customWidth="1"/>
  </cols>
  <sheetData>
    <row r="1" spans="1:2" x14ac:dyDescent="0.35">
      <c r="A1" t="s">
        <v>0</v>
      </c>
      <c r="B1" t="s">
        <v>3</v>
      </c>
    </row>
    <row r="2" spans="1:2" x14ac:dyDescent="0.35">
      <c r="A2">
        <v>230.1</v>
      </c>
      <c r="B2">
        <v>22.1</v>
      </c>
    </row>
    <row r="3" spans="1:2" x14ac:dyDescent="0.35">
      <c r="A3">
        <v>44.5</v>
      </c>
      <c r="B3">
        <v>10.4</v>
      </c>
    </row>
    <row r="4" spans="1:2" x14ac:dyDescent="0.35">
      <c r="A4">
        <v>17.2</v>
      </c>
      <c r="B4">
        <v>12</v>
      </c>
    </row>
    <row r="5" spans="1:2" x14ac:dyDescent="0.35">
      <c r="A5">
        <v>151.5</v>
      </c>
      <c r="B5">
        <v>16.5</v>
      </c>
    </row>
    <row r="6" spans="1:2" x14ac:dyDescent="0.35">
      <c r="A6">
        <v>180.8</v>
      </c>
      <c r="B6">
        <v>17.899999999999999</v>
      </c>
    </row>
    <row r="7" spans="1:2" x14ac:dyDescent="0.35">
      <c r="A7">
        <v>8.6999999999999993</v>
      </c>
      <c r="B7">
        <v>7.2</v>
      </c>
    </row>
    <row r="8" spans="1:2" x14ac:dyDescent="0.35">
      <c r="A8">
        <v>57.5</v>
      </c>
      <c r="B8">
        <v>11.8</v>
      </c>
    </row>
    <row r="9" spans="1:2" x14ac:dyDescent="0.35">
      <c r="A9">
        <v>120.2</v>
      </c>
      <c r="B9">
        <v>13.2</v>
      </c>
    </row>
    <row r="10" spans="1:2" x14ac:dyDescent="0.35">
      <c r="A10">
        <v>8.6</v>
      </c>
      <c r="B10">
        <v>4.8</v>
      </c>
    </row>
    <row r="11" spans="1:2" x14ac:dyDescent="0.35">
      <c r="A11">
        <v>199.8</v>
      </c>
      <c r="B11">
        <v>15.6</v>
      </c>
    </row>
    <row r="12" spans="1:2" x14ac:dyDescent="0.35">
      <c r="A12">
        <v>66.099999999999994</v>
      </c>
      <c r="B12">
        <v>12.6</v>
      </c>
    </row>
    <row r="13" spans="1:2" x14ac:dyDescent="0.35">
      <c r="A13">
        <v>214.7</v>
      </c>
      <c r="B13">
        <v>17.399999999999999</v>
      </c>
    </row>
    <row r="14" spans="1:2" x14ac:dyDescent="0.35">
      <c r="A14">
        <v>23.8</v>
      </c>
      <c r="B14">
        <v>9.1999999999999993</v>
      </c>
    </row>
    <row r="15" spans="1:2" x14ac:dyDescent="0.35">
      <c r="A15">
        <v>97.5</v>
      </c>
      <c r="B15">
        <v>13.7</v>
      </c>
    </row>
    <row r="16" spans="1:2" x14ac:dyDescent="0.35">
      <c r="A16">
        <v>204.1</v>
      </c>
      <c r="B16">
        <v>19</v>
      </c>
    </row>
    <row r="17" spans="1:2" x14ac:dyDescent="0.35">
      <c r="A17">
        <v>195.4</v>
      </c>
      <c r="B17">
        <v>22.4</v>
      </c>
    </row>
    <row r="18" spans="1:2" x14ac:dyDescent="0.35">
      <c r="A18">
        <v>67.8</v>
      </c>
      <c r="B18">
        <v>12.5</v>
      </c>
    </row>
    <row r="19" spans="1:2" x14ac:dyDescent="0.35">
      <c r="A19">
        <v>281.39999999999998</v>
      </c>
      <c r="B19">
        <v>24.4</v>
      </c>
    </row>
    <row r="20" spans="1:2" x14ac:dyDescent="0.35">
      <c r="A20">
        <v>69.2</v>
      </c>
      <c r="B20">
        <v>11.3</v>
      </c>
    </row>
    <row r="21" spans="1:2" x14ac:dyDescent="0.35">
      <c r="A21">
        <v>147.30000000000001</v>
      </c>
      <c r="B21">
        <v>14.6</v>
      </c>
    </row>
    <row r="22" spans="1:2" x14ac:dyDescent="0.35">
      <c r="A22">
        <v>218.4</v>
      </c>
      <c r="B22">
        <v>18</v>
      </c>
    </row>
    <row r="23" spans="1:2" x14ac:dyDescent="0.35">
      <c r="A23">
        <v>237.4</v>
      </c>
      <c r="B23">
        <v>17.5</v>
      </c>
    </row>
    <row r="24" spans="1:2" x14ac:dyDescent="0.35">
      <c r="A24">
        <v>13.2</v>
      </c>
      <c r="B24">
        <v>5.6</v>
      </c>
    </row>
    <row r="25" spans="1:2" x14ac:dyDescent="0.35">
      <c r="A25">
        <v>228.3</v>
      </c>
      <c r="B25">
        <v>20.5</v>
      </c>
    </row>
    <row r="26" spans="1:2" x14ac:dyDescent="0.35">
      <c r="A26">
        <v>62.3</v>
      </c>
      <c r="B26">
        <v>9.6999999999999993</v>
      </c>
    </row>
    <row r="27" spans="1:2" x14ac:dyDescent="0.35">
      <c r="A27">
        <v>262.89999999999998</v>
      </c>
      <c r="B27">
        <v>17</v>
      </c>
    </row>
    <row r="28" spans="1:2" x14ac:dyDescent="0.35">
      <c r="A28">
        <v>142.9</v>
      </c>
      <c r="B28">
        <v>15</v>
      </c>
    </row>
    <row r="29" spans="1:2" x14ac:dyDescent="0.35">
      <c r="A29">
        <v>240.1</v>
      </c>
      <c r="B29">
        <v>20.9</v>
      </c>
    </row>
    <row r="30" spans="1:2" x14ac:dyDescent="0.35">
      <c r="A30">
        <v>248.8</v>
      </c>
      <c r="B30">
        <v>18.899999999999999</v>
      </c>
    </row>
    <row r="31" spans="1:2" x14ac:dyDescent="0.35">
      <c r="A31">
        <v>70.599999999999994</v>
      </c>
      <c r="B31">
        <v>10.5</v>
      </c>
    </row>
    <row r="32" spans="1:2" x14ac:dyDescent="0.35">
      <c r="A32">
        <v>292.89999999999998</v>
      </c>
      <c r="B32">
        <v>21.4</v>
      </c>
    </row>
    <row r="33" spans="1:2" x14ac:dyDescent="0.35">
      <c r="A33">
        <v>112.9</v>
      </c>
      <c r="B33">
        <v>11.9</v>
      </c>
    </row>
    <row r="34" spans="1:2" x14ac:dyDescent="0.35">
      <c r="A34">
        <v>97.2</v>
      </c>
      <c r="B34">
        <v>13.2</v>
      </c>
    </row>
    <row r="35" spans="1:2" x14ac:dyDescent="0.35">
      <c r="A35">
        <v>265.60000000000002</v>
      </c>
      <c r="B35">
        <v>17.399999999999999</v>
      </c>
    </row>
    <row r="36" spans="1:2" x14ac:dyDescent="0.35">
      <c r="A36">
        <v>95.7</v>
      </c>
      <c r="B36">
        <v>11.9</v>
      </c>
    </row>
    <row r="37" spans="1:2" x14ac:dyDescent="0.35">
      <c r="A37">
        <v>290.7</v>
      </c>
      <c r="B37">
        <v>17.8</v>
      </c>
    </row>
    <row r="38" spans="1:2" x14ac:dyDescent="0.35">
      <c r="A38">
        <v>266.89999999999998</v>
      </c>
      <c r="B38">
        <v>25.4</v>
      </c>
    </row>
    <row r="39" spans="1:2" x14ac:dyDescent="0.35">
      <c r="A39">
        <v>74.7</v>
      </c>
      <c r="B39">
        <v>14.7</v>
      </c>
    </row>
    <row r="40" spans="1:2" x14ac:dyDescent="0.35">
      <c r="A40">
        <v>43.1</v>
      </c>
      <c r="B40">
        <v>10.1</v>
      </c>
    </row>
    <row r="41" spans="1:2" x14ac:dyDescent="0.35">
      <c r="A41">
        <v>228</v>
      </c>
      <c r="B41">
        <v>21.5</v>
      </c>
    </row>
    <row r="42" spans="1:2" x14ac:dyDescent="0.35">
      <c r="A42">
        <v>202.5</v>
      </c>
      <c r="B42">
        <v>16.600000000000001</v>
      </c>
    </row>
    <row r="43" spans="1:2" x14ac:dyDescent="0.35">
      <c r="A43">
        <v>177</v>
      </c>
      <c r="B43">
        <v>17.100000000000001</v>
      </c>
    </row>
    <row r="44" spans="1:2" x14ac:dyDescent="0.35">
      <c r="A44">
        <v>293.60000000000002</v>
      </c>
      <c r="B44">
        <v>20.7</v>
      </c>
    </row>
    <row r="45" spans="1:2" x14ac:dyDescent="0.35">
      <c r="A45">
        <v>206.9</v>
      </c>
      <c r="B45">
        <v>17.899999999999999</v>
      </c>
    </row>
    <row r="46" spans="1:2" x14ac:dyDescent="0.35">
      <c r="A46">
        <v>25.1</v>
      </c>
      <c r="B46">
        <v>8.5</v>
      </c>
    </row>
    <row r="47" spans="1:2" x14ac:dyDescent="0.35">
      <c r="A47">
        <v>175.1</v>
      </c>
      <c r="B47">
        <v>16.100000000000001</v>
      </c>
    </row>
    <row r="48" spans="1:2" x14ac:dyDescent="0.35">
      <c r="A48">
        <v>89.7</v>
      </c>
      <c r="B48">
        <v>10.6</v>
      </c>
    </row>
    <row r="49" spans="1:2" x14ac:dyDescent="0.35">
      <c r="A49">
        <v>239.9</v>
      </c>
      <c r="B49">
        <v>23.2</v>
      </c>
    </row>
    <row r="50" spans="1:2" x14ac:dyDescent="0.35">
      <c r="A50">
        <v>227.2</v>
      </c>
      <c r="B50">
        <v>19.8</v>
      </c>
    </row>
    <row r="51" spans="1:2" x14ac:dyDescent="0.35">
      <c r="A51">
        <v>66.900000000000006</v>
      </c>
      <c r="B51">
        <v>9.6999999999999993</v>
      </c>
    </row>
    <row r="52" spans="1:2" x14ac:dyDescent="0.35">
      <c r="A52">
        <v>199.8</v>
      </c>
      <c r="B52">
        <v>16.399999999999999</v>
      </c>
    </row>
    <row r="53" spans="1:2" x14ac:dyDescent="0.35">
      <c r="A53">
        <v>100.4</v>
      </c>
      <c r="B53">
        <v>10.7</v>
      </c>
    </row>
    <row r="54" spans="1:2" x14ac:dyDescent="0.35">
      <c r="A54">
        <v>216.4</v>
      </c>
      <c r="B54">
        <v>22.6</v>
      </c>
    </row>
    <row r="55" spans="1:2" x14ac:dyDescent="0.35">
      <c r="A55">
        <v>182.6</v>
      </c>
      <c r="B55">
        <v>21.2</v>
      </c>
    </row>
    <row r="56" spans="1:2" x14ac:dyDescent="0.35">
      <c r="A56">
        <v>262.7</v>
      </c>
      <c r="B56">
        <v>20.2</v>
      </c>
    </row>
    <row r="57" spans="1:2" x14ac:dyDescent="0.35">
      <c r="A57">
        <v>198.9</v>
      </c>
      <c r="B57">
        <v>23.7</v>
      </c>
    </row>
    <row r="58" spans="1:2" x14ac:dyDescent="0.35">
      <c r="A58">
        <v>7.3</v>
      </c>
      <c r="B58">
        <v>5.5</v>
      </c>
    </row>
    <row r="59" spans="1:2" x14ac:dyDescent="0.35">
      <c r="A59">
        <v>136.19999999999999</v>
      </c>
      <c r="B59">
        <v>13.2</v>
      </c>
    </row>
    <row r="60" spans="1:2" x14ac:dyDescent="0.35">
      <c r="A60">
        <v>210.8</v>
      </c>
      <c r="B60">
        <v>23.8</v>
      </c>
    </row>
    <row r="61" spans="1:2" x14ac:dyDescent="0.35">
      <c r="A61">
        <v>210.7</v>
      </c>
      <c r="B61">
        <v>18.399999999999999</v>
      </c>
    </row>
    <row r="62" spans="1:2" x14ac:dyDescent="0.35">
      <c r="A62">
        <v>53.5</v>
      </c>
      <c r="B62">
        <v>8.1</v>
      </c>
    </row>
    <row r="63" spans="1:2" x14ac:dyDescent="0.35">
      <c r="A63">
        <v>261.3</v>
      </c>
      <c r="B63">
        <v>24.2</v>
      </c>
    </row>
    <row r="64" spans="1:2" x14ac:dyDescent="0.35">
      <c r="A64">
        <v>239.3</v>
      </c>
      <c r="B64">
        <v>20.7</v>
      </c>
    </row>
    <row r="65" spans="1:2" x14ac:dyDescent="0.35">
      <c r="A65">
        <v>102.7</v>
      </c>
      <c r="B65">
        <v>14</v>
      </c>
    </row>
    <row r="66" spans="1:2" x14ac:dyDescent="0.35">
      <c r="A66">
        <v>131.1</v>
      </c>
      <c r="B66">
        <v>16</v>
      </c>
    </row>
    <row r="67" spans="1:2" x14ac:dyDescent="0.35">
      <c r="A67">
        <v>69</v>
      </c>
      <c r="B67">
        <v>11.3</v>
      </c>
    </row>
    <row r="68" spans="1:2" x14ac:dyDescent="0.35">
      <c r="A68">
        <v>31.5</v>
      </c>
      <c r="B68">
        <v>11</v>
      </c>
    </row>
    <row r="69" spans="1:2" x14ac:dyDescent="0.35">
      <c r="A69">
        <v>139.30000000000001</v>
      </c>
      <c r="B69">
        <v>13.4</v>
      </c>
    </row>
    <row r="70" spans="1:2" x14ac:dyDescent="0.35">
      <c r="A70">
        <v>237.4</v>
      </c>
      <c r="B70">
        <v>18.899999999999999</v>
      </c>
    </row>
    <row r="71" spans="1:2" x14ac:dyDescent="0.35">
      <c r="A71">
        <v>216.8</v>
      </c>
      <c r="B71">
        <v>22.3</v>
      </c>
    </row>
    <row r="72" spans="1:2" x14ac:dyDescent="0.35">
      <c r="A72">
        <v>199.1</v>
      </c>
      <c r="B72">
        <v>18.3</v>
      </c>
    </row>
    <row r="73" spans="1:2" x14ac:dyDescent="0.35">
      <c r="A73">
        <v>109.8</v>
      </c>
      <c r="B73">
        <v>12.4</v>
      </c>
    </row>
    <row r="74" spans="1:2" x14ac:dyDescent="0.35">
      <c r="A74">
        <v>26.8</v>
      </c>
      <c r="B74">
        <v>8.8000000000000007</v>
      </c>
    </row>
    <row r="75" spans="1:2" x14ac:dyDescent="0.35">
      <c r="A75">
        <v>129.4</v>
      </c>
      <c r="B75">
        <v>11</v>
      </c>
    </row>
    <row r="76" spans="1:2" x14ac:dyDescent="0.35">
      <c r="A76">
        <v>213.4</v>
      </c>
      <c r="B76">
        <v>17</v>
      </c>
    </row>
    <row r="77" spans="1:2" x14ac:dyDescent="0.35">
      <c r="A77">
        <v>16.899999999999999</v>
      </c>
      <c r="B77">
        <v>8.6999999999999993</v>
      </c>
    </row>
    <row r="78" spans="1:2" x14ac:dyDescent="0.35">
      <c r="A78">
        <v>27.5</v>
      </c>
      <c r="B78">
        <v>6.9</v>
      </c>
    </row>
    <row r="79" spans="1:2" x14ac:dyDescent="0.35">
      <c r="A79">
        <v>120.5</v>
      </c>
      <c r="B79">
        <v>14.2</v>
      </c>
    </row>
    <row r="80" spans="1:2" x14ac:dyDescent="0.35">
      <c r="A80">
        <v>5.4</v>
      </c>
      <c r="B80">
        <v>5.3</v>
      </c>
    </row>
    <row r="81" spans="1:2" x14ac:dyDescent="0.35">
      <c r="A81">
        <v>116</v>
      </c>
      <c r="B81">
        <v>11</v>
      </c>
    </row>
    <row r="82" spans="1:2" x14ac:dyDescent="0.35">
      <c r="A82">
        <v>76.400000000000006</v>
      </c>
      <c r="B82">
        <v>11.8</v>
      </c>
    </row>
    <row r="83" spans="1:2" x14ac:dyDescent="0.35">
      <c r="A83">
        <v>239.8</v>
      </c>
      <c r="B83">
        <v>17.3</v>
      </c>
    </row>
    <row r="84" spans="1:2" x14ac:dyDescent="0.35">
      <c r="A84">
        <v>75.3</v>
      </c>
      <c r="B84">
        <v>11.3</v>
      </c>
    </row>
    <row r="85" spans="1:2" x14ac:dyDescent="0.35">
      <c r="A85">
        <v>68.400000000000006</v>
      </c>
      <c r="B85">
        <v>13.6</v>
      </c>
    </row>
    <row r="86" spans="1:2" x14ac:dyDescent="0.35">
      <c r="A86">
        <v>213.5</v>
      </c>
      <c r="B86">
        <v>21.7</v>
      </c>
    </row>
    <row r="87" spans="1:2" x14ac:dyDescent="0.35">
      <c r="A87">
        <v>193.2</v>
      </c>
      <c r="B87">
        <v>20.2</v>
      </c>
    </row>
    <row r="88" spans="1:2" x14ac:dyDescent="0.35">
      <c r="A88">
        <v>76.3</v>
      </c>
      <c r="B88">
        <v>12</v>
      </c>
    </row>
    <row r="89" spans="1:2" x14ac:dyDescent="0.35">
      <c r="A89">
        <v>110.7</v>
      </c>
      <c r="B89">
        <v>16</v>
      </c>
    </row>
    <row r="90" spans="1:2" x14ac:dyDescent="0.35">
      <c r="A90">
        <v>88.3</v>
      </c>
      <c r="B90">
        <v>12.9</v>
      </c>
    </row>
    <row r="91" spans="1:2" x14ac:dyDescent="0.35">
      <c r="A91">
        <v>109.8</v>
      </c>
      <c r="B91">
        <v>16.7</v>
      </c>
    </row>
    <row r="92" spans="1:2" x14ac:dyDescent="0.35">
      <c r="A92">
        <v>134.30000000000001</v>
      </c>
      <c r="B92">
        <v>14</v>
      </c>
    </row>
    <row r="93" spans="1:2" x14ac:dyDescent="0.35">
      <c r="A93">
        <v>28.6</v>
      </c>
      <c r="B93">
        <v>7.3</v>
      </c>
    </row>
    <row r="94" spans="1:2" x14ac:dyDescent="0.35">
      <c r="A94">
        <v>217.7</v>
      </c>
      <c r="B94">
        <v>19.399999999999999</v>
      </c>
    </row>
    <row r="95" spans="1:2" x14ac:dyDescent="0.35">
      <c r="A95">
        <v>250.9</v>
      </c>
      <c r="B95">
        <v>22.2</v>
      </c>
    </row>
    <row r="96" spans="1:2" x14ac:dyDescent="0.35">
      <c r="A96">
        <v>107.4</v>
      </c>
      <c r="B96">
        <v>11.5</v>
      </c>
    </row>
    <row r="97" spans="1:2" x14ac:dyDescent="0.35">
      <c r="A97">
        <v>163.30000000000001</v>
      </c>
      <c r="B97">
        <v>16.899999999999999</v>
      </c>
    </row>
    <row r="98" spans="1:2" x14ac:dyDescent="0.35">
      <c r="A98">
        <v>197.6</v>
      </c>
      <c r="B98">
        <v>16.7</v>
      </c>
    </row>
    <row r="99" spans="1:2" x14ac:dyDescent="0.35">
      <c r="A99">
        <v>184.9</v>
      </c>
      <c r="B99">
        <v>20.5</v>
      </c>
    </row>
    <row r="100" spans="1:2" x14ac:dyDescent="0.35">
      <c r="A100">
        <v>289.7</v>
      </c>
      <c r="B100">
        <v>25.4</v>
      </c>
    </row>
    <row r="101" spans="1:2" x14ac:dyDescent="0.35">
      <c r="A101">
        <v>135.19999999999999</v>
      </c>
      <c r="B101">
        <v>17.2</v>
      </c>
    </row>
    <row r="102" spans="1:2" x14ac:dyDescent="0.35">
      <c r="A102">
        <v>222.4</v>
      </c>
      <c r="B102">
        <v>16.7</v>
      </c>
    </row>
    <row r="103" spans="1:2" x14ac:dyDescent="0.35">
      <c r="A103">
        <v>296.39999999999998</v>
      </c>
      <c r="B103">
        <v>23.8</v>
      </c>
    </row>
    <row r="104" spans="1:2" x14ac:dyDescent="0.35">
      <c r="A104">
        <v>280.2</v>
      </c>
      <c r="B104">
        <v>19.8</v>
      </c>
    </row>
    <row r="105" spans="1:2" x14ac:dyDescent="0.35">
      <c r="A105">
        <v>187.9</v>
      </c>
      <c r="B105">
        <v>19.7</v>
      </c>
    </row>
    <row r="106" spans="1:2" x14ac:dyDescent="0.35">
      <c r="A106">
        <v>238.2</v>
      </c>
      <c r="B106">
        <v>20.7</v>
      </c>
    </row>
    <row r="107" spans="1:2" x14ac:dyDescent="0.35">
      <c r="A107">
        <v>137.9</v>
      </c>
      <c r="B107">
        <v>15</v>
      </c>
    </row>
    <row r="108" spans="1:2" x14ac:dyDescent="0.35">
      <c r="A108">
        <v>25</v>
      </c>
      <c r="B108">
        <v>7.2</v>
      </c>
    </row>
    <row r="109" spans="1:2" x14ac:dyDescent="0.35">
      <c r="A109">
        <v>90.4</v>
      </c>
      <c r="B109">
        <v>12</v>
      </c>
    </row>
    <row r="110" spans="1:2" x14ac:dyDescent="0.35">
      <c r="A110">
        <v>13.1</v>
      </c>
      <c r="B110">
        <v>5.3</v>
      </c>
    </row>
    <row r="111" spans="1:2" x14ac:dyDescent="0.35">
      <c r="A111">
        <v>255.4</v>
      </c>
      <c r="B111">
        <v>19.8</v>
      </c>
    </row>
    <row r="112" spans="1:2" x14ac:dyDescent="0.35">
      <c r="A112">
        <v>225.8</v>
      </c>
      <c r="B112">
        <v>18.399999999999999</v>
      </c>
    </row>
    <row r="113" spans="1:2" x14ac:dyDescent="0.35">
      <c r="A113">
        <v>241.7</v>
      </c>
      <c r="B113">
        <v>21.8</v>
      </c>
    </row>
    <row r="114" spans="1:2" x14ac:dyDescent="0.35">
      <c r="A114">
        <v>175.7</v>
      </c>
      <c r="B114">
        <v>17.100000000000001</v>
      </c>
    </row>
    <row r="115" spans="1:2" x14ac:dyDescent="0.35">
      <c r="A115">
        <v>209.6</v>
      </c>
      <c r="B115">
        <v>20.9</v>
      </c>
    </row>
    <row r="116" spans="1:2" x14ac:dyDescent="0.35">
      <c r="A116">
        <v>78.2</v>
      </c>
      <c r="B116">
        <v>14.6</v>
      </c>
    </row>
    <row r="117" spans="1:2" x14ac:dyDescent="0.35">
      <c r="A117">
        <v>75.099999999999994</v>
      </c>
      <c r="B117">
        <v>12.6</v>
      </c>
    </row>
    <row r="118" spans="1:2" x14ac:dyDescent="0.35">
      <c r="A118">
        <v>139.19999999999999</v>
      </c>
      <c r="B118">
        <v>12.2</v>
      </c>
    </row>
    <row r="119" spans="1:2" x14ac:dyDescent="0.35">
      <c r="A119">
        <v>76.400000000000006</v>
      </c>
      <c r="B119">
        <v>9.4</v>
      </c>
    </row>
    <row r="120" spans="1:2" x14ac:dyDescent="0.35">
      <c r="A120">
        <v>125.7</v>
      </c>
      <c r="B120">
        <v>15.9</v>
      </c>
    </row>
    <row r="121" spans="1:2" x14ac:dyDescent="0.35">
      <c r="A121">
        <v>19.399999999999999</v>
      </c>
      <c r="B121">
        <v>6.6</v>
      </c>
    </row>
    <row r="122" spans="1:2" x14ac:dyDescent="0.35">
      <c r="A122">
        <v>141.30000000000001</v>
      </c>
      <c r="B122">
        <v>15.5</v>
      </c>
    </row>
    <row r="123" spans="1:2" x14ac:dyDescent="0.35">
      <c r="A123">
        <v>18.8</v>
      </c>
      <c r="B123">
        <v>7</v>
      </c>
    </row>
    <row r="124" spans="1:2" x14ac:dyDescent="0.35">
      <c r="A124">
        <v>224</v>
      </c>
      <c r="B124">
        <v>16.600000000000001</v>
      </c>
    </row>
    <row r="125" spans="1:2" x14ac:dyDescent="0.35">
      <c r="A125">
        <v>123.1</v>
      </c>
      <c r="B125">
        <v>15.2</v>
      </c>
    </row>
    <row r="126" spans="1:2" x14ac:dyDescent="0.35">
      <c r="A126">
        <v>229.5</v>
      </c>
      <c r="B126">
        <v>19.7</v>
      </c>
    </row>
    <row r="127" spans="1:2" x14ac:dyDescent="0.35">
      <c r="A127">
        <v>87.2</v>
      </c>
      <c r="B127">
        <v>10.6</v>
      </c>
    </row>
    <row r="128" spans="1:2" x14ac:dyDescent="0.35">
      <c r="A128">
        <v>7.8</v>
      </c>
      <c r="B128">
        <v>6.6</v>
      </c>
    </row>
    <row r="129" spans="1:2" x14ac:dyDescent="0.35">
      <c r="A129">
        <v>80.2</v>
      </c>
      <c r="B129">
        <v>11.9</v>
      </c>
    </row>
    <row r="130" spans="1:2" x14ac:dyDescent="0.35">
      <c r="A130">
        <v>220.3</v>
      </c>
      <c r="B130">
        <v>24.7</v>
      </c>
    </row>
    <row r="131" spans="1:2" x14ac:dyDescent="0.35">
      <c r="A131">
        <v>59.6</v>
      </c>
      <c r="B131">
        <v>9.6999999999999993</v>
      </c>
    </row>
    <row r="132" spans="1:2" x14ac:dyDescent="0.35">
      <c r="A132">
        <v>0.7</v>
      </c>
      <c r="B132">
        <v>1.6</v>
      </c>
    </row>
    <row r="133" spans="1:2" x14ac:dyDescent="0.35">
      <c r="A133">
        <v>265.2</v>
      </c>
      <c r="B133">
        <v>17.7</v>
      </c>
    </row>
    <row r="134" spans="1:2" x14ac:dyDescent="0.35">
      <c r="A134">
        <v>8.4</v>
      </c>
      <c r="B134">
        <v>5.7</v>
      </c>
    </row>
    <row r="135" spans="1:2" x14ac:dyDescent="0.35">
      <c r="A135">
        <v>219.8</v>
      </c>
      <c r="B135">
        <v>19.600000000000001</v>
      </c>
    </row>
    <row r="136" spans="1:2" x14ac:dyDescent="0.35">
      <c r="A136">
        <v>36.9</v>
      </c>
      <c r="B136">
        <v>10.8</v>
      </c>
    </row>
    <row r="137" spans="1:2" x14ac:dyDescent="0.35">
      <c r="A137">
        <v>48.3</v>
      </c>
      <c r="B137">
        <v>11.6</v>
      </c>
    </row>
    <row r="138" spans="1:2" x14ac:dyDescent="0.35">
      <c r="A138">
        <v>25.6</v>
      </c>
      <c r="B138">
        <v>9.5</v>
      </c>
    </row>
    <row r="139" spans="1:2" x14ac:dyDescent="0.35">
      <c r="A139">
        <v>273.7</v>
      </c>
      <c r="B139">
        <v>20.8</v>
      </c>
    </row>
    <row r="140" spans="1:2" x14ac:dyDescent="0.35">
      <c r="A140">
        <v>43</v>
      </c>
      <c r="B140">
        <v>9.6</v>
      </c>
    </row>
    <row r="141" spans="1:2" x14ac:dyDescent="0.35">
      <c r="A141">
        <v>184.9</v>
      </c>
      <c r="B141">
        <v>20.7</v>
      </c>
    </row>
    <row r="142" spans="1:2" x14ac:dyDescent="0.35">
      <c r="A142">
        <v>73.400000000000006</v>
      </c>
      <c r="B142">
        <v>10.9</v>
      </c>
    </row>
    <row r="143" spans="1:2" x14ac:dyDescent="0.35">
      <c r="A143">
        <v>193.7</v>
      </c>
      <c r="B143">
        <v>19.2</v>
      </c>
    </row>
    <row r="144" spans="1:2" x14ac:dyDescent="0.35">
      <c r="A144">
        <v>220.5</v>
      </c>
      <c r="B144">
        <v>20.100000000000001</v>
      </c>
    </row>
    <row r="145" spans="1:2" x14ac:dyDescent="0.35">
      <c r="A145">
        <v>104.6</v>
      </c>
      <c r="B145">
        <v>10.4</v>
      </c>
    </row>
    <row r="146" spans="1:2" x14ac:dyDescent="0.35">
      <c r="A146">
        <v>96.2</v>
      </c>
      <c r="B146">
        <v>12.3</v>
      </c>
    </row>
    <row r="147" spans="1:2" x14ac:dyDescent="0.35">
      <c r="A147">
        <v>140.30000000000001</v>
      </c>
      <c r="B147">
        <v>10.3</v>
      </c>
    </row>
    <row r="148" spans="1:2" x14ac:dyDescent="0.35">
      <c r="A148">
        <v>240.1</v>
      </c>
      <c r="B148">
        <v>18.2</v>
      </c>
    </row>
    <row r="149" spans="1:2" x14ac:dyDescent="0.35">
      <c r="A149">
        <v>243.2</v>
      </c>
      <c r="B149">
        <v>25.4</v>
      </c>
    </row>
    <row r="150" spans="1:2" x14ac:dyDescent="0.35">
      <c r="A150">
        <v>38</v>
      </c>
      <c r="B150">
        <v>10.9</v>
      </c>
    </row>
    <row r="151" spans="1:2" x14ac:dyDescent="0.35">
      <c r="A151">
        <v>44.7</v>
      </c>
      <c r="B151">
        <v>10.1</v>
      </c>
    </row>
    <row r="152" spans="1:2" x14ac:dyDescent="0.35">
      <c r="A152">
        <v>280.7</v>
      </c>
      <c r="B152">
        <v>16.100000000000001</v>
      </c>
    </row>
    <row r="153" spans="1:2" x14ac:dyDescent="0.35">
      <c r="A153">
        <v>121</v>
      </c>
      <c r="B153">
        <v>11.6</v>
      </c>
    </row>
    <row r="154" spans="1:2" x14ac:dyDescent="0.35">
      <c r="A154">
        <v>197.6</v>
      </c>
      <c r="B154">
        <v>16.600000000000001</v>
      </c>
    </row>
    <row r="155" spans="1:2" x14ac:dyDescent="0.35">
      <c r="A155">
        <v>171.3</v>
      </c>
      <c r="B155">
        <v>16</v>
      </c>
    </row>
    <row r="156" spans="1:2" x14ac:dyDescent="0.35">
      <c r="A156">
        <v>187.8</v>
      </c>
      <c r="B156">
        <v>20.6</v>
      </c>
    </row>
    <row r="157" spans="1:2" x14ac:dyDescent="0.35">
      <c r="A157">
        <v>4.0999999999999996</v>
      </c>
      <c r="B157">
        <v>3.2</v>
      </c>
    </row>
    <row r="158" spans="1:2" x14ac:dyDescent="0.35">
      <c r="A158">
        <v>93.9</v>
      </c>
      <c r="B158">
        <v>15.3</v>
      </c>
    </row>
    <row r="159" spans="1:2" x14ac:dyDescent="0.35">
      <c r="A159">
        <v>149.80000000000001</v>
      </c>
      <c r="B159">
        <v>10.1</v>
      </c>
    </row>
    <row r="160" spans="1:2" x14ac:dyDescent="0.35">
      <c r="A160">
        <v>11.7</v>
      </c>
      <c r="B160">
        <v>7.3</v>
      </c>
    </row>
    <row r="161" spans="1:2" x14ac:dyDescent="0.35">
      <c r="A161">
        <v>131.69999999999999</v>
      </c>
      <c r="B161">
        <v>12.9</v>
      </c>
    </row>
    <row r="162" spans="1:2" x14ac:dyDescent="0.35">
      <c r="A162">
        <v>172.5</v>
      </c>
      <c r="B162">
        <v>16.399999999999999</v>
      </c>
    </row>
    <row r="163" spans="1:2" x14ac:dyDescent="0.35">
      <c r="A163">
        <v>85.7</v>
      </c>
      <c r="B163">
        <v>13.3</v>
      </c>
    </row>
    <row r="164" spans="1:2" x14ac:dyDescent="0.35">
      <c r="A164">
        <v>188.4</v>
      </c>
      <c r="B164">
        <v>19.899999999999999</v>
      </c>
    </row>
    <row r="165" spans="1:2" x14ac:dyDescent="0.35">
      <c r="A165">
        <v>163.5</v>
      </c>
      <c r="B165">
        <v>18</v>
      </c>
    </row>
    <row r="166" spans="1:2" x14ac:dyDescent="0.35">
      <c r="A166">
        <v>117.2</v>
      </c>
      <c r="B166">
        <v>11.9</v>
      </c>
    </row>
    <row r="167" spans="1:2" x14ac:dyDescent="0.35">
      <c r="A167">
        <v>234.5</v>
      </c>
      <c r="B167">
        <v>16.899999999999999</v>
      </c>
    </row>
    <row r="168" spans="1:2" x14ac:dyDescent="0.35">
      <c r="A168">
        <v>17.899999999999999</v>
      </c>
      <c r="B168">
        <v>8</v>
      </c>
    </row>
    <row r="169" spans="1:2" x14ac:dyDescent="0.35">
      <c r="A169">
        <v>206.8</v>
      </c>
      <c r="B169">
        <v>17.2</v>
      </c>
    </row>
    <row r="170" spans="1:2" x14ac:dyDescent="0.35">
      <c r="A170">
        <v>215.4</v>
      </c>
      <c r="B170">
        <v>17.100000000000001</v>
      </c>
    </row>
    <row r="171" spans="1:2" x14ac:dyDescent="0.35">
      <c r="A171">
        <v>284.3</v>
      </c>
      <c r="B171">
        <v>20</v>
      </c>
    </row>
    <row r="172" spans="1:2" x14ac:dyDescent="0.35">
      <c r="A172">
        <v>50</v>
      </c>
      <c r="B172">
        <v>8.4</v>
      </c>
    </row>
    <row r="173" spans="1:2" x14ac:dyDescent="0.35">
      <c r="A173">
        <v>164.5</v>
      </c>
      <c r="B173">
        <v>17.5</v>
      </c>
    </row>
    <row r="174" spans="1:2" x14ac:dyDescent="0.35">
      <c r="A174">
        <v>19.600000000000001</v>
      </c>
      <c r="B174">
        <v>7.6</v>
      </c>
    </row>
    <row r="175" spans="1:2" x14ac:dyDescent="0.35">
      <c r="A175">
        <v>168.4</v>
      </c>
      <c r="B175">
        <v>16.7</v>
      </c>
    </row>
    <row r="176" spans="1:2" x14ac:dyDescent="0.35">
      <c r="A176">
        <v>222.4</v>
      </c>
      <c r="B176">
        <v>16.5</v>
      </c>
    </row>
    <row r="177" spans="1:2" x14ac:dyDescent="0.35">
      <c r="A177">
        <v>276.89999999999998</v>
      </c>
      <c r="B177">
        <v>27</v>
      </c>
    </row>
    <row r="178" spans="1:2" x14ac:dyDescent="0.35">
      <c r="A178">
        <v>248.4</v>
      </c>
      <c r="B178">
        <v>20.2</v>
      </c>
    </row>
    <row r="179" spans="1:2" x14ac:dyDescent="0.35">
      <c r="A179">
        <v>170.2</v>
      </c>
      <c r="B179">
        <v>16.7</v>
      </c>
    </row>
    <row r="180" spans="1:2" x14ac:dyDescent="0.35">
      <c r="A180">
        <v>276.7</v>
      </c>
      <c r="B180">
        <v>16.8</v>
      </c>
    </row>
    <row r="181" spans="1:2" x14ac:dyDescent="0.35">
      <c r="A181">
        <v>165.6</v>
      </c>
      <c r="B181">
        <v>17.600000000000001</v>
      </c>
    </row>
    <row r="182" spans="1:2" x14ac:dyDescent="0.35">
      <c r="A182">
        <v>156.6</v>
      </c>
      <c r="B182">
        <v>15.5</v>
      </c>
    </row>
    <row r="183" spans="1:2" x14ac:dyDescent="0.35">
      <c r="A183">
        <v>218.5</v>
      </c>
      <c r="B183">
        <v>17.2</v>
      </c>
    </row>
    <row r="184" spans="1:2" x14ac:dyDescent="0.35">
      <c r="A184">
        <v>56.2</v>
      </c>
      <c r="B184">
        <v>8.6999999999999993</v>
      </c>
    </row>
    <row r="185" spans="1:2" x14ac:dyDescent="0.35">
      <c r="A185">
        <v>287.60000000000002</v>
      </c>
      <c r="B185">
        <v>26.2</v>
      </c>
    </row>
    <row r="186" spans="1:2" x14ac:dyDescent="0.35">
      <c r="A186">
        <v>253.8</v>
      </c>
      <c r="B186">
        <v>17.600000000000001</v>
      </c>
    </row>
    <row r="187" spans="1:2" x14ac:dyDescent="0.35">
      <c r="A187">
        <v>205</v>
      </c>
      <c r="B187">
        <v>22.6</v>
      </c>
    </row>
    <row r="188" spans="1:2" x14ac:dyDescent="0.35">
      <c r="A188">
        <v>139.5</v>
      </c>
      <c r="B188">
        <v>10.3</v>
      </c>
    </row>
    <row r="189" spans="1:2" x14ac:dyDescent="0.35">
      <c r="A189">
        <v>191.1</v>
      </c>
      <c r="B189">
        <v>17.3</v>
      </c>
    </row>
    <row r="190" spans="1:2" x14ac:dyDescent="0.35">
      <c r="A190">
        <v>286</v>
      </c>
      <c r="B190">
        <v>20.9</v>
      </c>
    </row>
    <row r="191" spans="1:2" x14ac:dyDescent="0.35">
      <c r="A191">
        <v>18.7</v>
      </c>
      <c r="B191">
        <v>6.7</v>
      </c>
    </row>
    <row r="192" spans="1:2" x14ac:dyDescent="0.35">
      <c r="A192">
        <v>39.5</v>
      </c>
      <c r="B192">
        <v>10.8</v>
      </c>
    </row>
    <row r="193" spans="1:2" x14ac:dyDescent="0.35">
      <c r="A193">
        <v>75.5</v>
      </c>
      <c r="B193">
        <v>11.9</v>
      </c>
    </row>
    <row r="194" spans="1:2" x14ac:dyDescent="0.35">
      <c r="A194">
        <v>17.2</v>
      </c>
      <c r="B194">
        <v>5.9</v>
      </c>
    </row>
    <row r="195" spans="1:2" x14ac:dyDescent="0.35">
      <c r="A195">
        <v>166.8</v>
      </c>
      <c r="B195">
        <v>19.600000000000001</v>
      </c>
    </row>
    <row r="196" spans="1:2" x14ac:dyDescent="0.35">
      <c r="A196">
        <v>149.69999999999999</v>
      </c>
      <c r="B196">
        <v>17.3</v>
      </c>
    </row>
    <row r="197" spans="1:2" x14ac:dyDescent="0.35">
      <c r="A197">
        <v>38.200000000000003</v>
      </c>
      <c r="B197">
        <v>7.6</v>
      </c>
    </row>
    <row r="198" spans="1:2" x14ac:dyDescent="0.35">
      <c r="A198">
        <v>94.2</v>
      </c>
      <c r="B198">
        <v>14</v>
      </c>
    </row>
    <row r="199" spans="1:2" x14ac:dyDescent="0.35">
      <c r="A199">
        <v>177</v>
      </c>
      <c r="B199">
        <v>14.8</v>
      </c>
    </row>
    <row r="200" spans="1:2" x14ac:dyDescent="0.35">
      <c r="A200">
        <v>283.60000000000002</v>
      </c>
      <c r="B200">
        <v>25.5</v>
      </c>
    </row>
    <row r="201" spans="1:2" x14ac:dyDescent="0.35">
      <c r="A201">
        <v>232.1</v>
      </c>
      <c r="B201">
        <v>18.399999999999999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D751-303D-46FB-BEFD-97620639E0E7}">
  <sheetPr codeName="Sheet3"/>
  <dimension ref="A3:B11"/>
  <sheetViews>
    <sheetView workbookViewId="0">
      <selection activeCell="A3" sqref="A3:B9"/>
    </sheetView>
  </sheetViews>
  <sheetFormatPr defaultRowHeight="14.5" x14ac:dyDescent="0.35"/>
  <cols>
    <col min="1" max="1" width="12.36328125" bestFit="1" customWidth="1"/>
    <col min="2" max="2" width="10.7265625" bestFit="1" customWidth="1"/>
  </cols>
  <sheetData>
    <row r="3" spans="1:2" x14ac:dyDescent="0.35">
      <c r="A3" s="12" t="s">
        <v>248</v>
      </c>
      <c r="B3" t="s">
        <v>250</v>
      </c>
    </row>
    <row r="4" spans="1:2" x14ac:dyDescent="0.35">
      <c r="A4" s="14">
        <v>0</v>
      </c>
      <c r="B4" s="13">
        <v>36</v>
      </c>
    </row>
    <row r="5" spans="1:2" x14ac:dyDescent="0.35">
      <c r="A5" s="14">
        <v>1</v>
      </c>
      <c r="B5" s="13">
        <v>34</v>
      </c>
    </row>
    <row r="6" spans="1:2" x14ac:dyDescent="0.35">
      <c r="A6" s="14">
        <v>2</v>
      </c>
      <c r="B6" s="13">
        <v>31</v>
      </c>
    </row>
    <row r="7" spans="1:2" x14ac:dyDescent="0.35">
      <c r="A7" s="14">
        <v>3</v>
      </c>
      <c r="B7" s="13">
        <v>32</v>
      </c>
    </row>
    <row r="8" spans="1:2" x14ac:dyDescent="0.35">
      <c r="A8" s="14">
        <v>4</v>
      </c>
      <c r="B8" s="13">
        <v>43</v>
      </c>
    </row>
    <row r="9" spans="1:2" x14ac:dyDescent="0.35">
      <c r="A9" s="14">
        <v>5</v>
      </c>
      <c r="B9" s="13">
        <v>24</v>
      </c>
    </row>
    <row r="10" spans="1:2" x14ac:dyDescent="0.35">
      <c r="A10" s="14" t="s">
        <v>251</v>
      </c>
      <c r="B10" s="13"/>
    </row>
    <row r="11" spans="1:2" x14ac:dyDescent="0.35">
      <c r="A11" s="14" t="s">
        <v>249</v>
      </c>
      <c r="B11" s="13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47C2-8865-4459-BA25-4AA323DAFEC4}">
  <sheetPr codeName="Sheet4"/>
  <dimension ref="A1:B201"/>
  <sheetViews>
    <sheetView workbookViewId="0">
      <selection activeCell="G6" sqref="G6"/>
    </sheetView>
  </sheetViews>
  <sheetFormatPr defaultRowHeight="14.5" x14ac:dyDescent="0.35"/>
  <sheetData>
    <row r="1" spans="1:2" x14ac:dyDescent="0.35">
      <c r="A1" t="s">
        <v>0</v>
      </c>
      <c r="B1" t="s">
        <v>247</v>
      </c>
    </row>
    <row r="2" spans="1:2" x14ac:dyDescent="0.35">
      <c r="A2" s="2">
        <v>0.7</v>
      </c>
      <c r="B2">
        <f>_xlfn.FLOOR.MATH(A2/50)</f>
        <v>0</v>
      </c>
    </row>
    <row r="3" spans="1:2" x14ac:dyDescent="0.35">
      <c r="A3" s="3">
        <v>4.0999999999999996</v>
      </c>
      <c r="B3">
        <f t="shared" ref="B3:B66" si="0">_xlfn.FLOOR.MATH(A3/50)</f>
        <v>0</v>
      </c>
    </row>
    <row r="4" spans="1:2" x14ac:dyDescent="0.35">
      <c r="A4" s="2">
        <v>5.4</v>
      </c>
      <c r="B4">
        <f t="shared" si="0"/>
        <v>0</v>
      </c>
    </row>
    <row r="5" spans="1:2" x14ac:dyDescent="0.35">
      <c r="A5" s="2">
        <v>7.3</v>
      </c>
      <c r="B5">
        <f t="shared" si="0"/>
        <v>0</v>
      </c>
    </row>
    <row r="6" spans="1:2" x14ac:dyDescent="0.35">
      <c r="A6" s="2">
        <v>7.8</v>
      </c>
      <c r="B6">
        <f t="shared" si="0"/>
        <v>0</v>
      </c>
    </row>
    <row r="7" spans="1:2" x14ac:dyDescent="0.35">
      <c r="A7" s="2">
        <v>8.4</v>
      </c>
      <c r="B7">
        <f t="shared" si="0"/>
        <v>0</v>
      </c>
    </row>
    <row r="8" spans="1:2" x14ac:dyDescent="0.35">
      <c r="A8" s="2">
        <v>8.6</v>
      </c>
      <c r="B8">
        <f t="shared" si="0"/>
        <v>0</v>
      </c>
    </row>
    <row r="9" spans="1:2" x14ac:dyDescent="0.35">
      <c r="A9" s="3">
        <v>8.6999999999999993</v>
      </c>
      <c r="B9">
        <f t="shared" si="0"/>
        <v>0</v>
      </c>
    </row>
    <row r="10" spans="1:2" x14ac:dyDescent="0.35">
      <c r="A10" s="2">
        <v>11.7</v>
      </c>
      <c r="B10">
        <f t="shared" si="0"/>
        <v>0</v>
      </c>
    </row>
    <row r="11" spans="1:2" x14ac:dyDescent="0.35">
      <c r="A11" s="2">
        <v>13.1</v>
      </c>
      <c r="B11">
        <f t="shared" si="0"/>
        <v>0</v>
      </c>
    </row>
    <row r="12" spans="1:2" x14ac:dyDescent="0.35">
      <c r="A12" s="2">
        <v>13.2</v>
      </c>
      <c r="B12">
        <f t="shared" si="0"/>
        <v>0</v>
      </c>
    </row>
    <row r="13" spans="1:2" x14ac:dyDescent="0.35">
      <c r="A13" s="3">
        <v>16.899999999999999</v>
      </c>
      <c r="B13">
        <f t="shared" si="0"/>
        <v>0</v>
      </c>
    </row>
    <row r="14" spans="1:2" x14ac:dyDescent="0.35">
      <c r="A14" s="2">
        <v>17.2</v>
      </c>
      <c r="B14">
        <f t="shared" si="0"/>
        <v>0</v>
      </c>
    </row>
    <row r="15" spans="1:2" x14ac:dyDescent="0.35">
      <c r="A15" s="2">
        <v>17.2</v>
      </c>
      <c r="B15">
        <f t="shared" si="0"/>
        <v>0</v>
      </c>
    </row>
    <row r="16" spans="1:2" x14ac:dyDescent="0.35">
      <c r="A16" s="2">
        <v>17.899999999999999</v>
      </c>
      <c r="B16">
        <f t="shared" si="0"/>
        <v>0</v>
      </c>
    </row>
    <row r="17" spans="1:2" x14ac:dyDescent="0.35">
      <c r="A17" s="3">
        <v>18.7</v>
      </c>
      <c r="B17">
        <f t="shared" si="0"/>
        <v>0</v>
      </c>
    </row>
    <row r="18" spans="1:2" x14ac:dyDescent="0.35">
      <c r="A18" s="3">
        <v>18.8</v>
      </c>
      <c r="B18">
        <f t="shared" si="0"/>
        <v>0</v>
      </c>
    </row>
    <row r="19" spans="1:2" x14ac:dyDescent="0.35">
      <c r="A19" s="3">
        <v>19.399999999999999</v>
      </c>
      <c r="B19">
        <f t="shared" si="0"/>
        <v>0</v>
      </c>
    </row>
    <row r="20" spans="1:2" x14ac:dyDescent="0.35">
      <c r="A20" s="2">
        <v>19.600000000000001</v>
      </c>
      <c r="B20">
        <f t="shared" si="0"/>
        <v>0</v>
      </c>
    </row>
    <row r="21" spans="1:2" x14ac:dyDescent="0.35">
      <c r="A21" s="2">
        <v>23.8</v>
      </c>
      <c r="B21">
        <f t="shared" si="0"/>
        <v>0</v>
      </c>
    </row>
    <row r="22" spans="1:2" x14ac:dyDescent="0.35">
      <c r="A22" s="2">
        <v>25</v>
      </c>
      <c r="B22">
        <f t="shared" si="0"/>
        <v>0</v>
      </c>
    </row>
    <row r="23" spans="1:2" x14ac:dyDescent="0.35">
      <c r="A23" s="2">
        <v>25.1</v>
      </c>
      <c r="B23">
        <f t="shared" si="0"/>
        <v>0</v>
      </c>
    </row>
    <row r="24" spans="1:2" x14ac:dyDescent="0.35">
      <c r="A24" s="2">
        <v>25.6</v>
      </c>
      <c r="B24">
        <f t="shared" si="0"/>
        <v>0</v>
      </c>
    </row>
    <row r="25" spans="1:2" x14ac:dyDescent="0.35">
      <c r="A25" s="2">
        <v>26.8</v>
      </c>
      <c r="B25">
        <f t="shared" si="0"/>
        <v>0</v>
      </c>
    </row>
    <row r="26" spans="1:2" x14ac:dyDescent="0.35">
      <c r="A26" s="2">
        <v>27.5</v>
      </c>
      <c r="B26">
        <f t="shared" si="0"/>
        <v>0</v>
      </c>
    </row>
    <row r="27" spans="1:2" x14ac:dyDescent="0.35">
      <c r="A27" s="3">
        <v>28.6</v>
      </c>
      <c r="B27">
        <f t="shared" si="0"/>
        <v>0</v>
      </c>
    </row>
    <row r="28" spans="1:2" x14ac:dyDescent="0.35">
      <c r="A28" s="2">
        <v>31.5</v>
      </c>
      <c r="B28">
        <f t="shared" si="0"/>
        <v>0</v>
      </c>
    </row>
    <row r="29" spans="1:2" x14ac:dyDescent="0.35">
      <c r="A29" s="2">
        <v>36.9</v>
      </c>
      <c r="B29">
        <f t="shared" si="0"/>
        <v>0</v>
      </c>
    </row>
    <row r="30" spans="1:2" x14ac:dyDescent="0.35">
      <c r="A30" s="2">
        <v>38</v>
      </c>
      <c r="B30">
        <f t="shared" si="0"/>
        <v>0</v>
      </c>
    </row>
    <row r="31" spans="1:2" x14ac:dyDescent="0.35">
      <c r="A31" s="3">
        <v>38.200000000000003</v>
      </c>
      <c r="B31">
        <f t="shared" si="0"/>
        <v>0</v>
      </c>
    </row>
    <row r="32" spans="1:2" x14ac:dyDescent="0.35">
      <c r="A32" s="2">
        <v>39.5</v>
      </c>
      <c r="B32">
        <f t="shared" si="0"/>
        <v>0</v>
      </c>
    </row>
    <row r="33" spans="1:2" x14ac:dyDescent="0.35">
      <c r="A33" s="2">
        <v>43</v>
      </c>
      <c r="B33">
        <f t="shared" si="0"/>
        <v>0</v>
      </c>
    </row>
    <row r="34" spans="1:2" x14ac:dyDescent="0.35">
      <c r="A34" s="2">
        <v>43.1</v>
      </c>
      <c r="B34">
        <f t="shared" si="0"/>
        <v>0</v>
      </c>
    </row>
    <row r="35" spans="1:2" x14ac:dyDescent="0.35">
      <c r="A35" s="3">
        <v>44.5</v>
      </c>
      <c r="B35">
        <f t="shared" si="0"/>
        <v>0</v>
      </c>
    </row>
    <row r="36" spans="1:2" x14ac:dyDescent="0.35">
      <c r="A36" s="3">
        <v>44.7</v>
      </c>
      <c r="B36">
        <f t="shared" si="0"/>
        <v>0</v>
      </c>
    </row>
    <row r="37" spans="1:2" x14ac:dyDescent="0.35">
      <c r="A37" s="3">
        <v>48.3</v>
      </c>
      <c r="B37">
        <f t="shared" si="0"/>
        <v>0</v>
      </c>
    </row>
    <row r="38" spans="1:2" x14ac:dyDescent="0.35">
      <c r="A38" s="2">
        <v>50</v>
      </c>
      <c r="B38">
        <f t="shared" si="0"/>
        <v>1</v>
      </c>
    </row>
    <row r="39" spans="1:2" x14ac:dyDescent="0.35">
      <c r="A39" s="2">
        <v>53.5</v>
      </c>
      <c r="B39">
        <f t="shared" si="0"/>
        <v>1</v>
      </c>
    </row>
    <row r="40" spans="1:2" x14ac:dyDescent="0.35">
      <c r="A40" s="2">
        <v>56.2</v>
      </c>
      <c r="B40">
        <f t="shared" si="0"/>
        <v>1</v>
      </c>
    </row>
    <row r="41" spans="1:2" x14ac:dyDescent="0.35">
      <c r="A41" s="2">
        <v>57.5</v>
      </c>
      <c r="B41">
        <f t="shared" si="0"/>
        <v>1</v>
      </c>
    </row>
    <row r="42" spans="1:2" x14ac:dyDescent="0.35">
      <c r="A42" s="3">
        <v>59.6</v>
      </c>
      <c r="B42">
        <f t="shared" si="0"/>
        <v>1</v>
      </c>
    </row>
    <row r="43" spans="1:2" x14ac:dyDescent="0.35">
      <c r="A43" s="2">
        <v>62.3</v>
      </c>
      <c r="B43">
        <f t="shared" si="0"/>
        <v>1</v>
      </c>
    </row>
    <row r="44" spans="1:2" x14ac:dyDescent="0.35">
      <c r="A44" s="2">
        <v>66.099999999999994</v>
      </c>
      <c r="B44">
        <f t="shared" si="0"/>
        <v>1</v>
      </c>
    </row>
    <row r="45" spans="1:2" x14ac:dyDescent="0.35">
      <c r="A45" s="3">
        <v>66.900000000000006</v>
      </c>
      <c r="B45">
        <f t="shared" si="0"/>
        <v>1</v>
      </c>
    </row>
    <row r="46" spans="1:2" x14ac:dyDescent="0.35">
      <c r="A46" s="2">
        <v>67.8</v>
      </c>
      <c r="B46">
        <f t="shared" si="0"/>
        <v>1</v>
      </c>
    </row>
    <row r="47" spans="1:2" x14ac:dyDescent="0.35">
      <c r="A47" s="3">
        <v>68.400000000000006</v>
      </c>
      <c r="B47">
        <f t="shared" si="0"/>
        <v>1</v>
      </c>
    </row>
    <row r="48" spans="1:2" x14ac:dyDescent="0.35">
      <c r="A48" s="3">
        <v>69</v>
      </c>
      <c r="B48">
        <f t="shared" si="0"/>
        <v>1</v>
      </c>
    </row>
    <row r="49" spans="1:2" x14ac:dyDescent="0.35">
      <c r="A49" s="2">
        <v>69.2</v>
      </c>
      <c r="B49">
        <f t="shared" si="0"/>
        <v>1</v>
      </c>
    </row>
    <row r="50" spans="1:2" x14ac:dyDescent="0.35">
      <c r="A50" s="3">
        <v>70.599999999999994</v>
      </c>
      <c r="B50">
        <f t="shared" si="0"/>
        <v>1</v>
      </c>
    </row>
    <row r="51" spans="1:2" x14ac:dyDescent="0.35">
      <c r="A51" s="2">
        <v>73.400000000000006</v>
      </c>
      <c r="B51">
        <f t="shared" si="0"/>
        <v>1</v>
      </c>
    </row>
    <row r="52" spans="1:2" x14ac:dyDescent="0.35">
      <c r="A52" s="3">
        <v>74.7</v>
      </c>
      <c r="B52">
        <f t="shared" si="0"/>
        <v>1</v>
      </c>
    </row>
    <row r="53" spans="1:2" x14ac:dyDescent="0.35">
      <c r="A53" s="3">
        <v>75.099999999999994</v>
      </c>
      <c r="B53">
        <f t="shared" si="0"/>
        <v>1</v>
      </c>
    </row>
    <row r="54" spans="1:2" x14ac:dyDescent="0.35">
      <c r="A54" s="2">
        <v>75.3</v>
      </c>
      <c r="B54">
        <f t="shared" si="0"/>
        <v>1</v>
      </c>
    </row>
    <row r="55" spans="1:2" x14ac:dyDescent="0.35">
      <c r="A55" s="3">
        <v>75.5</v>
      </c>
      <c r="B55">
        <f t="shared" si="0"/>
        <v>1</v>
      </c>
    </row>
    <row r="56" spans="1:2" x14ac:dyDescent="0.35">
      <c r="A56" s="2">
        <v>76.3</v>
      </c>
      <c r="B56">
        <f t="shared" si="0"/>
        <v>1</v>
      </c>
    </row>
    <row r="57" spans="1:2" x14ac:dyDescent="0.35">
      <c r="A57" s="2">
        <v>76.400000000000006</v>
      </c>
      <c r="B57">
        <f t="shared" si="0"/>
        <v>1</v>
      </c>
    </row>
    <row r="58" spans="1:2" x14ac:dyDescent="0.35">
      <c r="A58" s="3">
        <v>76.400000000000006</v>
      </c>
      <c r="B58">
        <f t="shared" si="0"/>
        <v>1</v>
      </c>
    </row>
    <row r="59" spans="1:2" x14ac:dyDescent="0.35">
      <c r="A59" s="2">
        <v>78.2</v>
      </c>
      <c r="B59">
        <f t="shared" si="0"/>
        <v>1</v>
      </c>
    </row>
    <row r="60" spans="1:2" x14ac:dyDescent="0.35">
      <c r="A60" s="3">
        <v>80.2</v>
      </c>
      <c r="B60">
        <f t="shared" si="0"/>
        <v>1</v>
      </c>
    </row>
    <row r="61" spans="1:2" x14ac:dyDescent="0.35">
      <c r="A61" s="3">
        <v>85.7</v>
      </c>
      <c r="B61">
        <f t="shared" si="0"/>
        <v>1</v>
      </c>
    </row>
    <row r="62" spans="1:2" x14ac:dyDescent="0.35">
      <c r="A62" s="3">
        <v>87.2</v>
      </c>
      <c r="B62">
        <f t="shared" si="0"/>
        <v>1</v>
      </c>
    </row>
    <row r="63" spans="1:2" x14ac:dyDescent="0.35">
      <c r="A63" s="2">
        <v>88.3</v>
      </c>
      <c r="B63">
        <f t="shared" si="0"/>
        <v>1</v>
      </c>
    </row>
    <row r="64" spans="1:2" x14ac:dyDescent="0.35">
      <c r="A64" s="2">
        <v>89.7</v>
      </c>
      <c r="B64">
        <f t="shared" si="0"/>
        <v>1</v>
      </c>
    </row>
    <row r="65" spans="1:2" x14ac:dyDescent="0.35">
      <c r="A65" s="3">
        <v>90.4</v>
      </c>
      <c r="B65">
        <f t="shared" si="0"/>
        <v>1</v>
      </c>
    </row>
    <row r="66" spans="1:2" x14ac:dyDescent="0.35">
      <c r="A66" s="2">
        <v>93.9</v>
      </c>
      <c r="B66">
        <f t="shared" si="0"/>
        <v>1</v>
      </c>
    </row>
    <row r="67" spans="1:2" x14ac:dyDescent="0.35">
      <c r="A67" s="2">
        <v>94.2</v>
      </c>
      <c r="B67">
        <f t="shared" ref="B67:B130" si="1">_xlfn.FLOOR.MATH(A67/50)</f>
        <v>1</v>
      </c>
    </row>
    <row r="68" spans="1:2" x14ac:dyDescent="0.35">
      <c r="A68" s="2">
        <v>95.7</v>
      </c>
      <c r="B68">
        <f t="shared" si="1"/>
        <v>1</v>
      </c>
    </row>
    <row r="69" spans="1:2" x14ac:dyDescent="0.35">
      <c r="A69" s="2">
        <v>96.2</v>
      </c>
      <c r="B69">
        <f t="shared" si="1"/>
        <v>1</v>
      </c>
    </row>
    <row r="70" spans="1:2" x14ac:dyDescent="0.35">
      <c r="A70" s="2">
        <v>97.2</v>
      </c>
      <c r="B70">
        <f t="shared" si="1"/>
        <v>1</v>
      </c>
    </row>
    <row r="71" spans="1:2" x14ac:dyDescent="0.35">
      <c r="A71" s="3">
        <v>97.5</v>
      </c>
      <c r="B71">
        <f t="shared" si="1"/>
        <v>1</v>
      </c>
    </row>
    <row r="72" spans="1:2" x14ac:dyDescent="0.35">
      <c r="A72" s="3">
        <v>100.4</v>
      </c>
      <c r="B72">
        <f t="shared" si="1"/>
        <v>2</v>
      </c>
    </row>
    <row r="73" spans="1:2" x14ac:dyDescent="0.35">
      <c r="A73" s="3">
        <v>102.7</v>
      </c>
      <c r="B73">
        <f t="shared" si="1"/>
        <v>2</v>
      </c>
    </row>
    <row r="74" spans="1:2" x14ac:dyDescent="0.35">
      <c r="A74" s="3">
        <v>104.6</v>
      </c>
      <c r="B74">
        <f t="shared" si="1"/>
        <v>2</v>
      </c>
    </row>
    <row r="75" spans="1:2" x14ac:dyDescent="0.35">
      <c r="A75" s="2">
        <v>107.4</v>
      </c>
      <c r="B75">
        <f t="shared" si="1"/>
        <v>2</v>
      </c>
    </row>
    <row r="76" spans="1:2" x14ac:dyDescent="0.35">
      <c r="A76" s="3">
        <v>109.8</v>
      </c>
      <c r="B76">
        <f t="shared" si="1"/>
        <v>2</v>
      </c>
    </row>
    <row r="77" spans="1:2" x14ac:dyDescent="0.35">
      <c r="A77" s="3">
        <v>109.8</v>
      </c>
      <c r="B77">
        <f t="shared" si="1"/>
        <v>2</v>
      </c>
    </row>
    <row r="78" spans="1:2" x14ac:dyDescent="0.35">
      <c r="A78" s="3">
        <v>110.7</v>
      </c>
      <c r="B78">
        <f t="shared" si="1"/>
        <v>2</v>
      </c>
    </row>
    <row r="79" spans="1:2" x14ac:dyDescent="0.35">
      <c r="A79" s="3">
        <v>112.9</v>
      </c>
      <c r="B79">
        <f t="shared" si="1"/>
        <v>2</v>
      </c>
    </row>
    <row r="80" spans="1:2" x14ac:dyDescent="0.35">
      <c r="A80" s="3">
        <v>116</v>
      </c>
      <c r="B80">
        <f t="shared" si="1"/>
        <v>2</v>
      </c>
    </row>
    <row r="81" spans="1:2" x14ac:dyDescent="0.35">
      <c r="A81" s="2">
        <v>117.2</v>
      </c>
      <c r="B81">
        <f t="shared" si="1"/>
        <v>2</v>
      </c>
    </row>
    <row r="82" spans="1:2" x14ac:dyDescent="0.35">
      <c r="A82" s="3">
        <v>120.2</v>
      </c>
      <c r="B82">
        <f t="shared" si="1"/>
        <v>2</v>
      </c>
    </row>
    <row r="83" spans="1:2" x14ac:dyDescent="0.35">
      <c r="A83" s="3">
        <v>120.5</v>
      </c>
      <c r="B83">
        <f t="shared" si="1"/>
        <v>2</v>
      </c>
    </row>
    <row r="84" spans="1:2" x14ac:dyDescent="0.35">
      <c r="A84" s="3">
        <v>121</v>
      </c>
      <c r="B84">
        <f t="shared" si="1"/>
        <v>2</v>
      </c>
    </row>
    <row r="85" spans="1:2" x14ac:dyDescent="0.35">
      <c r="A85" s="3">
        <v>123.1</v>
      </c>
      <c r="B85">
        <f t="shared" si="1"/>
        <v>2</v>
      </c>
    </row>
    <row r="86" spans="1:2" x14ac:dyDescent="0.35">
      <c r="A86" s="2">
        <v>125.7</v>
      </c>
      <c r="B86">
        <f t="shared" si="1"/>
        <v>2</v>
      </c>
    </row>
    <row r="87" spans="1:2" x14ac:dyDescent="0.35">
      <c r="A87" s="3">
        <v>129.4</v>
      </c>
      <c r="B87">
        <f t="shared" si="1"/>
        <v>2</v>
      </c>
    </row>
    <row r="88" spans="1:2" x14ac:dyDescent="0.35">
      <c r="A88" s="2">
        <v>131.1</v>
      </c>
      <c r="B88">
        <f t="shared" si="1"/>
        <v>2</v>
      </c>
    </row>
    <row r="89" spans="1:2" x14ac:dyDescent="0.35">
      <c r="A89" s="3">
        <v>131.69999999999999</v>
      </c>
      <c r="B89">
        <f t="shared" si="1"/>
        <v>2</v>
      </c>
    </row>
    <row r="90" spans="1:2" x14ac:dyDescent="0.35">
      <c r="A90" s="2">
        <v>134.30000000000001</v>
      </c>
      <c r="B90">
        <f t="shared" si="1"/>
        <v>2</v>
      </c>
    </row>
    <row r="91" spans="1:2" x14ac:dyDescent="0.35">
      <c r="A91" s="3">
        <v>135.19999999999999</v>
      </c>
      <c r="B91">
        <f t="shared" si="1"/>
        <v>2</v>
      </c>
    </row>
    <row r="92" spans="1:2" x14ac:dyDescent="0.35">
      <c r="A92" s="3">
        <v>136.19999999999999</v>
      </c>
      <c r="B92">
        <f t="shared" si="1"/>
        <v>2</v>
      </c>
    </row>
    <row r="93" spans="1:2" x14ac:dyDescent="0.35">
      <c r="A93" s="3">
        <v>137.9</v>
      </c>
      <c r="B93">
        <f t="shared" si="1"/>
        <v>2</v>
      </c>
    </row>
    <row r="94" spans="1:2" x14ac:dyDescent="0.35">
      <c r="A94" s="2">
        <v>139.19999999999999</v>
      </c>
      <c r="B94">
        <f t="shared" si="1"/>
        <v>2</v>
      </c>
    </row>
    <row r="95" spans="1:2" x14ac:dyDescent="0.35">
      <c r="A95" s="3">
        <v>139.30000000000001</v>
      </c>
      <c r="B95">
        <f t="shared" si="1"/>
        <v>2</v>
      </c>
    </row>
    <row r="96" spans="1:2" x14ac:dyDescent="0.35">
      <c r="A96" s="2">
        <v>139.5</v>
      </c>
      <c r="B96">
        <f t="shared" si="1"/>
        <v>2</v>
      </c>
    </row>
    <row r="97" spans="1:2" x14ac:dyDescent="0.35">
      <c r="A97" s="3">
        <v>140.30000000000001</v>
      </c>
      <c r="B97">
        <f t="shared" si="1"/>
        <v>2</v>
      </c>
    </row>
    <row r="98" spans="1:2" x14ac:dyDescent="0.35">
      <c r="A98" s="2">
        <v>141.30000000000001</v>
      </c>
      <c r="B98">
        <f t="shared" si="1"/>
        <v>2</v>
      </c>
    </row>
    <row r="99" spans="1:2" x14ac:dyDescent="0.35">
      <c r="A99" s="2">
        <v>142.9</v>
      </c>
      <c r="B99">
        <f t="shared" si="1"/>
        <v>2</v>
      </c>
    </row>
    <row r="100" spans="1:2" x14ac:dyDescent="0.35">
      <c r="A100" s="3">
        <v>147.30000000000001</v>
      </c>
      <c r="B100">
        <f t="shared" si="1"/>
        <v>2</v>
      </c>
    </row>
    <row r="101" spans="1:2" x14ac:dyDescent="0.35">
      <c r="A101" s="2">
        <v>149.69999999999999</v>
      </c>
      <c r="B101">
        <f t="shared" si="1"/>
        <v>2</v>
      </c>
    </row>
    <row r="102" spans="1:2" x14ac:dyDescent="0.35">
      <c r="A102" s="3">
        <v>149.80000000000001</v>
      </c>
      <c r="B102">
        <f t="shared" si="1"/>
        <v>2</v>
      </c>
    </row>
    <row r="103" spans="1:2" x14ac:dyDescent="0.35">
      <c r="A103" s="3">
        <v>151.5</v>
      </c>
      <c r="B103">
        <f t="shared" si="1"/>
        <v>3</v>
      </c>
    </row>
    <row r="104" spans="1:2" x14ac:dyDescent="0.35">
      <c r="A104" s="2">
        <v>156.6</v>
      </c>
      <c r="B104">
        <f t="shared" si="1"/>
        <v>3</v>
      </c>
    </row>
    <row r="105" spans="1:2" x14ac:dyDescent="0.35">
      <c r="A105" s="3">
        <v>163.30000000000001</v>
      </c>
      <c r="B105">
        <f t="shared" si="1"/>
        <v>3</v>
      </c>
    </row>
    <row r="106" spans="1:2" x14ac:dyDescent="0.35">
      <c r="A106" s="3">
        <v>163.5</v>
      </c>
      <c r="B106">
        <f t="shared" si="1"/>
        <v>3</v>
      </c>
    </row>
    <row r="107" spans="1:2" x14ac:dyDescent="0.35">
      <c r="A107" s="3">
        <v>164.5</v>
      </c>
      <c r="B107">
        <f t="shared" si="1"/>
        <v>3</v>
      </c>
    </row>
    <row r="108" spans="1:2" x14ac:dyDescent="0.35">
      <c r="A108" s="3">
        <v>165.6</v>
      </c>
      <c r="B108">
        <f t="shared" si="1"/>
        <v>3</v>
      </c>
    </row>
    <row r="109" spans="1:2" x14ac:dyDescent="0.35">
      <c r="A109" s="3">
        <v>166.8</v>
      </c>
      <c r="B109">
        <f t="shared" si="1"/>
        <v>3</v>
      </c>
    </row>
    <row r="110" spans="1:2" x14ac:dyDescent="0.35">
      <c r="A110" s="3">
        <v>168.4</v>
      </c>
      <c r="B110">
        <f t="shared" si="1"/>
        <v>3</v>
      </c>
    </row>
    <row r="111" spans="1:2" x14ac:dyDescent="0.35">
      <c r="A111" s="3">
        <v>170.2</v>
      </c>
      <c r="B111">
        <f t="shared" si="1"/>
        <v>3</v>
      </c>
    </row>
    <row r="112" spans="1:2" x14ac:dyDescent="0.35">
      <c r="A112" s="3">
        <v>171.3</v>
      </c>
      <c r="B112">
        <f t="shared" si="1"/>
        <v>3</v>
      </c>
    </row>
    <row r="113" spans="1:2" x14ac:dyDescent="0.35">
      <c r="A113" s="2">
        <v>172.5</v>
      </c>
      <c r="B113">
        <f t="shared" si="1"/>
        <v>3</v>
      </c>
    </row>
    <row r="114" spans="1:2" x14ac:dyDescent="0.35">
      <c r="A114" s="3">
        <v>175.1</v>
      </c>
      <c r="B114">
        <f t="shared" si="1"/>
        <v>3</v>
      </c>
    </row>
    <row r="115" spans="1:2" x14ac:dyDescent="0.35">
      <c r="A115" s="2">
        <v>175.7</v>
      </c>
      <c r="B115">
        <f t="shared" si="1"/>
        <v>3</v>
      </c>
    </row>
    <row r="116" spans="1:2" x14ac:dyDescent="0.35">
      <c r="A116" s="3">
        <v>177</v>
      </c>
      <c r="B116">
        <f t="shared" si="1"/>
        <v>3</v>
      </c>
    </row>
    <row r="117" spans="1:2" x14ac:dyDescent="0.35">
      <c r="A117" s="3">
        <v>177</v>
      </c>
      <c r="B117">
        <f t="shared" si="1"/>
        <v>3</v>
      </c>
    </row>
    <row r="118" spans="1:2" x14ac:dyDescent="0.35">
      <c r="A118" s="2">
        <v>180.8</v>
      </c>
      <c r="B118">
        <f t="shared" si="1"/>
        <v>3</v>
      </c>
    </row>
    <row r="119" spans="1:2" x14ac:dyDescent="0.35">
      <c r="A119" s="3">
        <v>182.6</v>
      </c>
      <c r="B119">
        <f t="shared" si="1"/>
        <v>3</v>
      </c>
    </row>
    <row r="120" spans="1:2" x14ac:dyDescent="0.35">
      <c r="A120" s="3">
        <v>184.9</v>
      </c>
      <c r="B120">
        <f t="shared" si="1"/>
        <v>3</v>
      </c>
    </row>
    <row r="121" spans="1:2" x14ac:dyDescent="0.35">
      <c r="A121" s="3">
        <v>184.9</v>
      </c>
      <c r="B121">
        <f t="shared" si="1"/>
        <v>3</v>
      </c>
    </row>
    <row r="122" spans="1:2" x14ac:dyDescent="0.35">
      <c r="A122" s="2">
        <v>187.8</v>
      </c>
      <c r="B122">
        <f t="shared" si="1"/>
        <v>3</v>
      </c>
    </row>
    <row r="123" spans="1:2" x14ac:dyDescent="0.35">
      <c r="A123" s="3">
        <v>187.9</v>
      </c>
      <c r="B123">
        <f t="shared" si="1"/>
        <v>3</v>
      </c>
    </row>
    <row r="124" spans="1:2" x14ac:dyDescent="0.35">
      <c r="A124" s="2">
        <v>188.4</v>
      </c>
      <c r="B124">
        <f t="shared" si="1"/>
        <v>3</v>
      </c>
    </row>
    <row r="125" spans="1:2" x14ac:dyDescent="0.35">
      <c r="A125" s="3">
        <v>191.1</v>
      </c>
      <c r="B125">
        <f t="shared" si="1"/>
        <v>3</v>
      </c>
    </row>
    <row r="126" spans="1:2" x14ac:dyDescent="0.35">
      <c r="A126" s="3">
        <v>193.2</v>
      </c>
      <c r="B126">
        <f t="shared" si="1"/>
        <v>3</v>
      </c>
    </row>
    <row r="127" spans="1:2" x14ac:dyDescent="0.35">
      <c r="A127" s="3">
        <v>193.7</v>
      </c>
      <c r="B127">
        <f t="shared" si="1"/>
        <v>3</v>
      </c>
    </row>
    <row r="128" spans="1:2" x14ac:dyDescent="0.35">
      <c r="A128" s="3">
        <v>195.4</v>
      </c>
      <c r="B128">
        <f t="shared" si="1"/>
        <v>3</v>
      </c>
    </row>
    <row r="129" spans="1:2" x14ac:dyDescent="0.35">
      <c r="A129" s="2">
        <v>197.6</v>
      </c>
      <c r="B129">
        <f t="shared" si="1"/>
        <v>3</v>
      </c>
    </row>
    <row r="130" spans="1:2" x14ac:dyDescent="0.35">
      <c r="A130" s="2">
        <v>197.6</v>
      </c>
      <c r="B130">
        <f t="shared" si="1"/>
        <v>3</v>
      </c>
    </row>
    <row r="131" spans="1:2" x14ac:dyDescent="0.35">
      <c r="A131" s="3">
        <v>198.9</v>
      </c>
      <c r="B131">
        <f t="shared" ref="B131:B194" si="2">_xlfn.FLOOR.MATH(A131/50)</f>
        <v>3</v>
      </c>
    </row>
    <row r="132" spans="1:2" x14ac:dyDescent="0.35">
      <c r="A132" s="2">
        <v>199.1</v>
      </c>
      <c r="B132">
        <f t="shared" si="2"/>
        <v>3</v>
      </c>
    </row>
    <row r="133" spans="1:2" x14ac:dyDescent="0.35">
      <c r="A133" s="3">
        <v>199.8</v>
      </c>
      <c r="B133">
        <f t="shared" si="2"/>
        <v>3</v>
      </c>
    </row>
    <row r="134" spans="1:2" x14ac:dyDescent="0.35">
      <c r="A134" s="2">
        <v>199.8</v>
      </c>
      <c r="B134">
        <f t="shared" si="2"/>
        <v>3</v>
      </c>
    </row>
    <row r="135" spans="1:2" x14ac:dyDescent="0.35">
      <c r="A135" s="2">
        <v>202.5</v>
      </c>
      <c r="B135">
        <f t="shared" si="2"/>
        <v>4</v>
      </c>
    </row>
    <row r="136" spans="1:2" x14ac:dyDescent="0.35">
      <c r="A136" s="2">
        <v>204.1</v>
      </c>
      <c r="B136">
        <f t="shared" si="2"/>
        <v>4</v>
      </c>
    </row>
    <row r="137" spans="1:2" x14ac:dyDescent="0.35">
      <c r="A137" s="3">
        <v>205</v>
      </c>
      <c r="B137">
        <f t="shared" si="2"/>
        <v>4</v>
      </c>
    </row>
    <row r="138" spans="1:2" x14ac:dyDescent="0.35">
      <c r="A138" s="3">
        <v>206.8</v>
      </c>
      <c r="B138">
        <f t="shared" si="2"/>
        <v>4</v>
      </c>
    </row>
    <row r="139" spans="1:2" x14ac:dyDescent="0.35">
      <c r="A139" s="3">
        <v>206.9</v>
      </c>
      <c r="B139">
        <f t="shared" si="2"/>
        <v>4</v>
      </c>
    </row>
    <row r="140" spans="1:2" x14ac:dyDescent="0.35">
      <c r="A140" s="3">
        <v>209.6</v>
      </c>
      <c r="B140">
        <f t="shared" si="2"/>
        <v>4</v>
      </c>
    </row>
    <row r="141" spans="1:2" x14ac:dyDescent="0.35">
      <c r="A141" s="3">
        <v>210.7</v>
      </c>
      <c r="B141">
        <f t="shared" si="2"/>
        <v>4</v>
      </c>
    </row>
    <row r="142" spans="1:2" x14ac:dyDescent="0.35">
      <c r="A142" s="2">
        <v>210.8</v>
      </c>
      <c r="B142">
        <f t="shared" si="2"/>
        <v>4</v>
      </c>
    </row>
    <row r="143" spans="1:2" x14ac:dyDescent="0.35">
      <c r="A143" s="2">
        <v>213.4</v>
      </c>
      <c r="B143">
        <f t="shared" si="2"/>
        <v>4</v>
      </c>
    </row>
    <row r="144" spans="1:2" x14ac:dyDescent="0.35">
      <c r="A144" s="2">
        <v>213.5</v>
      </c>
      <c r="B144">
        <f t="shared" si="2"/>
        <v>4</v>
      </c>
    </row>
    <row r="145" spans="1:2" x14ac:dyDescent="0.35">
      <c r="A145" s="3">
        <v>214.7</v>
      </c>
      <c r="B145">
        <f t="shared" si="2"/>
        <v>4</v>
      </c>
    </row>
    <row r="146" spans="1:2" x14ac:dyDescent="0.35">
      <c r="A146" s="2">
        <v>215.4</v>
      </c>
      <c r="B146">
        <f t="shared" si="2"/>
        <v>4</v>
      </c>
    </row>
    <row r="147" spans="1:2" x14ac:dyDescent="0.35">
      <c r="A147" s="2">
        <v>216.4</v>
      </c>
      <c r="B147">
        <f t="shared" si="2"/>
        <v>4</v>
      </c>
    </row>
    <row r="148" spans="1:2" x14ac:dyDescent="0.35">
      <c r="A148" s="3">
        <v>216.8</v>
      </c>
      <c r="B148">
        <f t="shared" si="2"/>
        <v>4</v>
      </c>
    </row>
    <row r="149" spans="1:2" x14ac:dyDescent="0.35">
      <c r="A149" s="2">
        <v>217.7</v>
      </c>
      <c r="B149">
        <f t="shared" si="2"/>
        <v>4</v>
      </c>
    </row>
    <row r="150" spans="1:2" x14ac:dyDescent="0.35">
      <c r="A150" s="2">
        <v>218.4</v>
      </c>
      <c r="B150">
        <f t="shared" si="2"/>
        <v>4</v>
      </c>
    </row>
    <row r="151" spans="1:2" x14ac:dyDescent="0.35">
      <c r="A151" s="3">
        <v>218.5</v>
      </c>
      <c r="B151">
        <f t="shared" si="2"/>
        <v>4</v>
      </c>
    </row>
    <row r="152" spans="1:2" x14ac:dyDescent="0.35">
      <c r="A152" s="3">
        <v>219.8</v>
      </c>
      <c r="B152">
        <f t="shared" si="2"/>
        <v>4</v>
      </c>
    </row>
    <row r="153" spans="1:2" x14ac:dyDescent="0.35">
      <c r="A153" s="2">
        <v>220.3</v>
      </c>
      <c r="B153">
        <f t="shared" si="2"/>
        <v>4</v>
      </c>
    </row>
    <row r="154" spans="1:2" x14ac:dyDescent="0.35">
      <c r="A154" s="2">
        <v>220.5</v>
      </c>
      <c r="B154">
        <f t="shared" si="2"/>
        <v>4</v>
      </c>
    </row>
    <row r="155" spans="1:2" x14ac:dyDescent="0.35">
      <c r="A155" s="2">
        <v>222.4</v>
      </c>
      <c r="B155">
        <f t="shared" si="2"/>
        <v>4</v>
      </c>
    </row>
    <row r="156" spans="1:2" x14ac:dyDescent="0.35">
      <c r="A156" s="2">
        <v>222.4</v>
      </c>
      <c r="B156">
        <f t="shared" si="2"/>
        <v>4</v>
      </c>
    </row>
    <row r="157" spans="1:2" x14ac:dyDescent="0.35">
      <c r="A157" s="2">
        <v>224</v>
      </c>
      <c r="B157">
        <f t="shared" si="2"/>
        <v>4</v>
      </c>
    </row>
    <row r="158" spans="1:2" x14ac:dyDescent="0.35">
      <c r="A158" s="2">
        <v>225.8</v>
      </c>
      <c r="B158">
        <f t="shared" si="2"/>
        <v>4</v>
      </c>
    </row>
    <row r="159" spans="1:2" x14ac:dyDescent="0.35">
      <c r="A159" s="2">
        <v>227.2</v>
      </c>
      <c r="B159">
        <f t="shared" si="2"/>
        <v>4</v>
      </c>
    </row>
    <row r="160" spans="1:2" x14ac:dyDescent="0.35">
      <c r="A160" s="3">
        <v>228</v>
      </c>
      <c r="B160">
        <f t="shared" si="2"/>
        <v>4</v>
      </c>
    </row>
    <row r="161" spans="1:2" x14ac:dyDescent="0.35">
      <c r="A161" s="3">
        <v>228.3</v>
      </c>
      <c r="B161">
        <f t="shared" si="2"/>
        <v>4</v>
      </c>
    </row>
    <row r="162" spans="1:2" x14ac:dyDescent="0.35">
      <c r="A162" s="2">
        <v>229.5</v>
      </c>
      <c r="B162">
        <f t="shared" si="2"/>
        <v>4</v>
      </c>
    </row>
    <row r="163" spans="1:2" x14ac:dyDescent="0.35">
      <c r="A163" s="2">
        <v>230.1</v>
      </c>
      <c r="B163">
        <f t="shared" si="2"/>
        <v>4</v>
      </c>
    </row>
    <row r="164" spans="1:2" x14ac:dyDescent="0.35">
      <c r="A164" s="3">
        <v>232.1</v>
      </c>
      <c r="B164">
        <f t="shared" si="2"/>
        <v>4</v>
      </c>
    </row>
    <row r="165" spans="1:2" x14ac:dyDescent="0.35">
      <c r="A165" s="3">
        <v>234.5</v>
      </c>
      <c r="B165">
        <f t="shared" si="2"/>
        <v>4</v>
      </c>
    </row>
    <row r="166" spans="1:2" x14ac:dyDescent="0.35">
      <c r="A166" s="3">
        <v>237.4</v>
      </c>
      <c r="B166">
        <f t="shared" si="2"/>
        <v>4</v>
      </c>
    </row>
    <row r="167" spans="1:2" x14ac:dyDescent="0.35">
      <c r="A167" s="2">
        <v>237.4</v>
      </c>
      <c r="B167">
        <f t="shared" si="2"/>
        <v>4</v>
      </c>
    </row>
    <row r="168" spans="1:2" x14ac:dyDescent="0.35">
      <c r="A168" s="2">
        <v>238.2</v>
      </c>
      <c r="B168">
        <f t="shared" si="2"/>
        <v>4</v>
      </c>
    </row>
    <row r="169" spans="1:2" x14ac:dyDescent="0.35">
      <c r="A169" s="2">
        <v>239.3</v>
      </c>
      <c r="B169">
        <f t="shared" si="2"/>
        <v>4</v>
      </c>
    </row>
    <row r="170" spans="1:2" x14ac:dyDescent="0.35">
      <c r="A170" s="3">
        <v>239.8</v>
      </c>
      <c r="B170">
        <f t="shared" si="2"/>
        <v>4</v>
      </c>
    </row>
    <row r="171" spans="1:2" x14ac:dyDescent="0.35">
      <c r="A171" s="3">
        <v>239.9</v>
      </c>
      <c r="B171">
        <f t="shared" si="2"/>
        <v>4</v>
      </c>
    </row>
    <row r="172" spans="1:2" x14ac:dyDescent="0.35">
      <c r="A172" s="3">
        <v>240.1</v>
      </c>
      <c r="B172">
        <f t="shared" si="2"/>
        <v>4</v>
      </c>
    </row>
    <row r="173" spans="1:2" x14ac:dyDescent="0.35">
      <c r="A173" s="2">
        <v>240.1</v>
      </c>
      <c r="B173">
        <f t="shared" si="2"/>
        <v>4</v>
      </c>
    </row>
    <row r="174" spans="1:2" x14ac:dyDescent="0.35">
      <c r="A174" s="3">
        <v>241.7</v>
      </c>
      <c r="B174">
        <f t="shared" si="2"/>
        <v>4</v>
      </c>
    </row>
    <row r="175" spans="1:2" x14ac:dyDescent="0.35">
      <c r="A175" s="3">
        <v>243.2</v>
      </c>
      <c r="B175">
        <f t="shared" si="2"/>
        <v>4</v>
      </c>
    </row>
    <row r="176" spans="1:2" x14ac:dyDescent="0.35">
      <c r="A176" s="2">
        <v>248.4</v>
      </c>
      <c r="B176">
        <f t="shared" si="2"/>
        <v>4</v>
      </c>
    </row>
    <row r="177" spans="1:2" x14ac:dyDescent="0.35">
      <c r="A177" s="2">
        <v>248.8</v>
      </c>
      <c r="B177">
        <f t="shared" si="2"/>
        <v>4</v>
      </c>
    </row>
    <row r="178" spans="1:2" x14ac:dyDescent="0.35">
      <c r="A178" s="3">
        <v>250.9</v>
      </c>
      <c r="B178">
        <f t="shared" si="2"/>
        <v>5</v>
      </c>
    </row>
    <row r="179" spans="1:2" x14ac:dyDescent="0.35">
      <c r="A179" s="2">
        <v>253.8</v>
      </c>
      <c r="B179">
        <f t="shared" si="2"/>
        <v>5</v>
      </c>
    </row>
    <row r="180" spans="1:2" x14ac:dyDescent="0.35">
      <c r="A180" s="3">
        <v>255.4</v>
      </c>
      <c r="B180">
        <f t="shared" si="2"/>
        <v>5</v>
      </c>
    </row>
    <row r="181" spans="1:2" x14ac:dyDescent="0.35">
      <c r="A181" s="3">
        <v>261.3</v>
      </c>
      <c r="B181">
        <f t="shared" si="2"/>
        <v>5</v>
      </c>
    </row>
    <row r="182" spans="1:2" x14ac:dyDescent="0.35">
      <c r="A182" s="2">
        <v>262.7</v>
      </c>
      <c r="B182">
        <f t="shared" si="2"/>
        <v>5</v>
      </c>
    </row>
    <row r="183" spans="1:2" x14ac:dyDescent="0.35">
      <c r="A183" s="3">
        <v>262.89999999999998</v>
      </c>
      <c r="B183">
        <f t="shared" si="2"/>
        <v>5</v>
      </c>
    </row>
    <row r="184" spans="1:2" x14ac:dyDescent="0.35">
      <c r="A184" s="3">
        <v>265.2</v>
      </c>
      <c r="B184">
        <f t="shared" si="2"/>
        <v>5</v>
      </c>
    </row>
    <row r="185" spans="1:2" x14ac:dyDescent="0.35">
      <c r="A185" s="3">
        <v>265.60000000000002</v>
      </c>
      <c r="B185">
        <f t="shared" si="2"/>
        <v>5</v>
      </c>
    </row>
    <row r="186" spans="1:2" x14ac:dyDescent="0.35">
      <c r="A186" s="2">
        <v>266.89999999999998</v>
      </c>
      <c r="B186">
        <f t="shared" si="2"/>
        <v>5</v>
      </c>
    </row>
    <row r="187" spans="1:2" x14ac:dyDescent="0.35">
      <c r="A187" s="3">
        <v>273.7</v>
      </c>
      <c r="B187">
        <f t="shared" si="2"/>
        <v>5</v>
      </c>
    </row>
    <row r="188" spans="1:2" x14ac:dyDescent="0.35">
      <c r="A188" s="2">
        <v>276.7</v>
      </c>
      <c r="B188">
        <f t="shared" si="2"/>
        <v>5</v>
      </c>
    </row>
    <row r="189" spans="1:2" x14ac:dyDescent="0.35">
      <c r="A189" s="3">
        <v>276.89999999999998</v>
      </c>
      <c r="B189">
        <f t="shared" si="2"/>
        <v>5</v>
      </c>
    </row>
    <row r="190" spans="1:2" x14ac:dyDescent="0.35">
      <c r="A190" s="2">
        <v>280.2</v>
      </c>
      <c r="B190">
        <f t="shared" si="2"/>
        <v>5</v>
      </c>
    </row>
    <row r="191" spans="1:2" x14ac:dyDescent="0.35">
      <c r="A191" s="2">
        <v>280.7</v>
      </c>
      <c r="B191">
        <f t="shared" si="2"/>
        <v>5</v>
      </c>
    </row>
    <row r="192" spans="1:2" x14ac:dyDescent="0.35">
      <c r="A192" s="3">
        <v>281.39999999999998</v>
      </c>
      <c r="B192">
        <f t="shared" si="2"/>
        <v>5</v>
      </c>
    </row>
    <row r="193" spans="1:2" x14ac:dyDescent="0.35">
      <c r="A193" s="2">
        <v>283.60000000000002</v>
      </c>
      <c r="B193">
        <f t="shared" si="2"/>
        <v>5</v>
      </c>
    </row>
    <row r="194" spans="1:2" x14ac:dyDescent="0.35">
      <c r="A194" s="3">
        <v>284.3</v>
      </c>
      <c r="B194">
        <f t="shared" si="2"/>
        <v>5</v>
      </c>
    </row>
    <row r="195" spans="1:2" x14ac:dyDescent="0.35">
      <c r="A195" s="2">
        <v>286</v>
      </c>
      <c r="B195">
        <f t="shared" ref="B195:B201" si="3">_xlfn.FLOOR.MATH(A195/50)</f>
        <v>5</v>
      </c>
    </row>
    <row r="196" spans="1:2" x14ac:dyDescent="0.35">
      <c r="A196" s="3">
        <v>287.60000000000002</v>
      </c>
      <c r="B196">
        <f t="shared" si="3"/>
        <v>5</v>
      </c>
    </row>
    <row r="197" spans="1:2" x14ac:dyDescent="0.35">
      <c r="A197" s="2">
        <v>289.7</v>
      </c>
      <c r="B197">
        <f t="shared" si="3"/>
        <v>5</v>
      </c>
    </row>
    <row r="198" spans="1:2" x14ac:dyDescent="0.35">
      <c r="A198" s="3">
        <v>290.7</v>
      </c>
      <c r="B198">
        <f t="shared" si="3"/>
        <v>5</v>
      </c>
    </row>
    <row r="199" spans="1:2" x14ac:dyDescent="0.35">
      <c r="A199" s="2">
        <v>292.89999999999998</v>
      </c>
      <c r="B199">
        <f t="shared" si="3"/>
        <v>5</v>
      </c>
    </row>
    <row r="200" spans="1:2" x14ac:dyDescent="0.35">
      <c r="A200" s="2">
        <v>293.60000000000002</v>
      </c>
      <c r="B200">
        <f t="shared" si="3"/>
        <v>5</v>
      </c>
    </row>
    <row r="201" spans="1:2" x14ac:dyDescent="0.35">
      <c r="A201" s="3">
        <v>296.39999999999998</v>
      </c>
      <c r="B201">
        <f t="shared" si="3"/>
        <v>5</v>
      </c>
    </row>
  </sheetData>
  <autoFilter ref="A1:A201" xr:uid="{2B7DB74D-9D8C-4E55-B018-E7149C0241E4}">
    <sortState xmlns:xlrd2="http://schemas.microsoft.com/office/spreadsheetml/2017/richdata2" ref="A2:A201">
      <sortCondition ref="A1:A20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6BD7-5017-49A2-8172-9AFBADBC6D82}">
  <sheetPr codeName="Sheet5"/>
  <dimension ref="A1:B15"/>
  <sheetViews>
    <sheetView workbookViewId="0">
      <selection activeCell="F22" sqref="F22"/>
    </sheetView>
  </sheetViews>
  <sheetFormatPr defaultRowHeight="14.5" x14ac:dyDescent="0.35"/>
  <cols>
    <col min="1" max="1" width="16.81640625" bestFit="1" customWidth="1"/>
    <col min="2" max="2" width="12.453125" bestFit="1" customWidth="1"/>
  </cols>
  <sheetData>
    <row r="1" spans="1:2" x14ac:dyDescent="0.35">
      <c r="A1" s="11" t="s">
        <v>0</v>
      </c>
      <c r="B1" s="11"/>
    </row>
    <row r="2" spans="1:2" x14ac:dyDescent="0.35">
      <c r="A2" s="8"/>
      <c r="B2" s="8"/>
    </row>
    <row r="3" spans="1:2" x14ac:dyDescent="0.35">
      <c r="A3" s="8" t="s">
        <v>234</v>
      </c>
      <c r="B3" s="8">
        <v>147.04249999999999</v>
      </c>
    </row>
    <row r="4" spans="1:2" x14ac:dyDescent="0.35">
      <c r="A4" s="8" t="s">
        <v>235</v>
      </c>
      <c r="B4" s="8">
        <v>6.0708112691863878</v>
      </c>
    </row>
    <row r="5" spans="1:2" x14ac:dyDescent="0.35">
      <c r="A5" s="8" t="s">
        <v>236</v>
      </c>
      <c r="B5" s="8">
        <v>149.75</v>
      </c>
    </row>
    <row r="6" spans="1:2" x14ac:dyDescent="0.35">
      <c r="A6" s="8" t="s">
        <v>237</v>
      </c>
      <c r="B6" s="8">
        <v>17.2</v>
      </c>
    </row>
    <row r="7" spans="1:2" x14ac:dyDescent="0.35">
      <c r="A7" s="8" t="s">
        <v>238</v>
      </c>
      <c r="B7" s="8">
        <v>85.854236314908121</v>
      </c>
    </row>
    <row r="8" spans="1:2" x14ac:dyDescent="0.35">
      <c r="A8" s="8" t="s">
        <v>239</v>
      </c>
      <c r="B8" s="8">
        <v>7370.9498932160877</v>
      </c>
    </row>
    <row r="9" spans="1:2" x14ac:dyDescent="0.35">
      <c r="A9" s="8" t="s">
        <v>240</v>
      </c>
      <c r="B9" s="8">
        <v>-1.226494824229972</v>
      </c>
    </row>
    <row r="10" spans="1:2" x14ac:dyDescent="0.35">
      <c r="A10" s="8" t="s">
        <v>241</v>
      </c>
      <c r="B10" s="8">
        <v>-6.9853362132745664E-2</v>
      </c>
    </row>
    <row r="11" spans="1:2" x14ac:dyDescent="0.35">
      <c r="A11" s="8" t="s">
        <v>242</v>
      </c>
      <c r="B11" s="8">
        <v>295.7</v>
      </c>
    </row>
    <row r="12" spans="1:2" x14ac:dyDescent="0.35">
      <c r="A12" s="8" t="s">
        <v>243</v>
      </c>
      <c r="B12" s="8">
        <v>0.7</v>
      </c>
    </row>
    <row r="13" spans="1:2" x14ac:dyDescent="0.35">
      <c r="A13" s="8" t="s">
        <v>244</v>
      </c>
      <c r="B13" s="8">
        <v>296.39999999999998</v>
      </c>
    </row>
    <row r="14" spans="1:2" x14ac:dyDescent="0.35">
      <c r="A14" s="8" t="s">
        <v>245</v>
      </c>
      <c r="B14" s="8">
        <v>29408.499999999996</v>
      </c>
    </row>
    <row r="15" spans="1:2" ht="15" thickBot="1" x14ac:dyDescent="0.4">
      <c r="A15" s="9" t="s">
        <v>246</v>
      </c>
      <c r="B15" s="9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A7B1-0809-4E9F-98BA-BAF5EF4A25E1}">
  <sheetPr codeName="Sheet6"/>
  <dimension ref="A1:I201"/>
  <sheetViews>
    <sheetView workbookViewId="0">
      <selection activeCell="G2" sqref="G2"/>
    </sheetView>
  </sheetViews>
  <sheetFormatPr defaultRowHeight="14.5" x14ac:dyDescent="0.35"/>
  <cols>
    <col min="1" max="1" width="8.81640625" customWidth="1"/>
    <col min="3" max="3" width="14.54296875" bestFit="1" customWidth="1"/>
    <col min="7" max="7" width="25.7265625" bestFit="1" customWidth="1"/>
    <col min="8" max="8" width="25" customWidth="1"/>
    <col min="9" max="9" width="28.453125" customWidth="1"/>
  </cols>
  <sheetData>
    <row r="1" spans="1:9" x14ac:dyDescent="0.35">
      <c r="A1" s="1" t="s">
        <v>0</v>
      </c>
      <c r="B1" t="s">
        <v>234</v>
      </c>
      <c r="C1" t="s">
        <v>252</v>
      </c>
      <c r="G1" t="s">
        <v>253</v>
      </c>
      <c r="H1" s="7">
        <f>SUM(C2:C201)/COUNT(A2:A201)</f>
        <v>1.3073986337985844E-14</v>
      </c>
    </row>
    <row r="2" spans="1:9" x14ac:dyDescent="0.35">
      <c r="A2" s="2">
        <v>230.1</v>
      </c>
      <c r="B2">
        <f>AVERAGE($A$2:$A$201)</f>
        <v>147.04249999999999</v>
      </c>
      <c r="C2" s="4">
        <f>A2-B2</f>
        <v>83.057500000000005</v>
      </c>
      <c r="D2">
        <f>POWER(C2,2)</f>
        <v>6898.5483062500007</v>
      </c>
      <c r="I2" s="7"/>
    </row>
    <row r="3" spans="1:9" x14ac:dyDescent="0.35">
      <c r="A3" s="3">
        <v>44.5</v>
      </c>
      <c r="B3">
        <f t="shared" ref="B3:B66" si="0">AVERAGE($A$2:$A$201)</f>
        <v>147.04249999999999</v>
      </c>
      <c r="C3" s="4">
        <f t="shared" ref="C3:C66" si="1">A3-B3</f>
        <v>-102.54249999999999</v>
      </c>
      <c r="D3">
        <f t="shared" ref="D3:D66" si="2">POWER(C3,2)</f>
        <v>10514.964306249998</v>
      </c>
    </row>
    <row r="4" spans="1:9" x14ac:dyDescent="0.35">
      <c r="A4" s="2">
        <v>17.2</v>
      </c>
      <c r="B4">
        <f t="shared" si="0"/>
        <v>147.04249999999999</v>
      </c>
      <c r="C4" s="4">
        <f t="shared" si="1"/>
        <v>-129.8425</v>
      </c>
      <c r="D4">
        <f t="shared" si="2"/>
        <v>16859.074806249999</v>
      </c>
    </row>
    <row r="5" spans="1:9" x14ac:dyDescent="0.35">
      <c r="A5" s="3">
        <v>151.5</v>
      </c>
      <c r="B5">
        <f t="shared" si="0"/>
        <v>147.04249999999999</v>
      </c>
      <c r="C5" s="4">
        <f t="shared" si="1"/>
        <v>4.4575000000000102</v>
      </c>
      <c r="D5">
        <f t="shared" si="2"/>
        <v>19.86930625000009</v>
      </c>
    </row>
    <row r="6" spans="1:9" x14ac:dyDescent="0.35">
      <c r="A6" s="2">
        <v>180.8</v>
      </c>
      <c r="B6">
        <f t="shared" si="0"/>
        <v>147.04249999999999</v>
      </c>
      <c r="C6" s="4">
        <f t="shared" si="1"/>
        <v>33.757500000000022</v>
      </c>
      <c r="D6">
        <f t="shared" si="2"/>
        <v>1139.5688062500014</v>
      </c>
    </row>
    <row r="7" spans="1:9" x14ac:dyDescent="0.35">
      <c r="A7" s="3">
        <v>8.6999999999999993</v>
      </c>
      <c r="B7">
        <f t="shared" si="0"/>
        <v>147.04249999999999</v>
      </c>
      <c r="C7" s="4">
        <f t="shared" si="1"/>
        <v>-138.3425</v>
      </c>
      <c r="D7">
        <f t="shared" si="2"/>
        <v>19138.647306250001</v>
      </c>
    </row>
    <row r="8" spans="1:9" x14ac:dyDescent="0.35">
      <c r="A8" s="2">
        <v>57.5</v>
      </c>
      <c r="B8">
        <f t="shared" si="0"/>
        <v>147.04249999999999</v>
      </c>
      <c r="C8" s="4">
        <f t="shared" si="1"/>
        <v>-89.54249999999999</v>
      </c>
      <c r="D8">
        <f t="shared" si="2"/>
        <v>8017.8593062499986</v>
      </c>
    </row>
    <row r="9" spans="1:9" x14ac:dyDescent="0.35">
      <c r="A9" s="3">
        <v>120.2</v>
      </c>
      <c r="B9">
        <f t="shared" si="0"/>
        <v>147.04249999999999</v>
      </c>
      <c r="C9" s="4">
        <f t="shared" si="1"/>
        <v>-26.842499999999987</v>
      </c>
      <c r="D9">
        <f t="shared" si="2"/>
        <v>720.51980624999931</v>
      </c>
    </row>
    <row r="10" spans="1:9" x14ac:dyDescent="0.35">
      <c r="A10" s="2">
        <v>8.6</v>
      </c>
      <c r="B10">
        <f t="shared" si="0"/>
        <v>147.04249999999999</v>
      </c>
      <c r="C10" s="4">
        <f t="shared" si="1"/>
        <v>-138.4425</v>
      </c>
      <c r="D10">
        <f t="shared" si="2"/>
        <v>19166.325806249999</v>
      </c>
    </row>
    <row r="11" spans="1:9" x14ac:dyDescent="0.35">
      <c r="A11" s="3">
        <v>199.8</v>
      </c>
      <c r="B11">
        <f t="shared" si="0"/>
        <v>147.04249999999999</v>
      </c>
      <c r="C11" s="4">
        <f t="shared" si="1"/>
        <v>52.757500000000022</v>
      </c>
      <c r="D11">
        <f t="shared" si="2"/>
        <v>2783.3538062500024</v>
      </c>
    </row>
    <row r="12" spans="1:9" x14ac:dyDescent="0.35">
      <c r="A12" s="2">
        <v>66.099999999999994</v>
      </c>
      <c r="B12">
        <f t="shared" si="0"/>
        <v>147.04249999999999</v>
      </c>
      <c r="C12" s="4">
        <f t="shared" si="1"/>
        <v>-80.942499999999995</v>
      </c>
      <c r="D12">
        <f t="shared" si="2"/>
        <v>6551.6883062499992</v>
      </c>
    </row>
    <row r="13" spans="1:9" x14ac:dyDescent="0.35">
      <c r="A13" s="3">
        <v>214.7</v>
      </c>
      <c r="B13">
        <f t="shared" si="0"/>
        <v>147.04249999999999</v>
      </c>
      <c r="C13" s="4">
        <f t="shared" si="1"/>
        <v>67.657499999999999</v>
      </c>
      <c r="D13">
        <f t="shared" si="2"/>
        <v>4577.5373062500003</v>
      </c>
    </row>
    <row r="14" spans="1:9" x14ac:dyDescent="0.35">
      <c r="A14" s="2">
        <v>23.8</v>
      </c>
      <c r="B14">
        <f t="shared" si="0"/>
        <v>147.04249999999999</v>
      </c>
      <c r="C14" s="4">
        <f t="shared" si="1"/>
        <v>-123.24249999999999</v>
      </c>
      <c r="D14">
        <f t="shared" si="2"/>
        <v>15188.713806249998</v>
      </c>
    </row>
    <row r="15" spans="1:9" x14ac:dyDescent="0.35">
      <c r="A15" s="3">
        <v>97.5</v>
      </c>
      <c r="B15">
        <f t="shared" si="0"/>
        <v>147.04249999999999</v>
      </c>
      <c r="C15" s="4">
        <f t="shared" si="1"/>
        <v>-49.54249999999999</v>
      </c>
      <c r="D15">
        <f t="shared" si="2"/>
        <v>2454.4593062499989</v>
      </c>
    </row>
    <row r="16" spans="1:9" x14ac:dyDescent="0.35">
      <c r="A16" s="2">
        <v>204.1</v>
      </c>
      <c r="B16">
        <f t="shared" si="0"/>
        <v>147.04249999999999</v>
      </c>
      <c r="C16" s="4">
        <f t="shared" si="1"/>
        <v>57.057500000000005</v>
      </c>
      <c r="D16">
        <f t="shared" si="2"/>
        <v>3255.5583062500004</v>
      </c>
    </row>
    <row r="17" spans="1:4" x14ac:dyDescent="0.35">
      <c r="A17" s="3">
        <v>195.4</v>
      </c>
      <c r="B17">
        <f t="shared" si="0"/>
        <v>147.04249999999999</v>
      </c>
      <c r="C17" s="4">
        <f t="shared" si="1"/>
        <v>48.357500000000016</v>
      </c>
      <c r="D17">
        <f t="shared" si="2"/>
        <v>2338.4478062500016</v>
      </c>
    </row>
    <row r="18" spans="1:4" x14ac:dyDescent="0.35">
      <c r="A18" s="2">
        <v>67.8</v>
      </c>
      <c r="B18">
        <f t="shared" si="0"/>
        <v>147.04249999999999</v>
      </c>
      <c r="C18" s="4">
        <f t="shared" si="1"/>
        <v>-79.242499999999993</v>
      </c>
      <c r="D18">
        <f t="shared" si="2"/>
        <v>6279.3738062499988</v>
      </c>
    </row>
    <row r="19" spans="1:4" x14ac:dyDescent="0.35">
      <c r="A19" s="3">
        <v>281.39999999999998</v>
      </c>
      <c r="B19">
        <f t="shared" si="0"/>
        <v>147.04249999999999</v>
      </c>
      <c r="C19" s="4">
        <f t="shared" si="1"/>
        <v>134.35749999999999</v>
      </c>
      <c r="D19">
        <f t="shared" si="2"/>
        <v>18051.937806249996</v>
      </c>
    </row>
    <row r="20" spans="1:4" x14ac:dyDescent="0.35">
      <c r="A20" s="2">
        <v>69.2</v>
      </c>
      <c r="B20">
        <f t="shared" si="0"/>
        <v>147.04249999999999</v>
      </c>
      <c r="C20" s="4">
        <f t="shared" si="1"/>
        <v>-77.842499999999987</v>
      </c>
      <c r="D20">
        <f t="shared" si="2"/>
        <v>6059.454806249998</v>
      </c>
    </row>
    <row r="21" spans="1:4" x14ac:dyDescent="0.35">
      <c r="A21" s="3">
        <v>147.30000000000001</v>
      </c>
      <c r="B21">
        <f t="shared" si="0"/>
        <v>147.04249999999999</v>
      </c>
      <c r="C21" s="4">
        <f t="shared" si="1"/>
        <v>0.2575000000000216</v>
      </c>
      <c r="D21">
        <f t="shared" si="2"/>
        <v>6.6306250000011127E-2</v>
      </c>
    </row>
    <row r="22" spans="1:4" x14ac:dyDescent="0.35">
      <c r="A22" s="2">
        <v>218.4</v>
      </c>
      <c r="B22">
        <f t="shared" si="0"/>
        <v>147.04249999999999</v>
      </c>
      <c r="C22" s="4">
        <f t="shared" si="1"/>
        <v>71.357500000000016</v>
      </c>
      <c r="D22">
        <f t="shared" si="2"/>
        <v>5091.8928062500026</v>
      </c>
    </row>
    <row r="23" spans="1:4" x14ac:dyDescent="0.35">
      <c r="A23" s="3">
        <v>237.4</v>
      </c>
      <c r="B23">
        <f t="shared" si="0"/>
        <v>147.04249999999999</v>
      </c>
      <c r="C23" s="4">
        <f t="shared" si="1"/>
        <v>90.357500000000016</v>
      </c>
      <c r="D23">
        <f t="shared" si="2"/>
        <v>8164.4778062500027</v>
      </c>
    </row>
    <row r="24" spans="1:4" x14ac:dyDescent="0.35">
      <c r="A24" s="2">
        <v>13.2</v>
      </c>
      <c r="B24">
        <f t="shared" si="0"/>
        <v>147.04249999999999</v>
      </c>
      <c r="C24" s="4">
        <f t="shared" si="1"/>
        <v>-133.8425</v>
      </c>
      <c r="D24">
        <f t="shared" si="2"/>
        <v>17913.81480625</v>
      </c>
    </row>
    <row r="25" spans="1:4" x14ac:dyDescent="0.35">
      <c r="A25" s="3">
        <v>228.3</v>
      </c>
      <c r="B25">
        <f t="shared" si="0"/>
        <v>147.04249999999999</v>
      </c>
      <c r="C25" s="4">
        <f t="shared" si="1"/>
        <v>81.257500000000022</v>
      </c>
      <c r="D25">
        <f t="shared" si="2"/>
        <v>6602.7813062500036</v>
      </c>
    </row>
    <row r="26" spans="1:4" x14ac:dyDescent="0.35">
      <c r="A26" s="2">
        <v>62.3</v>
      </c>
      <c r="B26">
        <f t="shared" si="0"/>
        <v>147.04249999999999</v>
      </c>
      <c r="C26" s="4">
        <f t="shared" si="1"/>
        <v>-84.742499999999993</v>
      </c>
      <c r="D26">
        <f t="shared" si="2"/>
        <v>7181.2913062499983</v>
      </c>
    </row>
    <row r="27" spans="1:4" x14ac:dyDescent="0.35">
      <c r="A27" s="3">
        <v>262.89999999999998</v>
      </c>
      <c r="B27">
        <f t="shared" si="0"/>
        <v>147.04249999999999</v>
      </c>
      <c r="C27" s="4">
        <f t="shared" si="1"/>
        <v>115.85749999999999</v>
      </c>
      <c r="D27">
        <f t="shared" si="2"/>
        <v>13422.960306249997</v>
      </c>
    </row>
    <row r="28" spans="1:4" x14ac:dyDescent="0.35">
      <c r="A28" s="2">
        <v>142.9</v>
      </c>
      <c r="B28">
        <f t="shared" si="0"/>
        <v>147.04249999999999</v>
      </c>
      <c r="C28" s="4">
        <f t="shared" si="1"/>
        <v>-4.1424999999999841</v>
      </c>
      <c r="D28">
        <f t="shared" si="2"/>
        <v>17.160306249999866</v>
      </c>
    </row>
    <row r="29" spans="1:4" x14ac:dyDescent="0.35">
      <c r="A29" s="3">
        <v>240.1</v>
      </c>
      <c r="B29">
        <f t="shared" si="0"/>
        <v>147.04249999999999</v>
      </c>
      <c r="C29" s="4">
        <f t="shared" si="1"/>
        <v>93.057500000000005</v>
      </c>
      <c r="D29">
        <f t="shared" si="2"/>
        <v>8659.6983062500003</v>
      </c>
    </row>
    <row r="30" spans="1:4" x14ac:dyDescent="0.35">
      <c r="A30" s="2">
        <v>248.8</v>
      </c>
      <c r="B30">
        <f t="shared" si="0"/>
        <v>147.04249999999999</v>
      </c>
      <c r="C30" s="4">
        <f t="shared" si="1"/>
        <v>101.75750000000002</v>
      </c>
      <c r="D30">
        <f t="shared" si="2"/>
        <v>10354.588806250005</v>
      </c>
    </row>
    <row r="31" spans="1:4" x14ac:dyDescent="0.35">
      <c r="A31" s="3">
        <v>70.599999999999994</v>
      </c>
      <c r="B31">
        <f t="shared" si="0"/>
        <v>147.04249999999999</v>
      </c>
      <c r="C31" s="4">
        <f t="shared" si="1"/>
        <v>-76.442499999999995</v>
      </c>
      <c r="D31">
        <f t="shared" si="2"/>
        <v>5843.4558062499991</v>
      </c>
    </row>
    <row r="32" spans="1:4" x14ac:dyDescent="0.35">
      <c r="A32" s="2">
        <v>292.89999999999998</v>
      </c>
      <c r="B32">
        <f t="shared" si="0"/>
        <v>147.04249999999999</v>
      </c>
      <c r="C32" s="4">
        <f t="shared" si="1"/>
        <v>145.85749999999999</v>
      </c>
      <c r="D32">
        <f t="shared" si="2"/>
        <v>21274.410306249996</v>
      </c>
    </row>
    <row r="33" spans="1:4" x14ac:dyDescent="0.35">
      <c r="A33" s="3">
        <v>112.9</v>
      </c>
      <c r="B33">
        <f t="shared" si="0"/>
        <v>147.04249999999999</v>
      </c>
      <c r="C33" s="4">
        <f t="shared" si="1"/>
        <v>-34.142499999999984</v>
      </c>
      <c r="D33">
        <f t="shared" si="2"/>
        <v>1165.7103062499989</v>
      </c>
    </row>
    <row r="34" spans="1:4" x14ac:dyDescent="0.35">
      <c r="A34" s="2">
        <v>97.2</v>
      </c>
      <c r="B34">
        <f t="shared" si="0"/>
        <v>147.04249999999999</v>
      </c>
      <c r="C34" s="4">
        <f t="shared" si="1"/>
        <v>-49.842499999999987</v>
      </c>
      <c r="D34">
        <f t="shared" si="2"/>
        <v>2484.2748062499986</v>
      </c>
    </row>
    <row r="35" spans="1:4" x14ac:dyDescent="0.35">
      <c r="A35" s="3">
        <v>265.60000000000002</v>
      </c>
      <c r="B35">
        <f t="shared" si="0"/>
        <v>147.04249999999999</v>
      </c>
      <c r="C35" s="4">
        <f t="shared" si="1"/>
        <v>118.55750000000003</v>
      </c>
      <c r="D35">
        <f t="shared" si="2"/>
        <v>14055.880806250008</v>
      </c>
    </row>
    <row r="36" spans="1:4" x14ac:dyDescent="0.35">
      <c r="A36" s="2">
        <v>95.7</v>
      </c>
      <c r="B36">
        <f t="shared" si="0"/>
        <v>147.04249999999999</v>
      </c>
      <c r="C36" s="4">
        <f t="shared" si="1"/>
        <v>-51.342499999999987</v>
      </c>
      <c r="D36">
        <f t="shared" si="2"/>
        <v>2636.0523062499988</v>
      </c>
    </row>
    <row r="37" spans="1:4" x14ac:dyDescent="0.35">
      <c r="A37" s="3">
        <v>290.7</v>
      </c>
      <c r="B37">
        <f t="shared" si="0"/>
        <v>147.04249999999999</v>
      </c>
      <c r="C37" s="4">
        <f t="shared" si="1"/>
        <v>143.6575</v>
      </c>
      <c r="D37">
        <f t="shared" si="2"/>
        <v>20637.477306249999</v>
      </c>
    </row>
    <row r="38" spans="1:4" x14ac:dyDescent="0.35">
      <c r="A38" s="2">
        <v>266.89999999999998</v>
      </c>
      <c r="B38">
        <f t="shared" si="0"/>
        <v>147.04249999999999</v>
      </c>
      <c r="C38" s="4">
        <f t="shared" si="1"/>
        <v>119.85749999999999</v>
      </c>
      <c r="D38">
        <f t="shared" si="2"/>
        <v>14365.820306249998</v>
      </c>
    </row>
    <row r="39" spans="1:4" x14ac:dyDescent="0.35">
      <c r="A39" s="3">
        <v>74.7</v>
      </c>
      <c r="B39">
        <f t="shared" si="0"/>
        <v>147.04249999999999</v>
      </c>
      <c r="C39" s="4">
        <f t="shared" si="1"/>
        <v>-72.342499999999987</v>
      </c>
      <c r="D39">
        <f t="shared" si="2"/>
        <v>5233.4373062499981</v>
      </c>
    </row>
    <row r="40" spans="1:4" x14ac:dyDescent="0.35">
      <c r="A40" s="2">
        <v>43.1</v>
      </c>
      <c r="B40">
        <f t="shared" si="0"/>
        <v>147.04249999999999</v>
      </c>
      <c r="C40" s="4">
        <f t="shared" si="1"/>
        <v>-103.9425</v>
      </c>
      <c r="D40">
        <f t="shared" si="2"/>
        <v>10804.04330625</v>
      </c>
    </row>
    <row r="41" spans="1:4" x14ac:dyDescent="0.35">
      <c r="A41" s="3">
        <v>228</v>
      </c>
      <c r="B41">
        <f t="shared" si="0"/>
        <v>147.04249999999999</v>
      </c>
      <c r="C41" s="4">
        <f t="shared" si="1"/>
        <v>80.95750000000001</v>
      </c>
      <c r="D41">
        <f t="shared" si="2"/>
        <v>6554.1168062500019</v>
      </c>
    </row>
    <row r="42" spans="1:4" x14ac:dyDescent="0.35">
      <c r="A42" s="2">
        <v>202.5</v>
      </c>
      <c r="B42">
        <f t="shared" si="0"/>
        <v>147.04249999999999</v>
      </c>
      <c r="C42" s="4">
        <f t="shared" si="1"/>
        <v>55.45750000000001</v>
      </c>
      <c r="D42">
        <f t="shared" si="2"/>
        <v>3075.534306250001</v>
      </c>
    </row>
    <row r="43" spans="1:4" x14ac:dyDescent="0.35">
      <c r="A43" s="3">
        <v>177</v>
      </c>
      <c r="B43">
        <f t="shared" si="0"/>
        <v>147.04249999999999</v>
      </c>
      <c r="C43" s="4">
        <f t="shared" si="1"/>
        <v>29.95750000000001</v>
      </c>
      <c r="D43">
        <f t="shared" si="2"/>
        <v>897.45180625000057</v>
      </c>
    </row>
    <row r="44" spans="1:4" x14ac:dyDescent="0.35">
      <c r="A44" s="2">
        <v>293.60000000000002</v>
      </c>
      <c r="B44">
        <f t="shared" si="0"/>
        <v>147.04249999999999</v>
      </c>
      <c r="C44" s="4">
        <f t="shared" si="1"/>
        <v>146.55750000000003</v>
      </c>
      <c r="D44">
        <f t="shared" si="2"/>
        <v>21479.100806250011</v>
      </c>
    </row>
    <row r="45" spans="1:4" x14ac:dyDescent="0.35">
      <c r="A45" s="3">
        <v>206.9</v>
      </c>
      <c r="B45">
        <f t="shared" si="0"/>
        <v>147.04249999999999</v>
      </c>
      <c r="C45" s="4">
        <f t="shared" si="1"/>
        <v>59.857500000000016</v>
      </c>
      <c r="D45">
        <f t="shared" si="2"/>
        <v>3582.9203062500019</v>
      </c>
    </row>
    <row r="46" spans="1:4" x14ac:dyDescent="0.35">
      <c r="A46" s="2">
        <v>25.1</v>
      </c>
      <c r="B46">
        <f t="shared" si="0"/>
        <v>147.04249999999999</v>
      </c>
      <c r="C46" s="4">
        <f t="shared" si="1"/>
        <v>-121.9425</v>
      </c>
      <c r="D46">
        <f t="shared" si="2"/>
        <v>14869.973306249998</v>
      </c>
    </row>
    <row r="47" spans="1:4" x14ac:dyDescent="0.35">
      <c r="A47" s="3">
        <v>175.1</v>
      </c>
      <c r="B47">
        <f t="shared" si="0"/>
        <v>147.04249999999999</v>
      </c>
      <c r="C47" s="4">
        <f t="shared" si="1"/>
        <v>28.057500000000005</v>
      </c>
      <c r="D47">
        <f t="shared" si="2"/>
        <v>787.22330625000029</v>
      </c>
    </row>
    <row r="48" spans="1:4" x14ac:dyDescent="0.35">
      <c r="A48" s="2">
        <v>89.7</v>
      </c>
      <c r="B48">
        <f t="shared" si="0"/>
        <v>147.04249999999999</v>
      </c>
      <c r="C48" s="4">
        <f t="shared" si="1"/>
        <v>-57.342499999999987</v>
      </c>
      <c r="D48">
        <f t="shared" si="2"/>
        <v>3288.1623062499984</v>
      </c>
    </row>
    <row r="49" spans="1:4" x14ac:dyDescent="0.35">
      <c r="A49" s="3">
        <v>239.9</v>
      </c>
      <c r="B49">
        <f t="shared" si="0"/>
        <v>147.04249999999999</v>
      </c>
      <c r="C49" s="4">
        <f t="shared" si="1"/>
        <v>92.857500000000016</v>
      </c>
      <c r="D49">
        <f t="shared" si="2"/>
        <v>8622.5153062500031</v>
      </c>
    </row>
    <row r="50" spans="1:4" x14ac:dyDescent="0.35">
      <c r="A50" s="2">
        <v>227.2</v>
      </c>
      <c r="B50">
        <f t="shared" si="0"/>
        <v>147.04249999999999</v>
      </c>
      <c r="C50" s="4">
        <f t="shared" si="1"/>
        <v>80.157499999999999</v>
      </c>
      <c r="D50">
        <f t="shared" si="2"/>
        <v>6425.2248062500003</v>
      </c>
    </row>
    <row r="51" spans="1:4" x14ac:dyDescent="0.35">
      <c r="A51" s="3">
        <v>66.900000000000006</v>
      </c>
      <c r="B51">
        <f t="shared" si="0"/>
        <v>147.04249999999999</v>
      </c>
      <c r="C51" s="4">
        <f t="shared" si="1"/>
        <v>-80.142499999999984</v>
      </c>
      <c r="D51">
        <f t="shared" si="2"/>
        <v>6422.8203062499979</v>
      </c>
    </row>
    <row r="52" spans="1:4" x14ac:dyDescent="0.35">
      <c r="A52" s="2">
        <v>199.8</v>
      </c>
      <c r="B52">
        <f t="shared" si="0"/>
        <v>147.04249999999999</v>
      </c>
      <c r="C52" s="4">
        <f t="shared" si="1"/>
        <v>52.757500000000022</v>
      </c>
      <c r="D52">
        <f t="shared" si="2"/>
        <v>2783.3538062500024</v>
      </c>
    </row>
    <row r="53" spans="1:4" x14ac:dyDescent="0.35">
      <c r="A53" s="3">
        <v>100.4</v>
      </c>
      <c r="B53">
        <f t="shared" si="0"/>
        <v>147.04249999999999</v>
      </c>
      <c r="C53" s="4">
        <f t="shared" si="1"/>
        <v>-46.642499999999984</v>
      </c>
      <c r="D53">
        <f t="shared" si="2"/>
        <v>2175.5228062499987</v>
      </c>
    </row>
    <row r="54" spans="1:4" x14ac:dyDescent="0.35">
      <c r="A54" s="2">
        <v>216.4</v>
      </c>
      <c r="B54">
        <f t="shared" si="0"/>
        <v>147.04249999999999</v>
      </c>
      <c r="C54" s="4">
        <f t="shared" si="1"/>
        <v>69.357500000000016</v>
      </c>
      <c r="D54">
        <f t="shared" si="2"/>
        <v>4810.4628062500024</v>
      </c>
    </row>
    <row r="55" spans="1:4" x14ac:dyDescent="0.35">
      <c r="A55" s="3">
        <v>182.6</v>
      </c>
      <c r="B55">
        <f t="shared" si="0"/>
        <v>147.04249999999999</v>
      </c>
      <c r="C55" s="4">
        <f t="shared" si="1"/>
        <v>35.557500000000005</v>
      </c>
      <c r="D55">
        <f t="shared" si="2"/>
        <v>1264.3358062500004</v>
      </c>
    </row>
    <row r="56" spans="1:4" x14ac:dyDescent="0.35">
      <c r="A56" s="2">
        <v>262.7</v>
      </c>
      <c r="B56">
        <f t="shared" si="0"/>
        <v>147.04249999999999</v>
      </c>
      <c r="C56" s="4">
        <f t="shared" si="1"/>
        <v>115.6575</v>
      </c>
      <c r="D56">
        <f t="shared" si="2"/>
        <v>13376.657306249999</v>
      </c>
    </row>
    <row r="57" spans="1:4" x14ac:dyDescent="0.35">
      <c r="A57" s="3">
        <v>198.9</v>
      </c>
      <c r="B57">
        <f t="shared" si="0"/>
        <v>147.04249999999999</v>
      </c>
      <c r="C57" s="4">
        <f t="shared" si="1"/>
        <v>51.857500000000016</v>
      </c>
      <c r="D57">
        <f t="shared" si="2"/>
        <v>2689.2003062500016</v>
      </c>
    </row>
    <row r="58" spans="1:4" x14ac:dyDescent="0.35">
      <c r="A58" s="2">
        <v>7.3</v>
      </c>
      <c r="B58">
        <f t="shared" si="0"/>
        <v>147.04249999999999</v>
      </c>
      <c r="C58" s="4">
        <f t="shared" si="1"/>
        <v>-139.74249999999998</v>
      </c>
      <c r="D58">
        <f t="shared" si="2"/>
        <v>19527.966306249993</v>
      </c>
    </row>
    <row r="59" spans="1:4" x14ac:dyDescent="0.35">
      <c r="A59" s="3">
        <v>136.19999999999999</v>
      </c>
      <c r="B59">
        <f t="shared" si="0"/>
        <v>147.04249999999999</v>
      </c>
      <c r="C59" s="4">
        <f t="shared" si="1"/>
        <v>-10.842500000000001</v>
      </c>
      <c r="D59">
        <f t="shared" si="2"/>
        <v>117.55980625000002</v>
      </c>
    </row>
    <row r="60" spans="1:4" x14ac:dyDescent="0.35">
      <c r="A60" s="2">
        <v>210.8</v>
      </c>
      <c r="B60">
        <f t="shared" si="0"/>
        <v>147.04249999999999</v>
      </c>
      <c r="C60" s="4">
        <f t="shared" si="1"/>
        <v>63.757500000000022</v>
      </c>
      <c r="D60">
        <f t="shared" si="2"/>
        <v>4065.0188062500029</v>
      </c>
    </row>
    <row r="61" spans="1:4" x14ac:dyDescent="0.35">
      <c r="A61" s="3">
        <v>210.7</v>
      </c>
      <c r="B61">
        <f t="shared" si="0"/>
        <v>147.04249999999999</v>
      </c>
      <c r="C61" s="4">
        <f t="shared" si="1"/>
        <v>63.657499999999999</v>
      </c>
      <c r="D61">
        <f t="shared" si="2"/>
        <v>4052.27730625</v>
      </c>
    </row>
    <row r="62" spans="1:4" x14ac:dyDescent="0.35">
      <c r="A62" s="2">
        <v>53.5</v>
      </c>
      <c r="B62">
        <f t="shared" si="0"/>
        <v>147.04249999999999</v>
      </c>
      <c r="C62" s="4">
        <f t="shared" si="1"/>
        <v>-93.54249999999999</v>
      </c>
      <c r="D62">
        <f t="shared" si="2"/>
        <v>8750.1993062499987</v>
      </c>
    </row>
    <row r="63" spans="1:4" x14ac:dyDescent="0.35">
      <c r="A63" s="3">
        <v>261.3</v>
      </c>
      <c r="B63">
        <f t="shared" si="0"/>
        <v>147.04249999999999</v>
      </c>
      <c r="C63" s="4">
        <f t="shared" si="1"/>
        <v>114.25750000000002</v>
      </c>
      <c r="D63">
        <f t="shared" si="2"/>
        <v>13054.776306250005</v>
      </c>
    </row>
    <row r="64" spans="1:4" x14ac:dyDescent="0.35">
      <c r="A64" s="2">
        <v>239.3</v>
      </c>
      <c r="B64">
        <f t="shared" si="0"/>
        <v>147.04249999999999</v>
      </c>
      <c r="C64" s="4">
        <f t="shared" si="1"/>
        <v>92.257500000000022</v>
      </c>
      <c r="D64">
        <f t="shared" si="2"/>
        <v>8511.4463062500035</v>
      </c>
    </row>
    <row r="65" spans="1:4" x14ac:dyDescent="0.35">
      <c r="A65" s="3">
        <v>102.7</v>
      </c>
      <c r="B65">
        <f t="shared" si="0"/>
        <v>147.04249999999999</v>
      </c>
      <c r="C65" s="4">
        <f t="shared" si="1"/>
        <v>-44.342499999999987</v>
      </c>
      <c r="D65">
        <f t="shared" si="2"/>
        <v>1966.2573062499989</v>
      </c>
    </row>
    <row r="66" spans="1:4" x14ac:dyDescent="0.35">
      <c r="A66" s="2">
        <v>131.1</v>
      </c>
      <c r="B66">
        <f t="shared" si="0"/>
        <v>147.04249999999999</v>
      </c>
      <c r="C66" s="4">
        <f t="shared" si="1"/>
        <v>-15.942499999999995</v>
      </c>
      <c r="D66">
        <f t="shared" si="2"/>
        <v>254.16330624999986</v>
      </c>
    </row>
    <row r="67" spans="1:4" x14ac:dyDescent="0.35">
      <c r="A67" s="3">
        <v>69</v>
      </c>
      <c r="B67">
        <f t="shared" ref="B67:B130" si="3">AVERAGE($A$2:$A$201)</f>
        <v>147.04249999999999</v>
      </c>
      <c r="C67" s="4">
        <f t="shared" ref="C67:C130" si="4">A67-B67</f>
        <v>-78.04249999999999</v>
      </c>
      <c r="D67">
        <f t="shared" ref="D67:D130" si="5">POWER(C67,2)</f>
        <v>6090.6318062499986</v>
      </c>
    </row>
    <row r="68" spans="1:4" x14ac:dyDescent="0.35">
      <c r="A68" s="2">
        <v>31.5</v>
      </c>
      <c r="B68">
        <f t="shared" si="3"/>
        <v>147.04249999999999</v>
      </c>
      <c r="C68" s="4">
        <f t="shared" si="4"/>
        <v>-115.54249999999999</v>
      </c>
      <c r="D68">
        <f t="shared" si="5"/>
        <v>13350.069306249998</v>
      </c>
    </row>
    <row r="69" spans="1:4" x14ac:dyDescent="0.35">
      <c r="A69" s="3">
        <v>139.30000000000001</v>
      </c>
      <c r="B69">
        <f t="shared" si="3"/>
        <v>147.04249999999999</v>
      </c>
      <c r="C69" s="4">
        <f t="shared" si="4"/>
        <v>-7.7424999999999784</v>
      </c>
      <c r="D69">
        <f t="shared" si="5"/>
        <v>59.946306249999665</v>
      </c>
    </row>
    <row r="70" spans="1:4" x14ac:dyDescent="0.35">
      <c r="A70" s="2">
        <v>237.4</v>
      </c>
      <c r="B70">
        <f t="shared" si="3"/>
        <v>147.04249999999999</v>
      </c>
      <c r="C70" s="4">
        <f t="shared" si="4"/>
        <v>90.357500000000016</v>
      </c>
      <c r="D70">
        <f t="shared" si="5"/>
        <v>8164.4778062500027</v>
      </c>
    </row>
    <row r="71" spans="1:4" x14ac:dyDescent="0.35">
      <c r="A71" s="3">
        <v>216.8</v>
      </c>
      <c r="B71">
        <f t="shared" si="3"/>
        <v>147.04249999999999</v>
      </c>
      <c r="C71" s="4">
        <f t="shared" si="4"/>
        <v>69.757500000000022</v>
      </c>
      <c r="D71">
        <f t="shared" si="5"/>
        <v>4866.108806250003</v>
      </c>
    </row>
    <row r="72" spans="1:4" x14ac:dyDescent="0.35">
      <c r="A72" s="2">
        <v>199.1</v>
      </c>
      <c r="B72">
        <f t="shared" si="3"/>
        <v>147.04249999999999</v>
      </c>
      <c r="C72" s="4">
        <f t="shared" si="4"/>
        <v>52.057500000000005</v>
      </c>
      <c r="D72">
        <f t="shared" si="5"/>
        <v>2709.9833062500006</v>
      </c>
    </row>
    <row r="73" spans="1:4" x14ac:dyDescent="0.35">
      <c r="A73" s="3">
        <v>109.8</v>
      </c>
      <c r="B73">
        <f t="shared" si="3"/>
        <v>147.04249999999999</v>
      </c>
      <c r="C73" s="4">
        <f t="shared" si="4"/>
        <v>-37.242499999999993</v>
      </c>
      <c r="D73">
        <f t="shared" si="5"/>
        <v>1387.0038062499993</v>
      </c>
    </row>
    <row r="74" spans="1:4" x14ac:dyDescent="0.35">
      <c r="A74" s="2">
        <v>26.8</v>
      </c>
      <c r="B74">
        <f t="shared" si="3"/>
        <v>147.04249999999999</v>
      </c>
      <c r="C74" s="4">
        <f t="shared" si="4"/>
        <v>-120.24249999999999</v>
      </c>
      <c r="D74">
        <f t="shared" si="5"/>
        <v>14458.258806249998</v>
      </c>
    </row>
    <row r="75" spans="1:4" x14ac:dyDescent="0.35">
      <c r="A75" s="3">
        <v>129.4</v>
      </c>
      <c r="B75">
        <f t="shared" si="3"/>
        <v>147.04249999999999</v>
      </c>
      <c r="C75" s="4">
        <f t="shared" si="4"/>
        <v>-17.642499999999984</v>
      </c>
      <c r="D75">
        <f t="shared" si="5"/>
        <v>311.25780624999942</v>
      </c>
    </row>
    <row r="76" spans="1:4" x14ac:dyDescent="0.35">
      <c r="A76" s="2">
        <v>213.4</v>
      </c>
      <c r="B76">
        <f t="shared" si="3"/>
        <v>147.04249999999999</v>
      </c>
      <c r="C76" s="4">
        <f t="shared" si="4"/>
        <v>66.357500000000016</v>
      </c>
      <c r="D76">
        <f t="shared" si="5"/>
        <v>4403.3178062500019</v>
      </c>
    </row>
    <row r="77" spans="1:4" x14ac:dyDescent="0.35">
      <c r="A77" s="3">
        <v>16.899999999999999</v>
      </c>
      <c r="B77">
        <f t="shared" si="3"/>
        <v>147.04249999999999</v>
      </c>
      <c r="C77" s="4">
        <f t="shared" si="4"/>
        <v>-130.14249999999998</v>
      </c>
      <c r="D77">
        <f t="shared" si="5"/>
        <v>16937.070306249996</v>
      </c>
    </row>
    <row r="78" spans="1:4" x14ac:dyDescent="0.35">
      <c r="A78" s="2">
        <v>27.5</v>
      </c>
      <c r="B78">
        <f t="shared" si="3"/>
        <v>147.04249999999999</v>
      </c>
      <c r="C78" s="4">
        <f t="shared" si="4"/>
        <v>-119.54249999999999</v>
      </c>
      <c r="D78">
        <f t="shared" si="5"/>
        <v>14290.409306249998</v>
      </c>
    </row>
    <row r="79" spans="1:4" x14ac:dyDescent="0.35">
      <c r="A79" s="3">
        <v>120.5</v>
      </c>
      <c r="B79">
        <f t="shared" si="3"/>
        <v>147.04249999999999</v>
      </c>
      <c r="C79" s="4">
        <f t="shared" si="4"/>
        <v>-26.54249999999999</v>
      </c>
      <c r="D79">
        <f t="shared" si="5"/>
        <v>704.50430624999944</v>
      </c>
    </row>
    <row r="80" spans="1:4" x14ac:dyDescent="0.35">
      <c r="A80" s="2">
        <v>5.4</v>
      </c>
      <c r="B80">
        <f t="shared" si="3"/>
        <v>147.04249999999999</v>
      </c>
      <c r="C80" s="4">
        <f t="shared" si="4"/>
        <v>-141.64249999999998</v>
      </c>
      <c r="D80">
        <f t="shared" si="5"/>
        <v>20062.597806249996</v>
      </c>
    </row>
    <row r="81" spans="1:4" x14ac:dyDescent="0.35">
      <c r="A81" s="3">
        <v>116</v>
      </c>
      <c r="B81">
        <f t="shared" si="3"/>
        <v>147.04249999999999</v>
      </c>
      <c r="C81" s="4">
        <f t="shared" si="4"/>
        <v>-31.04249999999999</v>
      </c>
      <c r="D81">
        <f t="shared" si="5"/>
        <v>963.63680624999938</v>
      </c>
    </row>
    <row r="82" spans="1:4" x14ac:dyDescent="0.35">
      <c r="A82" s="2">
        <v>76.400000000000006</v>
      </c>
      <c r="B82">
        <f t="shared" si="3"/>
        <v>147.04249999999999</v>
      </c>
      <c r="C82" s="4">
        <f t="shared" si="4"/>
        <v>-70.642499999999984</v>
      </c>
      <c r="D82">
        <f t="shared" si="5"/>
        <v>4990.3628062499974</v>
      </c>
    </row>
    <row r="83" spans="1:4" x14ac:dyDescent="0.35">
      <c r="A83" s="3">
        <v>239.8</v>
      </c>
      <c r="B83">
        <f t="shared" si="3"/>
        <v>147.04249999999999</v>
      </c>
      <c r="C83" s="4">
        <f t="shared" si="4"/>
        <v>92.757500000000022</v>
      </c>
      <c r="D83">
        <f t="shared" si="5"/>
        <v>8603.9538062500033</v>
      </c>
    </row>
    <row r="84" spans="1:4" x14ac:dyDescent="0.35">
      <c r="A84" s="2">
        <v>75.3</v>
      </c>
      <c r="B84">
        <f t="shared" si="3"/>
        <v>147.04249999999999</v>
      </c>
      <c r="C84" s="4">
        <f t="shared" si="4"/>
        <v>-71.742499999999993</v>
      </c>
      <c r="D84">
        <f t="shared" si="5"/>
        <v>5146.986306249999</v>
      </c>
    </row>
    <row r="85" spans="1:4" x14ac:dyDescent="0.35">
      <c r="A85" s="3">
        <v>68.400000000000006</v>
      </c>
      <c r="B85">
        <f t="shared" si="3"/>
        <v>147.04249999999999</v>
      </c>
      <c r="C85" s="4">
        <f t="shared" si="4"/>
        <v>-78.642499999999984</v>
      </c>
      <c r="D85">
        <f t="shared" si="5"/>
        <v>6184.6428062499972</v>
      </c>
    </row>
    <row r="86" spans="1:4" x14ac:dyDescent="0.35">
      <c r="A86" s="2">
        <v>213.5</v>
      </c>
      <c r="B86">
        <f t="shared" si="3"/>
        <v>147.04249999999999</v>
      </c>
      <c r="C86" s="4">
        <f t="shared" si="4"/>
        <v>66.45750000000001</v>
      </c>
      <c r="D86">
        <f t="shared" si="5"/>
        <v>4416.5993062500011</v>
      </c>
    </row>
    <row r="87" spans="1:4" x14ac:dyDescent="0.35">
      <c r="A87" s="3">
        <v>193.2</v>
      </c>
      <c r="B87">
        <f t="shared" si="3"/>
        <v>147.04249999999999</v>
      </c>
      <c r="C87" s="4">
        <f t="shared" si="4"/>
        <v>46.157499999999999</v>
      </c>
      <c r="D87">
        <f t="shared" si="5"/>
        <v>2130.5148062499998</v>
      </c>
    </row>
    <row r="88" spans="1:4" x14ac:dyDescent="0.35">
      <c r="A88" s="2">
        <v>76.3</v>
      </c>
      <c r="B88">
        <f t="shared" si="3"/>
        <v>147.04249999999999</v>
      </c>
      <c r="C88" s="4">
        <f t="shared" si="4"/>
        <v>-70.742499999999993</v>
      </c>
      <c r="D88">
        <f t="shared" si="5"/>
        <v>5004.5013062499993</v>
      </c>
    </row>
    <row r="89" spans="1:4" x14ac:dyDescent="0.35">
      <c r="A89" s="3">
        <v>110.7</v>
      </c>
      <c r="B89">
        <f t="shared" si="3"/>
        <v>147.04249999999999</v>
      </c>
      <c r="C89" s="4">
        <f t="shared" si="4"/>
        <v>-36.342499999999987</v>
      </c>
      <c r="D89">
        <f t="shared" si="5"/>
        <v>1320.7773062499991</v>
      </c>
    </row>
    <row r="90" spans="1:4" x14ac:dyDescent="0.35">
      <c r="A90" s="2">
        <v>88.3</v>
      </c>
      <c r="B90">
        <f t="shared" si="3"/>
        <v>147.04249999999999</v>
      </c>
      <c r="C90" s="4">
        <f t="shared" si="4"/>
        <v>-58.742499999999993</v>
      </c>
      <c r="D90">
        <f t="shared" si="5"/>
        <v>3450.6813062499991</v>
      </c>
    </row>
    <row r="91" spans="1:4" x14ac:dyDescent="0.35">
      <c r="A91" s="3">
        <v>109.8</v>
      </c>
      <c r="B91">
        <f t="shared" si="3"/>
        <v>147.04249999999999</v>
      </c>
      <c r="C91" s="4">
        <f t="shared" si="4"/>
        <v>-37.242499999999993</v>
      </c>
      <c r="D91">
        <f t="shared" si="5"/>
        <v>1387.0038062499993</v>
      </c>
    </row>
    <row r="92" spans="1:4" x14ac:dyDescent="0.35">
      <c r="A92" s="2">
        <v>134.30000000000001</v>
      </c>
      <c r="B92">
        <f t="shared" si="3"/>
        <v>147.04249999999999</v>
      </c>
      <c r="C92" s="4">
        <f t="shared" si="4"/>
        <v>-12.742499999999978</v>
      </c>
      <c r="D92">
        <f t="shared" si="5"/>
        <v>162.37130624999946</v>
      </c>
    </row>
    <row r="93" spans="1:4" x14ac:dyDescent="0.35">
      <c r="A93" s="3">
        <v>28.6</v>
      </c>
      <c r="B93">
        <f t="shared" si="3"/>
        <v>147.04249999999999</v>
      </c>
      <c r="C93" s="4">
        <f t="shared" si="4"/>
        <v>-118.4425</v>
      </c>
      <c r="D93">
        <f t="shared" si="5"/>
        <v>14028.625806249998</v>
      </c>
    </row>
    <row r="94" spans="1:4" x14ac:dyDescent="0.35">
      <c r="A94" s="2">
        <v>217.7</v>
      </c>
      <c r="B94">
        <f t="shared" si="3"/>
        <v>147.04249999999999</v>
      </c>
      <c r="C94" s="4">
        <f t="shared" si="4"/>
        <v>70.657499999999999</v>
      </c>
      <c r="D94">
        <f t="shared" si="5"/>
        <v>4992.48230625</v>
      </c>
    </row>
    <row r="95" spans="1:4" x14ac:dyDescent="0.35">
      <c r="A95" s="3">
        <v>250.9</v>
      </c>
      <c r="B95">
        <f t="shared" si="3"/>
        <v>147.04249999999999</v>
      </c>
      <c r="C95" s="4">
        <f t="shared" si="4"/>
        <v>103.85750000000002</v>
      </c>
      <c r="D95">
        <f t="shared" si="5"/>
        <v>10786.380306250003</v>
      </c>
    </row>
    <row r="96" spans="1:4" x14ac:dyDescent="0.35">
      <c r="A96" s="2">
        <v>107.4</v>
      </c>
      <c r="B96">
        <f t="shared" si="3"/>
        <v>147.04249999999999</v>
      </c>
      <c r="C96" s="4">
        <f t="shared" si="4"/>
        <v>-39.642499999999984</v>
      </c>
      <c r="D96">
        <f t="shared" si="5"/>
        <v>1571.5278062499988</v>
      </c>
    </row>
    <row r="97" spans="1:4" x14ac:dyDescent="0.35">
      <c r="A97" s="3">
        <v>163.30000000000001</v>
      </c>
      <c r="B97">
        <f t="shared" si="3"/>
        <v>147.04249999999999</v>
      </c>
      <c r="C97" s="4">
        <f t="shared" si="4"/>
        <v>16.257500000000022</v>
      </c>
      <c r="D97">
        <f t="shared" si="5"/>
        <v>264.30630625000072</v>
      </c>
    </row>
    <row r="98" spans="1:4" x14ac:dyDescent="0.35">
      <c r="A98" s="2">
        <v>197.6</v>
      </c>
      <c r="B98">
        <f t="shared" si="3"/>
        <v>147.04249999999999</v>
      </c>
      <c r="C98" s="4">
        <f t="shared" si="4"/>
        <v>50.557500000000005</v>
      </c>
      <c r="D98">
        <f t="shared" si="5"/>
        <v>2556.0608062500005</v>
      </c>
    </row>
    <row r="99" spans="1:4" x14ac:dyDescent="0.35">
      <c r="A99" s="3">
        <v>184.9</v>
      </c>
      <c r="B99">
        <f t="shared" si="3"/>
        <v>147.04249999999999</v>
      </c>
      <c r="C99" s="4">
        <f t="shared" si="4"/>
        <v>37.857500000000016</v>
      </c>
      <c r="D99">
        <f t="shared" si="5"/>
        <v>1433.1903062500012</v>
      </c>
    </row>
    <row r="100" spans="1:4" x14ac:dyDescent="0.35">
      <c r="A100" s="2">
        <v>289.7</v>
      </c>
      <c r="B100">
        <f t="shared" si="3"/>
        <v>147.04249999999999</v>
      </c>
      <c r="C100" s="4">
        <f t="shared" si="4"/>
        <v>142.6575</v>
      </c>
      <c r="D100">
        <f t="shared" si="5"/>
        <v>20351.16230625</v>
      </c>
    </row>
    <row r="101" spans="1:4" x14ac:dyDescent="0.35">
      <c r="A101" s="3">
        <v>135.19999999999999</v>
      </c>
      <c r="B101">
        <f t="shared" si="3"/>
        <v>147.04249999999999</v>
      </c>
      <c r="C101" s="4">
        <f t="shared" si="4"/>
        <v>-11.842500000000001</v>
      </c>
      <c r="D101">
        <f t="shared" si="5"/>
        <v>140.24480625000004</v>
      </c>
    </row>
    <row r="102" spans="1:4" x14ac:dyDescent="0.35">
      <c r="A102" s="2">
        <v>222.4</v>
      </c>
      <c r="B102">
        <f t="shared" si="3"/>
        <v>147.04249999999999</v>
      </c>
      <c r="C102" s="4">
        <f t="shared" si="4"/>
        <v>75.357500000000016</v>
      </c>
      <c r="D102">
        <f t="shared" si="5"/>
        <v>5678.7528062500023</v>
      </c>
    </row>
    <row r="103" spans="1:4" x14ac:dyDescent="0.35">
      <c r="A103" s="3">
        <v>296.39999999999998</v>
      </c>
      <c r="B103">
        <f t="shared" si="3"/>
        <v>147.04249999999999</v>
      </c>
      <c r="C103" s="4">
        <f t="shared" si="4"/>
        <v>149.35749999999999</v>
      </c>
      <c r="D103">
        <f t="shared" si="5"/>
        <v>22307.662806249995</v>
      </c>
    </row>
    <row r="104" spans="1:4" x14ac:dyDescent="0.35">
      <c r="A104" s="2">
        <v>280.2</v>
      </c>
      <c r="B104">
        <f t="shared" si="3"/>
        <v>147.04249999999999</v>
      </c>
      <c r="C104" s="4">
        <f t="shared" si="4"/>
        <v>133.1575</v>
      </c>
      <c r="D104">
        <f t="shared" si="5"/>
        <v>17730.91980625</v>
      </c>
    </row>
    <row r="105" spans="1:4" x14ac:dyDescent="0.35">
      <c r="A105" s="3">
        <v>187.9</v>
      </c>
      <c r="B105">
        <f t="shared" si="3"/>
        <v>147.04249999999999</v>
      </c>
      <c r="C105" s="4">
        <f t="shared" si="4"/>
        <v>40.857500000000016</v>
      </c>
      <c r="D105">
        <f t="shared" si="5"/>
        <v>1669.3353062500014</v>
      </c>
    </row>
    <row r="106" spans="1:4" x14ac:dyDescent="0.35">
      <c r="A106" s="2">
        <v>238.2</v>
      </c>
      <c r="B106">
        <f t="shared" si="3"/>
        <v>147.04249999999999</v>
      </c>
      <c r="C106" s="4">
        <f t="shared" si="4"/>
        <v>91.157499999999999</v>
      </c>
      <c r="D106">
        <f t="shared" si="5"/>
        <v>8309.6898062500004</v>
      </c>
    </row>
    <row r="107" spans="1:4" x14ac:dyDescent="0.35">
      <c r="A107" s="3">
        <v>137.9</v>
      </c>
      <c r="B107">
        <f t="shared" si="3"/>
        <v>147.04249999999999</v>
      </c>
      <c r="C107" s="4">
        <f t="shared" si="4"/>
        <v>-9.1424999999999841</v>
      </c>
      <c r="D107">
        <f t="shared" si="5"/>
        <v>83.585306249999704</v>
      </c>
    </row>
    <row r="108" spans="1:4" x14ac:dyDescent="0.35">
      <c r="A108" s="2">
        <v>25</v>
      </c>
      <c r="B108">
        <f t="shared" si="3"/>
        <v>147.04249999999999</v>
      </c>
      <c r="C108" s="4">
        <f t="shared" si="4"/>
        <v>-122.04249999999999</v>
      </c>
      <c r="D108">
        <f t="shared" si="5"/>
        <v>14894.371806249997</v>
      </c>
    </row>
    <row r="109" spans="1:4" x14ac:dyDescent="0.35">
      <c r="A109" s="3">
        <v>90.4</v>
      </c>
      <c r="B109">
        <f t="shared" si="3"/>
        <v>147.04249999999999</v>
      </c>
      <c r="C109" s="4">
        <f t="shared" si="4"/>
        <v>-56.642499999999984</v>
      </c>
      <c r="D109">
        <f t="shared" si="5"/>
        <v>3208.3728062499981</v>
      </c>
    </row>
    <row r="110" spans="1:4" x14ac:dyDescent="0.35">
      <c r="A110" s="2">
        <v>13.1</v>
      </c>
      <c r="B110">
        <f t="shared" si="3"/>
        <v>147.04249999999999</v>
      </c>
      <c r="C110" s="4">
        <f t="shared" si="4"/>
        <v>-133.9425</v>
      </c>
      <c r="D110">
        <f t="shared" si="5"/>
        <v>17940.593306249997</v>
      </c>
    </row>
    <row r="111" spans="1:4" x14ac:dyDescent="0.35">
      <c r="A111" s="3">
        <v>255.4</v>
      </c>
      <c r="B111">
        <f t="shared" si="3"/>
        <v>147.04249999999999</v>
      </c>
      <c r="C111" s="4">
        <f t="shared" si="4"/>
        <v>108.35750000000002</v>
      </c>
      <c r="D111">
        <f t="shared" si="5"/>
        <v>11741.347806250003</v>
      </c>
    </row>
    <row r="112" spans="1:4" x14ac:dyDescent="0.35">
      <c r="A112" s="2">
        <v>225.8</v>
      </c>
      <c r="B112">
        <f t="shared" si="3"/>
        <v>147.04249999999999</v>
      </c>
      <c r="C112" s="4">
        <f t="shared" si="4"/>
        <v>78.757500000000022</v>
      </c>
      <c r="D112">
        <f t="shared" si="5"/>
        <v>6202.7438062500032</v>
      </c>
    </row>
    <row r="113" spans="1:4" x14ac:dyDescent="0.35">
      <c r="A113" s="3">
        <v>241.7</v>
      </c>
      <c r="B113">
        <f t="shared" si="3"/>
        <v>147.04249999999999</v>
      </c>
      <c r="C113" s="4">
        <f t="shared" si="4"/>
        <v>94.657499999999999</v>
      </c>
      <c r="D113">
        <f t="shared" si="5"/>
        <v>8960.0423062499995</v>
      </c>
    </row>
    <row r="114" spans="1:4" x14ac:dyDescent="0.35">
      <c r="A114" s="2">
        <v>175.7</v>
      </c>
      <c r="B114">
        <f t="shared" si="3"/>
        <v>147.04249999999999</v>
      </c>
      <c r="C114" s="4">
        <f t="shared" si="4"/>
        <v>28.657499999999999</v>
      </c>
      <c r="D114">
        <f t="shared" si="5"/>
        <v>821.25230624999995</v>
      </c>
    </row>
    <row r="115" spans="1:4" x14ac:dyDescent="0.35">
      <c r="A115" s="3">
        <v>209.6</v>
      </c>
      <c r="B115">
        <f t="shared" si="3"/>
        <v>147.04249999999999</v>
      </c>
      <c r="C115" s="4">
        <f t="shared" si="4"/>
        <v>62.557500000000005</v>
      </c>
      <c r="D115">
        <f t="shared" si="5"/>
        <v>3913.4408062500006</v>
      </c>
    </row>
    <row r="116" spans="1:4" x14ac:dyDescent="0.35">
      <c r="A116" s="2">
        <v>78.2</v>
      </c>
      <c r="B116">
        <f t="shared" si="3"/>
        <v>147.04249999999999</v>
      </c>
      <c r="C116" s="4">
        <f t="shared" si="4"/>
        <v>-68.842499999999987</v>
      </c>
      <c r="D116">
        <f t="shared" si="5"/>
        <v>4739.289806249998</v>
      </c>
    </row>
    <row r="117" spans="1:4" x14ac:dyDescent="0.35">
      <c r="A117" s="3">
        <v>75.099999999999994</v>
      </c>
      <c r="B117">
        <f t="shared" si="3"/>
        <v>147.04249999999999</v>
      </c>
      <c r="C117" s="4">
        <f t="shared" si="4"/>
        <v>-71.942499999999995</v>
      </c>
      <c r="D117">
        <f t="shared" si="5"/>
        <v>5175.723306249999</v>
      </c>
    </row>
    <row r="118" spans="1:4" x14ac:dyDescent="0.35">
      <c r="A118" s="2">
        <v>139.19999999999999</v>
      </c>
      <c r="B118">
        <f t="shared" si="3"/>
        <v>147.04249999999999</v>
      </c>
      <c r="C118" s="4">
        <f t="shared" si="4"/>
        <v>-7.8425000000000011</v>
      </c>
      <c r="D118">
        <f t="shared" si="5"/>
        <v>61.504806250000016</v>
      </c>
    </row>
    <row r="119" spans="1:4" x14ac:dyDescent="0.35">
      <c r="A119" s="3">
        <v>76.400000000000006</v>
      </c>
      <c r="B119">
        <f t="shared" si="3"/>
        <v>147.04249999999999</v>
      </c>
      <c r="C119" s="4">
        <f t="shared" si="4"/>
        <v>-70.642499999999984</v>
      </c>
      <c r="D119">
        <f t="shared" si="5"/>
        <v>4990.3628062499974</v>
      </c>
    </row>
    <row r="120" spans="1:4" x14ac:dyDescent="0.35">
      <c r="A120" s="2">
        <v>125.7</v>
      </c>
      <c r="B120">
        <f t="shared" si="3"/>
        <v>147.04249999999999</v>
      </c>
      <c r="C120" s="4">
        <f t="shared" si="4"/>
        <v>-21.342499999999987</v>
      </c>
      <c r="D120">
        <f t="shared" si="5"/>
        <v>455.50230624999944</v>
      </c>
    </row>
    <row r="121" spans="1:4" x14ac:dyDescent="0.35">
      <c r="A121" s="3">
        <v>19.399999999999999</v>
      </c>
      <c r="B121">
        <f t="shared" si="3"/>
        <v>147.04249999999999</v>
      </c>
      <c r="C121" s="4">
        <f t="shared" si="4"/>
        <v>-127.64249999999998</v>
      </c>
      <c r="D121">
        <f t="shared" si="5"/>
        <v>16292.607806249996</v>
      </c>
    </row>
    <row r="122" spans="1:4" x14ac:dyDescent="0.35">
      <c r="A122" s="2">
        <v>141.30000000000001</v>
      </c>
      <c r="B122">
        <f t="shared" si="3"/>
        <v>147.04249999999999</v>
      </c>
      <c r="C122" s="4">
        <f t="shared" si="4"/>
        <v>-5.7424999999999784</v>
      </c>
      <c r="D122">
        <f t="shared" si="5"/>
        <v>32.976306249999752</v>
      </c>
    </row>
    <row r="123" spans="1:4" x14ac:dyDescent="0.35">
      <c r="A123" s="3">
        <v>18.8</v>
      </c>
      <c r="B123">
        <f t="shared" si="3"/>
        <v>147.04249999999999</v>
      </c>
      <c r="C123" s="4">
        <f t="shared" si="4"/>
        <v>-128.24249999999998</v>
      </c>
      <c r="D123">
        <f t="shared" si="5"/>
        <v>16446.138806249994</v>
      </c>
    </row>
    <row r="124" spans="1:4" x14ac:dyDescent="0.35">
      <c r="A124" s="2">
        <v>224</v>
      </c>
      <c r="B124">
        <f t="shared" si="3"/>
        <v>147.04249999999999</v>
      </c>
      <c r="C124" s="4">
        <f t="shared" si="4"/>
        <v>76.95750000000001</v>
      </c>
      <c r="D124">
        <f t="shared" si="5"/>
        <v>5922.4568062500011</v>
      </c>
    </row>
    <row r="125" spans="1:4" x14ac:dyDescent="0.35">
      <c r="A125" s="3">
        <v>123.1</v>
      </c>
      <c r="B125">
        <f t="shared" si="3"/>
        <v>147.04249999999999</v>
      </c>
      <c r="C125" s="4">
        <f t="shared" si="4"/>
        <v>-23.942499999999995</v>
      </c>
      <c r="D125">
        <f t="shared" si="5"/>
        <v>573.24330624999982</v>
      </c>
    </row>
    <row r="126" spans="1:4" x14ac:dyDescent="0.35">
      <c r="A126" s="2">
        <v>229.5</v>
      </c>
      <c r="B126">
        <f t="shared" si="3"/>
        <v>147.04249999999999</v>
      </c>
      <c r="C126" s="4">
        <f t="shared" si="4"/>
        <v>82.45750000000001</v>
      </c>
      <c r="D126">
        <f t="shared" si="5"/>
        <v>6799.2393062500014</v>
      </c>
    </row>
    <row r="127" spans="1:4" x14ac:dyDescent="0.35">
      <c r="A127" s="3">
        <v>87.2</v>
      </c>
      <c r="B127">
        <f t="shared" si="3"/>
        <v>147.04249999999999</v>
      </c>
      <c r="C127" s="4">
        <f t="shared" si="4"/>
        <v>-59.842499999999987</v>
      </c>
      <c r="D127">
        <f t="shared" si="5"/>
        <v>3581.1248062499985</v>
      </c>
    </row>
    <row r="128" spans="1:4" x14ac:dyDescent="0.35">
      <c r="A128" s="2">
        <v>7.8</v>
      </c>
      <c r="B128">
        <f t="shared" si="3"/>
        <v>147.04249999999999</v>
      </c>
      <c r="C128" s="4">
        <f t="shared" si="4"/>
        <v>-139.24249999999998</v>
      </c>
      <c r="D128">
        <f t="shared" si="5"/>
        <v>19388.473806249993</v>
      </c>
    </row>
    <row r="129" spans="1:4" x14ac:dyDescent="0.35">
      <c r="A129" s="3">
        <v>80.2</v>
      </c>
      <c r="B129">
        <f t="shared" si="3"/>
        <v>147.04249999999999</v>
      </c>
      <c r="C129" s="4">
        <f t="shared" si="4"/>
        <v>-66.842499999999987</v>
      </c>
      <c r="D129">
        <f t="shared" si="5"/>
        <v>4467.9198062499981</v>
      </c>
    </row>
    <row r="130" spans="1:4" x14ac:dyDescent="0.35">
      <c r="A130" s="2">
        <v>220.3</v>
      </c>
      <c r="B130">
        <f t="shared" si="3"/>
        <v>147.04249999999999</v>
      </c>
      <c r="C130" s="4">
        <f t="shared" si="4"/>
        <v>73.257500000000022</v>
      </c>
      <c r="D130">
        <f t="shared" si="5"/>
        <v>5366.6613062500028</v>
      </c>
    </row>
    <row r="131" spans="1:4" x14ac:dyDescent="0.35">
      <c r="A131" s="3">
        <v>59.6</v>
      </c>
      <c r="B131">
        <f t="shared" ref="B131:B194" si="6">AVERAGE($A$2:$A$201)</f>
        <v>147.04249999999999</v>
      </c>
      <c r="C131" s="4">
        <f t="shared" ref="C131:C194" si="7">A131-B131</f>
        <v>-87.442499999999995</v>
      </c>
      <c r="D131">
        <f t="shared" ref="D131:D194" si="8">POWER(C131,2)</f>
        <v>7646.1908062499988</v>
      </c>
    </row>
    <row r="132" spans="1:4" x14ac:dyDescent="0.35">
      <c r="A132" s="2">
        <v>0.7</v>
      </c>
      <c r="B132">
        <f t="shared" si="6"/>
        <v>147.04249999999999</v>
      </c>
      <c r="C132" s="4">
        <f t="shared" si="7"/>
        <v>-146.3425</v>
      </c>
      <c r="D132">
        <f t="shared" si="8"/>
        <v>21416.12730625</v>
      </c>
    </row>
    <row r="133" spans="1:4" x14ac:dyDescent="0.35">
      <c r="A133" s="3">
        <v>265.2</v>
      </c>
      <c r="B133">
        <f t="shared" si="6"/>
        <v>147.04249999999999</v>
      </c>
      <c r="C133" s="4">
        <f t="shared" si="7"/>
        <v>118.1575</v>
      </c>
      <c r="D133">
        <f t="shared" si="8"/>
        <v>13961.19480625</v>
      </c>
    </row>
    <row r="134" spans="1:4" x14ac:dyDescent="0.35">
      <c r="A134" s="2">
        <v>8.4</v>
      </c>
      <c r="B134">
        <f t="shared" si="6"/>
        <v>147.04249999999999</v>
      </c>
      <c r="C134" s="4">
        <f t="shared" si="7"/>
        <v>-138.64249999999998</v>
      </c>
      <c r="D134">
        <f t="shared" si="8"/>
        <v>19221.742806249997</v>
      </c>
    </row>
    <row r="135" spans="1:4" x14ac:dyDescent="0.35">
      <c r="A135" s="3">
        <v>219.8</v>
      </c>
      <c r="B135">
        <f t="shared" si="6"/>
        <v>147.04249999999999</v>
      </c>
      <c r="C135" s="4">
        <f t="shared" si="7"/>
        <v>72.757500000000022</v>
      </c>
      <c r="D135">
        <f t="shared" si="8"/>
        <v>5293.6538062500031</v>
      </c>
    </row>
    <row r="136" spans="1:4" x14ac:dyDescent="0.35">
      <c r="A136" s="2">
        <v>36.9</v>
      </c>
      <c r="B136">
        <f t="shared" si="6"/>
        <v>147.04249999999999</v>
      </c>
      <c r="C136" s="4">
        <f t="shared" si="7"/>
        <v>-110.14249999999998</v>
      </c>
      <c r="D136">
        <f t="shared" si="8"/>
        <v>12131.370306249997</v>
      </c>
    </row>
    <row r="137" spans="1:4" x14ac:dyDescent="0.35">
      <c r="A137" s="3">
        <v>48.3</v>
      </c>
      <c r="B137">
        <f t="shared" si="6"/>
        <v>147.04249999999999</v>
      </c>
      <c r="C137" s="4">
        <f t="shared" si="7"/>
        <v>-98.742499999999993</v>
      </c>
      <c r="D137">
        <f t="shared" si="8"/>
        <v>9750.0813062499983</v>
      </c>
    </row>
    <row r="138" spans="1:4" x14ac:dyDescent="0.35">
      <c r="A138" s="2">
        <v>25.6</v>
      </c>
      <c r="B138">
        <f t="shared" si="6"/>
        <v>147.04249999999999</v>
      </c>
      <c r="C138" s="4">
        <f t="shared" si="7"/>
        <v>-121.4425</v>
      </c>
      <c r="D138">
        <f t="shared" si="8"/>
        <v>14748.280806249999</v>
      </c>
    </row>
    <row r="139" spans="1:4" x14ac:dyDescent="0.35">
      <c r="A139" s="3">
        <v>273.7</v>
      </c>
      <c r="B139">
        <f t="shared" si="6"/>
        <v>147.04249999999999</v>
      </c>
      <c r="C139" s="4">
        <f t="shared" si="7"/>
        <v>126.6575</v>
      </c>
      <c r="D139">
        <f t="shared" si="8"/>
        <v>16042.122306249999</v>
      </c>
    </row>
    <row r="140" spans="1:4" x14ac:dyDescent="0.35">
      <c r="A140" s="2">
        <v>43</v>
      </c>
      <c r="B140">
        <f t="shared" si="6"/>
        <v>147.04249999999999</v>
      </c>
      <c r="C140" s="4">
        <f t="shared" si="7"/>
        <v>-104.04249999999999</v>
      </c>
      <c r="D140">
        <f t="shared" si="8"/>
        <v>10824.841806249999</v>
      </c>
    </row>
    <row r="141" spans="1:4" x14ac:dyDescent="0.35">
      <c r="A141" s="3">
        <v>184.9</v>
      </c>
      <c r="B141">
        <f t="shared" si="6"/>
        <v>147.04249999999999</v>
      </c>
      <c r="C141" s="4">
        <f t="shared" si="7"/>
        <v>37.857500000000016</v>
      </c>
      <c r="D141">
        <f t="shared" si="8"/>
        <v>1433.1903062500012</v>
      </c>
    </row>
    <row r="142" spans="1:4" x14ac:dyDescent="0.35">
      <c r="A142" s="2">
        <v>73.400000000000006</v>
      </c>
      <c r="B142">
        <f t="shared" si="6"/>
        <v>147.04249999999999</v>
      </c>
      <c r="C142" s="4">
        <f t="shared" si="7"/>
        <v>-73.642499999999984</v>
      </c>
      <c r="D142">
        <f t="shared" si="8"/>
        <v>5423.2178062499979</v>
      </c>
    </row>
    <row r="143" spans="1:4" x14ac:dyDescent="0.35">
      <c r="A143" s="3">
        <v>193.7</v>
      </c>
      <c r="B143">
        <f t="shared" si="6"/>
        <v>147.04249999999999</v>
      </c>
      <c r="C143" s="4">
        <f t="shared" si="7"/>
        <v>46.657499999999999</v>
      </c>
      <c r="D143">
        <f t="shared" si="8"/>
        <v>2176.92230625</v>
      </c>
    </row>
    <row r="144" spans="1:4" x14ac:dyDescent="0.35">
      <c r="A144" s="2">
        <v>220.5</v>
      </c>
      <c r="B144">
        <f t="shared" si="6"/>
        <v>147.04249999999999</v>
      </c>
      <c r="C144" s="4">
        <f t="shared" si="7"/>
        <v>73.45750000000001</v>
      </c>
      <c r="D144">
        <f t="shared" si="8"/>
        <v>5396.0043062500017</v>
      </c>
    </row>
    <row r="145" spans="1:4" x14ac:dyDescent="0.35">
      <c r="A145" s="3">
        <v>104.6</v>
      </c>
      <c r="B145">
        <f t="shared" si="6"/>
        <v>147.04249999999999</v>
      </c>
      <c r="C145" s="4">
        <f t="shared" si="7"/>
        <v>-42.442499999999995</v>
      </c>
      <c r="D145">
        <f t="shared" si="8"/>
        <v>1801.3658062499997</v>
      </c>
    </row>
    <row r="146" spans="1:4" x14ac:dyDescent="0.35">
      <c r="A146" s="2">
        <v>96.2</v>
      </c>
      <c r="B146">
        <f t="shared" si="6"/>
        <v>147.04249999999999</v>
      </c>
      <c r="C146" s="4">
        <f t="shared" si="7"/>
        <v>-50.842499999999987</v>
      </c>
      <c r="D146">
        <f t="shared" si="8"/>
        <v>2584.9598062499986</v>
      </c>
    </row>
    <row r="147" spans="1:4" x14ac:dyDescent="0.35">
      <c r="A147" s="3">
        <v>140.30000000000001</v>
      </c>
      <c r="B147">
        <f t="shared" si="6"/>
        <v>147.04249999999999</v>
      </c>
      <c r="C147" s="4">
        <f t="shared" si="7"/>
        <v>-6.7424999999999784</v>
      </c>
      <c r="D147">
        <f t="shared" si="8"/>
        <v>45.461306249999708</v>
      </c>
    </row>
    <row r="148" spans="1:4" x14ac:dyDescent="0.35">
      <c r="A148" s="2">
        <v>240.1</v>
      </c>
      <c r="B148">
        <f t="shared" si="6"/>
        <v>147.04249999999999</v>
      </c>
      <c r="C148" s="4">
        <f t="shared" si="7"/>
        <v>93.057500000000005</v>
      </c>
      <c r="D148">
        <f t="shared" si="8"/>
        <v>8659.6983062500003</v>
      </c>
    </row>
    <row r="149" spans="1:4" x14ac:dyDescent="0.35">
      <c r="A149" s="3">
        <v>243.2</v>
      </c>
      <c r="B149">
        <f t="shared" si="6"/>
        <v>147.04249999999999</v>
      </c>
      <c r="C149" s="4">
        <f t="shared" si="7"/>
        <v>96.157499999999999</v>
      </c>
      <c r="D149">
        <f t="shared" si="8"/>
        <v>9246.2648062499993</v>
      </c>
    </row>
    <row r="150" spans="1:4" x14ac:dyDescent="0.35">
      <c r="A150" s="2">
        <v>38</v>
      </c>
      <c r="B150">
        <f t="shared" si="6"/>
        <v>147.04249999999999</v>
      </c>
      <c r="C150" s="4">
        <f t="shared" si="7"/>
        <v>-109.04249999999999</v>
      </c>
      <c r="D150">
        <f t="shared" si="8"/>
        <v>11890.266806249998</v>
      </c>
    </row>
    <row r="151" spans="1:4" x14ac:dyDescent="0.35">
      <c r="A151" s="3">
        <v>44.7</v>
      </c>
      <c r="B151">
        <f t="shared" si="6"/>
        <v>147.04249999999999</v>
      </c>
      <c r="C151" s="4">
        <f t="shared" si="7"/>
        <v>-102.34249999999999</v>
      </c>
      <c r="D151">
        <f t="shared" si="8"/>
        <v>10473.987306249997</v>
      </c>
    </row>
    <row r="152" spans="1:4" x14ac:dyDescent="0.35">
      <c r="A152" s="2">
        <v>280.7</v>
      </c>
      <c r="B152">
        <f t="shared" si="6"/>
        <v>147.04249999999999</v>
      </c>
      <c r="C152" s="4">
        <f t="shared" si="7"/>
        <v>133.6575</v>
      </c>
      <c r="D152">
        <f t="shared" si="8"/>
        <v>17864.327306250001</v>
      </c>
    </row>
    <row r="153" spans="1:4" x14ac:dyDescent="0.35">
      <c r="A153" s="3">
        <v>121</v>
      </c>
      <c r="B153">
        <f t="shared" si="6"/>
        <v>147.04249999999999</v>
      </c>
      <c r="C153" s="4">
        <f t="shared" si="7"/>
        <v>-26.04249999999999</v>
      </c>
      <c r="D153">
        <f t="shared" si="8"/>
        <v>678.21180624999943</v>
      </c>
    </row>
    <row r="154" spans="1:4" x14ac:dyDescent="0.35">
      <c r="A154" s="2">
        <v>197.6</v>
      </c>
      <c r="B154">
        <f t="shared" si="6"/>
        <v>147.04249999999999</v>
      </c>
      <c r="C154" s="4">
        <f t="shared" si="7"/>
        <v>50.557500000000005</v>
      </c>
      <c r="D154">
        <f t="shared" si="8"/>
        <v>2556.0608062500005</v>
      </c>
    </row>
    <row r="155" spans="1:4" x14ac:dyDescent="0.35">
      <c r="A155" s="3">
        <v>171.3</v>
      </c>
      <c r="B155">
        <f t="shared" si="6"/>
        <v>147.04249999999999</v>
      </c>
      <c r="C155" s="4">
        <f t="shared" si="7"/>
        <v>24.257500000000022</v>
      </c>
      <c r="D155">
        <f t="shared" si="8"/>
        <v>588.42630625000106</v>
      </c>
    </row>
    <row r="156" spans="1:4" x14ac:dyDescent="0.35">
      <c r="A156" s="2">
        <v>187.8</v>
      </c>
      <c r="B156">
        <f t="shared" si="6"/>
        <v>147.04249999999999</v>
      </c>
      <c r="C156" s="4">
        <f t="shared" si="7"/>
        <v>40.757500000000022</v>
      </c>
      <c r="D156">
        <f t="shared" si="8"/>
        <v>1661.1738062500017</v>
      </c>
    </row>
    <row r="157" spans="1:4" x14ac:dyDescent="0.35">
      <c r="A157" s="3">
        <v>4.0999999999999996</v>
      </c>
      <c r="B157">
        <f t="shared" si="6"/>
        <v>147.04249999999999</v>
      </c>
      <c r="C157" s="4">
        <f t="shared" si="7"/>
        <v>-142.9425</v>
      </c>
      <c r="D157">
        <f t="shared" si="8"/>
        <v>20432.558306249997</v>
      </c>
    </row>
    <row r="158" spans="1:4" x14ac:dyDescent="0.35">
      <c r="A158" s="2">
        <v>93.9</v>
      </c>
      <c r="B158">
        <f t="shared" si="6"/>
        <v>147.04249999999999</v>
      </c>
      <c r="C158" s="4">
        <f t="shared" si="7"/>
        <v>-53.142499999999984</v>
      </c>
      <c r="D158">
        <f t="shared" si="8"/>
        <v>2824.1253062499982</v>
      </c>
    </row>
    <row r="159" spans="1:4" x14ac:dyDescent="0.35">
      <c r="A159" s="3">
        <v>149.80000000000001</v>
      </c>
      <c r="B159">
        <f t="shared" si="6"/>
        <v>147.04249999999999</v>
      </c>
      <c r="C159" s="4">
        <f t="shared" si="7"/>
        <v>2.7575000000000216</v>
      </c>
      <c r="D159">
        <f t="shared" si="8"/>
        <v>7.6038062500001189</v>
      </c>
    </row>
    <row r="160" spans="1:4" x14ac:dyDescent="0.35">
      <c r="A160" s="2">
        <v>11.7</v>
      </c>
      <c r="B160">
        <f t="shared" si="6"/>
        <v>147.04249999999999</v>
      </c>
      <c r="C160" s="4">
        <f t="shared" si="7"/>
        <v>-135.3425</v>
      </c>
      <c r="D160">
        <f t="shared" si="8"/>
        <v>18317.592306250001</v>
      </c>
    </row>
    <row r="161" spans="1:4" x14ac:dyDescent="0.35">
      <c r="A161" s="3">
        <v>131.69999999999999</v>
      </c>
      <c r="B161">
        <f t="shared" si="6"/>
        <v>147.04249999999999</v>
      </c>
      <c r="C161" s="4">
        <f t="shared" si="7"/>
        <v>-15.342500000000001</v>
      </c>
      <c r="D161">
        <f t="shared" si="8"/>
        <v>235.39230625000005</v>
      </c>
    </row>
    <row r="162" spans="1:4" x14ac:dyDescent="0.35">
      <c r="A162" s="2">
        <v>172.5</v>
      </c>
      <c r="B162">
        <f t="shared" si="6"/>
        <v>147.04249999999999</v>
      </c>
      <c r="C162" s="4">
        <f t="shared" si="7"/>
        <v>25.45750000000001</v>
      </c>
      <c r="D162">
        <f t="shared" si="8"/>
        <v>648.08430625000051</v>
      </c>
    </row>
    <row r="163" spans="1:4" x14ac:dyDescent="0.35">
      <c r="A163" s="3">
        <v>85.7</v>
      </c>
      <c r="B163">
        <f t="shared" si="6"/>
        <v>147.04249999999999</v>
      </c>
      <c r="C163" s="4">
        <f t="shared" si="7"/>
        <v>-61.342499999999987</v>
      </c>
      <c r="D163">
        <f t="shared" si="8"/>
        <v>3762.9023062499982</v>
      </c>
    </row>
    <row r="164" spans="1:4" x14ac:dyDescent="0.35">
      <c r="A164" s="2">
        <v>188.4</v>
      </c>
      <c r="B164">
        <f t="shared" si="6"/>
        <v>147.04249999999999</v>
      </c>
      <c r="C164" s="4">
        <f t="shared" si="7"/>
        <v>41.357500000000016</v>
      </c>
      <c r="D164">
        <f t="shared" si="8"/>
        <v>1710.4428062500012</v>
      </c>
    </row>
    <row r="165" spans="1:4" x14ac:dyDescent="0.35">
      <c r="A165" s="3">
        <v>163.5</v>
      </c>
      <c r="B165">
        <f t="shared" si="6"/>
        <v>147.04249999999999</v>
      </c>
      <c r="C165" s="4">
        <f t="shared" si="7"/>
        <v>16.45750000000001</v>
      </c>
      <c r="D165">
        <f t="shared" si="8"/>
        <v>270.84930625000032</v>
      </c>
    </row>
    <row r="166" spans="1:4" x14ac:dyDescent="0.35">
      <c r="A166" s="2">
        <v>117.2</v>
      </c>
      <c r="B166">
        <f t="shared" si="6"/>
        <v>147.04249999999999</v>
      </c>
      <c r="C166" s="4">
        <f t="shared" si="7"/>
        <v>-29.842499999999987</v>
      </c>
      <c r="D166">
        <f t="shared" si="8"/>
        <v>890.57480624999926</v>
      </c>
    </row>
    <row r="167" spans="1:4" x14ac:dyDescent="0.35">
      <c r="A167" s="3">
        <v>234.5</v>
      </c>
      <c r="B167">
        <f t="shared" si="6"/>
        <v>147.04249999999999</v>
      </c>
      <c r="C167" s="4">
        <f t="shared" si="7"/>
        <v>87.45750000000001</v>
      </c>
      <c r="D167">
        <f t="shared" si="8"/>
        <v>7648.8143062500021</v>
      </c>
    </row>
    <row r="168" spans="1:4" x14ac:dyDescent="0.35">
      <c r="A168" s="2">
        <v>17.899999999999999</v>
      </c>
      <c r="B168">
        <f t="shared" si="6"/>
        <v>147.04249999999999</v>
      </c>
      <c r="C168" s="4">
        <f t="shared" si="7"/>
        <v>-129.14249999999998</v>
      </c>
      <c r="D168">
        <f t="shared" si="8"/>
        <v>16677.785306249996</v>
      </c>
    </row>
    <row r="169" spans="1:4" x14ac:dyDescent="0.35">
      <c r="A169" s="3">
        <v>206.8</v>
      </c>
      <c r="B169">
        <f t="shared" si="6"/>
        <v>147.04249999999999</v>
      </c>
      <c r="C169" s="4">
        <f t="shared" si="7"/>
        <v>59.757500000000022</v>
      </c>
      <c r="D169">
        <f t="shared" si="8"/>
        <v>3570.9588062500025</v>
      </c>
    </row>
    <row r="170" spans="1:4" x14ac:dyDescent="0.35">
      <c r="A170" s="2">
        <v>215.4</v>
      </c>
      <c r="B170">
        <f t="shared" si="6"/>
        <v>147.04249999999999</v>
      </c>
      <c r="C170" s="4">
        <f t="shared" si="7"/>
        <v>68.357500000000016</v>
      </c>
      <c r="D170">
        <f t="shared" si="8"/>
        <v>4672.7478062500022</v>
      </c>
    </row>
    <row r="171" spans="1:4" x14ac:dyDescent="0.35">
      <c r="A171" s="3">
        <v>284.3</v>
      </c>
      <c r="B171">
        <f t="shared" si="6"/>
        <v>147.04249999999999</v>
      </c>
      <c r="C171" s="4">
        <f t="shared" si="7"/>
        <v>137.25750000000002</v>
      </c>
      <c r="D171">
        <f t="shared" si="8"/>
        <v>18839.621306250006</v>
      </c>
    </row>
    <row r="172" spans="1:4" x14ac:dyDescent="0.35">
      <c r="A172" s="2">
        <v>50</v>
      </c>
      <c r="B172">
        <f t="shared" si="6"/>
        <v>147.04249999999999</v>
      </c>
      <c r="C172" s="4">
        <f t="shared" si="7"/>
        <v>-97.04249999999999</v>
      </c>
      <c r="D172">
        <f t="shared" si="8"/>
        <v>9417.2468062499975</v>
      </c>
    </row>
    <row r="173" spans="1:4" x14ac:dyDescent="0.35">
      <c r="A173" s="3">
        <v>164.5</v>
      </c>
      <c r="B173">
        <f t="shared" si="6"/>
        <v>147.04249999999999</v>
      </c>
      <c r="C173" s="4">
        <f t="shared" si="7"/>
        <v>17.45750000000001</v>
      </c>
      <c r="D173">
        <f t="shared" si="8"/>
        <v>304.76430625000035</v>
      </c>
    </row>
    <row r="174" spans="1:4" x14ac:dyDescent="0.35">
      <c r="A174" s="2">
        <v>19.600000000000001</v>
      </c>
      <c r="B174">
        <f t="shared" si="6"/>
        <v>147.04249999999999</v>
      </c>
      <c r="C174" s="4">
        <f t="shared" si="7"/>
        <v>-127.4425</v>
      </c>
      <c r="D174">
        <f t="shared" si="8"/>
        <v>16241.590806249998</v>
      </c>
    </row>
    <row r="175" spans="1:4" x14ac:dyDescent="0.35">
      <c r="A175" s="3">
        <v>168.4</v>
      </c>
      <c r="B175">
        <f t="shared" si="6"/>
        <v>147.04249999999999</v>
      </c>
      <c r="C175" s="4">
        <f t="shared" si="7"/>
        <v>21.357500000000016</v>
      </c>
      <c r="D175">
        <f t="shared" si="8"/>
        <v>456.14280625000066</v>
      </c>
    </row>
    <row r="176" spans="1:4" x14ac:dyDescent="0.35">
      <c r="A176" s="2">
        <v>222.4</v>
      </c>
      <c r="B176">
        <f t="shared" si="6"/>
        <v>147.04249999999999</v>
      </c>
      <c r="C176" s="4">
        <f t="shared" si="7"/>
        <v>75.357500000000016</v>
      </c>
      <c r="D176">
        <f t="shared" si="8"/>
        <v>5678.7528062500023</v>
      </c>
    </row>
    <row r="177" spans="1:4" x14ac:dyDescent="0.35">
      <c r="A177" s="3">
        <v>276.89999999999998</v>
      </c>
      <c r="B177">
        <f t="shared" si="6"/>
        <v>147.04249999999999</v>
      </c>
      <c r="C177" s="4">
        <f t="shared" si="7"/>
        <v>129.85749999999999</v>
      </c>
      <c r="D177">
        <f t="shared" si="8"/>
        <v>16862.970306249998</v>
      </c>
    </row>
    <row r="178" spans="1:4" x14ac:dyDescent="0.35">
      <c r="A178" s="2">
        <v>248.4</v>
      </c>
      <c r="B178">
        <f t="shared" si="6"/>
        <v>147.04249999999999</v>
      </c>
      <c r="C178" s="4">
        <f t="shared" si="7"/>
        <v>101.35750000000002</v>
      </c>
      <c r="D178">
        <f t="shared" si="8"/>
        <v>10273.342806250002</v>
      </c>
    </row>
    <row r="179" spans="1:4" x14ac:dyDescent="0.35">
      <c r="A179" s="3">
        <v>170.2</v>
      </c>
      <c r="B179">
        <f t="shared" si="6"/>
        <v>147.04249999999999</v>
      </c>
      <c r="C179" s="4">
        <f t="shared" si="7"/>
        <v>23.157499999999999</v>
      </c>
      <c r="D179">
        <f t="shared" si="8"/>
        <v>536.26980624999999</v>
      </c>
    </row>
    <row r="180" spans="1:4" x14ac:dyDescent="0.35">
      <c r="A180" s="2">
        <v>276.7</v>
      </c>
      <c r="B180">
        <f t="shared" si="6"/>
        <v>147.04249999999999</v>
      </c>
      <c r="C180" s="4">
        <f t="shared" si="7"/>
        <v>129.6575</v>
      </c>
      <c r="D180">
        <f t="shared" si="8"/>
        <v>16811.067306249999</v>
      </c>
    </row>
    <row r="181" spans="1:4" x14ac:dyDescent="0.35">
      <c r="A181" s="3">
        <v>165.6</v>
      </c>
      <c r="B181">
        <f t="shared" si="6"/>
        <v>147.04249999999999</v>
      </c>
      <c r="C181" s="4">
        <f t="shared" si="7"/>
        <v>18.557500000000005</v>
      </c>
      <c r="D181">
        <f t="shared" si="8"/>
        <v>344.38080625000015</v>
      </c>
    </row>
    <row r="182" spans="1:4" x14ac:dyDescent="0.35">
      <c r="A182" s="2">
        <v>156.6</v>
      </c>
      <c r="B182">
        <f t="shared" si="6"/>
        <v>147.04249999999999</v>
      </c>
      <c r="C182" s="4">
        <f t="shared" si="7"/>
        <v>9.5575000000000045</v>
      </c>
      <c r="D182">
        <f t="shared" si="8"/>
        <v>91.345806250000081</v>
      </c>
    </row>
    <row r="183" spans="1:4" x14ac:dyDescent="0.35">
      <c r="A183" s="3">
        <v>218.5</v>
      </c>
      <c r="B183">
        <f t="shared" si="6"/>
        <v>147.04249999999999</v>
      </c>
      <c r="C183" s="4">
        <f t="shared" si="7"/>
        <v>71.45750000000001</v>
      </c>
      <c r="D183">
        <f t="shared" si="8"/>
        <v>5106.1743062500018</v>
      </c>
    </row>
    <row r="184" spans="1:4" x14ac:dyDescent="0.35">
      <c r="A184" s="2">
        <v>56.2</v>
      </c>
      <c r="B184">
        <f t="shared" si="6"/>
        <v>147.04249999999999</v>
      </c>
      <c r="C184" s="4">
        <f t="shared" si="7"/>
        <v>-90.842499999999987</v>
      </c>
      <c r="D184">
        <f t="shared" si="8"/>
        <v>8252.3598062499968</v>
      </c>
    </row>
    <row r="185" spans="1:4" x14ac:dyDescent="0.35">
      <c r="A185" s="3">
        <v>287.60000000000002</v>
      </c>
      <c r="B185">
        <f t="shared" si="6"/>
        <v>147.04249999999999</v>
      </c>
      <c r="C185" s="4">
        <f t="shared" si="7"/>
        <v>140.55750000000003</v>
      </c>
      <c r="D185">
        <f t="shared" si="8"/>
        <v>19756.410806250009</v>
      </c>
    </row>
    <row r="186" spans="1:4" x14ac:dyDescent="0.35">
      <c r="A186" s="2">
        <v>253.8</v>
      </c>
      <c r="B186">
        <f t="shared" si="6"/>
        <v>147.04249999999999</v>
      </c>
      <c r="C186" s="4">
        <f t="shared" si="7"/>
        <v>106.75750000000002</v>
      </c>
      <c r="D186">
        <f t="shared" si="8"/>
        <v>11397.163806250004</v>
      </c>
    </row>
    <row r="187" spans="1:4" x14ac:dyDescent="0.35">
      <c r="A187" s="3">
        <v>205</v>
      </c>
      <c r="B187">
        <f t="shared" si="6"/>
        <v>147.04249999999999</v>
      </c>
      <c r="C187" s="4">
        <f t="shared" si="7"/>
        <v>57.95750000000001</v>
      </c>
      <c r="D187">
        <f t="shared" si="8"/>
        <v>3359.0718062500014</v>
      </c>
    </row>
    <row r="188" spans="1:4" x14ac:dyDescent="0.35">
      <c r="A188" s="2">
        <v>139.5</v>
      </c>
      <c r="B188">
        <f t="shared" si="6"/>
        <v>147.04249999999999</v>
      </c>
      <c r="C188" s="4">
        <f t="shared" si="7"/>
        <v>-7.5424999999999898</v>
      </c>
      <c r="D188">
        <f t="shared" si="8"/>
        <v>56.889306249999848</v>
      </c>
    </row>
    <row r="189" spans="1:4" x14ac:dyDescent="0.35">
      <c r="A189" s="3">
        <v>191.1</v>
      </c>
      <c r="B189">
        <f t="shared" si="6"/>
        <v>147.04249999999999</v>
      </c>
      <c r="C189" s="4">
        <f t="shared" si="7"/>
        <v>44.057500000000005</v>
      </c>
      <c r="D189">
        <f t="shared" si="8"/>
        <v>1941.0633062500003</v>
      </c>
    </row>
    <row r="190" spans="1:4" x14ac:dyDescent="0.35">
      <c r="A190" s="2">
        <v>286</v>
      </c>
      <c r="B190">
        <f t="shared" si="6"/>
        <v>147.04249999999999</v>
      </c>
      <c r="C190" s="4">
        <f t="shared" si="7"/>
        <v>138.95750000000001</v>
      </c>
      <c r="D190">
        <f t="shared" si="8"/>
        <v>19309.186806250003</v>
      </c>
    </row>
    <row r="191" spans="1:4" x14ac:dyDescent="0.35">
      <c r="A191" s="3">
        <v>18.7</v>
      </c>
      <c r="B191">
        <f t="shared" si="6"/>
        <v>147.04249999999999</v>
      </c>
      <c r="C191" s="4">
        <f t="shared" si="7"/>
        <v>-128.3425</v>
      </c>
      <c r="D191">
        <f t="shared" si="8"/>
        <v>16471.797306249999</v>
      </c>
    </row>
    <row r="192" spans="1:4" x14ac:dyDescent="0.35">
      <c r="A192" s="2">
        <v>39.5</v>
      </c>
      <c r="B192">
        <f t="shared" si="6"/>
        <v>147.04249999999999</v>
      </c>
      <c r="C192" s="4">
        <f t="shared" si="7"/>
        <v>-107.54249999999999</v>
      </c>
      <c r="D192">
        <f t="shared" si="8"/>
        <v>11565.389306249997</v>
      </c>
    </row>
    <row r="193" spans="1:4" x14ac:dyDescent="0.35">
      <c r="A193" s="3">
        <v>75.5</v>
      </c>
      <c r="B193">
        <f t="shared" si="6"/>
        <v>147.04249999999999</v>
      </c>
      <c r="C193" s="4">
        <f t="shared" si="7"/>
        <v>-71.54249999999999</v>
      </c>
      <c r="D193">
        <f t="shared" si="8"/>
        <v>5118.3293062499988</v>
      </c>
    </row>
    <row r="194" spans="1:4" x14ac:dyDescent="0.35">
      <c r="A194" s="2">
        <v>17.2</v>
      </c>
      <c r="B194">
        <f t="shared" si="6"/>
        <v>147.04249999999999</v>
      </c>
      <c r="C194" s="4">
        <f t="shared" si="7"/>
        <v>-129.8425</v>
      </c>
      <c r="D194">
        <f t="shared" si="8"/>
        <v>16859.074806249999</v>
      </c>
    </row>
    <row r="195" spans="1:4" x14ac:dyDescent="0.35">
      <c r="A195" s="3">
        <v>166.8</v>
      </c>
      <c r="B195">
        <f t="shared" ref="B195:B201" si="9">AVERAGE($A$2:$A$201)</f>
        <v>147.04249999999999</v>
      </c>
      <c r="C195" s="4">
        <f t="shared" ref="C195:C201" si="10">A195-B195</f>
        <v>19.757500000000022</v>
      </c>
      <c r="D195">
        <f t="shared" ref="D195:D201" si="11">POWER(C195,2)</f>
        <v>390.35880625000084</v>
      </c>
    </row>
    <row r="196" spans="1:4" x14ac:dyDescent="0.35">
      <c r="A196" s="2">
        <v>149.69999999999999</v>
      </c>
      <c r="B196">
        <f t="shared" si="9"/>
        <v>147.04249999999999</v>
      </c>
      <c r="C196" s="4">
        <f t="shared" si="10"/>
        <v>2.6574999999999989</v>
      </c>
      <c r="D196">
        <f t="shared" si="11"/>
        <v>7.0623062499999936</v>
      </c>
    </row>
    <row r="197" spans="1:4" x14ac:dyDescent="0.35">
      <c r="A197" s="3">
        <v>38.200000000000003</v>
      </c>
      <c r="B197">
        <f t="shared" si="9"/>
        <v>147.04249999999999</v>
      </c>
      <c r="C197" s="4">
        <f t="shared" si="10"/>
        <v>-108.84249999999999</v>
      </c>
      <c r="D197">
        <f t="shared" si="11"/>
        <v>11846.689806249997</v>
      </c>
    </row>
    <row r="198" spans="1:4" x14ac:dyDescent="0.35">
      <c r="A198" s="2">
        <v>94.2</v>
      </c>
      <c r="B198">
        <f t="shared" si="9"/>
        <v>147.04249999999999</v>
      </c>
      <c r="C198" s="4">
        <f t="shared" si="10"/>
        <v>-52.842499999999987</v>
      </c>
      <c r="D198">
        <f t="shared" si="11"/>
        <v>2792.3298062499985</v>
      </c>
    </row>
    <row r="199" spans="1:4" x14ac:dyDescent="0.35">
      <c r="A199" s="3">
        <v>177</v>
      </c>
      <c r="B199">
        <f t="shared" si="9"/>
        <v>147.04249999999999</v>
      </c>
      <c r="C199" s="4">
        <f t="shared" si="10"/>
        <v>29.95750000000001</v>
      </c>
      <c r="D199">
        <f t="shared" si="11"/>
        <v>897.45180625000057</v>
      </c>
    </row>
    <row r="200" spans="1:4" x14ac:dyDescent="0.35">
      <c r="A200" s="2">
        <v>283.60000000000002</v>
      </c>
      <c r="B200">
        <f t="shared" si="9"/>
        <v>147.04249999999999</v>
      </c>
      <c r="C200" s="4">
        <f t="shared" si="10"/>
        <v>136.55750000000003</v>
      </c>
      <c r="D200">
        <f t="shared" si="11"/>
        <v>18647.95080625001</v>
      </c>
    </row>
    <row r="201" spans="1:4" x14ac:dyDescent="0.35">
      <c r="A201" s="3">
        <v>232.1</v>
      </c>
      <c r="B201">
        <f t="shared" si="9"/>
        <v>147.04249999999999</v>
      </c>
      <c r="C201" s="4">
        <f t="shared" si="10"/>
        <v>85.057500000000005</v>
      </c>
      <c r="D201">
        <f t="shared" si="11"/>
        <v>7234.7783062500012</v>
      </c>
    </row>
  </sheetData>
  <autoFilter ref="A1:D1" xr:uid="{6AE9DD4B-478C-47DB-B2B6-83219BD4AA4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9F3D-EE65-4F68-AD79-37D3D2777386}">
  <sheetPr codeName="Sheet8"/>
  <dimension ref="A1:K201"/>
  <sheetViews>
    <sheetView zoomScaleNormal="100" workbookViewId="0">
      <selection activeCell="I17" sqref="I17"/>
    </sheetView>
  </sheetViews>
  <sheetFormatPr defaultRowHeight="14.5" x14ac:dyDescent="0.35"/>
  <cols>
    <col min="1" max="1" width="11.81640625" bestFit="1" customWidth="1"/>
    <col min="2" max="2" width="14.1796875" bestFit="1" customWidth="1"/>
    <col min="3" max="3" width="15.7265625" bestFit="1" customWidth="1"/>
    <col min="4" max="4" width="5.81640625" bestFit="1" customWidth="1"/>
    <col min="5" max="5" width="7.81640625" bestFit="1" customWidth="1"/>
    <col min="6" max="6" width="12.54296875" bestFit="1" customWidth="1"/>
    <col min="7" max="7" width="7.26953125" bestFit="1" customWidth="1"/>
  </cols>
  <sheetData>
    <row r="1" spans="1:11" x14ac:dyDescent="0.35">
      <c r="A1" t="s">
        <v>223</v>
      </c>
      <c r="B1" t="s">
        <v>4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J1" t="s">
        <v>225</v>
      </c>
      <c r="K1" t="s">
        <v>226</v>
      </c>
    </row>
    <row r="2" spans="1:11" x14ac:dyDescent="0.35">
      <c r="A2" t="s">
        <v>5</v>
      </c>
      <c r="B2" t="s">
        <v>7</v>
      </c>
      <c r="C2" t="s">
        <v>6</v>
      </c>
      <c r="D2">
        <v>230.1</v>
      </c>
      <c r="E2">
        <v>37.799999999999997</v>
      </c>
      <c r="F2">
        <v>69.2</v>
      </c>
      <c r="G2">
        <v>22.1</v>
      </c>
    </row>
    <row r="3" spans="1:11" x14ac:dyDescent="0.35">
      <c r="A3" t="s">
        <v>5</v>
      </c>
      <c r="B3" t="s">
        <v>9</v>
      </c>
      <c r="C3" t="s">
        <v>8</v>
      </c>
      <c r="D3">
        <v>44.5</v>
      </c>
      <c r="E3">
        <v>39.299999999999997</v>
      </c>
      <c r="F3">
        <v>45.1</v>
      </c>
      <c r="G3">
        <v>10.4</v>
      </c>
      <c r="J3" t="s">
        <v>227</v>
      </c>
      <c r="K3" t="s">
        <v>228</v>
      </c>
    </row>
    <row r="4" spans="1:11" x14ac:dyDescent="0.35">
      <c r="A4" t="s">
        <v>5</v>
      </c>
      <c r="B4" t="s">
        <v>11</v>
      </c>
      <c r="C4" t="s">
        <v>10</v>
      </c>
      <c r="D4">
        <v>17.2</v>
      </c>
      <c r="E4">
        <v>45.9</v>
      </c>
      <c r="F4">
        <v>69.3</v>
      </c>
      <c r="G4">
        <v>12</v>
      </c>
      <c r="K4" t="s">
        <v>229</v>
      </c>
    </row>
    <row r="5" spans="1:11" x14ac:dyDescent="0.35">
      <c r="A5" t="s">
        <v>5</v>
      </c>
      <c r="B5" t="s">
        <v>12</v>
      </c>
      <c r="C5" t="s">
        <v>8</v>
      </c>
      <c r="D5">
        <v>151.5</v>
      </c>
      <c r="E5">
        <v>41.3</v>
      </c>
      <c r="F5">
        <v>58.5</v>
      </c>
      <c r="G5">
        <v>16.5</v>
      </c>
      <c r="K5" t="s">
        <v>230</v>
      </c>
    </row>
    <row r="6" spans="1:11" x14ac:dyDescent="0.35">
      <c r="A6" t="s">
        <v>5</v>
      </c>
      <c r="B6" t="s">
        <v>14</v>
      </c>
      <c r="C6" t="s">
        <v>13</v>
      </c>
      <c r="D6">
        <v>180.8</v>
      </c>
      <c r="E6">
        <v>10.8</v>
      </c>
      <c r="F6">
        <v>58.4</v>
      </c>
      <c r="G6">
        <v>17.899999999999999</v>
      </c>
    </row>
    <row r="7" spans="1:11" x14ac:dyDescent="0.35">
      <c r="A7" t="s">
        <v>5</v>
      </c>
      <c r="B7" t="s">
        <v>16</v>
      </c>
      <c r="C7" t="s">
        <v>15</v>
      </c>
      <c r="D7">
        <v>8.6999999999999993</v>
      </c>
      <c r="E7">
        <v>48.9</v>
      </c>
      <c r="F7">
        <v>75</v>
      </c>
      <c r="G7">
        <v>7.2</v>
      </c>
    </row>
    <row r="8" spans="1:11" x14ac:dyDescent="0.35">
      <c r="A8" t="s">
        <v>5</v>
      </c>
      <c r="B8" t="s">
        <v>18</v>
      </c>
      <c r="C8" t="s">
        <v>17</v>
      </c>
      <c r="D8">
        <v>57.5</v>
      </c>
      <c r="E8">
        <v>32.799999999999997</v>
      </c>
      <c r="F8">
        <v>23.5</v>
      </c>
      <c r="G8">
        <v>11.8</v>
      </c>
    </row>
    <row r="9" spans="1:11" x14ac:dyDescent="0.35">
      <c r="A9" t="s">
        <v>5</v>
      </c>
      <c r="B9" t="s">
        <v>20</v>
      </c>
      <c r="C9" t="s">
        <v>19</v>
      </c>
      <c r="D9">
        <v>120.2</v>
      </c>
      <c r="E9">
        <v>19.600000000000001</v>
      </c>
      <c r="F9">
        <v>11.6</v>
      </c>
      <c r="G9">
        <v>13.2</v>
      </c>
    </row>
    <row r="10" spans="1:11" x14ac:dyDescent="0.35">
      <c r="A10" t="s">
        <v>5</v>
      </c>
      <c r="B10" t="s">
        <v>22</v>
      </c>
      <c r="C10" t="s">
        <v>21</v>
      </c>
      <c r="D10">
        <v>8.6</v>
      </c>
      <c r="E10">
        <v>2.1</v>
      </c>
      <c r="F10">
        <v>1</v>
      </c>
      <c r="G10">
        <v>4.8</v>
      </c>
    </row>
    <row r="11" spans="1:11" x14ac:dyDescent="0.35">
      <c r="A11" t="s">
        <v>5</v>
      </c>
      <c r="B11" t="s">
        <v>9</v>
      </c>
      <c r="C11" t="s">
        <v>23</v>
      </c>
      <c r="D11">
        <v>199.8</v>
      </c>
      <c r="E11">
        <v>2.6</v>
      </c>
      <c r="F11">
        <v>21.2</v>
      </c>
      <c r="G11">
        <v>15.6</v>
      </c>
    </row>
    <row r="12" spans="1:11" x14ac:dyDescent="0.35">
      <c r="A12" t="s">
        <v>5</v>
      </c>
      <c r="B12" t="s">
        <v>25</v>
      </c>
      <c r="C12" t="s">
        <v>24</v>
      </c>
      <c r="D12">
        <v>66.099999999999994</v>
      </c>
      <c r="E12">
        <v>5.8</v>
      </c>
      <c r="F12">
        <v>24.2</v>
      </c>
      <c r="G12">
        <v>12.6</v>
      </c>
    </row>
    <row r="13" spans="1:11" x14ac:dyDescent="0.35">
      <c r="A13" t="s">
        <v>5</v>
      </c>
      <c r="B13" t="s">
        <v>27</v>
      </c>
      <c r="C13" t="s">
        <v>26</v>
      </c>
      <c r="D13">
        <v>214.7</v>
      </c>
      <c r="E13">
        <v>24</v>
      </c>
      <c r="F13">
        <v>4</v>
      </c>
      <c r="G13">
        <v>17.399999999999999</v>
      </c>
    </row>
    <row r="14" spans="1:11" x14ac:dyDescent="0.35">
      <c r="A14" t="s">
        <v>5</v>
      </c>
      <c r="B14" t="s">
        <v>22</v>
      </c>
      <c r="C14" t="s">
        <v>28</v>
      </c>
      <c r="D14">
        <v>23.8</v>
      </c>
      <c r="E14">
        <v>35.1</v>
      </c>
      <c r="F14">
        <v>65.900000000000006</v>
      </c>
      <c r="G14">
        <v>9.1999999999999993</v>
      </c>
    </row>
    <row r="15" spans="1:11" x14ac:dyDescent="0.35">
      <c r="A15" t="s">
        <v>5</v>
      </c>
      <c r="B15" t="s">
        <v>18</v>
      </c>
      <c r="C15" t="s">
        <v>29</v>
      </c>
      <c r="D15">
        <v>97.5</v>
      </c>
      <c r="E15">
        <v>7.6</v>
      </c>
      <c r="F15">
        <v>7.2</v>
      </c>
      <c r="G15">
        <v>13.7</v>
      </c>
    </row>
    <row r="16" spans="1:11" x14ac:dyDescent="0.35">
      <c r="A16" t="s">
        <v>5</v>
      </c>
      <c r="B16" t="s">
        <v>18</v>
      </c>
      <c r="C16" t="s">
        <v>30</v>
      </c>
      <c r="D16">
        <v>204.1</v>
      </c>
      <c r="E16">
        <v>32.9</v>
      </c>
      <c r="F16">
        <v>46</v>
      </c>
      <c r="G16">
        <v>19</v>
      </c>
    </row>
    <row r="17" spans="1:7" x14ac:dyDescent="0.35">
      <c r="A17" t="s">
        <v>5</v>
      </c>
      <c r="B17" t="s">
        <v>32</v>
      </c>
      <c r="C17" t="s">
        <v>31</v>
      </c>
      <c r="D17">
        <v>195.4</v>
      </c>
      <c r="E17">
        <v>47.7</v>
      </c>
      <c r="F17">
        <v>52.9</v>
      </c>
      <c r="G17">
        <v>22.4</v>
      </c>
    </row>
    <row r="18" spans="1:7" x14ac:dyDescent="0.35">
      <c r="A18" t="s">
        <v>5</v>
      </c>
      <c r="B18" t="s">
        <v>11</v>
      </c>
      <c r="C18" t="s">
        <v>33</v>
      </c>
      <c r="D18">
        <v>67.8</v>
      </c>
      <c r="E18">
        <v>36.6</v>
      </c>
      <c r="F18">
        <v>114</v>
      </c>
      <c r="G18">
        <v>12.5</v>
      </c>
    </row>
    <row r="19" spans="1:7" x14ac:dyDescent="0.35">
      <c r="A19" t="s">
        <v>5</v>
      </c>
      <c r="B19" t="s">
        <v>35</v>
      </c>
      <c r="C19" t="s">
        <v>34</v>
      </c>
      <c r="D19">
        <v>281.39999999999998</v>
      </c>
      <c r="E19">
        <v>39.6</v>
      </c>
      <c r="F19">
        <v>55.8</v>
      </c>
      <c r="G19">
        <v>24.4</v>
      </c>
    </row>
    <row r="20" spans="1:7" x14ac:dyDescent="0.35">
      <c r="A20" t="s">
        <v>5</v>
      </c>
      <c r="B20" t="s">
        <v>37</v>
      </c>
      <c r="C20" t="s">
        <v>36</v>
      </c>
      <c r="D20">
        <v>69.2</v>
      </c>
      <c r="E20">
        <v>20.5</v>
      </c>
      <c r="F20">
        <v>18.3</v>
      </c>
      <c r="G20">
        <v>11.3</v>
      </c>
    </row>
    <row r="21" spans="1:7" x14ac:dyDescent="0.35">
      <c r="A21" t="s">
        <v>5</v>
      </c>
      <c r="B21" t="s">
        <v>39</v>
      </c>
      <c r="C21" t="s">
        <v>38</v>
      </c>
      <c r="D21">
        <v>147.30000000000001</v>
      </c>
      <c r="E21">
        <v>23.9</v>
      </c>
      <c r="F21">
        <v>19.100000000000001</v>
      </c>
      <c r="G21">
        <v>14.6</v>
      </c>
    </row>
    <row r="22" spans="1:7" x14ac:dyDescent="0.35">
      <c r="A22" t="s">
        <v>5</v>
      </c>
      <c r="B22" t="s">
        <v>41</v>
      </c>
      <c r="C22" t="s">
        <v>40</v>
      </c>
      <c r="D22">
        <v>218.4</v>
      </c>
      <c r="E22">
        <v>27.7</v>
      </c>
      <c r="F22">
        <v>53.4</v>
      </c>
      <c r="G22">
        <v>18</v>
      </c>
    </row>
    <row r="23" spans="1:7" x14ac:dyDescent="0.35">
      <c r="A23" t="s">
        <v>5</v>
      </c>
      <c r="B23" t="s">
        <v>43</v>
      </c>
      <c r="C23" t="s">
        <v>42</v>
      </c>
      <c r="D23">
        <v>237.4</v>
      </c>
      <c r="E23">
        <v>5.0999999999999996</v>
      </c>
      <c r="F23">
        <v>23.5</v>
      </c>
      <c r="G23">
        <v>17.5</v>
      </c>
    </row>
    <row r="24" spans="1:7" x14ac:dyDescent="0.35">
      <c r="A24" t="s">
        <v>5</v>
      </c>
      <c r="B24" t="s">
        <v>43</v>
      </c>
      <c r="C24" t="s">
        <v>44</v>
      </c>
      <c r="D24">
        <v>13.2</v>
      </c>
      <c r="E24">
        <v>15.9</v>
      </c>
      <c r="F24">
        <v>49.6</v>
      </c>
      <c r="G24">
        <v>5.6</v>
      </c>
    </row>
    <row r="25" spans="1:7" x14ac:dyDescent="0.35">
      <c r="A25" t="s">
        <v>5</v>
      </c>
      <c r="B25" t="s">
        <v>32</v>
      </c>
      <c r="C25" t="s">
        <v>45</v>
      </c>
      <c r="D25">
        <v>228.3</v>
      </c>
      <c r="E25">
        <v>16.899999999999999</v>
      </c>
      <c r="F25">
        <v>26.2</v>
      </c>
      <c r="G25">
        <v>20.5</v>
      </c>
    </row>
    <row r="26" spans="1:7" x14ac:dyDescent="0.35">
      <c r="A26" t="s">
        <v>5</v>
      </c>
      <c r="B26" t="s">
        <v>47</v>
      </c>
      <c r="C26" t="s">
        <v>46</v>
      </c>
      <c r="D26">
        <v>62.3</v>
      </c>
      <c r="E26">
        <v>12.6</v>
      </c>
      <c r="F26">
        <v>18.3</v>
      </c>
      <c r="G26">
        <v>9.6999999999999993</v>
      </c>
    </row>
    <row r="27" spans="1:7" x14ac:dyDescent="0.35">
      <c r="A27" t="s">
        <v>5</v>
      </c>
      <c r="B27" t="s">
        <v>49</v>
      </c>
      <c r="C27" t="s">
        <v>48</v>
      </c>
      <c r="D27">
        <v>262.89999999999998</v>
      </c>
      <c r="E27">
        <v>3.5</v>
      </c>
      <c r="F27">
        <v>19.5</v>
      </c>
      <c r="G27">
        <v>17</v>
      </c>
    </row>
    <row r="28" spans="1:7" x14ac:dyDescent="0.35">
      <c r="A28" t="s">
        <v>5</v>
      </c>
      <c r="B28" t="s">
        <v>37</v>
      </c>
      <c r="C28" t="s">
        <v>50</v>
      </c>
      <c r="D28">
        <v>142.9</v>
      </c>
      <c r="E28">
        <v>29.3</v>
      </c>
      <c r="F28">
        <v>12.6</v>
      </c>
      <c r="G28">
        <v>15</v>
      </c>
    </row>
    <row r="29" spans="1:7" x14ac:dyDescent="0.35">
      <c r="A29" t="s">
        <v>5</v>
      </c>
      <c r="B29" t="s">
        <v>52</v>
      </c>
      <c r="C29" t="s">
        <v>51</v>
      </c>
      <c r="D29">
        <v>240.1</v>
      </c>
      <c r="E29">
        <v>16.7</v>
      </c>
      <c r="F29">
        <v>22.9</v>
      </c>
      <c r="G29">
        <v>20.9</v>
      </c>
    </row>
    <row r="30" spans="1:7" x14ac:dyDescent="0.35">
      <c r="A30" t="s">
        <v>5</v>
      </c>
      <c r="B30" t="s">
        <v>54</v>
      </c>
      <c r="C30" t="s">
        <v>53</v>
      </c>
      <c r="D30">
        <v>248.8</v>
      </c>
      <c r="E30">
        <v>27.1</v>
      </c>
      <c r="F30">
        <v>22.9</v>
      </c>
      <c r="G30">
        <v>18.899999999999999</v>
      </c>
    </row>
    <row r="31" spans="1:7" x14ac:dyDescent="0.35">
      <c r="A31" t="s">
        <v>5</v>
      </c>
      <c r="B31" t="s">
        <v>14</v>
      </c>
      <c r="C31" t="s">
        <v>55</v>
      </c>
      <c r="D31">
        <v>70.599999999999994</v>
      </c>
      <c r="E31">
        <v>16</v>
      </c>
      <c r="F31">
        <v>40.799999999999997</v>
      </c>
      <c r="G31">
        <v>10.5</v>
      </c>
    </row>
    <row r="32" spans="1:7" x14ac:dyDescent="0.35">
      <c r="A32" t="s">
        <v>5</v>
      </c>
      <c r="B32" t="s">
        <v>57</v>
      </c>
      <c r="C32" t="s">
        <v>56</v>
      </c>
      <c r="D32">
        <v>292.89999999999998</v>
      </c>
      <c r="E32">
        <v>28.3</v>
      </c>
      <c r="F32">
        <v>43.2</v>
      </c>
      <c r="G32">
        <v>21.4</v>
      </c>
    </row>
    <row r="33" spans="1:7" x14ac:dyDescent="0.35">
      <c r="A33" t="s">
        <v>5</v>
      </c>
      <c r="B33" t="s">
        <v>35</v>
      </c>
      <c r="C33" t="s">
        <v>58</v>
      </c>
      <c r="D33">
        <v>112.9</v>
      </c>
      <c r="E33">
        <v>17.399999999999999</v>
      </c>
      <c r="F33">
        <v>38.6</v>
      </c>
      <c r="G33">
        <v>11.9</v>
      </c>
    </row>
    <row r="34" spans="1:7" x14ac:dyDescent="0.35">
      <c r="A34" t="s">
        <v>5</v>
      </c>
      <c r="B34" t="s">
        <v>35</v>
      </c>
      <c r="C34" t="s">
        <v>59</v>
      </c>
      <c r="D34">
        <v>97.2</v>
      </c>
      <c r="E34">
        <v>1.5</v>
      </c>
      <c r="F34">
        <v>30</v>
      </c>
      <c r="G34">
        <v>13.2</v>
      </c>
    </row>
    <row r="35" spans="1:7" x14ac:dyDescent="0.35">
      <c r="A35" t="s">
        <v>5</v>
      </c>
      <c r="B35" t="s">
        <v>61</v>
      </c>
      <c r="C35" t="s">
        <v>60</v>
      </c>
      <c r="D35">
        <v>265.60000000000002</v>
      </c>
      <c r="E35">
        <v>20</v>
      </c>
      <c r="F35">
        <v>0.3</v>
      </c>
      <c r="G35">
        <v>17.399999999999999</v>
      </c>
    </row>
    <row r="36" spans="1:7" x14ac:dyDescent="0.35">
      <c r="A36" t="s">
        <v>5</v>
      </c>
      <c r="B36" t="s">
        <v>35</v>
      </c>
      <c r="C36" t="s">
        <v>62</v>
      </c>
      <c r="D36">
        <v>95.7</v>
      </c>
      <c r="E36">
        <v>1.4</v>
      </c>
      <c r="F36">
        <v>7.4</v>
      </c>
      <c r="G36">
        <v>11.9</v>
      </c>
    </row>
    <row r="37" spans="1:7" x14ac:dyDescent="0.35">
      <c r="A37" t="s">
        <v>5</v>
      </c>
      <c r="B37" t="s">
        <v>64</v>
      </c>
      <c r="C37" t="s">
        <v>63</v>
      </c>
      <c r="D37">
        <v>290.7</v>
      </c>
      <c r="E37">
        <v>4.0999999999999996</v>
      </c>
      <c r="F37">
        <v>8.5</v>
      </c>
      <c r="G37">
        <v>17.8</v>
      </c>
    </row>
    <row r="38" spans="1:7" x14ac:dyDescent="0.35">
      <c r="A38" t="s">
        <v>5</v>
      </c>
      <c r="B38" t="s">
        <v>14</v>
      </c>
      <c r="C38" t="s">
        <v>65</v>
      </c>
      <c r="D38">
        <v>266.89999999999998</v>
      </c>
      <c r="E38">
        <v>43.8</v>
      </c>
      <c r="F38">
        <v>5</v>
      </c>
      <c r="G38">
        <v>25.4</v>
      </c>
    </row>
    <row r="39" spans="1:7" x14ac:dyDescent="0.35">
      <c r="A39" t="s">
        <v>5</v>
      </c>
      <c r="B39" t="s">
        <v>32</v>
      </c>
      <c r="C39" t="s">
        <v>66</v>
      </c>
      <c r="D39">
        <v>74.7</v>
      </c>
      <c r="E39">
        <v>49.4</v>
      </c>
      <c r="F39">
        <v>45.7</v>
      </c>
      <c r="G39">
        <v>14.7</v>
      </c>
    </row>
    <row r="40" spans="1:7" x14ac:dyDescent="0.35">
      <c r="A40" t="s">
        <v>5</v>
      </c>
      <c r="B40" t="s">
        <v>68</v>
      </c>
      <c r="C40" t="s">
        <v>67</v>
      </c>
      <c r="D40">
        <v>43.1</v>
      </c>
      <c r="E40">
        <v>26.7</v>
      </c>
      <c r="F40">
        <v>35.1</v>
      </c>
      <c r="G40">
        <v>10.1</v>
      </c>
    </row>
    <row r="41" spans="1:7" x14ac:dyDescent="0.35">
      <c r="A41" t="s">
        <v>5</v>
      </c>
      <c r="B41" t="s">
        <v>70</v>
      </c>
      <c r="C41" t="s">
        <v>69</v>
      </c>
      <c r="D41">
        <v>228</v>
      </c>
      <c r="E41">
        <v>37.700000000000003</v>
      </c>
      <c r="F41">
        <v>32</v>
      </c>
      <c r="G41">
        <v>21.5</v>
      </c>
    </row>
    <row r="42" spans="1:7" x14ac:dyDescent="0.35">
      <c r="A42" t="s">
        <v>5</v>
      </c>
      <c r="B42" t="s">
        <v>52</v>
      </c>
      <c r="C42" t="s">
        <v>71</v>
      </c>
      <c r="D42">
        <v>202.5</v>
      </c>
      <c r="E42">
        <v>22.3</v>
      </c>
      <c r="F42">
        <v>31.6</v>
      </c>
      <c r="G42">
        <v>16.600000000000001</v>
      </c>
    </row>
    <row r="43" spans="1:7" x14ac:dyDescent="0.35">
      <c r="A43" t="s">
        <v>5</v>
      </c>
      <c r="B43" t="s">
        <v>39</v>
      </c>
      <c r="C43" t="s">
        <v>72</v>
      </c>
      <c r="D43">
        <v>177</v>
      </c>
      <c r="E43">
        <v>33.4</v>
      </c>
      <c r="F43">
        <v>38.700000000000003</v>
      </c>
      <c r="G43">
        <v>17.100000000000001</v>
      </c>
    </row>
    <row r="44" spans="1:7" x14ac:dyDescent="0.35">
      <c r="A44" t="s">
        <v>5</v>
      </c>
      <c r="B44" t="s">
        <v>32</v>
      </c>
      <c r="C44" t="s">
        <v>73</v>
      </c>
      <c r="D44">
        <v>293.60000000000002</v>
      </c>
      <c r="E44">
        <v>27.7</v>
      </c>
      <c r="F44">
        <v>1.8</v>
      </c>
      <c r="G44">
        <v>20.7</v>
      </c>
    </row>
    <row r="45" spans="1:7" x14ac:dyDescent="0.35">
      <c r="A45" t="s">
        <v>5</v>
      </c>
      <c r="B45" t="s">
        <v>47</v>
      </c>
      <c r="C45" t="s">
        <v>74</v>
      </c>
      <c r="D45">
        <v>206.9</v>
      </c>
      <c r="E45">
        <v>8.4</v>
      </c>
      <c r="F45">
        <v>26.4</v>
      </c>
      <c r="G45">
        <v>17.899999999999999</v>
      </c>
    </row>
    <row r="46" spans="1:7" x14ac:dyDescent="0.35">
      <c r="A46" t="s">
        <v>5</v>
      </c>
      <c r="B46" t="s">
        <v>9</v>
      </c>
      <c r="C46" t="s">
        <v>75</v>
      </c>
      <c r="D46">
        <v>25.1</v>
      </c>
      <c r="E46">
        <v>25.7</v>
      </c>
      <c r="F46">
        <v>43.3</v>
      </c>
      <c r="G46">
        <v>8.5</v>
      </c>
    </row>
    <row r="47" spans="1:7" x14ac:dyDescent="0.35">
      <c r="A47" t="s">
        <v>5</v>
      </c>
      <c r="B47" t="s">
        <v>77</v>
      </c>
      <c r="C47" t="s">
        <v>76</v>
      </c>
      <c r="D47">
        <v>175.1</v>
      </c>
      <c r="E47">
        <v>22.5</v>
      </c>
      <c r="F47">
        <v>31.5</v>
      </c>
      <c r="G47">
        <v>16.100000000000001</v>
      </c>
    </row>
    <row r="48" spans="1:7" x14ac:dyDescent="0.35">
      <c r="A48" t="s">
        <v>5</v>
      </c>
      <c r="B48" t="s">
        <v>9</v>
      </c>
      <c r="C48" t="s">
        <v>78</v>
      </c>
      <c r="D48">
        <v>89.7</v>
      </c>
      <c r="E48">
        <v>9.9</v>
      </c>
      <c r="F48">
        <v>35.700000000000003</v>
      </c>
      <c r="G48">
        <v>10.6</v>
      </c>
    </row>
    <row r="49" spans="1:7" x14ac:dyDescent="0.35">
      <c r="A49" t="s">
        <v>5</v>
      </c>
      <c r="B49" t="s">
        <v>70</v>
      </c>
      <c r="C49" t="s">
        <v>79</v>
      </c>
      <c r="D49">
        <v>239.9</v>
      </c>
      <c r="E49">
        <v>41.5</v>
      </c>
      <c r="F49">
        <v>18.5</v>
      </c>
      <c r="G49">
        <v>23.2</v>
      </c>
    </row>
    <row r="50" spans="1:7" x14ac:dyDescent="0.35">
      <c r="A50" t="s">
        <v>5</v>
      </c>
      <c r="B50" t="s">
        <v>20</v>
      </c>
      <c r="C50" t="s">
        <v>80</v>
      </c>
      <c r="D50">
        <v>227.2</v>
      </c>
      <c r="E50">
        <v>15.8</v>
      </c>
      <c r="F50">
        <v>49.9</v>
      </c>
      <c r="G50">
        <v>19.8</v>
      </c>
    </row>
    <row r="51" spans="1:7" x14ac:dyDescent="0.35">
      <c r="A51" t="s">
        <v>5</v>
      </c>
      <c r="B51" t="s">
        <v>47</v>
      </c>
      <c r="C51" t="s">
        <v>81</v>
      </c>
      <c r="D51">
        <v>66.900000000000006</v>
      </c>
      <c r="E51">
        <v>11.7</v>
      </c>
      <c r="F51">
        <v>36.799999999999997</v>
      </c>
      <c r="G51">
        <v>9.6999999999999993</v>
      </c>
    </row>
    <row r="52" spans="1:7" x14ac:dyDescent="0.35">
      <c r="A52" t="s">
        <v>5</v>
      </c>
      <c r="B52" t="s">
        <v>9</v>
      </c>
      <c r="C52" t="s">
        <v>82</v>
      </c>
      <c r="D52">
        <v>199.8</v>
      </c>
      <c r="E52">
        <v>3.1</v>
      </c>
      <c r="F52">
        <v>34.6</v>
      </c>
      <c r="G52">
        <v>16.399999999999999</v>
      </c>
    </row>
    <row r="53" spans="1:7" x14ac:dyDescent="0.35">
      <c r="A53" t="s">
        <v>5</v>
      </c>
      <c r="B53" t="s">
        <v>84</v>
      </c>
      <c r="C53" t="s">
        <v>83</v>
      </c>
      <c r="D53">
        <v>100.4</v>
      </c>
      <c r="E53">
        <v>9.6</v>
      </c>
      <c r="F53">
        <v>3.6</v>
      </c>
      <c r="G53">
        <v>10.7</v>
      </c>
    </row>
    <row r="54" spans="1:7" x14ac:dyDescent="0.35">
      <c r="A54" t="s">
        <v>5</v>
      </c>
      <c r="B54" t="s">
        <v>86</v>
      </c>
      <c r="C54" t="s">
        <v>85</v>
      </c>
      <c r="D54">
        <v>216.4</v>
      </c>
      <c r="E54">
        <v>41.7</v>
      </c>
      <c r="F54">
        <v>39.6</v>
      </c>
      <c r="G54">
        <v>22.6</v>
      </c>
    </row>
    <row r="55" spans="1:7" x14ac:dyDescent="0.35">
      <c r="A55" t="s">
        <v>5</v>
      </c>
      <c r="B55" t="s">
        <v>18</v>
      </c>
      <c r="C55" t="s">
        <v>87</v>
      </c>
      <c r="D55">
        <v>182.6</v>
      </c>
      <c r="E55">
        <v>46.2</v>
      </c>
      <c r="F55">
        <v>58.7</v>
      </c>
      <c r="G55">
        <v>21.2</v>
      </c>
    </row>
    <row r="56" spans="1:7" x14ac:dyDescent="0.35">
      <c r="A56" t="s">
        <v>5</v>
      </c>
      <c r="B56" t="s">
        <v>32</v>
      </c>
      <c r="C56" t="s">
        <v>53</v>
      </c>
      <c r="D56">
        <v>262.7</v>
      </c>
      <c r="E56">
        <v>28.8</v>
      </c>
      <c r="F56">
        <v>15.9</v>
      </c>
      <c r="G56">
        <v>20.2</v>
      </c>
    </row>
    <row r="57" spans="1:7" x14ac:dyDescent="0.35">
      <c r="A57" t="s">
        <v>5</v>
      </c>
      <c r="B57" t="s">
        <v>89</v>
      </c>
      <c r="C57" t="s">
        <v>88</v>
      </c>
      <c r="D57">
        <v>198.9</v>
      </c>
      <c r="E57">
        <v>49.4</v>
      </c>
      <c r="F57">
        <v>60</v>
      </c>
      <c r="G57">
        <v>23.7</v>
      </c>
    </row>
    <row r="58" spans="1:7" x14ac:dyDescent="0.35">
      <c r="A58" t="s">
        <v>5</v>
      </c>
      <c r="B58" t="s">
        <v>91</v>
      </c>
      <c r="C58" t="s">
        <v>90</v>
      </c>
      <c r="D58">
        <v>7.3</v>
      </c>
      <c r="E58">
        <v>28.1</v>
      </c>
      <c r="F58">
        <v>41.4</v>
      </c>
      <c r="G58">
        <v>5.5</v>
      </c>
    </row>
    <row r="59" spans="1:7" x14ac:dyDescent="0.35">
      <c r="A59" t="s">
        <v>5</v>
      </c>
      <c r="B59" t="s">
        <v>18</v>
      </c>
      <c r="C59" t="s">
        <v>92</v>
      </c>
      <c r="D59">
        <v>136.19999999999999</v>
      </c>
      <c r="E59">
        <v>19.2</v>
      </c>
      <c r="F59">
        <v>16.600000000000001</v>
      </c>
      <c r="G59">
        <v>13.2</v>
      </c>
    </row>
    <row r="60" spans="1:7" x14ac:dyDescent="0.35">
      <c r="A60" t="s">
        <v>5</v>
      </c>
      <c r="B60" t="s">
        <v>9</v>
      </c>
      <c r="C60" t="s">
        <v>93</v>
      </c>
      <c r="D60">
        <v>210.8</v>
      </c>
      <c r="E60">
        <v>49.6</v>
      </c>
      <c r="F60">
        <v>37.700000000000003</v>
      </c>
      <c r="G60">
        <v>23.8</v>
      </c>
    </row>
    <row r="61" spans="1:7" x14ac:dyDescent="0.35">
      <c r="A61" t="s">
        <v>5</v>
      </c>
      <c r="B61" t="s">
        <v>70</v>
      </c>
      <c r="C61" t="s">
        <v>94</v>
      </c>
      <c r="D61">
        <v>210.7</v>
      </c>
      <c r="E61">
        <v>29.5</v>
      </c>
      <c r="F61">
        <v>9.3000000000000007</v>
      </c>
      <c r="G61">
        <v>18.399999999999999</v>
      </c>
    </row>
    <row r="62" spans="1:7" x14ac:dyDescent="0.35">
      <c r="A62" t="s">
        <v>5</v>
      </c>
      <c r="B62" t="s">
        <v>96</v>
      </c>
      <c r="C62" t="s">
        <v>95</v>
      </c>
      <c r="D62">
        <v>53.5</v>
      </c>
      <c r="E62">
        <v>2</v>
      </c>
      <c r="F62">
        <v>21.4</v>
      </c>
      <c r="G62">
        <v>8.1</v>
      </c>
    </row>
    <row r="63" spans="1:7" x14ac:dyDescent="0.35">
      <c r="A63" t="s">
        <v>5</v>
      </c>
      <c r="B63" t="s">
        <v>70</v>
      </c>
      <c r="C63" t="s">
        <v>97</v>
      </c>
      <c r="D63">
        <v>261.3</v>
      </c>
      <c r="E63">
        <v>42.7</v>
      </c>
      <c r="F63">
        <v>54.7</v>
      </c>
      <c r="G63">
        <v>24.2</v>
      </c>
    </row>
    <row r="64" spans="1:7" x14ac:dyDescent="0.35">
      <c r="A64" t="s">
        <v>5</v>
      </c>
      <c r="B64" t="s">
        <v>64</v>
      </c>
      <c r="C64" t="s">
        <v>98</v>
      </c>
      <c r="D64">
        <v>239.3</v>
      </c>
      <c r="E64">
        <v>15.5</v>
      </c>
      <c r="F64">
        <v>27.3</v>
      </c>
      <c r="G64">
        <v>20.7</v>
      </c>
    </row>
    <row r="65" spans="1:7" x14ac:dyDescent="0.35">
      <c r="A65" t="s">
        <v>5</v>
      </c>
      <c r="B65" t="s">
        <v>18</v>
      </c>
      <c r="C65" t="s">
        <v>99</v>
      </c>
      <c r="D65">
        <v>102.7</v>
      </c>
      <c r="E65">
        <v>29.6</v>
      </c>
      <c r="F65">
        <v>8.4</v>
      </c>
      <c r="G65">
        <v>14</v>
      </c>
    </row>
    <row r="66" spans="1:7" x14ac:dyDescent="0.35">
      <c r="A66" t="s">
        <v>5</v>
      </c>
      <c r="B66" t="s">
        <v>52</v>
      </c>
      <c r="C66" t="s">
        <v>80</v>
      </c>
      <c r="D66">
        <v>131.1</v>
      </c>
      <c r="E66">
        <v>42.8</v>
      </c>
      <c r="F66">
        <v>28.9</v>
      </c>
      <c r="G66">
        <v>16</v>
      </c>
    </row>
    <row r="67" spans="1:7" x14ac:dyDescent="0.35">
      <c r="A67" t="s">
        <v>5</v>
      </c>
      <c r="B67" t="s">
        <v>9</v>
      </c>
      <c r="C67" t="s">
        <v>100</v>
      </c>
      <c r="D67">
        <v>69</v>
      </c>
      <c r="E67">
        <v>9.3000000000000007</v>
      </c>
      <c r="F67">
        <v>0.9</v>
      </c>
      <c r="G67">
        <v>11.3</v>
      </c>
    </row>
    <row r="68" spans="1:7" x14ac:dyDescent="0.35">
      <c r="A68" t="s">
        <v>5</v>
      </c>
      <c r="B68" t="s">
        <v>37</v>
      </c>
      <c r="C68" t="s">
        <v>101</v>
      </c>
      <c r="D68">
        <v>31.5</v>
      </c>
      <c r="E68">
        <v>24.6</v>
      </c>
      <c r="F68">
        <v>2.2000000000000002</v>
      </c>
      <c r="G68">
        <v>11</v>
      </c>
    </row>
    <row r="69" spans="1:7" x14ac:dyDescent="0.35">
      <c r="A69" t="s">
        <v>5</v>
      </c>
      <c r="B69" t="s">
        <v>70</v>
      </c>
      <c r="C69" t="s">
        <v>102</v>
      </c>
      <c r="D69">
        <v>139.30000000000001</v>
      </c>
      <c r="E69">
        <v>14.5</v>
      </c>
      <c r="F69">
        <v>10.199999999999999</v>
      </c>
      <c r="G69">
        <v>13.4</v>
      </c>
    </row>
    <row r="70" spans="1:7" x14ac:dyDescent="0.35">
      <c r="A70" t="s">
        <v>5</v>
      </c>
      <c r="B70" t="s">
        <v>70</v>
      </c>
      <c r="C70" t="s">
        <v>103</v>
      </c>
      <c r="D70">
        <v>237.4</v>
      </c>
      <c r="E70">
        <v>27.5</v>
      </c>
      <c r="F70">
        <v>11</v>
      </c>
      <c r="G70">
        <v>18.899999999999999</v>
      </c>
    </row>
    <row r="71" spans="1:7" x14ac:dyDescent="0.35">
      <c r="A71" t="s">
        <v>5</v>
      </c>
      <c r="B71" t="s">
        <v>37</v>
      </c>
      <c r="C71" t="s">
        <v>104</v>
      </c>
      <c r="D71">
        <v>216.8</v>
      </c>
      <c r="E71">
        <v>43.9</v>
      </c>
      <c r="F71">
        <v>27.2</v>
      </c>
      <c r="G71">
        <v>22.3</v>
      </c>
    </row>
    <row r="72" spans="1:7" x14ac:dyDescent="0.35">
      <c r="A72" t="s">
        <v>5</v>
      </c>
      <c r="B72" t="s">
        <v>52</v>
      </c>
      <c r="C72" t="s">
        <v>56</v>
      </c>
      <c r="D72">
        <v>199.1</v>
      </c>
      <c r="E72">
        <v>30.6</v>
      </c>
      <c r="F72">
        <v>38.700000000000003</v>
      </c>
      <c r="G72">
        <v>18.3</v>
      </c>
    </row>
    <row r="73" spans="1:7" x14ac:dyDescent="0.35">
      <c r="A73" t="s">
        <v>5</v>
      </c>
      <c r="B73" t="s">
        <v>11</v>
      </c>
      <c r="C73" t="s">
        <v>105</v>
      </c>
      <c r="D73">
        <v>109.8</v>
      </c>
      <c r="E73">
        <v>14.3</v>
      </c>
      <c r="F73">
        <v>31.7</v>
      </c>
      <c r="G73">
        <v>12.4</v>
      </c>
    </row>
    <row r="74" spans="1:7" x14ac:dyDescent="0.35">
      <c r="A74" t="s">
        <v>5</v>
      </c>
      <c r="B74" t="s">
        <v>9</v>
      </c>
      <c r="C74" t="s">
        <v>106</v>
      </c>
      <c r="D74">
        <v>26.8</v>
      </c>
      <c r="E74">
        <v>33</v>
      </c>
      <c r="F74">
        <v>19.3</v>
      </c>
      <c r="G74">
        <v>8.8000000000000007</v>
      </c>
    </row>
    <row r="75" spans="1:7" x14ac:dyDescent="0.35">
      <c r="A75" t="s">
        <v>5</v>
      </c>
      <c r="B75" t="s">
        <v>35</v>
      </c>
      <c r="C75" t="s">
        <v>107</v>
      </c>
      <c r="D75">
        <v>129.4</v>
      </c>
      <c r="E75">
        <v>5.7</v>
      </c>
      <c r="F75">
        <v>31.3</v>
      </c>
      <c r="G75">
        <v>11</v>
      </c>
    </row>
    <row r="76" spans="1:7" x14ac:dyDescent="0.35">
      <c r="A76" t="s">
        <v>5</v>
      </c>
      <c r="B76" t="s">
        <v>9</v>
      </c>
      <c r="C76" t="s">
        <v>108</v>
      </c>
      <c r="D76">
        <v>213.4</v>
      </c>
      <c r="E76">
        <v>24.6</v>
      </c>
      <c r="F76">
        <v>13.1</v>
      </c>
      <c r="G76">
        <v>17</v>
      </c>
    </row>
    <row r="77" spans="1:7" x14ac:dyDescent="0.35">
      <c r="A77" t="s">
        <v>5</v>
      </c>
      <c r="B77" t="s">
        <v>18</v>
      </c>
      <c r="C77" t="s">
        <v>78</v>
      </c>
      <c r="D77">
        <v>16.899999999999999</v>
      </c>
      <c r="E77">
        <v>43.7</v>
      </c>
      <c r="F77">
        <v>89.4</v>
      </c>
      <c r="G77">
        <v>8.6999999999999993</v>
      </c>
    </row>
    <row r="78" spans="1:7" x14ac:dyDescent="0.35">
      <c r="A78" t="s">
        <v>5</v>
      </c>
      <c r="B78" t="s">
        <v>9</v>
      </c>
      <c r="C78" t="s">
        <v>109</v>
      </c>
      <c r="D78">
        <v>27.5</v>
      </c>
      <c r="E78">
        <v>1.6</v>
      </c>
      <c r="F78">
        <v>20.7</v>
      </c>
      <c r="G78">
        <v>6.9</v>
      </c>
    </row>
    <row r="79" spans="1:7" x14ac:dyDescent="0.35">
      <c r="A79" t="s">
        <v>5</v>
      </c>
      <c r="B79" t="s">
        <v>14</v>
      </c>
      <c r="C79" t="s">
        <v>110</v>
      </c>
      <c r="D79">
        <v>120.5</v>
      </c>
      <c r="E79">
        <v>28.5</v>
      </c>
      <c r="F79">
        <v>14.2</v>
      </c>
      <c r="G79">
        <v>14.2</v>
      </c>
    </row>
    <row r="80" spans="1:7" x14ac:dyDescent="0.35">
      <c r="A80" t="s">
        <v>5</v>
      </c>
      <c r="B80" t="s">
        <v>96</v>
      </c>
      <c r="C80" t="s">
        <v>111</v>
      </c>
      <c r="D80">
        <v>5.4</v>
      </c>
      <c r="E80">
        <v>29.9</v>
      </c>
      <c r="F80">
        <v>9.4</v>
      </c>
      <c r="G80">
        <v>5.3</v>
      </c>
    </row>
    <row r="81" spans="1:7" x14ac:dyDescent="0.35">
      <c r="A81" t="s">
        <v>5</v>
      </c>
      <c r="B81" t="s">
        <v>70</v>
      </c>
      <c r="C81" t="s">
        <v>112</v>
      </c>
      <c r="D81">
        <v>116</v>
      </c>
      <c r="E81">
        <v>7.7</v>
      </c>
      <c r="F81">
        <v>23.1</v>
      </c>
      <c r="G81">
        <v>11</v>
      </c>
    </row>
    <row r="82" spans="1:7" x14ac:dyDescent="0.35">
      <c r="A82" t="s">
        <v>5</v>
      </c>
      <c r="B82" t="s">
        <v>9</v>
      </c>
      <c r="C82" t="s">
        <v>113</v>
      </c>
      <c r="D82">
        <v>76.400000000000006</v>
      </c>
      <c r="E82">
        <v>26.7</v>
      </c>
      <c r="F82">
        <v>22.3</v>
      </c>
      <c r="G82">
        <v>11.8</v>
      </c>
    </row>
    <row r="83" spans="1:7" x14ac:dyDescent="0.35">
      <c r="A83" t="s">
        <v>5</v>
      </c>
      <c r="B83" t="s">
        <v>11</v>
      </c>
      <c r="C83" t="s">
        <v>114</v>
      </c>
      <c r="D83">
        <v>239.8</v>
      </c>
      <c r="E83">
        <v>4.0999999999999996</v>
      </c>
      <c r="F83">
        <v>36.9</v>
      </c>
      <c r="G83">
        <v>17.3</v>
      </c>
    </row>
    <row r="84" spans="1:7" x14ac:dyDescent="0.35">
      <c r="A84" t="s">
        <v>5</v>
      </c>
      <c r="B84" t="s">
        <v>64</v>
      </c>
      <c r="C84" t="s">
        <v>115</v>
      </c>
      <c r="D84">
        <v>75.3</v>
      </c>
      <c r="E84">
        <v>20.3</v>
      </c>
      <c r="F84">
        <v>32.5</v>
      </c>
      <c r="G84">
        <v>11.3</v>
      </c>
    </row>
    <row r="85" spans="1:7" x14ac:dyDescent="0.35">
      <c r="A85" t="s">
        <v>5</v>
      </c>
      <c r="B85" t="s">
        <v>96</v>
      </c>
      <c r="C85" t="s">
        <v>116</v>
      </c>
      <c r="D85">
        <v>68.400000000000006</v>
      </c>
      <c r="E85">
        <v>44.5</v>
      </c>
      <c r="F85">
        <v>35.6</v>
      </c>
      <c r="G85">
        <v>13.6</v>
      </c>
    </row>
    <row r="86" spans="1:7" x14ac:dyDescent="0.35">
      <c r="A86" t="s">
        <v>5</v>
      </c>
      <c r="B86" t="s">
        <v>37</v>
      </c>
      <c r="C86" t="s">
        <v>117</v>
      </c>
      <c r="D86">
        <v>213.5</v>
      </c>
      <c r="E86">
        <v>43</v>
      </c>
      <c r="F86">
        <v>33.799999999999997</v>
      </c>
      <c r="G86">
        <v>21.7</v>
      </c>
    </row>
    <row r="87" spans="1:7" x14ac:dyDescent="0.35">
      <c r="A87" t="s">
        <v>5</v>
      </c>
      <c r="B87" t="s">
        <v>96</v>
      </c>
      <c r="C87" t="s">
        <v>118</v>
      </c>
      <c r="D87">
        <v>193.2</v>
      </c>
      <c r="E87">
        <v>18.399999999999999</v>
      </c>
      <c r="F87">
        <v>65.7</v>
      </c>
      <c r="G87">
        <v>20.2</v>
      </c>
    </row>
    <row r="88" spans="1:7" x14ac:dyDescent="0.35">
      <c r="A88" t="s">
        <v>5</v>
      </c>
      <c r="B88" t="s">
        <v>49</v>
      </c>
      <c r="C88" t="s">
        <v>119</v>
      </c>
      <c r="D88">
        <v>76.3</v>
      </c>
      <c r="E88">
        <v>27.5</v>
      </c>
      <c r="F88">
        <v>16</v>
      </c>
      <c r="G88">
        <v>12</v>
      </c>
    </row>
    <row r="89" spans="1:7" x14ac:dyDescent="0.35">
      <c r="A89" t="s">
        <v>5</v>
      </c>
      <c r="B89" t="s">
        <v>64</v>
      </c>
      <c r="C89" t="s">
        <v>120</v>
      </c>
      <c r="D89">
        <v>110.7</v>
      </c>
      <c r="E89">
        <v>40.6</v>
      </c>
      <c r="F89">
        <v>63.2</v>
      </c>
      <c r="G89">
        <v>16</v>
      </c>
    </row>
    <row r="90" spans="1:7" x14ac:dyDescent="0.35">
      <c r="A90" t="s">
        <v>5</v>
      </c>
      <c r="B90" t="s">
        <v>96</v>
      </c>
      <c r="C90" t="s">
        <v>121</v>
      </c>
      <c r="D90">
        <v>88.3</v>
      </c>
      <c r="E90">
        <v>25.5</v>
      </c>
      <c r="F90">
        <v>73.400000000000006</v>
      </c>
      <c r="G90">
        <v>12.9</v>
      </c>
    </row>
    <row r="91" spans="1:7" x14ac:dyDescent="0.35">
      <c r="A91" t="s">
        <v>5</v>
      </c>
      <c r="B91" t="s">
        <v>11</v>
      </c>
      <c r="C91" t="s">
        <v>122</v>
      </c>
      <c r="D91">
        <v>109.8</v>
      </c>
      <c r="E91">
        <v>47.8</v>
      </c>
      <c r="F91">
        <v>51.4</v>
      </c>
      <c r="G91">
        <v>16.7</v>
      </c>
    </row>
    <row r="92" spans="1:7" x14ac:dyDescent="0.35">
      <c r="A92" t="s">
        <v>5</v>
      </c>
      <c r="B92" t="s">
        <v>9</v>
      </c>
      <c r="C92" t="s">
        <v>123</v>
      </c>
      <c r="D92">
        <v>134.30000000000001</v>
      </c>
      <c r="E92">
        <v>4.9000000000000004</v>
      </c>
      <c r="F92">
        <v>9.3000000000000007</v>
      </c>
      <c r="G92">
        <v>14</v>
      </c>
    </row>
    <row r="93" spans="1:7" x14ac:dyDescent="0.35">
      <c r="A93" t="s">
        <v>5</v>
      </c>
      <c r="B93" t="s">
        <v>9</v>
      </c>
      <c r="C93" t="s">
        <v>124</v>
      </c>
      <c r="D93">
        <v>28.6</v>
      </c>
      <c r="E93">
        <v>1.5</v>
      </c>
      <c r="F93">
        <v>33</v>
      </c>
      <c r="G93">
        <v>7.3</v>
      </c>
    </row>
    <row r="94" spans="1:7" x14ac:dyDescent="0.35">
      <c r="A94" t="s">
        <v>5</v>
      </c>
      <c r="B94" t="s">
        <v>52</v>
      </c>
      <c r="C94" t="s">
        <v>125</v>
      </c>
      <c r="D94">
        <v>217.7</v>
      </c>
      <c r="E94">
        <v>33.5</v>
      </c>
      <c r="F94">
        <v>59</v>
      </c>
      <c r="G94">
        <v>19.399999999999999</v>
      </c>
    </row>
    <row r="95" spans="1:7" x14ac:dyDescent="0.35">
      <c r="A95" t="s">
        <v>5</v>
      </c>
      <c r="B95" t="s">
        <v>22</v>
      </c>
      <c r="C95" t="s">
        <v>126</v>
      </c>
      <c r="D95">
        <v>250.9</v>
      </c>
      <c r="E95">
        <v>36.5</v>
      </c>
      <c r="F95">
        <v>72.3</v>
      </c>
      <c r="G95">
        <v>22.2</v>
      </c>
    </row>
    <row r="96" spans="1:7" x14ac:dyDescent="0.35">
      <c r="A96" t="s">
        <v>5</v>
      </c>
      <c r="B96" t="s">
        <v>18</v>
      </c>
      <c r="C96" t="s">
        <v>127</v>
      </c>
      <c r="D96">
        <v>107.4</v>
      </c>
      <c r="E96">
        <v>14</v>
      </c>
      <c r="F96">
        <v>10.9</v>
      </c>
      <c r="G96">
        <v>11.5</v>
      </c>
    </row>
    <row r="97" spans="1:7" x14ac:dyDescent="0.35">
      <c r="A97" t="s">
        <v>5</v>
      </c>
      <c r="B97" t="s">
        <v>129</v>
      </c>
      <c r="C97" t="s">
        <v>128</v>
      </c>
      <c r="D97">
        <v>163.30000000000001</v>
      </c>
      <c r="E97">
        <v>31.6</v>
      </c>
      <c r="F97">
        <v>52.9</v>
      </c>
      <c r="G97">
        <v>16.899999999999999</v>
      </c>
    </row>
    <row r="98" spans="1:7" x14ac:dyDescent="0.35">
      <c r="A98" t="s">
        <v>5</v>
      </c>
      <c r="B98" t="s">
        <v>130</v>
      </c>
      <c r="C98" t="s">
        <v>69</v>
      </c>
      <c r="D98">
        <v>197.6</v>
      </c>
      <c r="E98">
        <v>3.5</v>
      </c>
      <c r="F98">
        <v>5.9</v>
      </c>
      <c r="G98">
        <v>16.7</v>
      </c>
    </row>
    <row r="99" spans="1:7" x14ac:dyDescent="0.35">
      <c r="A99" t="s">
        <v>5</v>
      </c>
      <c r="B99" t="s">
        <v>91</v>
      </c>
      <c r="C99" t="s">
        <v>131</v>
      </c>
      <c r="D99">
        <v>184.9</v>
      </c>
      <c r="E99">
        <v>21</v>
      </c>
      <c r="F99">
        <v>22</v>
      </c>
      <c r="G99">
        <v>20.5</v>
      </c>
    </row>
    <row r="100" spans="1:7" x14ac:dyDescent="0.35">
      <c r="A100" t="s">
        <v>5</v>
      </c>
      <c r="B100" t="s">
        <v>18</v>
      </c>
      <c r="C100" t="s">
        <v>132</v>
      </c>
      <c r="D100">
        <v>289.7</v>
      </c>
      <c r="E100">
        <v>42.3</v>
      </c>
      <c r="F100">
        <v>51.2</v>
      </c>
      <c r="G100">
        <v>25.4</v>
      </c>
    </row>
    <row r="101" spans="1:7" x14ac:dyDescent="0.35">
      <c r="A101" t="s">
        <v>5</v>
      </c>
      <c r="B101" t="s">
        <v>47</v>
      </c>
      <c r="C101" t="s">
        <v>133</v>
      </c>
      <c r="D101">
        <v>135.19999999999999</v>
      </c>
      <c r="E101">
        <v>41.7</v>
      </c>
      <c r="F101">
        <v>45.9</v>
      </c>
      <c r="G101">
        <v>17.2</v>
      </c>
    </row>
    <row r="102" spans="1:7" x14ac:dyDescent="0.35">
      <c r="A102" t="s">
        <v>5</v>
      </c>
      <c r="B102" t="s">
        <v>32</v>
      </c>
      <c r="C102" t="s">
        <v>134</v>
      </c>
      <c r="D102">
        <v>222.4</v>
      </c>
      <c r="E102">
        <v>4.3</v>
      </c>
      <c r="F102">
        <v>49.8</v>
      </c>
      <c r="G102">
        <v>16.7</v>
      </c>
    </row>
    <row r="103" spans="1:7" x14ac:dyDescent="0.35">
      <c r="A103" t="s">
        <v>5</v>
      </c>
      <c r="B103" t="s">
        <v>129</v>
      </c>
      <c r="C103" t="s">
        <v>80</v>
      </c>
      <c r="D103">
        <v>296.39999999999998</v>
      </c>
      <c r="E103">
        <v>36.299999999999997</v>
      </c>
      <c r="F103">
        <v>100.9</v>
      </c>
      <c r="G103">
        <v>23.8</v>
      </c>
    </row>
    <row r="104" spans="1:7" x14ac:dyDescent="0.35">
      <c r="A104" t="s">
        <v>5</v>
      </c>
      <c r="B104" t="s">
        <v>11</v>
      </c>
      <c r="C104" t="s">
        <v>135</v>
      </c>
      <c r="D104">
        <v>280.2</v>
      </c>
      <c r="E104">
        <v>10.1</v>
      </c>
      <c r="F104">
        <v>21.4</v>
      </c>
      <c r="G104">
        <v>19.8</v>
      </c>
    </row>
    <row r="105" spans="1:7" x14ac:dyDescent="0.35">
      <c r="A105" t="s">
        <v>5</v>
      </c>
      <c r="B105" t="s">
        <v>16</v>
      </c>
      <c r="C105" t="s">
        <v>136</v>
      </c>
      <c r="D105">
        <v>187.9</v>
      </c>
      <c r="E105">
        <v>17.2</v>
      </c>
      <c r="F105">
        <v>17.899999999999999</v>
      </c>
      <c r="G105">
        <v>19.7</v>
      </c>
    </row>
    <row r="106" spans="1:7" x14ac:dyDescent="0.35">
      <c r="A106" t="s">
        <v>5</v>
      </c>
      <c r="B106" t="s">
        <v>32</v>
      </c>
      <c r="C106" t="s">
        <v>137</v>
      </c>
      <c r="D106">
        <v>238.2</v>
      </c>
      <c r="E106">
        <v>34.299999999999997</v>
      </c>
      <c r="F106">
        <v>5.3</v>
      </c>
      <c r="G106">
        <v>20.7</v>
      </c>
    </row>
    <row r="107" spans="1:7" x14ac:dyDescent="0.35">
      <c r="A107" t="s">
        <v>5</v>
      </c>
      <c r="B107" t="s">
        <v>139</v>
      </c>
      <c r="C107" t="s">
        <v>138</v>
      </c>
      <c r="D107">
        <v>137.9</v>
      </c>
      <c r="E107">
        <v>46.4</v>
      </c>
      <c r="F107">
        <v>59</v>
      </c>
      <c r="G107">
        <v>15</v>
      </c>
    </row>
    <row r="108" spans="1:7" x14ac:dyDescent="0.35">
      <c r="A108" t="s">
        <v>5</v>
      </c>
      <c r="B108" t="s">
        <v>141</v>
      </c>
      <c r="C108" t="s">
        <v>140</v>
      </c>
      <c r="D108">
        <v>25</v>
      </c>
      <c r="E108">
        <v>11</v>
      </c>
      <c r="F108">
        <v>29.7</v>
      </c>
      <c r="G108">
        <v>7.2</v>
      </c>
    </row>
    <row r="109" spans="1:7" x14ac:dyDescent="0.35">
      <c r="A109" t="s">
        <v>5</v>
      </c>
      <c r="B109" t="s">
        <v>11</v>
      </c>
      <c r="C109" t="s">
        <v>142</v>
      </c>
      <c r="D109">
        <v>90.4</v>
      </c>
      <c r="E109">
        <v>0.3</v>
      </c>
      <c r="F109">
        <v>23.2</v>
      </c>
      <c r="G109">
        <v>12</v>
      </c>
    </row>
    <row r="110" spans="1:7" x14ac:dyDescent="0.35">
      <c r="A110" t="s">
        <v>5</v>
      </c>
      <c r="B110" t="s">
        <v>14</v>
      </c>
      <c r="C110" t="s">
        <v>72</v>
      </c>
      <c r="D110">
        <v>13.1</v>
      </c>
      <c r="E110">
        <v>0.4</v>
      </c>
      <c r="F110">
        <v>25.6</v>
      </c>
      <c r="G110">
        <v>5.3</v>
      </c>
    </row>
    <row r="111" spans="1:7" x14ac:dyDescent="0.35">
      <c r="A111" t="s">
        <v>5</v>
      </c>
      <c r="B111" t="s">
        <v>9</v>
      </c>
      <c r="C111" t="s">
        <v>143</v>
      </c>
      <c r="D111">
        <v>255.4</v>
      </c>
      <c r="E111">
        <v>26.9</v>
      </c>
      <c r="F111">
        <v>5.5</v>
      </c>
      <c r="G111">
        <v>19.8</v>
      </c>
    </row>
    <row r="112" spans="1:7" x14ac:dyDescent="0.35">
      <c r="A112" t="s">
        <v>5</v>
      </c>
      <c r="B112" t="s">
        <v>7</v>
      </c>
      <c r="C112" t="s">
        <v>144</v>
      </c>
      <c r="D112">
        <v>225.8</v>
      </c>
      <c r="E112">
        <v>8.1999999999999993</v>
      </c>
      <c r="F112">
        <v>56.5</v>
      </c>
      <c r="G112">
        <v>18.399999999999999</v>
      </c>
    </row>
    <row r="113" spans="1:7" x14ac:dyDescent="0.35">
      <c r="A113" t="s">
        <v>5</v>
      </c>
      <c r="B113" t="s">
        <v>64</v>
      </c>
      <c r="C113" t="s">
        <v>145</v>
      </c>
      <c r="D113">
        <v>241.7</v>
      </c>
      <c r="E113">
        <v>38</v>
      </c>
      <c r="F113">
        <v>23.2</v>
      </c>
      <c r="G113">
        <v>21.8</v>
      </c>
    </row>
    <row r="114" spans="1:7" x14ac:dyDescent="0.35">
      <c r="A114" t="s">
        <v>5</v>
      </c>
      <c r="B114" t="s">
        <v>129</v>
      </c>
      <c r="C114" t="s">
        <v>146</v>
      </c>
      <c r="D114">
        <v>175.7</v>
      </c>
      <c r="E114">
        <v>15.4</v>
      </c>
      <c r="F114">
        <v>2.4</v>
      </c>
      <c r="G114">
        <v>17.100000000000001</v>
      </c>
    </row>
    <row r="115" spans="1:7" x14ac:dyDescent="0.35">
      <c r="A115" t="s">
        <v>5</v>
      </c>
      <c r="B115" t="s">
        <v>147</v>
      </c>
      <c r="C115" t="s">
        <v>50</v>
      </c>
      <c r="D115">
        <v>209.6</v>
      </c>
      <c r="E115">
        <v>20.6</v>
      </c>
      <c r="F115">
        <v>10.7</v>
      </c>
      <c r="G115">
        <v>20.9</v>
      </c>
    </row>
    <row r="116" spans="1:7" x14ac:dyDescent="0.35">
      <c r="A116" t="s">
        <v>5</v>
      </c>
      <c r="B116" t="s">
        <v>37</v>
      </c>
      <c r="C116" t="s">
        <v>148</v>
      </c>
      <c r="D116">
        <v>78.2</v>
      </c>
      <c r="E116">
        <v>46.8</v>
      </c>
      <c r="F116">
        <v>34.5</v>
      </c>
      <c r="G116">
        <v>14.6</v>
      </c>
    </row>
    <row r="117" spans="1:7" x14ac:dyDescent="0.35">
      <c r="A117" t="s">
        <v>5</v>
      </c>
      <c r="B117" t="s">
        <v>43</v>
      </c>
      <c r="C117" t="s">
        <v>149</v>
      </c>
      <c r="D117">
        <v>75.099999999999994</v>
      </c>
      <c r="E117">
        <v>35</v>
      </c>
      <c r="F117">
        <v>52.7</v>
      </c>
      <c r="G117">
        <v>12.6</v>
      </c>
    </row>
    <row r="118" spans="1:7" x14ac:dyDescent="0.35">
      <c r="A118" t="s">
        <v>5</v>
      </c>
      <c r="B118" t="s">
        <v>14</v>
      </c>
      <c r="C118" t="s">
        <v>150</v>
      </c>
      <c r="D118">
        <v>139.19999999999999</v>
      </c>
      <c r="E118">
        <v>14.3</v>
      </c>
      <c r="F118">
        <v>25.6</v>
      </c>
      <c r="G118">
        <v>12.2</v>
      </c>
    </row>
    <row r="119" spans="1:7" x14ac:dyDescent="0.35">
      <c r="A119" t="s">
        <v>5</v>
      </c>
      <c r="B119" t="s">
        <v>11</v>
      </c>
      <c r="C119" t="s">
        <v>151</v>
      </c>
      <c r="D119">
        <v>76.400000000000006</v>
      </c>
      <c r="E119">
        <v>0.8</v>
      </c>
      <c r="F119">
        <v>14.8</v>
      </c>
      <c r="G119">
        <v>9.4</v>
      </c>
    </row>
    <row r="120" spans="1:7" x14ac:dyDescent="0.35">
      <c r="A120" t="s">
        <v>5</v>
      </c>
      <c r="B120" t="s">
        <v>41</v>
      </c>
      <c r="C120" t="s">
        <v>69</v>
      </c>
      <c r="D120">
        <v>125.7</v>
      </c>
      <c r="E120">
        <v>36.9</v>
      </c>
      <c r="F120">
        <v>79.2</v>
      </c>
      <c r="G120">
        <v>15.9</v>
      </c>
    </row>
    <row r="121" spans="1:7" x14ac:dyDescent="0.35">
      <c r="A121" t="s">
        <v>5</v>
      </c>
      <c r="B121" t="s">
        <v>43</v>
      </c>
      <c r="C121" t="s">
        <v>152</v>
      </c>
      <c r="D121">
        <v>19.399999999999999</v>
      </c>
      <c r="E121">
        <v>16</v>
      </c>
      <c r="F121">
        <v>22.3</v>
      </c>
      <c r="G121">
        <v>6.6</v>
      </c>
    </row>
    <row r="122" spans="1:7" x14ac:dyDescent="0.35">
      <c r="A122" t="s">
        <v>5</v>
      </c>
      <c r="B122" t="s">
        <v>84</v>
      </c>
      <c r="C122" t="s">
        <v>153</v>
      </c>
      <c r="D122">
        <v>141.30000000000001</v>
      </c>
      <c r="E122">
        <v>26.8</v>
      </c>
      <c r="F122">
        <v>46.2</v>
      </c>
      <c r="G122">
        <v>15.5</v>
      </c>
    </row>
    <row r="123" spans="1:7" x14ac:dyDescent="0.35">
      <c r="A123" t="s">
        <v>5</v>
      </c>
      <c r="B123" t="s">
        <v>9</v>
      </c>
      <c r="C123" t="s">
        <v>13</v>
      </c>
      <c r="D123">
        <v>18.8</v>
      </c>
      <c r="E123">
        <v>21.7</v>
      </c>
      <c r="F123">
        <v>50.4</v>
      </c>
      <c r="G123">
        <v>7</v>
      </c>
    </row>
    <row r="124" spans="1:7" x14ac:dyDescent="0.35">
      <c r="A124" t="s">
        <v>5</v>
      </c>
      <c r="B124" t="s">
        <v>32</v>
      </c>
      <c r="C124" t="s">
        <v>154</v>
      </c>
      <c r="D124">
        <v>224</v>
      </c>
      <c r="E124">
        <v>2.4</v>
      </c>
      <c r="F124">
        <v>15.6</v>
      </c>
      <c r="G124">
        <v>16.600000000000001</v>
      </c>
    </row>
    <row r="125" spans="1:7" x14ac:dyDescent="0.35">
      <c r="A125" t="s">
        <v>5</v>
      </c>
      <c r="B125" t="s">
        <v>18</v>
      </c>
      <c r="C125" t="s">
        <v>155</v>
      </c>
      <c r="D125">
        <v>123.1</v>
      </c>
      <c r="E125">
        <v>34.6</v>
      </c>
      <c r="F125">
        <v>12.4</v>
      </c>
      <c r="G125">
        <v>15.2</v>
      </c>
    </row>
    <row r="126" spans="1:7" x14ac:dyDescent="0.35">
      <c r="A126" t="s">
        <v>5</v>
      </c>
      <c r="B126" t="s">
        <v>43</v>
      </c>
      <c r="C126" t="s">
        <v>156</v>
      </c>
      <c r="D126">
        <v>229.5</v>
      </c>
      <c r="E126">
        <v>32.299999999999997</v>
      </c>
      <c r="F126">
        <v>74.2</v>
      </c>
      <c r="G126">
        <v>19.7</v>
      </c>
    </row>
    <row r="127" spans="1:7" x14ac:dyDescent="0.35">
      <c r="A127" t="s">
        <v>5</v>
      </c>
      <c r="B127" t="s">
        <v>18</v>
      </c>
      <c r="C127" t="s">
        <v>157</v>
      </c>
      <c r="D127">
        <v>87.2</v>
      </c>
      <c r="E127">
        <v>11.8</v>
      </c>
      <c r="F127">
        <v>25.9</v>
      </c>
      <c r="G127">
        <v>10.6</v>
      </c>
    </row>
    <row r="128" spans="1:7" x14ac:dyDescent="0.35">
      <c r="A128" t="s">
        <v>5</v>
      </c>
      <c r="B128" t="s">
        <v>43</v>
      </c>
      <c r="C128" t="s">
        <v>58</v>
      </c>
      <c r="D128">
        <v>7.8</v>
      </c>
      <c r="E128">
        <v>38.9</v>
      </c>
      <c r="F128">
        <v>50.6</v>
      </c>
      <c r="G128">
        <v>6.6</v>
      </c>
    </row>
    <row r="129" spans="1:7" x14ac:dyDescent="0.35">
      <c r="A129" t="s">
        <v>5</v>
      </c>
      <c r="B129" t="s">
        <v>159</v>
      </c>
      <c r="C129" t="s">
        <v>158</v>
      </c>
      <c r="D129">
        <v>80.2</v>
      </c>
      <c r="E129">
        <v>0</v>
      </c>
      <c r="F129">
        <v>9.1999999999999993</v>
      </c>
      <c r="G129">
        <v>11.9</v>
      </c>
    </row>
    <row r="130" spans="1:7" x14ac:dyDescent="0.35">
      <c r="A130" t="s">
        <v>5</v>
      </c>
      <c r="B130" t="s">
        <v>9</v>
      </c>
      <c r="C130" t="s">
        <v>160</v>
      </c>
      <c r="D130">
        <v>220.3</v>
      </c>
      <c r="E130">
        <v>49</v>
      </c>
      <c r="F130">
        <v>3.2</v>
      </c>
      <c r="G130">
        <v>24.7</v>
      </c>
    </row>
    <row r="131" spans="1:7" x14ac:dyDescent="0.35">
      <c r="A131" t="s">
        <v>5</v>
      </c>
      <c r="B131" t="s">
        <v>64</v>
      </c>
      <c r="C131" t="s">
        <v>161</v>
      </c>
      <c r="D131">
        <v>59.6</v>
      </c>
      <c r="E131">
        <v>12</v>
      </c>
      <c r="F131">
        <v>43.1</v>
      </c>
      <c r="G131">
        <v>9.6999999999999993</v>
      </c>
    </row>
    <row r="132" spans="1:7" x14ac:dyDescent="0.35">
      <c r="A132" t="s">
        <v>5</v>
      </c>
      <c r="B132" t="s">
        <v>130</v>
      </c>
      <c r="C132" t="s">
        <v>162</v>
      </c>
      <c r="D132">
        <v>0.7</v>
      </c>
      <c r="E132">
        <v>39.6</v>
      </c>
      <c r="F132">
        <v>8.6999999999999993</v>
      </c>
      <c r="G132">
        <v>1.6</v>
      </c>
    </row>
    <row r="133" spans="1:7" x14ac:dyDescent="0.35">
      <c r="A133" t="s">
        <v>5</v>
      </c>
      <c r="B133" t="s">
        <v>77</v>
      </c>
      <c r="C133" t="s">
        <v>163</v>
      </c>
      <c r="D133">
        <v>265.2</v>
      </c>
      <c r="E133">
        <v>2.9</v>
      </c>
      <c r="F133">
        <v>43</v>
      </c>
      <c r="G133">
        <v>17.7</v>
      </c>
    </row>
    <row r="134" spans="1:7" x14ac:dyDescent="0.35">
      <c r="A134" t="s">
        <v>5</v>
      </c>
      <c r="B134" t="s">
        <v>165</v>
      </c>
      <c r="C134" t="s">
        <v>164</v>
      </c>
      <c r="D134">
        <v>8.4</v>
      </c>
      <c r="E134">
        <v>27.2</v>
      </c>
      <c r="F134">
        <v>2.1</v>
      </c>
      <c r="G134">
        <v>5.7</v>
      </c>
    </row>
    <row r="135" spans="1:7" x14ac:dyDescent="0.35">
      <c r="A135" t="s">
        <v>5</v>
      </c>
      <c r="B135" t="s">
        <v>11</v>
      </c>
      <c r="C135" t="s">
        <v>166</v>
      </c>
      <c r="D135">
        <v>219.8</v>
      </c>
      <c r="E135">
        <v>33.5</v>
      </c>
      <c r="F135">
        <v>45.1</v>
      </c>
      <c r="G135">
        <v>19.600000000000001</v>
      </c>
    </row>
    <row r="136" spans="1:7" x14ac:dyDescent="0.35">
      <c r="A136" t="s">
        <v>5</v>
      </c>
      <c r="B136" t="s">
        <v>54</v>
      </c>
      <c r="C136" t="s">
        <v>167</v>
      </c>
      <c r="D136">
        <v>36.9</v>
      </c>
      <c r="E136">
        <v>38.6</v>
      </c>
      <c r="F136">
        <v>65.599999999999994</v>
      </c>
      <c r="G136">
        <v>10.8</v>
      </c>
    </row>
    <row r="137" spans="1:7" x14ac:dyDescent="0.35">
      <c r="A137" t="s">
        <v>5</v>
      </c>
      <c r="B137" t="s">
        <v>47</v>
      </c>
      <c r="C137" t="s">
        <v>168</v>
      </c>
      <c r="D137">
        <v>48.3</v>
      </c>
      <c r="E137">
        <v>47</v>
      </c>
      <c r="F137">
        <v>8.5</v>
      </c>
      <c r="G137">
        <v>11.6</v>
      </c>
    </row>
    <row r="138" spans="1:7" x14ac:dyDescent="0.35">
      <c r="A138" t="s">
        <v>5</v>
      </c>
      <c r="B138" t="s">
        <v>20</v>
      </c>
      <c r="C138" t="s">
        <v>169</v>
      </c>
      <c r="D138">
        <v>25.6</v>
      </c>
      <c r="E138">
        <v>39</v>
      </c>
      <c r="F138">
        <v>9.3000000000000007</v>
      </c>
      <c r="G138">
        <v>9.5</v>
      </c>
    </row>
    <row r="139" spans="1:7" x14ac:dyDescent="0.35">
      <c r="A139" t="s">
        <v>5</v>
      </c>
      <c r="B139" t="s">
        <v>70</v>
      </c>
      <c r="C139" t="s">
        <v>48</v>
      </c>
      <c r="D139">
        <v>273.7</v>
      </c>
      <c r="E139">
        <v>28.9</v>
      </c>
      <c r="F139">
        <v>59.7</v>
      </c>
      <c r="G139">
        <v>20.8</v>
      </c>
    </row>
    <row r="140" spans="1:7" x14ac:dyDescent="0.35">
      <c r="A140" t="s">
        <v>5</v>
      </c>
      <c r="B140" t="s">
        <v>9</v>
      </c>
      <c r="C140" t="s">
        <v>170</v>
      </c>
      <c r="D140">
        <v>43</v>
      </c>
      <c r="E140">
        <v>25.9</v>
      </c>
      <c r="F140">
        <v>20.5</v>
      </c>
      <c r="G140">
        <v>9.6</v>
      </c>
    </row>
    <row r="141" spans="1:7" x14ac:dyDescent="0.35">
      <c r="A141" t="s">
        <v>5</v>
      </c>
      <c r="B141" t="s">
        <v>16</v>
      </c>
      <c r="C141" t="s">
        <v>171</v>
      </c>
      <c r="D141">
        <v>184.9</v>
      </c>
      <c r="E141">
        <v>43.9</v>
      </c>
      <c r="F141">
        <v>1.7</v>
      </c>
      <c r="G141">
        <v>20.7</v>
      </c>
    </row>
    <row r="142" spans="1:7" x14ac:dyDescent="0.35">
      <c r="A142" t="s">
        <v>5</v>
      </c>
      <c r="B142" t="s">
        <v>61</v>
      </c>
      <c r="C142" t="s">
        <v>172</v>
      </c>
      <c r="D142">
        <v>73.400000000000006</v>
      </c>
      <c r="E142">
        <v>17</v>
      </c>
      <c r="F142">
        <v>12.9</v>
      </c>
      <c r="G142">
        <v>10.9</v>
      </c>
    </row>
    <row r="143" spans="1:7" x14ac:dyDescent="0.35">
      <c r="A143" t="s">
        <v>5</v>
      </c>
      <c r="B143" t="s">
        <v>18</v>
      </c>
      <c r="C143" t="s">
        <v>173</v>
      </c>
      <c r="D143">
        <v>193.7</v>
      </c>
      <c r="E143">
        <v>35.4</v>
      </c>
      <c r="F143">
        <v>75.599999999999994</v>
      </c>
      <c r="G143">
        <v>19.2</v>
      </c>
    </row>
    <row r="144" spans="1:7" x14ac:dyDescent="0.35">
      <c r="A144" t="s">
        <v>5</v>
      </c>
      <c r="B144" t="s">
        <v>70</v>
      </c>
      <c r="C144" t="s">
        <v>174</v>
      </c>
      <c r="D144">
        <v>220.5</v>
      </c>
      <c r="E144">
        <v>33.200000000000003</v>
      </c>
      <c r="F144">
        <v>37.9</v>
      </c>
      <c r="G144">
        <v>20.100000000000001</v>
      </c>
    </row>
    <row r="145" spans="1:7" x14ac:dyDescent="0.35">
      <c r="A145" t="s">
        <v>5</v>
      </c>
      <c r="B145" t="s">
        <v>37</v>
      </c>
      <c r="C145" t="s">
        <v>175</v>
      </c>
      <c r="D145">
        <v>104.6</v>
      </c>
      <c r="E145">
        <v>5.7</v>
      </c>
      <c r="F145">
        <v>34.4</v>
      </c>
      <c r="G145">
        <v>10.4</v>
      </c>
    </row>
    <row r="146" spans="1:7" x14ac:dyDescent="0.35">
      <c r="A146" t="s">
        <v>5</v>
      </c>
      <c r="B146" t="s">
        <v>130</v>
      </c>
      <c r="C146" t="s">
        <v>176</v>
      </c>
      <c r="D146">
        <v>96.2</v>
      </c>
      <c r="E146">
        <v>14.8</v>
      </c>
      <c r="F146">
        <v>38.9</v>
      </c>
      <c r="G146">
        <v>12.3</v>
      </c>
    </row>
    <row r="147" spans="1:7" x14ac:dyDescent="0.35">
      <c r="A147" t="s">
        <v>5</v>
      </c>
      <c r="B147" t="s">
        <v>9</v>
      </c>
      <c r="C147" t="s">
        <v>177</v>
      </c>
      <c r="D147">
        <v>140.30000000000001</v>
      </c>
      <c r="E147">
        <v>1.9</v>
      </c>
      <c r="F147">
        <v>9</v>
      </c>
      <c r="G147">
        <v>10.3</v>
      </c>
    </row>
    <row r="148" spans="1:7" x14ac:dyDescent="0.35">
      <c r="A148" t="s">
        <v>5</v>
      </c>
      <c r="B148" t="s">
        <v>9</v>
      </c>
      <c r="C148" t="s">
        <v>178</v>
      </c>
      <c r="D148">
        <v>240.1</v>
      </c>
      <c r="E148">
        <v>7.3</v>
      </c>
      <c r="F148">
        <v>8.6999999999999993</v>
      </c>
      <c r="G148">
        <v>18.2</v>
      </c>
    </row>
    <row r="149" spans="1:7" x14ac:dyDescent="0.35">
      <c r="A149" t="s">
        <v>5</v>
      </c>
      <c r="B149" t="s">
        <v>37</v>
      </c>
      <c r="C149" t="s">
        <v>179</v>
      </c>
      <c r="D149">
        <v>243.2</v>
      </c>
      <c r="E149">
        <v>49</v>
      </c>
      <c r="F149">
        <v>44.3</v>
      </c>
      <c r="G149">
        <v>25.4</v>
      </c>
    </row>
    <row r="150" spans="1:7" x14ac:dyDescent="0.35">
      <c r="A150" t="s">
        <v>5</v>
      </c>
      <c r="B150" t="s">
        <v>96</v>
      </c>
      <c r="C150" t="s">
        <v>180</v>
      </c>
      <c r="D150">
        <v>38</v>
      </c>
      <c r="E150">
        <v>40.299999999999997</v>
      </c>
      <c r="F150">
        <v>11.9</v>
      </c>
      <c r="G150">
        <v>10.9</v>
      </c>
    </row>
    <row r="151" spans="1:7" x14ac:dyDescent="0.35">
      <c r="A151" t="s">
        <v>5</v>
      </c>
      <c r="B151" t="s">
        <v>47</v>
      </c>
      <c r="C151" t="s">
        <v>181</v>
      </c>
      <c r="D151">
        <v>44.7</v>
      </c>
      <c r="E151">
        <v>25.8</v>
      </c>
      <c r="F151">
        <v>20.6</v>
      </c>
      <c r="G151">
        <v>10.1</v>
      </c>
    </row>
    <row r="152" spans="1:7" x14ac:dyDescent="0.35">
      <c r="A152" t="s">
        <v>5</v>
      </c>
      <c r="B152" t="s">
        <v>16</v>
      </c>
      <c r="C152" t="s">
        <v>182</v>
      </c>
      <c r="D152">
        <v>280.7</v>
      </c>
      <c r="E152">
        <v>13.9</v>
      </c>
      <c r="F152">
        <v>37</v>
      </c>
      <c r="G152">
        <v>16.100000000000001</v>
      </c>
    </row>
    <row r="153" spans="1:7" x14ac:dyDescent="0.35">
      <c r="A153" t="s">
        <v>5</v>
      </c>
      <c r="B153" t="s">
        <v>32</v>
      </c>
      <c r="C153" t="s">
        <v>63</v>
      </c>
      <c r="D153">
        <v>121</v>
      </c>
      <c r="E153">
        <v>8.4</v>
      </c>
      <c r="F153">
        <v>48.7</v>
      </c>
      <c r="G153">
        <v>11.6</v>
      </c>
    </row>
    <row r="154" spans="1:7" x14ac:dyDescent="0.35">
      <c r="A154" t="s">
        <v>5</v>
      </c>
      <c r="B154" t="s">
        <v>18</v>
      </c>
      <c r="C154" t="s">
        <v>119</v>
      </c>
      <c r="D154">
        <v>197.6</v>
      </c>
      <c r="E154">
        <v>23.3</v>
      </c>
      <c r="F154">
        <v>14.2</v>
      </c>
      <c r="G154">
        <v>16.600000000000001</v>
      </c>
    </row>
    <row r="155" spans="1:7" x14ac:dyDescent="0.35">
      <c r="A155" t="s">
        <v>5</v>
      </c>
      <c r="B155" t="s">
        <v>7</v>
      </c>
      <c r="C155" t="s">
        <v>145</v>
      </c>
      <c r="D155">
        <v>171.3</v>
      </c>
      <c r="E155">
        <v>39.700000000000003</v>
      </c>
      <c r="F155">
        <v>37.700000000000003</v>
      </c>
      <c r="G155">
        <v>16</v>
      </c>
    </row>
    <row r="156" spans="1:7" x14ac:dyDescent="0.35">
      <c r="A156" t="s">
        <v>5</v>
      </c>
      <c r="B156" t="s">
        <v>70</v>
      </c>
      <c r="C156" t="s">
        <v>183</v>
      </c>
      <c r="D156">
        <v>187.8</v>
      </c>
      <c r="E156">
        <v>21.1</v>
      </c>
      <c r="F156">
        <v>9.5</v>
      </c>
      <c r="G156">
        <v>20.6</v>
      </c>
    </row>
    <row r="157" spans="1:7" x14ac:dyDescent="0.35">
      <c r="A157" t="s">
        <v>5</v>
      </c>
      <c r="B157" t="s">
        <v>18</v>
      </c>
      <c r="C157" t="s">
        <v>184</v>
      </c>
      <c r="D157">
        <v>4.0999999999999996</v>
      </c>
      <c r="E157">
        <v>11.6</v>
      </c>
      <c r="F157">
        <v>5.7</v>
      </c>
      <c r="G157">
        <v>3.2</v>
      </c>
    </row>
    <row r="158" spans="1:7" x14ac:dyDescent="0.35">
      <c r="A158" t="s">
        <v>5</v>
      </c>
      <c r="B158" t="s">
        <v>14</v>
      </c>
      <c r="C158" t="s">
        <v>185</v>
      </c>
      <c r="D158">
        <v>93.9</v>
      </c>
      <c r="E158">
        <v>43.5</v>
      </c>
      <c r="F158">
        <v>50.5</v>
      </c>
      <c r="G158">
        <v>15.3</v>
      </c>
    </row>
    <row r="159" spans="1:7" x14ac:dyDescent="0.35">
      <c r="A159" t="s">
        <v>5</v>
      </c>
      <c r="B159" t="s">
        <v>49</v>
      </c>
      <c r="C159" t="s">
        <v>186</v>
      </c>
      <c r="D159">
        <v>149.80000000000001</v>
      </c>
      <c r="E159">
        <v>1.3</v>
      </c>
      <c r="F159">
        <v>24.3</v>
      </c>
      <c r="G159">
        <v>10.1</v>
      </c>
    </row>
    <row r="160" spans="1:7" x14ac:dyDescent="0.35">
      <c r="A160" t="s">
        <v>5</v>
      </c>
      <c r="B160" t="s">
        <v>27</v>
      </c>
      <c r="C160" t="s">
        <v>187</v>
      </c>
      <c r="D160">
        <v>11.7</v>
      </c>
      <c r="E160">
        <v>36.9</v>
      </c>
      <c r="F160">
        <v>45.2</v>
      </c>
      <c r="G160">
        <v>7.3</v>
      </c>
    </row>
    <row r="161" spans="1:7" x14ac:dyDescent="0.35">
      <c r="A161" t="s">
        <v>5</v>
      </c>
      <c r="B161" t="s">
        <v>14</v>
      </c>
      <c r="C161" t="s">
        <v>188</v>
      </c>
      <c r="D161">
        <v>131.69999999999999</v>
      </c>
      <c r="E161">
        <v>18.399999999999999</v>
      </c>
      <c r="F161">
        <v>34.6</v>
      </c>
      <c r="G161">
        <v>12.9</v>
      </c>
    </row>
    <row r="162" spans="1:7" x14ac:dyDescent="0.35">
      <c r="A162" t="s">
        <v>5</v>
      </c>
      <c r="B162" t="s">
        <v>11</v>
      </c>
      <c r="C162" t="s">
        <v>189</v>
      </c>
      <c r="D162">
        <v>172.5</v>
      </c>
      <c r="E162">
        <v>18.100000000000001</v>
      </c>
      <c r="F162">
        <v>30.7</v>
      </c>
      <c r="G162">
        <v>16.399999999999999</v>
      </c>
    </row>
    <row r="163" spans="1:7" x14ac:dyDescent="0.35">
      <c r="A163" t="s">
        <v>5</v>
      </c>
      <c r="B163" t="s">
        <v>43</v>
      </c>
      <c r="C163" t="s">
        <v>190</v>
      </c>
      <c r="D163">
        <v>85.7</v>
      </c>
      <c r="E163">
        <v>35.799999999999997</v>
      </c>
      <c r="F163">
        <v>49.3</v>
      </c>
      <c r="G163">
        <v>13.3</v>
      </c>
    </row>
    <row r="164" spans="1:7" x14ac:dyDescent="0.35">
      <c r="A164" t="s">
        <v>5</v>
      </c>
      <c r="B164" t="s">
        <v>11</v>
      </c>
      <c r="C164" t="s">
        <v>191</v>
      </c>
      <c r="D164">
        <v>188.4</v>
      </c>
      <c r="E164">
        <v>18.100000000000001</v>
      </c>
      <c r="F164">
        <v>25.6</v>
      </c>
      <c r="G164">
        <v>19.899999999999999</v>
      </c>
    </row>
    <row r="165" spans="1:7" x14ac:dyDescent="0.35">
      <c r="A165" t="s">
        <v>5</v>
      </c>
      <c r="B165" t="s">
        <v>43</v>
      </c>
      <c r="C165" t="s">
        <v>192</v>
      </c>
      <c r="D165">
        <v>163.5</v>
      </c>
      <c r="E165">
        <v>36.799999999999997</v>
      </c>
      <c r="F165">
        <v>7.4</v>
      </c>
      <c r="G165">
        <v>18</v>
      </c>
    </row>
    <row r="166" spans="1:7" x14ac:dyDescent="0.35">
      <c r="A166" t="s">
        <v>5</v>
      </c>
      <c r="B166" t="s">
        <v>32</v>
      </c>
      <c r="C166" t="s">
        <v>193</v>
      </c>
      <c r="D166">
        <v>117.2</v>
      </c>
      <c r="E166">
        <v>14.7</v>
      </c>
      <c r="F166">
        <v>5.4</v>
      </c>
      <c r="G166">
        <v>11.9</v>
      </c>
    </row>
    <row r="167" spans="1:7" x14ac:dyDescent="0.35">
      <c r="A167" t="s">
        <v>5</v>
      </c>
      <c r="B167" t="s">
        <v>37</v>
      </c>
      <c r="C167" t="s">
        <v>194</v>
      </c>
      <c r="D167">
        <v>234.5</v>
      </c>
      <c r="E167">
        <v>3.4</v>
      </c>
      <c r="F167">
        <v>84.8</v>
      </c>
      <c r="G167">
        <v>16.899999999999999</v>
      </c>
    </row>
    <row r="168" spans="1:7" x14ac:dyDescent="0.35">
      <c r="A168" t="s">
        <v>5</v>
      </c>
      <c r="B168" t="s">
        <v>35</v>
      </c>
      <c r="C168" t="s">
        <v>195</v>
      </c>
      <c r="D168">
        <v>17.899999999999999</v>
      </c>
      <c r="E168">
        <v>37.6</v>
      </c>
      <c r="F168">
        <v>21.6</v>
      </c>
      <c r="G168">
        <v>8</v>
      </c>
    </row>
    <row r="169" spans="1:7" x14ac:dyDescent="0.35">
      <c r="A169" t="s">
        <v>5</v>
      </c>
      <c r="B169" t="s">
        <v>89</v>
      </c>
      <c r="C169" t="s">
        <v>196</v>
      </c>
      <c r="D169">
        <v>206.8</v>
      </c>
      <c r="E169">
        <v>5.2</v>
      </c>
      <c r="F169">
        <v>19.399999999999999</v>
      </c>
      <c r="G169">
        <v>17.2</v>
      </c>
    </row>
    <row r="170" spans="1:7" x14ac:dyDescent="0.35">
      <c r="A170" t="s">
        <v>5</v>
      </c>
      <c r="B170" t="s">
        <v>68</v>
      </c>
      <c r="C170" t="s">
        <v>136</v>
      </c>
      <c r="D170">
        <v>215.4</v>
      </c>
      <c r="E170">
        <v>23.6</v>
      </c>
      <c r="F170">
        <v>57.6</v>
      </c>
      <c r="G170">
        <v>17.100000000000001</v>
      </c>
    </row>
    <row r="171" spans="1:7" x14ac:dyDescent="0.35">
      <c r="A171" t="s">
        <v>5</v>
      </c>
      <c r="B171" t="s">
        <v>9</v>
      </c>
      <c r="C171" t="s">
        <v>197</v>
      </c>
      <c r="D171">
        <v>284.3</v>
      </c>
      <c r="E171">
        <v>10.6</v>
      </c>
      <c r="F171">
        <v>6.4</v>
      </c>
      <c r="G171">
        <v>20</v>
      </c>
    </row>
    <row r="172" spans="1:7" x14ac:dyDescent="0.35">
      <c r="A172" t="s">
        <v>5</v>
      </c>
      <c r="B172" t="s">
        <v>49</v>
      </c>
      <c r="C172" t="s">
        <v>144</v>
      </c>
      <c r="D172">
        <v>50</v>
      </c>
      <c r="E172">
        <v>11.6</v>
      </c>
      <c r="F172">
        <v>18.399999999999999</v>
      </c>
      <c r="G172">
        <v>8.4</v>
      </c>
    </row>
    <row r="173" spans="1:7" x14ac:dyDescent="0.35">
      <c r="A173" t="s">
        <v>5</v>
      </c>
      <c r="B173" t="s">
        <v>14</v>
      </c>
      <c r="C173" t="s">
        <v>198</v>
      </c>
      <c r="D173">
        <v>164.5</v>
      </c>
      <c r="E173">
        <v>20.9</v>
      </c>
      <c r="F173">
        <v>47.4</v>
      </c>
      <c r="G173">
        <v>17.5</v>
      </c>
    </row>
    <row r="174" spans="1:7" x14ac:dyDescent="0.35">
      <c r="A174" t="s">
        <v>5</v>
      </c>
      <c r="B174" t="s">
        <v>9</v>
      </c>
      <c r="C174" t="s">
        <v>199</v>
      </c>
      <c r="D174">
        <v>19.600000000000001</v>
      </c>
      <c r="E174">
        <v>20.100000000000001</v>
      </c>
      <c r="F174">
        <v>17</v>
      </c>
      <c r="G174">
        <v>7.6</v>
      </c>
    </row>
    <row r="175" spans="1:7" x14ac:dyDescent="0.35">
      <c r="A175" t="s">
        <v>5</v>
      </c>
      <c r="B175" t="s">
        <v>25</v>
      </c>
      <c r="C175" t="s">
        <v>200</v>
      </c>
      <c r="D175">
        <v>168.4</v>
      </c>
      <c r="E175">
        <v>7.1</v>
      </c>
      <c r="F175">
        <v>12.8</v>
      </c>
      <c r="G175">
        <v>16.7</v>
      </c>
    </row>
    <row r="176" spans="1:7" x14ac:dyDescent="0.35">
      <c r="A176" t="s">
        <v>5</v>
      </c>
      <c r="B176" t="s">
        <v>16</v>
      </c>
      <c r="C176" t="s">
        <v>201</v>
      </c>
      <c r="D176">
        <v>222.4</v>
      </c>
      <c r="E176">
        <v>3.4</v>
      </c>
      <c r="F176">
        <v>13.1</v>
      </c>
      <c r="G176">
        <v>16.5</v>
      </c>
    </row>
    <row r="177" spans="1:7" x14ac:dyDescent="0.35">
      <c r="A177" t="s">
        <v>5</v>
      </c>
      <c r="B177" t="s">
        <v>9</v>
      </c>
      <c r="C177" t="s">
        <v>202</v>
      </c>
      <c r="D177">
        <v>276.89999999999998</v>
      </c>
      <c r="E177">
        <v>48.9</v>
      </c>
      <c r="F177">
        <v>41.8</v>
      </c>
      <c r="G177">
        <v>27</v>
      </c>
    </row>
    <row r="178" spans="1:7" x14ac:dyDescent="0.35">
      <c r="A178" t="s">
        <v>5</v>
      </c>
      <c r="B178" t="s">
        <v>20</v>
      </c>
      <c r="C178" t="s">
        <v>203</v>
      </c>
      <c r="D178">
        <v>248.4</v>
      </c>
      <c r="E178">
        <v>30.2</v>
      </c>
      <c r="F178">
        <v>20.3</v>
      </c>
      <c r="G178">
        <v>20.2</v>
      </c>
    </row>
    <row r="179" spans="1:7" x14ac:dyDescent="0.35">
      <c r="A179" t="s">
        <v>5</v>
      </c>
      <c r="B179" t="s">
        <v>7</v>
      </c>
      <c r="C179" t="s">
        <v>204</v>
      </c>
      <c r="D179">
        <v>170.2</v>
      </c>
      <c r="E179">
        <v>7.8</v>
      </c>
      <c r="F179">
        <v>35.200000000000003</v>
      </c>
      <c r="G179">
        <v>16.7</v>
      </c>
    </row>
    <row r="180" spans="1:7" x14ac:dyDescent="0.35">
      <c r="A180" t="s">
        <v>5</v>
      </c>
      <c r="B180" t="s">
        <v>70</v>
      </c>
      <c r="C180" t="s">
        <v>205</v>
      </c>
      <c r="D180">
        <v>276.7</v>
      </c>
      <c r="E180">
        <v>2.2999999999999998</v>
      </c>
      <c r="F180">
        <v>23.7</v>
      </c>
      <c r="G180">
        <v>16.8</v>
      </c>
    </row>
    <row r="181" spans="1:7" x14ac:dyDescent="0.35">
      <c r="A181" t="s">
        <v>5</v>
      </c>
      <c r="B181" t="s">
        <v>96</v>
      </c>
      <c r="C181" t="s">
        <v>206</v>
      </c>
      <c r="D181">
        <v>165.6</v>
      </c>
      <c r="E181">
        <v>10</v>
      </c>
      <c r="F181">
        <v>17.600000000000001</v>
      </c>
      <c r="G181">
        <v>17.600000000000001</v>
      </c>
    </row>
    <row r="182" spans="1:7" x14ac:dyDescent="0.35">
      <c r="A182" t="s">
        <v>5</v>
      </c>
      <c r="B182" t="s">
        <v>9</v>
      </c>
      <c r="C182" t="s">
        <v>207</v>
      </c>
      <c r="D182">
        <v>156.6</v>
      </c>
      <c r="E182">
        <v>2.6</v>
      </c>
      <c r="F182">
        <v>8.3000000000000007</v>
      </c>
      <c r="G182">
        <v>15.5</v>
      </c>
    </row>
    <row r="183" spans="1:7" x14ac:dyDescent="0.35">
      <c r="A183" t="s">
        <v>5</v>
      </c>
      <c r="B183" t="s">
        <v>96</v>
      </c>
      <c r="C183" t="s">
        <v>208</v>
      </c>
      <c r="D183">
        <v>218.5</v>
      </c>
      <c r="E183">
        <v>5.4</v>
      </c>
      <c r="F183">
        <v>27.4</v>
      </c>
      <c r="G183">
        <v>17.2</v>
      </c>
    </row>
    <row r="184" spans="1:7" x14ac:dyDescent="0.35">
      <c r="A184" t="s">
        <v>5</v>
      </c>
      <c r="B184" t="s">
        <v>27</v>
      </c>
      <c r="C184" t="s">
        <v>197</v>
      </c>
      <c r="D184">
        <v>56.2</v>
      </c>
      <c r="E184">
        <v>5.7</v>
      </c>
      <c r="F184">
        <v>29.7</v>
      </c>
      <c r="G184">
        <v>8.6999999999999993</v>
      </c>
    </row>
    <row r="185" spans="1:7" x14ac:dyDescent="0.35">
      <c r="A185" t="s">
        <v>5</v>
      </c>
      <c r="B185" t="s">
        <v>209</v>
      </c>
      <c r="C185" t="s">
        <v>13</v>
      </c>
      <c r="D185">
        <v>287.60000000000002</v>
      </c>
      <c r="E185">
        <v>43</v>
      </c>
      <c r="F185">
        <v>71.8</v>
      </c>
      <c r="G185">
        <v>26.2</v>
      </c>
    </row>
    <row r="186" spans="1:7" x14ac:dyDescent="0.35">
      <c r="A186" t="s">
        <v>5</v>
      </c>
      <c r="B186" t="s">
        <v>210</v>
      </c>
      <c r="C186" t="s">
        <v>56</v>
      </c>
      <c r="D186">
        <v>253.8</v>
      </c>
      <c r="E186">
        <v>21.3</v>
      </c>
      <c r="F186">
        <v>30</v>
      </c>
      <c r="G186">
        <v>17.600000000000001</v>
      </c>
    </row>
    <row r="187" spans="1:7" x14ac:dyDescent="0.35">
      <c r="A187" t="s">
        <v>5</v>
      </c>
      <c r="B187" t="s">
        <v>18</v>
      </c>
      <c r="C187" t="s">
        <v>211</v>
      </c>
      <c r="D187">
        <v>205</v>
      </c>
      <c r="E187">
        <v>45.1</v>
      </c>
      <c r="F187">
        <v>19.600000000000001</v>
      </c>
      <c r="G187">
        <v>22.6</v>
      </c>
    </row>
    <row r="188" spans="1:7" x14ac:dyDescent="0.35">
      <c r="A188" t="s">
        <v>5</v>
      </c>
      <c r="B188" t="s">
        <v>91</v>
      </c>
      <c r="C188" t="s">
        <v>212</v>
      </c>
      <c r="D188">
        <v>139.5</v>
      </c>
      <c r="E188">
        <v>2.1</v>
      </c>
      <c r="F188">
        <v>26.6</v>
      </c>
      <c r="G188">
        <v>10.3</v>
      </c>
    </row>
    <row r="189" spans="1:7" x14ac:dyDescent="0.35">
      <c r="A189" t="s">
        <v>5</v>
      </c>
      <c r="B189" t="s">
        <v>49</v>
      </c>
      <c r="C189" t="s">
        <v>213</v>
      </c>
      <c r="D189">
        <v>191.1</v>
      </c>
      <c r="E189">
        <v>28.7</v>
      </c>
      <c r="F189">
        <v>18.2</v>
      </c>
      <c r="G189">
        <v>17.3</v>
      </c>
    </row>
    <row r="190" spans="1:7" x14ac:dyDescent="0.35">
      <c r="A190" t="s">
        <v>5</v>
      </c>
      <c r="B190" t="s">
        <v>70</v>
      </c>
      <c r="C190" t="s">
        <v>214</v>
      </c>
      <c r="D190">
        <v>286</v>
      </c>
      <c r="E190">
        <v>13.9</v>
      </c>
      <c r="F190">
        <v>3.7</v>
      </c>
      <c r="G190">
        <v>20.9</v>
      </c>
    </row>
    <row r="191" spans="1:7" x14ac:dyDescent="0.35">
      <c r="A191" t="s">
        <v>5</v>
      </c>
      <c r="B191" t="s">
        <v>86</v>
      </c>
      <c r="C191" t="s">
        <v>215</v>
      </c>
      <c r="D191">
        <v>18.7</v>
      </c>
      <c r="E191">
        <v>12.1</v>
      </c>
      <c r="F191">
        <v>23.4</v>
      </c>
      <c r="G191">
        <v>6.7</v>
      </c>
    </row>
    <row r="192" spans="1:7" x14ac:dyDescent="0.35">
      <c r="A192" t="s">
        <v>5</v>
      </c>
      <c r="B192" t="s">
        <v>9</v>
      </c>
      <c r="C192" t="s">
        <v>216</v>
      </c>
      <c r="D192">
        <v>39.5</v>
      </c>
      <c r="E192">
        <v>41.1</v>
      </c>
      <c r="F192">
        <v>5.8</v>
      </c>
      <c r="G192">
        <v>10.8</v>
      </c>
    </row>
    <row r="193" spans="1:7" x14ac:dyDescent="0.35">
      <c r="A193" t="s">
        <v>5</v>
      </c>
      <c r="B193" t="s">
        <v>9</v>
      </c>
      <c r="C193" t="s">
        <v>217</v>
      </c>
      <c r="D193">
        <v>75.5</v>
      </c>
      <c r="E193">
        <v>10.8</v>
      </c>
      <c r="F193">
        <v>6</v>
      </c>
      <c r="G193">
        <v>11.9</v>
      </c>
    </row>
    <row r="194" spans="1:7" x14ac:dyDescent="0.35">
      <c r="A194" t="s">
        <v>5</v>
      </c>
      <c r="B194" t="s">
        <v>18</v>
      </c>
      <c r="C194" t="s">
        <v>218</v>
      </c>
      <c r="D194">
        <v>17.2</v>
      </c>
      <c r="E194">
        <v>4.0999999999999996</v>
      </c>
      <c r="F194">
        <v>31.6</v>
      </c>
      <c r="G194">
        <v>5.9</v>
      </c>
    </row>
    <row r="195" spans="1:7" x14ac:dyDescent="0.35">
      <c r="A195" t="s">
        <v>5</v>
      </c>
      <c r="B195" t="s">
        <v>9</v>
      </c>
      <c r="C195" t="s">
        <v>192</v>
      </c>
      <c r="D195">
        <v>166.8</v>
      </c>
      <c r="E195">
        <v>42</v>
      </c>
      <c r="F195">
        <v>3.6</v>
      </c>
      <c r="G195">
        <v>19.600000000000001</v>
      </c>
    </row>
    <row r="196" spans="1:7" x14ac:dyDescent="0.35">
      <c r="A196" t="s">
        <v>5</v>
      </c>
      <c r="B196" t="s">
        <v>11</v>
      </c>
      <c r="C196" t="s">
        <v>219</v>
      </c>
      <c r="D196">
        <v>149.69999999999999</v>
      </c>
      <c r="E196">
        <v>35.6</v>
      </c>
      <c r="F196">
        <v>6</v>
      </c>
      <c r="G196">
        <v>17.3</v>
      </c>
    </row>
    <row r="197" spans="1:7" x14ac:dyDescent="0.35">
      <c r="A197" t="s">
        <v>5</v>
      </c>
      <c r="B197" t="s">
        <v>49</v>
      </c>
      <c r="C197" t="s">
        <v>220</v>
      </c>
      <c r="D197">
        <v>38.200000000000003</v>
      </c>
      <c r="E197">
        <v>3.7</v>
      </c>
      <c r="F197">
        <v>13.8</v>
      </c>
      <c r="G197">
        <v>7.6</v>
      </c>
    </row>
    <row r="198" spans="1:7" x14ac:dyDescent="0.35">
      <c r="A198" t="s">
        <v>5</v>
      </c>
      <c r="B198" t="s">
        <v>9</v>
      </c>
      <c r="C198" t="s">
        <v>221</v>
      </c>
      <c r="D198">
        <v>94.2</v>
      </c>
      <c r="E198">
        <v>4.9000000000000004</v>
      </c>
      <c r="F198">
        <v>8.1</v>
      </c>
      <c r="G198">
        <v>14</v>
      </c>
    </row>
    <row r="199" spans="1:7" x14ac:dyDescent="0.35">
      <c r="A199" t="s">
        <v>5</v>
      </c>
      <c r="B199" t="s">
        <v>14</v>
      </c>
      <c r="C199" t="s">
        <v>151</v>
      </c>
      <c r="D199">
        <v>177</v>
      </c>
      <c r="E199">
        <v>9.3000000000000007</v>
      </c>
      <c r="F199">
        <v>6.4</v>
      </c>
      <c r="G199">
        <v>14.8</v>
      </c>
    </row>
    <row r="200" spans="1:7" x14ac:dyDescent="0.35">
      <c r="A200" t="s">
        <v>5</v>
      </c>
      <c r="B200" t="s">
        <v>68</v>
      </c>
      <c r="C200" t="s">
        <v>185</v>
      </c>
      <c r="D200">
        <v>283.60000000000002</v>
      </c>
      <c r="E200">
        <v>42</v>
      </c>
      <c r="F200">
        <v>66.2</v>
      </c>
      <c r="G200">
        <v>25.5</v>
      </c>
    </row>
    <row r="201" spans="1:7" x14ac:dyDescent="0.35">
      <c r="D201">
        <v>232.1</v>
      </c>
      <c r="E201">
        <v>8.6</v>
      </c>
      <c r="F201">
        <v>8.6999999999999993</v>
      </c>
      <c r="G201">
        <v>18.399999999999999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f e 9 0 a c - 7 8 f a - 4 5 6 e - a 6 9 4 - a b 7 9 f a 7 1 c 3 a a "   x m l n s = " h t t p : / / s c h e m a s . m i c r o s o f t . c o m / D a t a M a s h u p " > A A A A A E Y E A A B Q S w M E F A A C A A g A N 4 R b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N 4 R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E W 1 H 5 X l V B Q A E A A J I H A A A T A B w A R m 9 y b X V s Y X M v U 2 V j d G l v b j E u b S C i G A A o o B Q A A A A A A A A A A A A A A A A A A A A A A A A A A A D t k b F q w z A Q h n e D 3 0 E o i w 3 C k D R d W j w E p 6 V T a G u 3 S 9 x B s a 6 J Q J a M T n Y I I e 9 e F Q d i g p 8 g R I u k / z / d / e J D q J w 0 m u T 9 P n 0 O g z D A H b c g C B c d W C d R 6 i 1 J i Q I X B s S v 3 L S 2 A q 9 k 2 C V L U 7 U 1 a B e 9 S g V J Z r T z F 4 x o 9 l R + I V g s F 7 V 0 5 d L s t T J c Y O m g b k p u q 5 3 s o B w M S C r s a M z W S 1 D S v w C b U k Y Z y Y x q a 4 3 p n J E X X R n h K 9 P p 7 H H G y E d r H O T u o C C 9 H J O V 0 f A T s z 7 o h L 5 b U 3 t P k D f g w q e h P n X B N 7 7 w 7 J z 1 q P 8 T I + u z v l A q r 7 j i F l N n 2 2 H L b M f 1 1 n c s D g 1 c 2 h W W a / w 1 t u 4 D / 5 s Y j c x n x y M t v v 3 H n K 8 g u q 0 3 Y E + M H O k n F 9 K M 6 C v Y Y 8 M b s C N e z h X g l X 6 K w 0 D q 0 b B D t B M 6 h B v N Y n o n f N O E H + 6 E b 5 z w / E 7 4 J g j / A V B L A Q I t A B Q A A g A I A D e E W 1 E d D F 4 L p A A A A P U A A A A S A A A A A A A A A A A A A A A A A A A A A A B D b 2 5 m a W c v U G F j a 2 F n Z S 5 4 b W x Q S w E C L Q A U A A I A C A A 3 h F t R D 8 r p q 6 Q A A A D p A A A A E w A A A A A A A A A A A A A A A A D w A A A A W 0 N v b n R l b n R f V H l w Z X N d L n h t b F B L A Q I t A B Q A A g A I A D e E W 1 H 5 X l V B Q A E A A J I H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m A A A A A A A A P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l c n R p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H Z l c n R p c 2 l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Z l c n R p c 2 l u Z y 9 D a G F u Z 2 V k I F R 5 c G U u e 1 R W L D B 9 J n F 1 b 3 Q 7 L C Z x d W 9 0 O 1 N l Y 3 R p b 2 4 x L 2 F k d m V y d G l z a W 5 n L 0 N o Y W 5 n Z W Q g V H l w Z S 5 7 U m F k a W 8 s M X 0 m c X V v d D s s J n F 1 b 3 Q 7 U 2 V j d G l v b j E v Y W R 2 Z X J 0 a X N p b m c v Q 2 h h b m d l Z C B U e X B l L n t O Z X d z c G F w Z X I s M n 0 m c X V v d D s s J n F 1 b 3 Q 7 U 2 V j d G l v b j E v Y W R 2 Z X J 0 a X N p b m c v Q 2 h h b m d l Z C B U e X B l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H Z l c n R p c 2 l u Z y 9 D a G F u Z 2 V k I F R 5 c G U u e 1 R W L D B 9 J n F 1 b 3 Q 7 L C Z x d W 9 0 O 1 N l Y 3 R p b 2 4 x L 2 F k d m V y d G l z a W 5 n L 0 N o Y W 5 n Z W Q g V H l w Z S 5 7 U m F k a W 8 s M X 0 m c X V v d D s s J n F 1 b 3 Q 7 U 2 V j d G l v b j E v Y W R 2 Z X J 0 a X N p b m c v Q 2 h h b m d l Z C B U e X B l L n t O Z X d z c G F w Z X I s M n 0 m c X V v d D s s J n F 1 b 3 Q 7 U 2 V j d G l v b j E v Y W R 2 Z X J 0 a X N p b m c v Q 2 h h b m d l Z C B U e X B l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F Y m c X V v d D s s J n F 1 b 3 Q 7 U m F k a W 8 m c X V v d D s s J n F 1 b 3 Q 7 T m V 3 c 3 B h c G V y J n F 1 b 3 Q 7 L C Z x d W 9 0 O 1 N h b G V z J n F 1 b 3 Q 7 X S I g L z 4 8 R W 5 0 c n k g V H l w Z T 0 i R m l s b E N v b H V t b l R 5 c G V z I i B W Y W x 1 Z T 0 i c 0 J R V U Z C U T 0 9 I i A v P j x F b n R y e S B U e X B l P S J G a W x s T G F z d F V w Z G F 0 Z W Q i I F Z h b H V l P S J k M j A y M C 0 x M C 0 y N 1 Q x M T o w M z o 0 M i 4 1 N D g 4 M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N j R i O W E z N 2 U t O D g x N C 0 0 M j B l L W I 2 N 2 E t M T F k N z d j Z D d i M z J i I i A v P j w v U 3 R h Y m x l R W 5 0 c m l l c z 4 8 L 0 l 0 Z W 0 + P E l 0 Z W 0 + P E l 0 Z W 1 M b 2 N h d G l v b j 4 8 S X R l b V R 5 c G U + R m 9 y b X V s Y T w v S X R l b V R 5 c G U + P E l 0 Z W 1 Q Y X R o P l N l Y 3 R p b 2 4 x L 2 F k d m V y d G l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d G l z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d G l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Z X J 0 a X N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H Z l c n R p c 2 l u Z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2 Z X J 0 a X N p b m c g K D I p L 0 N o Y W 5 n Z W Q g V H l w Z S 5 7 V F Y s M H 0 m c X V v d D s s J n F 1 b 3 Q 7 U 2 V j d G l v b j E v Y W R 2 Z X J 0 a X N p b m c g K D I p L 0 N o Y W 5 n Z W Q g V H l w Z S 5 7 U m F k a W 8 s M X 0 m c X V v d D s s J n F 1 b 3 Q 7 U 2 V j d G l v b j E v Y W R 2 Z X J 0 a X N p b m c g K D I p L 0 N o Y W 5 n Z W Q g V H l w Z S 5 7 T m V 3 c 3 B h c G V y L D J 9 J n F 1 b 3 Q 7 L C Z x d W 9 0 O 1 N l Y 3 R p b 2 4 x L 2 F k d m V y d G l z a W 5 n I C g y K S 9 D a G F u Z 2 V k I F R 5 c G U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k d m V y d G l z a W 5 n I C g y K S 9 D a G F u Z 2 V k I F R 5 c G U u e 1 R W L D B 9 J n F 1 b 3 Q 7 L C Z x d W 9 0 O 1 N l Y 3 R p b 2 4 x L 2 F k d m V y d G l z a W 5 n I C g y K S 9 D a G F u Z 2 V k I F R 5 c G U u e 1 J h Z G l v L D F 9 J n F 1 b 3 Q 7 L C Z x d W 9 0 O 1 N l Y 3 R p b 2 4 x L 2 F k d m V y d G l z a W 5 n I C g y K S 9 D a G F u Z 2 V k I F R 5 c G U u e 0 5 l d 3 N w Y X B l c i w y f S Z x d W 9 0 O y w m c X V v d D t T Z W N 0 a W 9 u M S 9 h Z H Z l c n R p c 2 l u Z y A o M i k v Q 2 h h b m d l Z C B U e X B l L n t T Y W x l c y w z f S Z x d W 9 0 O 1 0 s J n F 1 b 3 Q 7 U m V s Y X R p b 2 5 z a G l w S W 5 m b y Z x d W 9 0 O z p b X X 0 i I C 8 + P E V u d H J 5 I F R 5 c G U 9 I k Z p b G x D b 2 x 1 b W 5 O Y W 1 l c y I g V m F s d W U 9 I n N b J n F 1 b 3 Q 7 V F Y m c X V v d D s s J n F 1 b 3 Q 7 U m F k a W 8 m c X V v d D s s J n F 1 b 3 Q 7 T m V 3 c 3 B h c G V y J n F 1 b 3 Q 7 L C Z x d W 9 0 O 1 N h b G V z J n F 1 b 3 Q 7 X S I g L z 4 8 R W 5 0 c n k g V H l w Z T 0 i R m l s b E N v b H V t b l R 5 c G V z I i B W Y W x 1 Z T 0 i c 0 J R V U Z C U T 0 9 I i A v P j x F b n R y e S B U e X B l P S J G a W x s T G F z d F V w Z G F 0 Z W Q i I F Z h b H V l P S J k M j A y M C 0 x M C 0 y N 1 Q x M T o w M z o 0 M i 4 1 N j Q 3 M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M y Y T g x Y 2 F m L T R i O D g t N D I y N i 0 5 Z T l h L T V l Z D N k O D g 5 M 2 E 1 N C I g L z 4 8 L 1 N 0 Y W J s Z U V u d H J p Z X M + P C 9 J d G V t P j x J d G V t P j x J d G V t T G 9 j Y X R p b 2 4 + P E l 0 Z W 1 U e X B l P k Z v c m 1 1 b G E 8 L 0 l 0 Z W 1 U e X B l P j x J d G V t U G F 0 a D 5 T Z W N 0 a W 9 u M S 9 h Z H Z l c n R p c 2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l c n R p c 2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l c n R p c 2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d G l z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k d m V y d G l z a W 5 n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Z l c n R p c 2 l u Z y A o M y k v Q 2 h h b m d l Z C B U e X B l L n t U V i w w f S Z x d W 9 0 O y w m c X V v d D t T Z W N 0 a W 9 u M S 9 h Z H Z l c n R p c 2 l u Z y A o M y k v Q 2 h h b m d l Z C B U e X B l L n t S Y W R p b y w x f S Z x d W 9 0 O y w m c X V v d D t T Z W N 0 a W 9 u M S 9 h Z H Z l c n R p c 2 l u Z y A o M y k v Q 2 h h b m d l Z C B U e X B l L n t O Z X d z c G F w Z X I s M n 0 m c X V v d D s s J n F 1 b 3 Q 7 U 2 V j d G l v b j E v Y W R 2 Z X J 0 a X N p b m c g K D M p L 0 N o Y W 5 n Z W Q g V H l w Z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R 2 Z X J 0 a X N p b m c g K D M p L 0 N o Y W 5 n Z W Q g V H l w Z S 5 7 V F Y s M H 0 m c X V v d D s s J n F 1 b 3 Q 7 U 2 V j d G l v b j E v Y W R 2 Z X J 0 a X N p b m c g K D M p L 0 N o Y W 5 n Z W Q g V H l w Z S 5 7 U m F k a W 8 s M X 0 m c X V v d D s s J n F 1 b 3 Q 7 U 2 V j d G l v b j E v Y W R 2 Z X J 0 a X N p b m c g K D M p L 0 N o Y W 5 n Z W Q g V H l w Z S 5 7 T m V 3 c 3 B h c G V y L D J 9 J n F 1 b 3 Q 7 L C Z x d W 9 0 O 1 N l Y 3 R p b 2 4 x L 2 F k d m V y d G l z a W 5 n I C g z K S 9 D a G F u Z 2 V k I F R 5 c G U u e 1 N h b G V z L D N 9 J n F 1 b 3 Q 7 X S w m c X V v d D t S Z W x h d G l v b n N o a X B J b m Z v J n F 1 b 3 Q 7 O l t d f S I g L z 4 8 R W 5 0 c n k g V H l w Z T 0 i R m l s b E N v b H V t b k 5 h b W V z I i B W Y W x 1 Z T 0 i c 1 s m c X V v d D t U V i Z x d W 9 0 O y w m c X V v d D t S Y W R p b y Z x d W 9 0 O y w m c X V v d D t O Z X d z c G F w Z X I m c X V v d D s s J n F 1 b 3 Q 7 U 2 F s Z X M m c X V v d D t d I i A v P j x F b n R y e S B U e X B l P S J G a W x s Q 2 9 s d W 1 u V H l w Z X M i I F Z h b H V l P S J z Q l F V R k J R P T 0 i I C 8 + P E V u d H J 5 I F R 5 c G U 9 I k Z p b G x M Y X N 0 V X B k Y X R l Z C I g V m F s d W U 9 I m Q y M D I w L T E w L T I 3 V D E x O j A z O j Q 0 L j M w N D g z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2 M y M T Y x N W E t O G V h Y S 0 0 Z G Q w L W J i O T Q t Y m M y N 2 I x M z Y 0 N T k 5 I i A v P j w v U 3 R h Y m x l R W 5 0 c m l l c z 4 8 L 0 l 0 Z W 0 + P E l 0 Z W 0 + P E l 0 Z W 1 M b 2 N h d G l v b j 4 8 S X R l b V R 5 c G U + R m 9 y b X V s Y T w v S X R l b V R 5 c G U + P E l 0 Z W 1 Q Y X R o P l N l Y 3 R p b 2 4 x L 2 F k d m V y d G l z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d G l z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d G l z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Z X J 0 a X N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R 2 Z X J 0 a X N p b m c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d m V y d G l z a W 5 n I C g 0 K S 9 D a G F u Z 2 V k I F R 5 c G U u e 1 R W L D B 9 J n F 1 b 3 Q 7 L C Z x d W 9 0 O 1 N l Y 3 R p b 2 4 x L 2 F k d m V y d G l z a W 5 n I C g 0 K S 9 D a G F u Z 2 V k I F R 5 c G U u e 1 J h Z G l v L D F 9 J n F 1 b 3 Q 7 L C Z x d W 9 0 O 1 N l Y 3 R p b 2 4 x L 2 F k d m V y d G l z a W 5 n I C g 0 K S 9 D a G F u Z 2 V k I F R 5 c G U u e 0 5 l d 3 N w Y X B l c i w y f S Z x d W 9 0 O y w m c X V v d D t T Z W N 0 a W 9 u M S 9 h Z H Z l c n R p c 2 l u Z y A o N C k v Q 2 h h b m d l Z C B U e X B l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H Z l c n R p c 2 l u Z y A o N C k v Q 2 h h b m d l Z C B U e X B l L n t U V i w w f S Z x d W 9 0 O y w m c X V v d D t T Z W N 0 a W 9 u M S 9 h Z H Z l c n R p c 2 l u Z y A o N C k v Q 2 h h b m d l Z C B U e X B l L n t S Y W R p b y w x f S Z x d W 9 0 O y w m c X V v d D t T Z W N 0 a W 9 u M S 9 h Z H Z l c n R p c 2 l u Z y A o N C k v Q 2 h h b m d l Z C B U e X B l L n t O Z X d z c G F w Z X I s M n 0 m c X V v d D s s J n F 1 b 3 Q 7 U 2 V j d G l v b j E v Y W R 2 Z X J 0 a X N p b m c g K D Q p L 0 N o Y W 5 n Z W Q g V H l w Z S 5 7 U 2 F s Z X M s M 3 0 m c X V v d D t d L C Z x d W 9 0 O 1 J l b G F 0 a W 9 u c 2 h p c E l u Z m 8 m c X V v d D s 6 W 1 1 9 I i A v P j x F b n R y e S B U e X B l P S J G a W x s Q 2 9 s d W 1 u T m F t Z X M i I F Z h b H V l P S J z W y Z x d W 9 0 O 1 R W J n F 1 b 3 Q 7 L C Z x d W 9 0 O 1 J h Z G l v J n F 1 b 3 Q 7 L C Z x d W 9 0 O 0 5 l d 3 N w Y X B l c i Z x d W 9 0 O y w m c X V v d D t T Y W x l c y Z x d W 9 0 O 1 0 i I C 8 + P E V u d H J 5 I F R 5 c G U 9 I k Z p b G x D b 2 x 1 b W 5 U e X B l c y I g V m F s d W U 9 I n N C U V V G Q l E 9 P S I g L z 4 8 R W 5 0 c n k g V H l w Z T 0 i R m l s b E x h c 3 R V c G R h d G V k I i B W Y W x 1 Z T 0 i Z D I w M j A t M T A t M j d U M T E 6 M D M 6 N D c u M T c 1 M j U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m N j g 2 N D h i Y i 1 i Y z M 1 L T R h O W M t O T A w N S 0 w N D N h N j k 2 M 2 Q z N j k i I C 8 + P C 9 T d G F i b G V F b n R y a W V z P j w v S X R l b T 4 8 S X R l b T 4 8 S X R l b U x v Y 2 F 0 a W 9 u P j x J d G V t V H l w Z T 5 G b 3 J t d W x h P C 9 J d G V t V H l w Z T 4 8 S X R l b V B h d G g + U 2 V j d G l v b j E v Y W R 2 Z X J 0 a X N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Z X J 0 a X N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Z X J 0 a X N p b m c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u e / G e F O 6 k K 4 n G U z L L K m h A A A A A A C A A A A A A A Q Z g A A A A E A A C A A A A C Q V u R K r 2 J x 6 8 M q I t w 3 g J x H Q H N H H R c x x + X t 3 K d 6 5 C L G S g A A A A A O g A A A A A I A A C A A A A C q 1 a c J + h o k l J a k 5 5 7 v c b l r + m L a e y O 0 c R S a g 6 l + y M 6 / r 1 A A A A C M N u l B 5 2 L A W A C 1 b 7 Q i N v i 6 l R j g 6 F N H M y L Z W D q f q U W W n N U D Y r 2 k r 8 X x 3 z x l B b 9 A C 2 D T o 6 7 I u j 9 u e k L g M 1 M O A R 4 F x + l Y R e 2 Z K w D M h Z T e 4 o n / W U A A A A D x d I 4 N C j v k L l c 5 m j 8 0 Y p U j B 1 T 9 Q F j t d 5 X 5 8 x 8 j n s M 9 c J G 3 v V M C 2 6 j o F A w N R K u f 2 q L 1 u I Y k u 6 w 8 k C d t O m D N U P w q < / D a t a M a s h u p > 
</file>

<file path=customXml/itemProps1.xml><?xml version="1.0" encoding="utf-8"?>
<ds:datastoreItem xmlns:ds="http://schemas.openxmlformats.org/officeDocument/2006/customXml" ds:itemID="{B98678ED-6E0A-43B1-835C-2135DCC766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tv-vs-sales</vt:lpstr>
      <vt:lpstr>Sheet14</vt:lpstr>
      <vt:lpstr>Sheet13</vt:lpstr>
      <vt:lpstr>Sheet12</vt:lpstr>
      <vt:lpstr>Sheet10</vt:lpstr>
      <vt:lpstr>Sheet9</vt:lpstr>
      <vt:lpstr>Sheet8</vt:lpstr>
      <vt:lpstr>radio-vs-sales</vt:lpstr>
      <vt:lpstr>newspaper-vs-sales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2020-10-27T10:10:48Z</dcterms:created>
  <dcterms:modified xsi:type="dcterms:W3CDTF">2020-10-27T20:20:53Z</dcterms:modified>
</cp:coreProperties>
</file>