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60" windowWidth="20730" windowHeight="11700" activeTab="3"/>
  </bookViews>
  <sheets>
    <sheet name="Plan de Trabajo" sheetId="5" r:id="rId1"/>
    <sheet name="Costeo por Actividades" sheetId="1" r:id="rId2"/>
    <sheet name="Hoja1" sheetId="6" r:id="rId3"/>
    <sheet name="Costeo por Actividades (2)" sheetId="7" r:id="rId4"/>
  </sheets>
  <definedNames>
    <definedName name="_xlnm._FilterDatabase" localSheetId="1" hidden="1">'Costeo por Actividades'!$A$4:$Y$50</definedName>
    <definedName name="_xlnm._FilterDatabase" localSheetId="3" hidden="1">'Costeo por Actividades (2)'!$A$4:$Y$37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19" i="7" l="1"/>
  <c r="X119" i="7"/>
  <c r="W119" i="7"/>
  <c r="V119" i="7"/>
  <c r="U119" i="7"/>
  <c r="T119" i="7"/>
  <c r="S119" i="7"/>
  <c r="R119" i="7"/>
  <c r="Q119" i="7"/>
  <c r="O119" i="7"/>
  <c r="P119" i="7"/>
  <c r="N119" i="7"/>
  <c r="M119" i="7"/>
  <c r="L119" i="7"/>
  <c r="K119" i="7"/>
  <c r="J119" i="7"/>
  <c r="I119" i="7"/>
  <c r="I158" i="1" l="1"/>
  <c r="J158" i="1"/>
  <c r="K158" i="1"/>
  <c r="L158" i="1"/>
  <c r="M158" i="1"/>
  <c r="N158" i="1"/>
  <c r="O158" i="1"/>
  <c r="P158" i="1"/>
  <c r="T158" i="1"/>
  <c r="U158" i="1"/>
  <c r="V158" i="1"/>
  <c r="W158" i="1"/>
  <c r="X158" i="1"/>
  <c r="Y46" i="7" l="1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Y115" i="7" l="1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I114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AA6" i="7"/>
  <c r="AA45" i="7" l="1"/>
  <c r="L84" i="7"/>
  <c r="L78" i="7"/>
  <c r="P84" i="7"/>
  <c r="P78" i="7"/>
  <c r="T84" i="7"/>
  <c r="T78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J114" i="7"/>
  <c r="AA75" i="7"/>
  <c r="J84" i="7"/>
  <c r="J78" i="7"/>
  <c r="N84" i="7"/>
  <c r="N78" i="7"/>
  <c r="R84" i="7"/>
  <c r="R78" i="7"/>
  <c r="V84" i="7"/>
  <c r="V78" i="7"/>
  <c r="X84" i="7"/>
  <c r="X78" i="7"/>
  <c r="AA46" i="7"/>
  <c r="I84" i="7"/>
  <c r="I78" i="7"/>
  <c r="K84" i="7"/>
  <c r="K78" i="7"/>
  <c r="M84" i="7"/>
  <c r="M78" i="7"/>
  <c r="O84" i="7"/>
  <c r="O78" i="7"/>
  <c r="Q84" i="7"/>
  <c r="Q78" i="7"/>
  <c r="S84" i="7"/>
  <c r="S78" i="7"/>
  <c r="U84" i="7"/>
  <c r="U78" i="7"/>
  <c r="W84" i="7"/>
  <c r="W78" i="7"/>
  <c r="Y84" i="7"/>
  <c r="Y78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76" i="7"/>
  <c r="Y50" i="5"/>
  <c r="Y48" i="5"/>
  <c r="Y47" i="5"/>
  <c r="Y117" i="7" l="1"/>
  <c r="W117" i="7"/>
  <c r="U117" i="7"/>
  <c r="S117" i="7"/>
  <c r="Q117" i="7"/>
  <c r="O117" i="7"/>
  <c r="M117" i="7"/>
  <c r="K117" i="7"/>
  <c r="I117" i="7"/>
  <c r="AA84" i="7"/>
  <c r="AA78" i="7"/>
  <c r="AB78" i="7" s="1"/>
  <c r="AD78" i="7" s="1"/>
  <c r="X117" i="7"/>
  <c r="V117" i="7"/>
  <c r="R117" i="7"/>
  <c r="N117" i="7"/>
  <c r="J117" i="7"/>
  <c r="T117" i="7"/>
  <c r="P117" i="7"/>
  <c r="L117" i="7"/>
  <c r="Z48" i="5"/>
  <c r="Z50" i="5"/>
  <c r="W47" i="5"/>
  <c r="Z47" i="5" s="1"/>
  <c r="C22" i="6"/>
  <c r="AA117" i="7" l="1"/>
  <c r="I121" i="7"/>
  <c r="W55" i="5"/>
  <c r="H12" i="6"/>
  <c r="C9" i="6"/>
  <c r="C8" i="6"/>
  <c r="C12" i="6"/>
  <c r="B18" i="6"/>
  <c r="B15" i="6"/>
  <c r="B12" i="6"/>
  <c r="B8" i="6"/>
  <c r="B4" i="6"/>
  <c r="D54" i="5"/>
  <c r="E54" i="5"/>
  <c r="F54" i="5"/>
  <c r="G54" i="5"/>
  <c r="H54" i="5"/>
  <c r="I54" i="5"/>
  <c r="J54" i="5"/>
  <c r="K54" i="5"/>
  <c r="O54" i="5"/>
  <c r="P54" i="5"/>
  <c r="Q54" i="5"/>
  <c r="L54" i="5"/>
  <c r="M54" i="5"/>
  <c r="N54" i="5"/>
  <c r="R54" i="5"/>
  <c r="S54" i="5"/>
  <c r="T54" i="5"/>
  <c r="U54" i="5"/>
  <c r="V54" i="5"/>
  <c r="W51" i="5"/>
  <c r="W50" i="5"/>
  <c r="W49" i="5"/>
  <c r="Z49" i="5" s="1"/>
  <c r="W48" i="5"/>
  <c r="Y49" i="5"/>
  <c r="Y51" i="5"/>
  <c r="W52" i="5"/>
  <c r="Y52" i="5"/>
  <c r="Z46" i="5"/>
  <c r="Z51" i="5"/>
  <c r="Z52" i="5"/>
  <c r="Y98" i="1"/>
  <c r="Y146" i="1" s="1"/>
  <c r="Y97" i="1"/>
  <c r="Y96" i="1"/>
  <c r="Y144" i="1" s="1"/>
  <c r="Y95" i="1"/>
  <c r="Y94" i="1"/>
  <c r="Y93" i="1"/>
  <c r="Y92" i="1"/>
  <c r="Y91" i="1"/>
  <c r="Y90" i="1"/>
  <c r="Y89" i="1"/>
  <c r="Y88" i="1"/>
  <c r="Y136" i="1" s="1"/>
  <c r="Y87" i="1"/>
  <c r="Y86" i="1"/>
  <c r="Y85" i="1"/>
  <c r="Y84" i="1"/>
  <c r="Y83" i="1"/>
  <c r="Y82" i="1"/>
  <c r="Y130" i="1" s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X98" i="1"/>
  <c r="X146" i="1" s="1"/>
  <c r="W98" i="1"/>
  <c r="W146" i="1" s="1"/>
  <c r="V98" i="1"/>
  <c r="V146" i="1" s="1"/>
  <c r="U98" i="1"/>
  <c r="U146" i="1" s="1"/>
  <c r="T98" i="1"/>
  <c r="T146" i="1" s="1"/>
  <c r="S98" i="1"/>
  <c r="S146" i="1" s="1"/>
  <c r="R98" i="1"/>
  <c r="R146" i="1" s="1"/>
  <c r="Q98" i="1"/>
  <c r="Q146" i="1" s="1"/>
  <c r="P98" i="1"/>
  <c r="P146" i="1" s="1"/>
  <c r="O98" i="1"/>
  <c r="O146" i="1" s="1"/>
  <c r="N98" i="1"/>
  <c r="N146" i="1" s="1"/>
  <c r="M98" i="1"/>
  <c r="M146" i="1" s="1"/>
  <c r="L98" i="1"/>
  <c r="L146" i="1" s="1"/>
  <c r="K98" i="1"/>
  <c r="K146" i="1" s="1"/>
  <c r="J98" i="1"/>
  <c r="J146" i="1" s="1"/>
  <c r="I98" i="1"/>
  <c r="I146" i="1" s="1"/>
  <c r="Y145" i="1"/>
  <c r="X97" i="1"/>
  <c r="X145" i="1" s="1"/>
  <c r="W97" i="1"/>
  <c r="W145" i="1" s="1"/>
  <c r="V97" i="1"/>
  <c r="V145" i="1" s="1"/>
  <c r="U97" i="1"/>
  <c r="U145" i="1" s="1"/>
  <c r="T97" i="1"/>
  <c r="T145" i="1" s="1"/>
  <c r="S97" i="1"/>
  <c r="S145" i="1" s="1"/>
  <c r="R97" i="1"/>
  <c r="R145" i="1" s="1"/>
  <c r="Q97" i="1"/>
  <c r="Q145" i="1" s="1"/>
  <c r="P97" i="1"/>
  <c r="P145" i="1" s="1"/>
  <c r="O97" i="1"/>
  <c r="O145" i="1" s="1"/>
  <c r="N97" i="1"/>
  <c r="N145" i="1" s="1"/>
  <c r="M97" i="1"/>
  <c r="M145" i="1" s="1"/>
  <c r="L97" i="1"/>
  <c r="L145" i="1" s="1"/>
  <c r="K97" i="1"/>
  <c r="K145" i="1" s="1"/>
  <c r="J97" i="1"/>
  <c r="J145" i="1"/>
  <c r="I97" i="1"/>
  <c r="I145" i="1"/>
  <c r="X96" i="1"/>
  <c r="X144" i="1" s="1"/>
  <c r="W96" i="1"/>
  <c r="W144" i="1" s="1"/>
  <c r="V96" i="1"/>
  <c r="V144" i="1" s="1"/>
  <c r="U96" i="1"/>
  <c r="U144" i="1" s="1"/>
  <c r="T96" i="1"/>
  <c r="T144" i="1" s="1"/>
  <c r="S96" i="1"/>
  <c r="S144" i="1" s="1"/>
  <c r="R96" i="1"/>
  <c r="R144" i="1" s="1"/>
  <c r="Q96" i="1"/>
  <c r="Q144" i="1" s="1"/>
  <c r="P96" i="1"/>
  <c r="P144" i="1" s="1"/>
  <c r="O96" i="1"/>
  <c r="O144" i="1" s="1"/>
  <c r="N96" i="1"/>
  <c r="N144" i="1" s="1"/>
  <c r="M96" i="1"/>
  <c r="M144" i="1" s="1"/>
  <c r="L96" i="1"/>
  <c r="L144" i="1" s="1"/>
  <c r="K96" i="1"/>
  <c r="K144" i="1" s="1"/>
  <c r="J96" i="1"/>
  <c r="J144" i="1" s="1"/>
  <c r="I96" i="1"/>
  <c r="I144" i="1" s="1"/>
  <c r="Y143" i="1"/>
  <c r="X95" i="1"/>
  <c r="X143" i="1" s="1"/>
  <c r="W95" i="1"/>
  <c r="W143" i="1" s="1"/>
  <c r="V95" i="1"/>
  <c r="V143" i="1" s="1"/>
  <c r="U95" i="1"/>
  <c r="U143" i="1" s="1"/>
  <c r="T95" i="1"/>
  <c r="T143" i="1" s="1"/>
  <c r="S95" i="1"/>
  <c r="S143" i="1" s="1"/>
  <c r="R95" i="1"/>
  <c r="R143" i="1" s="1"/>
  <c r="Q95" i="1"/>
  <c r="Q143" i="1" s="1"/>
  <c r="P95" i="1"/>
  <c r="P143" i="1" s="1"/>
  <c r="O95" i="1"/>
  <c r="O143" i="1" s="1"/>
  <c r="N95" i="1"/>
  <c r="N143" i="1" s="1"/>
  <c r="M95" i="1"/>
  <c r="M143" i="1" s="1"/>
  <c r="L95" i="1"/>
  <c r="L143" i="1" s="1"/>
  <c r="K95" i="1"/>
  <c r="K143" i="1" s="1"/>
  <c r="J95" i="1"/>
  <c r="J143" i="1" s="1"/>
  <c r="I95" i="1"/>
  <c r="I143" i="1" s="1"/>
  <c r="Y142" i="1"/>
  <c r="X94" i="1"/>
  <c r="X142" i="1" s="1"/>
  <c r="W94" i="1"/>
  <c r="W142" i="1" s="1"/>
  <c r="V94" i="1"/>
  <c r="V142" i="1" s="1"/>
  <c r="U94" i="1"/>
  <c r="U142" i="1" s="1"/>
  <c r="T94" i="1"/>
  <c r="T142" i="1" s="1"/>
  <c r="S94" i="1"/>
  <c r="S142" i="1" s="1"/>
  <c r="R94" i="1"/>
  <c r="R142" i="1" s="1"/>
  <c r="Q94" i="1"/>
  <c r="Q142" i="1" s="1"/>
  <c r="P94" i="1"/>
  <c r="P142" i="1" s="1"/>
  <c r="O94" i="1"/>
  <c r="O142" i="1" s="1"/>
  <c r="N94" i="1"/>
  <c r="N142" i="1" s="1"/>
  <c r="M94" i="1"/>
  <c r="M142" i="1" s="1"/>
  <c r="L94" i="1"/>
  <c r="L142" i="1" s="1"/>
  <c r="K94" i="1"/>
  <c r="K142" i="1" s="1"/>
  <c r="J94" i="1"/>
  <c r="J142" i="1" s="1"/>
  <c r="I94" i="1"/>
  <c r="I142" i="1" s="1"/>
  <c r="Y141" i="1"/>
  <c r="X93" i="1"/>
  <c r="X141" i="1" s="1"/>
  <c r="W93" i="1"/>
  <c r="W141" i="1" s="1"/>
  <c r="V93" i="1"/>
  <c r="V141" i="1" s="1"/>
  <c r="U93" i="1"/>
  <c r="U141" i="1" s="1"/>
  <c r="T93" i="1"/>
  <c r="T141" i="1" s="1"/>
  <c r="S93" i="1"/>
  <c r="S141" i="1" s="1"/>
  <c r="R93" i="1"/>
  <c r="R141" i="1" s="1"/>
  <c r="Q93" i="1"/>
  <c r="Q141" i="1" s="1"/>
  <c r="P93" i="1"/>
  <c r="P141" i="1" s="1"/>
  <c r="O93" i="1"/>
  <c r="O141" i="1" s="1"/>
  <c r="N93" i="1"/>
  <c r="N141" i="1" s="1"/>
  <c r="M93" i="1"/>
  <c r="M141" i="1" s="1"/>
  <c r="L93" i="1"/>
  <c r="L141" i="1" s="1"/>
  <c r="K93" i="1"/>
  <c r="K141" i="1" s="1"/>
  <c r="J93" i="1"/>
  <c r="J141" i="1" s="1"/>
  <c r="I93" i="1"/>
  <c r="I141" i="1" s="1"/>
  <c r="Y140" i="1"/>
  <c r="X92" i="1"/>
  <c r="X140" i="1" s="1"/>
  <c r="W92" i="1"/>
  <c r="W140" i="1" s="1"/>
  <c r="V92" i="1"/>
  <c r="V140" i="1" s="1"/>
  <c r="U92" i="1"/>
  <c r="U140" i="1" s="1"/>
  <c r="T92" i="1"/>
  <c r="T140" i="1" s="1"/>
  <c r="S92" i="1"/>
  <c r="S140" i="1" s="1"/>
  <c r="R92" i="1"/>
  <c r="R140" i="1" s="1"/>
  <c r="Q92" i="1"/>
  <c r="Q140" i="1" s="1"/>
  <c r="P92" i="1"/>
  <c r="P140" i="1" s="1"/>
  <c r="O92" i="1"/>
  <c r="O140" i="1" s="1"/>
  <c r="N92" i="1"/>
  <c r="N140" i="1" s="1"/>
  <c r="M92" i="1"/>
  <c r="M140" i="1" s="1"/>
  <c r="L92" i="1"/>
  <c r="L140" i="1" s="1"/>
  <c r="K92" i="1"/>
  <c r="K140" i="1" s="1"/>
  <c r="J92" i="1"/>
  <c r="J140" i="1" s="1"/>
  <c r="I92" i="1"/>
  <c r="I140" i="1" s="1"/>
  <c r="Y139" i="1"/>
  <c r="X91" i="1"/>
  <c r="X139" i="1" s="1"/>
  <c r="W91" i="1"/>
  <c r="W139" i="1" s="1"/>
  <c r="V91" i="1"/>
  <c r="V139" i="1" s="1"/>
  <c r="U91" i="1"/>
  <c r="U139" i="1" s="1"/>
  <c r="T91" i="1"/>
  <c r="T139" i="1" s="1"/>
  <c r="S91" i="1"/>
  <c r="S139" i="1" s="1"/>
  <c r="R91" i="1"/>
  <c r="R139" i="1" s="1"/>
  <c r="Q91" i="1"/>
  <c r="Q139" i="1" s="1"/>
  <c r="P91" i="1"/>
  <c r="P139" i="1" s="1"/>
  <c r="O91" i="1"/>
  <c r="O139" i="1" s="1"/>
  <c r="N91" i="1"/>
  <c r="N139" i="1" s="1"/>
  <c r="M91" i="1"/>
  <c r="M139" i="1" s="1"/>
  <c r="L91" i="1"/>
  <c r="L139" i="1" s="1"/>
  <c r="K91" i="1"/>
  <c r="K139" i="1" s="1"/>
  <c r="J91" i="1"/>
  <c r="J139" i="1" s="1"/>
  <c r="I91" i="1"/>
  <c r="I139" i="1" s="1"/>
  <c r="Y138" i="1"/>
  <c r="X90" i="1"/>
  <c r="X138" i="1" s="1"/>
  <c r="W90" i="1"/>
  <c r="W138" i="1" s="1"/>
  <c r="V90" i="1"/>
  <c r="V138" i="1" s="1"/>
  <c r="U90" i="1"/>
  <c r="U138" i="1" s="1"/>
  <c r="T90" i="1"/>
  <c r="T138" i="1" s="1"/>
  <c r="S90" i="1"/>
  <c r="S138" i="1" s="1"/>
  <c r="R90" i="1"/>
  <c r="R138" i="1" s="1"/>
  <c r="Q90" i="1"/>
  <c r="Q138" i="1" s="1"/>
  <c r="P90" i="1"/>
  <c r="P138" i="1" s="1"/>
  <c r="O90" i="1"/>
  <c r="O138" i="1" s="1"/>
  <c r="N90" i="1"/>
  <c r="N138" i="1" s="1"/>
  <c r="M90" i="1"/>
  <c r="M138" i="1" s="1"/>
  <c r="L90" i="1"/>
  <c r="L138" i="1" s="1"/>
  <c r="K90" i="1"/>
  <c r="K138" i="1" s="1"/>
  <c r="J90" i="1"/>
  <c r="J138" i="1" s="1"/>
  <c r="I90" i="1"/>
  <c r="I138" i="1" s="1"/>
  <c r="Y137" i="1"/>
  <c r="X89" i="1"/>
  <c r="X137" i="1" s="1"/>
  <c r="W89" i="1"/>
  <c r="W137" i="1" s="1"/>
  <c r="V89" i="1"/>
  <c r="V137" i="1" s="1"/>
  <c r="U89" i="1"/>
  <c r="U137" i="1" s="1"/>
  <c r="T89" i="1"/>
  <c r="T137" i="1" s="1"/>
  <c r="S89" i="1"/>
  <c r="S137" i="1" s="1"/>
  <c r="R89" i="1"/>
  <c r="R137" i="1" s="1"/>
  <c r="Q89" i="1"/>
  <c r="Q137" i="1" s="1"/>
  <c r="P89" i="1"/>
  <c r="P137" i="1" s="1"/>
  <c r="O89" i="1"/>
  <c r="O137" i="1" s="1"/>
  <c r="N89" i="1"/>
  <c r="N137" i="1" s="1"/>
  <c r="M89" i="1"/>
  <c r="M137" i="1" s="1"/>
  <c r="L89" i="1"/>
  <c r="L137" i="1" s="1"/>
  <c r="K89" i="1"/>
  <c r="K137" i="1" s="1"/>
  <c r="J89" i="1"/>
  <c r="J137" i="1" s="1"/>
  <c r="I89" i="1"/>
  <c r="I137" i="1" s="1"/>
  <c r="X88" i="1"/>
  <c r="X136" i="1" s="1"/>
  <c r="W88" i="1"/>
  <c r="W136" i="1" s="1"/>
  <c r="V88" i="1"/>
  <c r="V136" i="1" s="1"/>
  <c r="U88" i="1"/>
  <c r="U136" i="1" s="1"/>
  <c r="T88" i="1"/>
  <c r="T136" i="1" s="1"/>
  <c r="S88" i="1"/>
  <c r="S136" i="1" s="1"/>
  <c r="R88" i="1"/>
  <c r="R136" i="1" s="1"/>
  <c r="Q88" i="1"/>
  <c r="Q136" i="1" s="1"/>
  <c r="P88" i="1"/>
  <c r="P136" i="1" s="1"/>
  <c r="O88" i="1"/>
  <c r="O136" i="1" s="1"/>
  <c r="N88" i="1"/>
  <c r="N136" i="1" s="1"/>
  <c r="M88" i="1"/>
  <c r="M136" i="1" s="1"/>
  <c r="L88" i="1"/>
  <c r="L136" i="1" s="1"/>
  <c r="K88" i="1"/>
  <c r="K136" i="1" s="1"/>
  <c r="J88" i="1"/>
  <c r="J136" i="1" s="1"/>
  <c r="I88" i="1"/>
  <c r="I136" i="1" s="1"/>
  <c r="Y135" i="1"/>
  <c r="X87" i="1"/>
  <c r="X135" i="1" s="1"/>
  <c r="W87" i="1"/>
  <c r="W135" i="1" s="1"/>
  <c r="V87" i="1"/>
  <c r="V135" i="1" s="1"/>
  <c r="U87" i="1"/>
  <c r="U135" i="1" s="1"/>
  <c r="T87" i="1"/>
  <c r="T135" i="1" s="1"/>
  <c r="S87" i="1"/>
  <c r="S135" i="1" s="1"/>
  <c r="R87" i="1"/>
  <c r="R135" i="1" s="1"/>
  <c r="Q87" i="1"/>
  <c r="Q135" i="1" s="1"/>
  <c r="P87" i="1"/>
  <c r="P135" i="1" s="1"/>
  <c r="O87" i="1"/>
  <c r="O135" i="1" s="1"/>
  <c r="N87" i="1"/>
  <c r="N135" i="1" s="1"/>
  <c r="M87" i="1"/>
  <c r="M135" i="1" s="1"/>
  <c r="L87" i="1"/>
  <c r="L135" i="1" s="1"/>
  <c r="K87" i="1"/>
  <c r="K135" i="1" s="1"/>
  <c r="J87" i="1"/>
  <c r="J135" i="1" s="1"/>
  <c r="I87" i="1"/>
  <c r="I135" i="1" s="1"/>
  <c r="Y134" i="1"/>
  <c r="X86" i="1"/>
  <c r="X134" i="1" s="1"/>
  <c r="W86" i="1"/>
  <c r="W134" i="1" s="1"/>
  <c r="V86" i="1"/>
  <c r="V134" i="1" s="1"/>
  <c r="U86" i="1"/>
  <c r="U134" i="1" s="1"/>
  <c r="T86" i="1"/>
  <c r="T134" i="1" s="1"/>
  <c r="S86" i="1"/>
  <c r="S134" i="1" s="1"/>
  <c r="R86" i="1"/>
  <c r="R134" i="1" s="1"/>
  <c r="Q86" i="1"/>
  <c r="Q134" i="1" s="1"/>
  <c r="P86" i="1"/>
  <c r="P134" i="1" s="1"/>
  <c r="O86" i="1"/>
  <c r="O134" i="1" s="1"/>
  <c r="N86" i="1"/>
  <c r="N134" i="1" s="1"/>
  <c r="M86" i="1"/>
  <c r="M134" i="1" s="1"/>
  <c r="L86" i="1"/>
  <c r="L134" i="1" s="1"/>
  <c r="K86" i="1"/>
  <c r="K134" i="1" s="1"/>
  <c r="J86" i="1"/>
  <c r="J134" i="1" s="1"/>
  <c r="I86" i="1"/>
  <c r="I134" i="1" s="1"/>
  <c r="Y133" i="1"/>
  <c r="X85" i="1"/>
  <c r="X133" i="1" s="1"/>
  <c r="W85" i="1"/>
  <c r="W133" i="1" s="1"/>
  <c r="V85" i="1"/>
  <c r="V133" i="1" s="1"/>
  <c r="U85" i="1"/>
  <c r="U133" i="1" s="1"/>
  <c r="T85" i="1"/>
  <c r="T133" i="1" s="1"/>
  <c r="S85" i="1"/>
  <c r="S133" i="1" s="1"/>
  <c r="R85" i="1"/>
  <c r="R133" i="1" s="1"/>
  <c r="Q85" i="1"/>
  <c r="Q133" i="1" s="1"/>
  <c r="P85" i="1"/>
  <c r="P133" i="1" s="1"/>
  <c r="O85" i="1"/>
  <c r="O133" i="1" s="1"/>
  <c r="N85" i="1"/>
  <c r="N133" i="1" s="1"/>
  <c r="M85" i="1"/>
  <c r="M133" i="1" s="1"/>
  <c r="L85" i="1"/>
  <c r="L133" i="1" s="1"/>
  <c r="K85" i="1"/>
  <c r="K133" i="1" s="1"/>
  <c r="J85" i="1"/>
  <c r="J133" i="1" s="1"/>
  <c r="I85" i="1"/>
  <c r="I133" i="1" s="1"/>
  <c r="Y132" i="1"/>
  <c r="X84" i="1"/>
  <c r="X132" i="1" s="1"/>
  <c r="W84" i="1"/>
  <c r="W132" i="1" s="1"/>
  <c r="V84" i="1"/>
  <c r="V132" i="1" s="1"/>
  <c r="U84" i="1"/>
  <c r="U132" i="1" s="1"/>
  <c r="T84" i="1"/>
  <c r="T132" i="1" s="1"/>
  <c r="S84" i="1"/>
  <c r="S132" i="1" s="1"/>
  <c r="R84" i="1"/>
  <c r="R132" i="1" s="1"/>
  <c r="Q84" i="1"/>
  <c r="Q132" i="1" s="1"/>
  <c r="P84" i="1"/>
  <c r="P132" i="1" s="1"/>
  <c r="O84" i="1"/>
  <c r="O132" i="1" s="1"/>
  <c r="N84" i="1"/>
  <c r="N132" i="1" s="1"/>
  <c r="M84" i="1"/>
  <c r="M132" i="1" s="1"/>
  <c r="L84" i="1"/>
  <c r="L132" i="1" s="1"/>
  <c r="K84" i="1"/>
  <c r="K132" i="1" s="1"/>
  <c r="J84" i="1"/>
  <c r="J132" i="1" s="1"/>
  <c r="I84" i="1"/>
  <c r="I132" i="1" s="1"/>
  <c r="Y131" i="1"/>
  <c r="X83" i="1"/>
  <c r="X131" i="1" s="1"/>
  <c r="W83" i="1"/>
  <c r="W131" i="1" s="1"/>
  <c r="V83" i="1"/>
  <c r="V131" i="1" s="1"/>
  <c r="U83" i="1"/>
  <c r="U131" i="1" s="1"/>
  <c r="T83" i="1"/>
  <c r="T131" i="1" s="1"/>
  <c r="S83" i="1"/>
  <c r="S131" i="1" s="1"/>
  <c r="R83" i="1"/>
  <c r="R131" i="1" s="1"/>
  <c r="Q83" i="1"/>
  <c r="Q131" i="1" s="1"/>
  <c r="P83" i="1"/>
  <c r="P131" i="1" s="1"/>
  <c r="O83" i="1"/>
  <c r="O131" i="1" s="1"/>
  <c r="N83" i="1"/>
  <c r="N131" i="1" s="1"/>
  <c r="M83" i="1"/>
  <c r="M131" i="1" s="1"/>
  <c r="L83" i="1"/>
  <c r="L131" i="1" s="1"/>
  <c r="K83" i="1"/>
  <c r="K131" i="1" s="1"/>
  <c r="J83" i="1"/>
  <c r="J131" i="1" s="1"/>
  <c r="I83" i="1"/>
  <c r="I131" i="1" s="1"/>
  <c r="X82" i="1"/>
  <c r="X130" i="1" s="1"/>
  <c r="W82" i="1"/>
  <c r="W130" i="1" s="1"/>
  <c r="V82" i="1"/>
  <c r="V130" i="1" s="1"/>
  <c r="U82" i="1"/>
  <c r="U130" i="1" s="1"/>
  <c r="T82" i="1"/>
  <c r="T130" i="1" s="1"/>
  <c r="S82" i="1"/>
  <c r="S130" i="1" s="1"/>
  <c r="R82" i="1"/>
  <c r="R130" i="1" s="1"/>
  <c r="Q82" i="1"/>
  <c r="Q130" i="1" s="1"/>
  <c r="P82" i="1"/>
  <c r="P130" i="1" s="1"/>
  <c r="O82" i="1"/>
  <c r="O130" i="1" s="1"/>
  <c r="N82" i="1"/>
  <c r="N130" i="1" s="1"/>
  <c r="M82" i="1"/>
  <c r="M130" i="1" s="1"/>
  <c r="L82" i="1"/>
  <c r="L130" i="1" s="1"/>
  <c r="K82" i="1"/>
  <c r="K130" i="1" s="1"/>
  <c r="J82" i="1"/>
  <c r="J130" i="1" s="1"/>
  <c r="I82" i="1"/>
  <c r="I130" i="1" s="1"/>
  <c r="Y129" i="1"/>
  <c r="X81" i="1"/>
  <c r="X129" i="1" s="1"/>
  <c r="W81" i="1"/>
  <c r="W129" i="1" s="1"/>
  <c r="V81" i="1"/>
  <c r="V129" i="1" s="1"/>
  <c r="U81" i="1"/>
  <c r="U129" i="1" s="1"/>
  <c r="T81" i="1"/>
  <c r="T129" i="1" s="1"/>
  <c r="S81" i="1"/>
  <c r="S129" i="1" s="1"/>
  <c r="R81" i="1"/>
  <c r="R129" i="1" s="1"/>
  <c r="Q81" i="1"/>
  <c r="Q129" i="1" s="1"/>
  <c r="P81" i="1"/>
  <c r="P129" i="1" s="1"/>
  <c r="O81" i="1"/>
  <c r="O129" i="1" s="1"/>
  <c r="N81" i="1"/>
  <c r="N129" i="1" s="1"/>
  <c r="M81" i="1"/>
  <c r="M129" i="1" s="1"/>
  <c r="L81" i="1"/>
  <c r="L129" i="1" s="1"/>
  <c r="K81" i="1"/>
  <c r="K129" i="1" s="1"/>
  <c r="J81" i="1"/>
  <c r="J129" i="1" s="1"/>
  <c r="I81" i="1"/>
  <c r="I129" i="1" s="1"/>
  <c r="Y128" i="1"/>
  <c r="X80" i="1"/>
  <c r="X128" i="1" s="1"/>
  <c r="W80" i="1"/>
  <c r="W128" i="1" s="1"/>
  <c r="V80" i="1"/>
  <c r="V128" i="1" s="1"/>
  <c r="U80" i="1"/>
  <c r="U128" i="1" s="1"/>
  <c r="T80" i="1"/>
  <c r="T128" i="1" s="1"/>
  <c r="S80" i="1"/>
  <c r="S128" i="1" s="1"/>
  <c r="R80" i="1"/>
  <c r="R128" i="1" s="1"/>
  <c r="Q80" i="1"/>
  <c r="Q128" i="1" s="1"/>
  <c r="P80" i="1"/>
  <c r="P128" i="1" s="1"/>
  <c r="O80" i="1"/>
  <c r="O128" i="1" s="1"/>
  <c r="N80" i="1"/>
  <c r="N128" i="1" s="1"/>
  <c r="M80" i="1"/>
  <c r="M128" i="1" s="1"/>
  <c r="L80" i="1"/>
  <c r="L128" i="1" s="1"/>
  <c r="K80" i="1"/>
  <c r="K128" i="1" s="1"/>
  <c r="J80" i="1"/>
  <c r="J128" i="1" s="1"/>
  <c r="I80" i="1"/>
  <c r="I128" i="1" s="1"/>
  <c r="Y127" i="1"/>
  <c r="X79" i="1"/>
  <c r="X127" i="1" s="1"/>
  <c r="W79" i="1"/>
  <c r="W127" i="1" s="1"/>
  <c r="V79" i="1"/>
  <c r="V127" i="1" s="1"/>
  <c r="U79" i="1"/>
  <c r="U127" i="1" s="1"/>
  <c r="T79" i="1"/>
  <c r="T127" i="1" s="1"/>
  <c r="S79" i="1"/>
  <c r="S127" i="1" s="1"/>
  <c r="R79" i="1"/>
  <c r="R127" i="1" s="1"/>
  <c r="Q79" i="1"/>
  <c r="Q127" i="1" s="1"/>
  <c r="P79" i="1"/>
  <c r="P127" i="1" s="1"/>
  <c r="O79" i="1"/>
  <c r="O127" i="1" s="1"/>
  <c r="N79" i="1"/>
  <c r="N127" i="1" s="1"/>
  <c r="M79" i="1"/>
  <c r="M127" i="1" s="1"/>
  <c r="L79" i="1"/>
  <c r="L127" i="1" s="1"/>
  <c r="K79" i="1"/>
  <c r="K127" i="1" s="1"/>
  <c r="J79" i="1"/>
  <c r="J127" i="1" s="1"/>
  <c r="I79" i="1"/>
  <c r="I127" i="1" s="1"/>
  <c r="Y126" i="1"/>
  <c r="X78" i="1"/>
  <c r="X126" i="1" s="1"/>
  <c r="W78" i="1"/>
  <c r="W126" i="1" s="1"/>
  <c r="V78" i="1"/>
  <c r="V126" i="1" s="1"/>
  <c r="U78" i="1"/>
  <c r="U126" i="1" s="1"/>
  <c r="T78" i="1"/>
  <c r="T126" i="1" s="1"/>
  <c r="S78" i="1"/>
  <c r="S126" i="1" s="1"/>
  <c r="R78" i="1"/>
  <c r="R126" i="1" s="1"/>
  <c r="Q78" i="1"/>
  <c r="Q126" i="1" s="1"/>
  <c r="P78" i="1"/>
  <c r="P126" i="1" s="1"/>
  <c r="O78" i="1"/>
  <c r="O126" i="1" s="1"/>
  <c r="N78" i="1"/>
  <c r="N126" i="1" s="1"/>
  <c r="M78" i="1"/>
  <c r="M126" i="1" s="1"/>
  <c r="L78" i="1"/>
  <c r="L126" i="1" s="1"/>
  <c r="K78" i="1"/>
  <c r="K126" i="1" s="1"/>
  <c r="J78" i="1"/>
  <c r="J126" i="1" s="1"/>
  <c r="I78" i="1"/>
  <c r="I126" i="1" s="1"/>
  <c r="Y125" i="1"/>
  <c r="X77" i="1"/>
  <c r="X125" i="1" s="1"/>
  <c r="W77" i="1"/>
  <c r="W125" i="1" s="1"/>
  <c r="V77" i="1"/>
  <c r="V125" i="1" s="1"/>
  <c r="U77" i="1"/>
  <c r="U125" i="1" s="1"/>
  <c r="T77" i="1"/>
  <c r="T125" i="1" s="1"/>
  <c r="S77" i="1"/>
  <c r="S125" i="1" s="1"/>
  <c r="R77" i="1"/>
  <c r="R125" i="1" s="1"/>
  <c r="Q77" i="1"/>
  <c r="Q125" i="1" s="1"/>
  <c r="P77" i="1"/>
  <c r="P125" i="1" s="1"/>
  <c r="O77" i="1"/>
  <c r="O125" i="1" s="1"/>
  <c r="N77" i="1"/>
  <c r="N125" i="1" s="1"/>
  <c r="M77" i="1"/>
  <c r="M125" i="1" s="1"/>
  <c r="L77" i="1"/>
  <c r="L125" i="1" s="1"/>
  <c r="K77" i="1"/>
  <c r="K125" i="1" s="1"/>
  <c r="J77" i="1"/>
  <c r="J125" i="1" s="1"/>
  <c r="I77" i="1"/>
  <c r="I125" i="1" s="1"/>
  <c r="Y124" i="1"/>
  <c r="X76" i="1"/>
  <c r="X124" i="1" s="1"/>
  <c r="W76" i="1"/>
  <c r="W124" i="1" s="1"/>
  <c r="V76" i="1"/>
  <c r="V124" i="1" s="1"/>
  <c r="U76" i="1"/>
  <c r="U124" i="1" s="1"/>
  <c r="T76" i="1"/>
  <c r="T124" i="1" s="1"/>
  <c r="S76" i="1"/>
  <c r="S124" i="1" s="1"/>
  <c r="R76" i="1"/>
  <c r="R124" i="1" s="1"/>
  <c r="Q76" i="1"/>
  <c r="Q124" i="1" s="1"/>
  <c r="P76" i="1"/>
  <c r="P124" i="1" s="1"/>
  <c r="O76" i="1"/>
  <c r="O124" i="1" s="1"/>
  <c r="N76" i="1"/>
  <c r="N124" i="1" s="1"/>
  <c r="M76" i="1"/>
  <c r="M124" i="1" s="1"/>
  <c r="L76" i="1"/>
  <c r="L124" i="1" s="1"/>
  <c r="K76" i="1"/>
  <c r="K124" i="1" s="1"/>
  <c r="J76" i="1"/>
  <c r="J124" i="1" s="1"/>
  <c r="I76" i="1"/>
  <c r="I124" i="1" s="1"/>
  <c r="Y123" i="1"/>
  <c r="X75" i="1"/>
  <c r="X123" i="1" s="1"/>
  <c r="W75" i="1"/>
  <c r="W123" i="1" s="1"/>
  <c r="V75" i="1"/>
  <c r="V123" i="1" s="1"/>
  <c r="U75" i="1"/>
  <c r="U123" i="1" s="1"/>
  <c r="T75" i="1"/>
  <c r="T123" i="1" s="1"/>
  <c r="S75" i="1"/>
  <c r="S123" i="1" s="1"/>
  <c r="R75" i="1"/>
  <c r="R123" i="1" s="1"/>
  <c r="Q75" i="1"/>
  <c r="Q123" i="1" s="1"/>
  <c r="P75" i="1"/>
  <c r="P123" i="1" s="1"/>
  <c r="O75" i="1"/>
  <c r="O123" i="1" s="1"/>
  <c r="N75" i="1"/>
  <c r="N123" i="1" s="1"/>
  <c r="M75" i="1"/>
  <c r="M123" i="1" s="1"/>
  <c r="L75" i="1"/>
  <c r="L123" i="1" s="1"/>
  <c r="K75" i="1"/>
  <c r="K123" i="1" s="1"/>
  <c r="J75" i="1"/>
  <c r="J123" i="1" s="1"/>
  <c r="I75" i="1"/>
  <c r="I123" i="1" s="1"/>
  <c r="Y122" i="1"/>
  <c r="X74" i="1"/>
  <c r="X122" i="1" s="1"/>
  <c r="W74" i="1"/>
  <c r="W122" i="1" s="1"/>
  <c r="V74" i="1"/>
  <c r="V122" i="1" s="1"/>
  <c r="U74" i="1"/>
  <c r="U122" i="1" s="1"/>
  <c r="T74" i="1"/>
  <c r="T122" i="1" s="1"/>
  <c r="S74" i="1"/>
  <c r="S122" i="1" s="1"/>
  <c r="R74" i="1"/>
  <c r="R122" i="1" s="1"/>
  <c r="Q74" i="1"/>
  <c r="Q122" i="1" s="1"/>
  <c r="P74" i="1"/>
  <c r="P122" i="1" s="1"/>
  <c r="O74" i="1"/>
  <c r="O122" i="1" s="1"/>
  <c r="N74" i="1"/>
  <c r="N122" i="1" s="1"/>
  <c r="M74" i="1"/>
  <c r="M122" i="1" s="1"/>
  <c r="L74" i="1"/>
  <c r="L122" i="1" s="1"/>
  <c r="K74" i="1"/>
  <c r="K122" i="1" s="1"/>
  <c r="J74" i="1"/>
  <c r="J122" i="1" s="1"/>
  <c r="I74" i="1"/>
  <c r="I122" i="1" s="1"/>
  <c r="Y121" i="1"/>
  <c r="X73" i="1"/>
  <c r="X121" i="1" s="1"/>
  <c r="W73" i="1"/>
  <c r="W121" i="1" s="1"/>
  <c r="V73" i="1"/>
  <c r="V121" i="1" s="1"/>
  <c r="U73" i="1"/>
  <c r="U121" i="1" s="1"/>
  <c r="T73" i="1"/>
  <c r="T121" i="1" s="1"/>
  <c r="S73" i="1"/>
  <c r="S121" i="1" s="1"/>
  <c r="R73" i="1"/>
  <c r="R121" i="1" s="1"/>
  <c r="Q73" i="1"/>
  <c r="Q121" i="1" s="1"/>
  <c r="P73" i="1"/>
  <c r="P121" i="1" s="1"/>
  <c r="O73" i="1"/>
  <c r="O121" i="1" s="1"/>
  <c r="N73" i="1"/>
  <c r="N121" i="1" s="1"/>
  <c r="M73" i="1"/>
  <c r="M121" i="1" s="1"/>
  <c r="L73" i="1"/>
  <c r="L121" i="1" s="1"/>
  <c r="K73" i="1"/>
  <c r="K121" i="1" s="1"/>
  <c r="J73" i="1"/>
  <c r="J121" i="1" s="1"/>
  <c r="I73" i="1"/>
  <c r="I121" i="1" s="1"/>
  <c r="Y120" i="1"/>
  <c r="X72" i="1"/>
  <c r="X120" i="1" s="1"/>
  <c r="W72" i="1"/>
  <c r="W120" i="1" s="1"/>
  <c r="V72" i="1"/>
  <c r="V120" i="1" s="1"/>
  <c r="U72" i="1"/>
  <c r="U120" i="1" s="1"/>
  <c r="T72" i="1"/>
  <c r="T120" i="1" s="1"/>
  <c r="S72" i="1"/>
  <c r="S120" i="1" s="1"/>
  <c r="R72" i="1"/>
  <c r="R120" i="1" s="1"/>
  <c r="Q72" i="1"/>
  <c r="Q120" i="1" s="1"/>
  <c r="P72" i="1"/>
  <c r="P120" i="1" s="1"/>
  <c r="O72" i="1"/>
  <c r="O120" i="1" s="1"/>
  <c r="N72" i="1"/>
  <c r="N120" i="1" s="1"/>
  <c r="M72" i="1"/>
  <c r="M120" i="1" s="1"/>
  <c r="L72" i="1"/>
  <c r="L120" i="1" s="1"/>
  <c r="K72" i="1"/>
  <c r="K120" i="1" s="1"/>
  <c r="J72" i="1"/>
  <c r="J120" i="1" s="1"/>
  <c r="I72" i="1"/>
  <c r="I120" i="1" s="1"/>
  <c r="Y119" i="1"/>
  <c r="X71" i="1"/>
  <c r="X119" i="1" s="1"/>
  <c r="W71" i="1"/>
  <c r="W119" i="1" s="1"/>
  <c r="V71" i="1"/>
  <c r="V119" i="1" s="1"/>
  <c r="U71" i="1"/>
  <c r="U119" i="1" s="1"/>
  <c r="T71" i="1"/>
  <c r="T119" i="1" s="1"/>
  <c r="S71" i="1"/>
  <c r="S119" i="1" s="1"/>
  <c r="R71" i="1"/>
  <c r="R119" i="1" s="1"/>
  <c r="Q71" i="1"/>
  <c r="Q119" i="1" s="1"/>
  <c r="P71" i="1"/>
  <c r="P119" i="1" s="1"/>
  <c r="O71" i="1"/>
  <c r="O119" i="1" s="1"/>
  <c r="N71" i="1"/>
  <c r="N119" i="1" s="1"/>
  <c r="M71" i="1"/>
  <c r="M119" i="1" s="1"/>
  <c r="L71" i="1"/>
  <c r="L119" i="1" s="1"/>
  <c r="K71" i="1"/>
  <c r="K119" i="1" s="1"/>
  <c r="J71" i="1"/>
  <c r="J119" i="1" s="1"/>
  <c r="I71" i="1"/>
  <c r="I119" i="1" s="1"/>
  <c r="Y118" i="1"/>
  <c r="X70" i="1"/>
  <c r="X118" i="1" s="1"/>
  <c r="W70" i="1"/>
  <c r="W118" i="1" s="1"/>
  <c r="V70" i="1"/>
  <c r="V118" i="1" s="1"/>
  <c r="U70" i="1"/>
  <c r="U118" i="1" s="1"/>
  <c r="T70" i="1"/>
  <c r="T118" i="1" s="1"/>
  <c r="S70" i="1"/>
  <c r="S118" i="1" s="1"/>
  <c r="R70" i="1"/>
  <c r="R118" i="1" s="1"/>
  <c r="Q70" i="1"/>
  <c r="Q118" i="1" s="1"/>
  <c r="P70" i="1"/>
  <c r="P118" i="1" s="1"/>
  <c r="O70" i="1"/>
  <c r="O118" i="1" s="1"/>
  <c r="N70" i="1"/>
  <c r="N118" i="1" s="1"/>
  <c r="M70" i="1"/>
  <c r="M118" i="1" s="1"/>
  <c r="L70" i="1"/>
  <c r="L118" i="1" s="1"/>
  <c r="K70" i="1"/>
  <c r="K118" i="1" s="1"/>
  <c r="J70" i="1"/>
  <c r="J118" i="1" s="1"/>
  <c r="I70" i="1"/>
  <c r="I118" i="1" s="1"/>
  <c r="Y117" i="1"/>
  <c r="X69" i="1"/>
  <c r="X117" i="1" s="1"/>
  <c r="W69" i="1"/>
  <c r="W117" i="1" s="1"/>
  <c r="V69" i="1"/>
  <c r="V117" i="1" s="1"/>
  <c r="U69" i="1"/>
  <c r="U117" i="1" s="1"/>
  <c r="T69" i="1"/>
  <c r="T117" i="1" s="1"/>
  <c r="S69" i="1"/>
  <c r="S117" i="1" s="1"/>
  <c r="R69" i="1"/>
  <c r="R117" i="1" s="1"/>
  <c r="Q69" i="1"/>
  <c r="Q117" i="1" s="1"/>
  <c r="P69" i="1"/>
  <c r="P117" i="1" s="1"/>
  <c r="O69" i="1"/>
  <c r="O117" i="1" s="1"/>
  <c r="N69" i="1"/>
  <c r="N117" i="1" s="1"/>
  <c r="M69" i="1"/>
  <c r="M117" i="1" s="1"/>
  <c r="L69" i="1"/>
  <c r="L117" i="1" s="1"/>
  <c r="K69" i="1"/>
  <c r="K117" i="1" s="1"/>
  <c r="J69" i="1"/>
  <c r="J117" i="1" s="1"/>
  <c r="I69" i="1"/>
  <c r="I117" i="1" s="1"/>
  <c r="Y116" i="1"/>
  <c r="X68" i="1"/>
  <c r="X116" i="1" s="1"/>
  <c r="W68" i="1"/>
  <c r="W116" i="1" s="1"/>
  <c r="V68" i="1"/>
  <c r="V116" i="1" s="1"/>
  <c r="U68" i="1"/>
  <c r="U116" i="1" s="1"/>
  <c r="T68" i="1"/>
  <c r="T116" i="1" s="1"/>
  <c r="S68" i="1"/>
  <c r="S116" i="1" s="1"/>
  <c r="R68" i="1"/>
  <c r="R116" i="1" s="1"/>
  <c r="Q68" i="1"/>
  <c r="Q116" i="1" s="1"/>
  <c r="P68" i="1"/>
  <c r="P116" i="1" s="1"/>
  <c r="O68" i="1"/>
  <c r="O116" i="1" s="1"/>
  <c r="N68" i="1"/>
  <c r="N116" i="1" s="1"/>
  <c r="M68" i="1"/>
  <c r="M116" i="1" s="1"/>
  <c r="L68" i="1"/>
  <c r="L116" i="1" s="1"/>
  <c r="K68" i="1"/>
  <c r="K116" i="1" s="1"/>
  <c r="J68" i="1"/>
  <c r="J116" i="1" s="1"/>
  <c r="I68" i="1"/>
  <c r="I116" i="1" s="1"/>
  <c r="Y115" i="1"/>
  <c r="X67" i="1"/>
  <c r="X115" i="1" s="1"/>
  <c r="W67" i="1"/>
  <c r="W115" i="1" s="1"/>
  <c r="V67" i="1"/>
  <c r="V115" i="1" s="1"/>
  <c r="U67" i="1"/>
  <c r="U115" i="1" s="1"/>
  <c r="T67" i="1"/>
  <c r="T115" i="1" s="1"/>
  <c r="S67" i="1"/>
  <c r="S115" i="1" s="1"/>
  <c r="R67" i="1"/>
  <c r="R115" i="1" s="1"/>
  <c r="Q67" i="1"/>
  <c r="Q115" i="1" s="1"/>
  <c r="P67" i="1"/>
  <c r="P115" i="1" s="1"/>
  <c r="O67" i="1"/>
  <c r="O115" i="1" s="1"/>
  <c r="N67" i="1"/>
  <c r="N115" i="1" s="1"/>
  <c r="M67" i="1"/>
  <c r="M115" i="1" s="1"/>
  <c r="L67" i="1"/>
  <c r="L115" i="1" s="1"/>
  <c r="K67" i="1"/>
  <c r="K115" i="1" s="1"/>
  <c r="J67" i="1"/>
  <c r="J115" i="1" s="1"/>
  <c r="I67" i="1"/>
  <c r="I115" i="1" s="1"/>
  <c r="Y114" i="1"/>
  <c r="X66" i="1"/>
  <c r="X114" i="1" s="1"/>
  <c r="W66" i="1"/>
  <c r="W114" i="1" s="1"/>
  <c r="V66" i="1"/>
  <c r="V114" i="1" s="1"/>
  <c r="U66" i="1"/>
  <c r="U114" i="1" s="1"/>
  <c r="T66" i="1"/>
  <c r="T114" i="1" s="1"/>
  <c r="S66" i="1"/>
  <c r="S114" i="1" s="1"/>
  <c r="R66" i="1"/>
  <c r="R114" i="1" s="1"/>
  <c r="Q66" i="1"/>
  <c r="Q114" i="1" s="1"/>
  <c r="P66" i="1"/>
  <c r="P114" i="1" s="1"/>
  <c r="O66" i="1"/>
  <c r="O114" i="1" s="1"/>
  <c r="N66" i="1"/>
  <c r="N114" i="1" s="1"/>
  <c r="M66" i="1"/>
  <c r="M114" i="1" s="1"/>
  <c r="L66" i="1"/>
  <c r="L114" i="1" s="1"/>
  <c r="K66" i="1"/>
  <c r="K114" i="1" s="1"/>
  <c r="J66" i="1"/>
  <c r="J114" i="1" s="1"/>
  <c r="I66" i="1"/>
  <c r="I114" i="1" s="1"/>
  <c r="Y113" i="1"/>
  <c r="X65" i="1"/>
  <c r="X113" i="1" s="1"/>
  <c r="W65" i="1"/>
  <c r="W113" i="1" s="1"/>
  <c r="V65" i="1"/>
  <c r="V113" i="1" s="1"/>
  <c r="U65" i="1"/>
  <c r="U113" i="1" s="1"/>
  <c r="T65" i="1"/>
  <c r="T113" i="1" s="1"/>
  <c r="S65" i="1"/>
  <c r="S113" i="1" s="1"/>
  <c r="R65" i="1"/>
  <c r="R113" i="1" s="1"/>
  <c r="Q65" i="1"/>
  <c r="Q113" i="1" s="1"/>
  <c r="P65" i="1"/>
  <c r="P113" i="1" s="1"/>
  <c r="O65" i="1"/>
  <c r="O113" i="1" s="1"/>
  <c r="N65" i="1"/>
  <c r="N113" i="1" s="1"/>
  <c r="M65" i="1"/>
  <c r="M113" i="1" s="1"/>
  <c r="L65" i="1"/>
  <c r="L113" i="1" s="1"/>
  <c r="K65" i="1"/>
  <c r="K113" i="1" s="1"/>
  <c r="J65" i="1"/>
  <c r="J113" i="1" s="1"/>
  <c r="I65" i="1"/>
  <c r="I113" i="1" s="1"/>
  <c r="Y112" i="1"/>
  <c r="X64" i="1"/>
  <c r="X112" i="1" s="1"/>
  <c r="W64" i="1"/>
  <c r="W112" i="1" s="1"/>
  <c r="V64" i="1"/>
  <c r="V112" i="1" s="1"/>
  <c r="U64" i="1"/>
  <c r="U112" i="1" s="1"/>
  <c r="T64" i="1"/>
  <c r="T112" i="1" s="1"/>
  <c r="S64" i="1"/>
  <c r="S112" i="1" s="1"/>
  <c r="R64" i="1"/>
  <c r="R112" i="1" s="1"/>
  <c r="Q64" i="1"/>
  <c r="Q112" i="1" s="1"/>
  <c r="P64" i="1"/>
  <c r="P112" i="1" s="1"/>
  <c r="O64" i="1"/>
  <c r="O112" i="1" s="1"/>
  <c r="N64" i="1"/>
  <c r="N112" i="1" s="1"/>
  <c r="M64" i="1"/>
  <c r="M112" i="1" s="1"/>
  <c r="L64" i="1"/>
  <c r="L112" i="1" s="1"/>
  <c r="K64" i="1"/>
  <c r="K112" i="1" s="1"/>
  <c r="J64" i="1"/>
  <c r="J112" i="1" s="1"/>
  <c r="I64" i="1"/>
  <c r="I112" i="1" s="1"/>
  <c r="Y111" i="1"/>
  <c r="X63" i="1"/>
  <c r="X111" i="1" s="1"/>
  <c r="W63" i="1"/>
  <c r="W111" i="1" s="1"/>
  <c r="V63" i="1"/>
  <c r="V111" i="1" s="1"/>
  <c r="U63" i="1"/>
  <c r="U111" i="1" s="1"/>
  <c r="T63" i="1"/>
  <c r="T111" i="1" s="1"/>
  <c r="S63" i="1"/>
  <c r="S111" i="1" s="1"/>
  <c r="R63" i="1"/>
  <c r="R111" i="1" s="1"/>
  <c r="Q63" i="1"/>
  <c r="Q111" i="1" s="1"/>
  <c r="P63" i="1"/>
  <c r="P111" i="1" s="1"/>
  <c r="O63" i="1"/>
  <c r="O111" i="1" s="1"/>
  <c r="N63" i="1"/>
  <c r="N111" i="1" s="1"/>
  <c r="M63" i="1"/>
  <c r="M111" i="1" s="1"/>
  <c r="L63" i="1"/>
  <c r="L111" i="1" s="1"/>
  <c r="K63" i="1"/>
  <c r="K111" i="1" s="1"/>
  <c r="J63" i="1"/>
  <c r="J111" i="1" s="1"/>
  <c r="I63" i="1"/>
  <c r="I111" i="1" s="1"/>
  <c r="Y110" i="1"/>
  <c r="X62" i="1"/>
  <c r="X110" i="1" s="1"/>
  <c r="W62" i="1"/>
  <c r="W110" i="1" s="1"/>
  <c r="V62" i="1"/>
  <c r="V110" i="1" s="1"/>
  <c r="U62" i="1"/>
  <c r="U110" i="1" s="1"/>
  <c r="T62" i="1"/>
  <c r="T110" i="1" s="1"/>
  <c r="S62" i="1"/>
  <c r="S110" i="1" s="1"/>
  <c r="R62" i="1"/>
  <c r="R110" i="1" s="1"/>
  <c r="Q62" i="1"/>
  <c r="Q110" i="1" s="1"/>
  <c r="P62" i="1"/>
  <c r="P110" i="1" s="1"/>
  <c r="O62" i="1"/>
  <c r="O110" i="1" s="1"/>
  <c r="N62" i="1"/>
  <c r="N110" i="1" s="1"/>
  <c r="M62" i="1"/>
  <c r="M110" i="1" s="1"/>
  <c r="L62" i="1"/>
  <c r="L110" i="1" s="1"/>
  <c r="K62" i="1"/>
  <c r="K110" i="1" s="1"/>
  <c r="J62" i="1"/>
  <c r="J110" i="1" s="1"/>
  <c r="I62" i="1"/>
  <c r="I110" i="1" s="1"/>
  <c r="Y109" i="1"/>
  <c r="X61" i="1"/>
  <c r="X109" i="1" s="1"/>
  <c r="W61" i="1"/>
  <c r="W109" i="1" s="1"/>
  <c r="V61" i="1"/>
  <c r="V109" i="1" s="1"/>
  <c r="U61" i="1"/>
  <c r="U109" i="1" s="1"/>
  <c r="T61" i="1"/>
  <c r="T109" i="1" s="1"/>
  <c r="S61" i="1"/>
  <c r="S109" i="1" s="1"/>
  <c r="R61" i="1"/>
  <c r="R109" i="1" s="1"/>
  <c r="Q61" i="1"/>
  <c r="Q109" i="1" s="1"/>
  <c r="P61" i="1"/>
  <c r="P109" i="1" s="1"/>
  <c r="O61" i="1"/>
  <c r="O109" i="1" s="1"/>
  <c r="N61" i="1"/>
  <c r="N109" i="1" s="1"/>
  <c r="M61" i="1"/>
  <c r="M109" i="1" s="1"/>
  <c r="L61" i="1"/>
  <c r="L109" i="1" s="1"/>
  <c r="K61" i="1"/>
  <c r="K109" i="1" s="1"/>
  <c r="J61" i="1"/>
  <c r="J109" i="1" s="1"/>
  <c r="I61" i="1"/>
  <c r="I109" i="1" s="1"/>
  <c r="Y108" i="1"/>
  <c r="X60" i="1"/>
  <c r="X108" i="1" s="1"/>
  <c r="W60" i="1"/>
  <c r="W108" i="1" s="1"/>
  <c r="V60" i="1"/>
  <c r="V108" i="1" s="1"/>
  <c r="U60" i="1"/>
  <c r="U108" i="1" s="1"/>
  <c r="T60" i="1"/>
  <c r="T108" i="1" s="1"/>
  <c r="S60" i="1"/>
  <c r="S108" i="1" s="1"/>
  <c r="R60" i="1"/>
  <c r="R108" i="1" s="1"/>
  <c r="Q60" i="1"/>
  <c r="Q108" i="1" s="1"/>
  <c r="P60" i="1"/>
  <c r="P108" i="1" s="1"/>
  <c r="O60" i="1"/>
  <c r="O108" i="1" s="1"/>
  <c r="N60" i="1"/>
  <c r="N108" i="1" s="1"/>
  <c r="M60" i="1"/>
  <c r="M108" i="1" s="1"/>
  <c r="L60" i="1"/>
  <c r="L108" i="1" s="1"/>
  <c r="K60" i="1"/>
  <c r="K108" i="1" s="1"/>
  <c r="J60" i="1"/>
  <c r="J108" i="1" s="1"/>
  <c r="I60" i="1"/>
  <c r="I108" i="1" s="1"/>
  <c r="Y107" i="1"/>
  <c r="X59" i="1"/>
  <c r="X107" i="1" s="1"/>
  <c r="W59" i="1"/>
  <c r="W107" i="1" s="1"/>
  <c r="V59" i="1"/>
  <c r="V107" i="1" s="1"/>
  <c r="U59" i="1"/>
  <c r="U107" i="1" s="1"/>
  <c r="T59" i="1"/>
  <c r="T107" i="1" s="1"/>
  <c r="S59" i="1"/>
  <c r="S107" i="1" s="1"/>
  <c r="R59" i="1"/>
  <c r="R107" i="1" s="1"/>
  <c r="Q59" i="1"/>
  <c r="Q107" i="1" s="1"/>
  <c r="P59" i="1"/>
  <c r="P107" i="1" s="1"/>
  <c r="O59" i="1"/>
  <c r="O107" i="1" s="1"/>
  <c r="N59" i="1"/>
  <c r="N107" i="1" s="1"/>
  <c r="M59" i="1"/>
  <c r="M107" i="1" s="1"/>
  <c r="L59" i="1"/>
  <c r="L107" i="1" s="1"/>
  <c r="K59" i="1"/>
  <c r="K107" i="1" s="1"/>
  <c r="J59" i="1"/>
  <c r="J107" i="1" s="1"/>
  <c r="I59" i="1"/>
  <c r="I107" i="1" s="1"/>
  <c r="Y106" i="1"/>
  <c r="X58" i="1"/>
  <c r="X106" i="1" s="1"/>
  <c r="W58" i="1"/>
  <c r="W106" i="1" s="1"/>
  <c r="V58" i="1"/>
  <c r="V106" i="1" s="1"/>
  <c r="U58" i="1"/>
  <c r="U106" i="1" s="1"/>
  <c r="T58" i="1"/>
  <c r="T106" i="1" s="1"/>
  <c r="S58" i="1"/>
  <c r="S106" i="1" s="1"/>
  <c r="R58" i="1"/>
  <c r="R106" i="1" s="1"/>
  <c r="Q58" i="1"/>
  <c r="Q106" i="1" s="1"/>
  <c r="P58" i="1"/>
  <c r="P106" i="1" s="1"/>
  <c r="O58" i="1"/>
  <c r="O106" i="1" s="1"/>
  <c r="N58" i="1"/>
  <c r="N106" i="1" s="1"/>
  <c r="M58" i="1"/>
  <c r="M106" i="1" s="1"/>
  <c r="L58" i="1"/>
  <c r="L106" i="1" s="1"/>
  <c r="K58" i="1"/>
  <c r="K106" i="1" s="1"/>
  <c r="J58" i="1"/>
  <c r="J106" i="1" s="1"/>
  <c r="I58" i="1"/>
  <c r="I106" i="1" s="1"/>
  <c r="AA146" i="1"/>
  <c r="Y100" i="1"/>
  <c r="AA98" i="1"/>
  <c r="AA96" i="1"/>
  <c r="AA95" i="1"/>
  <c r="AA94" i="1"/>
  <c r="AA93" i="1"/>
  <c r="AA92" i="1"/>
  <c r="AA90" i="1"/>
  <c r="AA87" i="1"/>
  <c r="AA86" i="1"/>
  <c r="AA85" i="1"/>
  <c r="AA84" i="1"/>
  <c r="AA83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2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7" i="1"/>
  <c r="AA6" i="1"/>
  <c r="X52" i="1"/>
  <c r="Y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Y148" i="1" l="1"/>
  <c r="O100" i="1"/>
  <c r="AA58" i="1"/>
  <c r="S100" i="1"/>
  <c r="Y158" i="1"/>
  <c r="AA61" i="1"/>
  <c r="AA63" i="1"/>
  <c r="W100" i="1"/>
  <c r="Q100" i="1"/>
  <c r="K100" i="1"/>
  <c r="AA110" i="1"/>
  <c r="AA124" i="1"/>
  <c r="AA115" i="1"/>
  <c r="AA118" i="1"/>
  <c r="AA122" i="1"/>
  <c r="AA130" i="1"/>
  <c r="L148" i="1"/>
  <c r="R148" i="1"/>
  <c r="X148" i="1"/>
  <c r="R158" i="1"/>
  <c r="Q148" i="1"/>
  <c r="Q158" i="1" s="1"/>
  <c r="S148" i="1"/>
  <c r="S158" i="1" s="1"/>
  <c r="X100" i="1"/>
  <c r="T100" i="1"/>
  <c r="R100" i="1"/>
  <c r="P100" i="1"/>
  <c r="L100" i="1"/>
  <c r="J100" i="1"/>
  <c r="AA145" i="1"/>
  <c r="AA97" i="1"/>
  <c r="AA143" i="1"/>
  <c r="AA144" i="1"/>
  <c r="AA142" i="1"/>
  <c r="AA141" i="1"/>
  <c r="AA140" i="1"/>
  <c r="V100" i="1"/>
  <c r="AA91" i="1"/>
  <c r="AA139" i="1"/>
  <c r="AA138" i="1"/>
  <c r="AA137" i="1"/>
  <c r="AA89" i="1"/>
  <c r="AA136" i="1"/>
  <c r="AA88" i="1"/>
  <c r="AA135" i="1"/>
  <c r="AA134" i="1"/>
  <c r="AA133" i="1"/>
  <c r="AA132" i="1"/>
  <c r="AA131" i="1"/>
  <c r="AA82" i="1"/>
  <c r="U100" i="1"/>
  <c r="AA129" i="1"/>
  <c r="AA128" i="1"/>
  <c r="M100" i="1"/>
  <c r="AA127" i="1"/>
  <c r="AA126" i="1"/>
  <c r="AA125" i="1"/>
  <c r="AA123" i="1"/>
  <c r="AA121" i="1"/>
  <c r="AA120" i="1"/>
  <c r="N100" i="1"/>
  <c r="AA119" i="1"/>
  <c r="U148" i="1"/>
  <c r="AA117" i="1"/>
  <c r="AA116" i="1"/>
  <c r="M148" i="1"/>
  <c r="AA114" i="1"/>
  <c r="AA113" i="1"/>
  <c r="V148" i="1"/>
  <c r="AA112" i="1"/>
  <c r="AA64" i="1"/>
  <c r="AA111" i="1"/>
  <c r="T148" i="1"/>
  <c r="P148" i="1"/>
  <c r="K148" i="1"/>
  <c r="AA109" i="1"/>
  <c r="I148" i="1"/>
  <c r="AA108" i="1"/>
  <c r="AA60" i="1"/>
  <c r="I100" i="1"/>
  <c r="O148" i="1"/>
  <c r="AA59" i="1"/>
  <c r="N148" i="1"/>
  <c r="AA107" i="1"/>
  <c r="J148" i="1"/>
  <c r="W148" i="1"/>
  <c r="AA106" i="1"/>
  <c r="Z54" i="5"/>
  <c r="Y54" i="5"/>
  <c r="W54" i="5"/>
  <c r="AA100" i="1" l="1"/>
  <c r="AB100" i="1" s="1"/>
  <c r="AD100" i="1" s="1"/>
  <c r="AA148" i="1"/>
  <c r="I160" i="1"/>
  <c r="Z55" i="5"/>
</calcChain>
</file>

<file path=xl/sharedStrings.xml><?xml version="1.0" encoding="utf-8"?>
<sst xmlns="http://schemas.openxmlformats.org/spreadsheetml/2006/main" count="1262" uniqueCount="222">
  <si>
    <t>MEDIA</t>
  </si>
  <si>
    <t>COMPLEJA</t>
  </si>
  <si>
    <t>SIMPLE</t>
  </si>
  <si>
    <t>MUY COMPLEJA</t>
  </si>
  <si>
    <t>HORAS ATENCION</t>
  </si>
  <si>
    <t>TOTAL FUNCIONES</t>
  </si>
  <si>
    <t>COSTO POR HORA</t>
  </si>
  <si>
    <t>No.</t>
  </si>
  <si>
    <t>Modulo</t>
  </si>
  <si>
    <t>SubModulo</t>
  </si>
  <si>
    <t>Producto</t>
  </si>
  <si>
    <t>Actividad</t>
  </si>
  <si>
    <t>Complejidad</t>
  </si>
  <si>
    <t>Descripcion</t>
  </si>
  <si>
    <t>tipo</t>
  </si>
  <si>
    <t>-</t>
  </si>
  <si>
    <t>Media</t>
  </si>
  <si>
    <t>Consulta</t>
  </si>
  <si>
    <t>Alta</t>
  </si>
  <si>
    <t>TOTAL HORAS</t>
  </si>
  <si>
    <t>TOTAL COSTO</t>
  </si>
  <si>
    <t>COSTO PROYECTO</t>
  </si>
  <si>
    <t>CONTROL</t>
  </si>
  <si>
    <t>WEB SENCILLA</t>
  </si>
  <si>
    <t xml:space="preserve">PANTALLA DE CAPTURA </t>
  </si>
  <si>
    <t>PANTALLA DE CONSULTA</t>
  </si>
  <si>
    <t xml:space="preserve">REPORTE </t>
  </si>
  <si>
    <t xml:space="preserve">PROCESO </t>
  </si>
  <si>
    <t>proceso</t>
  </si>
  <si>
    <t>PANTALLA DE CAPTURA</t>
  </si>
  <si>
    <t xml:space="preserve">PANTALLA DE CONSULTA </t>
  </si>
  <si>
    <t>PROCESO</t>
  </si>
  <si>
    <t>captura</t>
  </si>
  <si>
    <t>consulta</t>
  </si>
  <si>
    <t>Baja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</si>
  <si>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</si>
  <si>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</si>
  <si>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</si>
  <si>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</si>
  <si>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</si>
  <si>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</si>
  <si>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</si>
  <si>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</si>
  <si>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</si>
  <si>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</si>
  <si>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</si>
  <si>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</si>
  <si>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</si>
  <si>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</si>
  <si>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</si>
  <si>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</si>
  <si>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</si>
  <si>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</si>
  <si>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Revisión de Avance, Alcance, Recursos y Riesgos</t>
  </si>
  <si>
    <t>Auditoría de Proyecto e Inspección de Entregables</t>
  </si>
  <si>
    <t>Adm. De Documentación y Configuración</t>
  </si>
  <si>
    <t>Evaluación del Proyecto y Distribución de Resumen de Status</t>
  </si>
  <si>
    <t>Gerente</t>
  </si>
  <si>
    <t>Arquitecto</t>
  </si>
  <si>
    <t>Lider de Proyecto Negocio</t>
  </si>
  <si>
    <t>Lider de Proyecto Tecnología</t>
  </si>
  <si>
    <t>Analista Jr.</t>
  </si>
  <si>
    <t>Analista Pruebas</t>
  </si>
  <si>
    <t>1 PLANEACION DEL PROYECTO</t>
  </si>
  <si>
    <t>Autorización de Proyecto y Presupuesto</t>
  </si>
  <si>
    <t>Kick OFF de Proyecto</t>
  </si>
  <si>
    <t>Definición de Casos de Uso</t>
  </si>
  <si>
    <t>Diseño de la Arquitectura de la Solución</t>
  </si>
  <si>
    <t>Diseño de Interfase Gráfico</t>
  </si>
  <si>
    <t>Ingeniero Desarrollador</t>
  </si>
  <si>
    <t>S19</t>
  </si>
  <si>
    <t>Confirmar las Fuentes de Datos, Origen, Responsables.</t>
  </si>
  <si>
    <t>Elaboración de Plan Detallado de Trabajo</t>
  </si>
  <si>
    <t>Aprobación de Plan detallado y Casos de Uso</t>
  </si>
  <si>
    <t>Diseño de Objetos y Reglas de Negocio</t>
  </si>
  <si>
    <t>Diseño de Conectividad con Otros Sistemas</t>
  </si>
  <si>
    <t>Pruebas Unitarias</t>
  </si>
  <si>
    <t>Pruebas Integradas</t>
  </si>
  <si>
    <t xml:space="preserve">QA, Validación y Aprobación </t>
  </si>
  <si>
    <t>Documentación</t>
  </si>
  <si>
    <t>Capacitación a Usuarios</t>
  </si>
  <si>
    <t>Instalación a Producción</t>
  </si>
  <si>
    <t>Liberar aplicación</t>
  </si>
  <si>
    <t xml:space="preserve"> </t>
  </si>
  <si>
    <t>PROYECTO COTIZADOR DE EVENTOS</t>
  </si>
  <si>
    <t>Integrar equipo de trabajo KM&amp;Asociados y Proveedor</t>
  </si>
  <si>
    <t>2 ANALISIS</t>
  </si>
  <si>
    <t>Definición detallada de Modelo de Operativo</t>
  </si>
  <si>
    <t>Definición de Casos de Prueba y Criterios de Aceptación</t>
  </si>
  <si>
    <t>3 DISEÑO</t>
  </si>
  <si>
    <t>Diseño de Base de Datos</t>
  </si>
  <si>
    <t>Construcción de Interfase Gráfico</t>
  </si>
  <si>
    <t>Construcción de Base de Datos</t>
  </si>
  <si>
    <t>Construcción Pantalla de acceso</t>
  </si>
  <si>
    <t>Construcción Módulo de Inicio</t>
  </si>
  <si>
    <t>4 CONSTRUCCION</t>
  </si>
  <si>
    <t>Construcción Módulo de Cotizaciones</t>
  </si>
  <si>
    <t>Construcción de Módulo de Eventos</t>
  </si>
  <si>
    <t>Construcción de Módulo de Transacciones</t>
  </si>
  <si>
    <t>Construcción de Módulo de bancos</t>
  </si>
  <si>
    <t>Construcción de Módulo de catálogos</t>
  </si>
  <si>
    <t>S20</t>
  </si>
  <si>
    <t>5 QA, Validación y Aprobación</t>
  </si>
  <si>
    <t>6 ACEPTACIÓN PRUEBAS</t>
  </si>
  <si>
    <t>Inicio</t>
  </si>
  <si>
    <t>BD</t>
  </si>
  <si>
    <t>BACK</t>
  </si>
  <si>
    <t>Back modulo de inicio</t>
  </si>
  <si>
    <t>FRONT</t>
  </si>
  <si>
    <t>Consulta de eventos en calendario</t>
  </si>
  <si>
    <t>Cotizaciones</t>
  </si>
  <si>
    <t>MUY ALTA</t>
  </si>
  <si>
    <t>Back cotizaciones</t>
  </si>
  <si>
    <t>Consulta y captura de cotizaciones</t>
  </si>
  <si>
    <t>ALTA</t>
  </si>
  <si>
    <t>Consulta Y CAPTURA</t>
  </si>
  <si>
    <t>Eventos</t>
  </si>
  <si>
    <t>Consulta y captura de eventos</t>
  </si>
  <si>
    <t>Transacciones Gastos</t>
  </si>
  <si>
    <t>Consulta y CAPTURA</t>
  </si>
  <si>
    <t>Bancos</t>
  </si>
  <si>
    <t>Estado de cuenta</t>
  </si>
  <si>
    <t xml:space="preserve">Consulta </t>
  </si>
  <si>
    <t>consulta estado de cuenta</t>
  </si>
  <si>
    <t>Catalogos clientes</t>
  </si>
  <si>
    <t>Consulta y captura</t>
  </si>
  <si>
    <t>consulta y captura</t>
  </si>
  <si>
    <t>Catalogos proveedores</t>
  </si>
  <si>
    <t>Catalogos Empleados</t>
  </si>
  <si>
    <t>Catalogos Roles</t>
  </si>
  <si>
    <t>Catalogos Lugares</t>
  </si>
  <si>
    <t>Catalogos Tipos evento</t>
  </si>
  <si>
    <t>Catalogos tabs</t>
  </si>
  <si>
    <t>catalogos tabs</t>
  </si>
  <si>
    <t>bd</t>
  </si>
  <si>
    <t>Catalogos Usuarios</t>
  </si>
  <si>
    <t>Catalogos usuarios</t>
  </si>
  <si>
    <t>media</t>
  </si>
  <si>
    <t>Login</t>
  </si>
  <si>
    <t>Analisis</t>
  </si>
  <si>
    <t>mié 20/04/16</t>
  </si>
  <si>
    <t>mar 24/05/16</t>
  </si>
  <si>
    <t xml:space="preserve">   Confirmar las Fuentes de Datos, Origen, Responsables</t>
  </si>
  <si>
    <t>1 día</t>
  </si>
  <si>
    <t xml:space="preserve">   Definición detallada de Modelo Operativo</t>
  </si>
  <si>
    <t>15 días</t>
  </si>
  <si>
    <t>jue 21/04/16</t>
  </si>
  <si>
    <t>mié 11/05/16</t>
  </si>
  <si>
    <t xml:space="preserve">   Definición de casos de uso</t>
  </si>
  <si>
    <t>5 días</t>
  </si>
  <si>
    <t>jue 12/05/16</t>
  </si>
  <si>
    <t>mié 18/05/16</t>
  </si>
  <si>
    <t xml:space="preserve">   Definición de casos de prueba y criterios de aceptación</t>
  </si>
  <si>
    <t>jue 19/05/16</t>
  </si>
  <si>
    <t xml:space="preserve">   Elaboración de Plan detallado de trabajo</t>
  </si>
  <si>
    <t>vie 20/05/16</t>
  </si>
  <si>
    <t xml:space="preserve">   Aprobación de plan detallado y casos de uso</t>
  </si>
  <si>
    <t>2 días</t>
  </si>
  <si>
    <t>lun 23/05/16</t>
  </si>
  <si>
    <t>Diseño</t>
  </si>
  <si>
    <t>8 días</t>
  </si>
  <si>
    <t xml:space="preserve">   Diseño de la arquitectura de la solución</t>
  </si>
  <si>
    <t>7.5 días</t>
  </si>
  <si>
    <t xml:space="preserve">   Diseño de Interfaz Gráfico</t>
  </si>
  <si>
    <t xml:space="preserve">   Diseño de base de datos</t>
  </si>
  <si>
    <t>vie 13/05/16</t>
  </si>
  <si>
    <t xml:space="preserve">   Diseño de objetos de reglas de negocio</t>
  </si>
  <si>
    <t>4 días</t>
  </si>
  <si>
    <t>mar 17/05/16</t>
  </si>
  <si>
    <t xml:space="preserve">   Diseño de conectividad con otros sistemas</t>
  </si>
  <si>
    <t>0.74 días</t>
  </si>
  <si>
    <t>Construcción</t>
  </si>
  <si>
    <t>lun 16/05/16</t>
  </si>
  <si>
    <t>mar 12/07/16</t>
  </si>
  <si>
    <t xml:space="preserve">   Construcción de Interfaz Gráfico</t>
  </si>
  <si>
    <t>20.2 días</t>
  </si>
  <si>
    <t>mar 21/06/16</t>
  </si>
  <si>
    <t xml:space="preserve">   Construcción de base de datos</t>
  </si>
  <si>
    <t>27 días</t>
  </si>
  <si>
    <t>0.6 días</t>
  </si>
  <si>
    <t>mié 22/06/16</t>
  </si>
  <si>
    <t xml:space="preserve">      Construcción de Reglas, Objetos, Clases y Capa Intermedia (Interfases, Web Services)- Pantalla de acceso</t>
  </si>
  <si>
    <t>1.2 días</t>
  </si>
  <si>
    <t>jue 23/06/16</t>
  </si>
  <si>
    <t xml:space="preserve">      Construcción de Reglas, Objetos, Clases y Capa Intermedia (Interfases, Web Services)-Módulo de inicio</t>
  </si>
  <si>
    <t>3.2 días</t>
  </si>
  <si>
    <t>lun 27/06/16</t>
  </si>
  <si>
    <t xml:space="preserve">      Construcción de Reglas, Objetos, Clases y Capa Intermedia (Interfases, Web Services)-Módulo de cotizaciones</t>
  </si>
  <si>
    <t>mar 28/06/16</t>
  </si>
  <si>
    <t xml:space="preserve">      Construcción de Reglas, Objetos, Clases y Capa Intermedia (Interfases, Web Services)-Módulo de eventos</t>
  </si>
  <si>
    <t>10 días</t>
  </si>
  <si>
    <t>lun 11/07/16</t>
  </si>
  <si>
    <t xml:space="preserve">      Construcción de Reglas, Objetos, Clases y Capa Intermedia (Interfases, Web Services)-Módulo de transacciones</t>
  </si>
  <si>
    <t xml:space="preserve">      Construcción de Reglas, Objetos, Clases y Capa Intermedia (Interfases, Web Services)-Módulo de bancos</t>
  </si>
  <si>
    <t>9.6 días</t>
  </si>
  <si>
    <t>mié 29/06/16</t>
  </si>
  <si>
    <t xml:space="preserve">      Construcción de Reglas, Objetos, Clases y Capa Intermedia (Interfases, Web Services)-Módulo de catálogos</t>
  </si>
  <si>
    <t>mar 02/08/16</t>
  </si>
  <si>
    <t>mar 19/07/16</t>
  </si>
  <si>
    <t xml:space="preserve">      PU Pantalla acceso</t>
  </si>
  <si>
    <t>0.5 días</t>
  </si>
  <si>
    <t xml:space="preserve">      PU Módulo de Inicio</t>
  </si>
  <si>
    <t>vie 24/06/16</t>
  </si>
  <si>
    <t xml:space="preserve">      PU Módulo de Cotizaciones</t>
  </si>
  <si>
    <t>vie 01/07/16</t>
  </si>
  <si>
    <t xml:space="preserve">      PU Módulo de eventos</t>
  </si>
  <si>
    <t>lun 04/07/16</t>
  </si>
  <si>
    <t xml:space="preserve">      PU Módulo de transacciones</t>
  </si>
  <si>
    <t>mié 13/07/16</t>
  </si>
  <si>
    <t xml:space="preserve">      PU Módulo de bancos</t>
  </si>
  <si>
    <t>jue 30/06/16</t>
  </si>
  <si>
    <t xml:space="preserve">      PU Módulo de Catálogos</t>
  </si>
  <si>
    <t xml:space="preserve">   Pruebas Integradas</t>
  </si>
  <si>
    <t>jue 11/08/16</t>
  </si>
  <si>
    <t xml:space="preserve">   Documentación</t>
  </si>
  <si>
    <t>jue 14/07/16</t>
  </si>
  <si>
    <t xml:space="preserve">   Capacitación a usuarios</t>
  </si>
  <si>
    <t>6 días</t>
  </si>
  <si>
    <t>mié 10/08/16</t>
  </si>
  <si>
    <t xml:space="preserve">   Instalación en producción</t>
  </si>
  <si>
    <t xml:space="preserve">   Liberar aplicación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</si>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</sst>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 Narrow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4"/>
      <color theme="0"/>
      <name val="Century Gothic"/>
      <family val="2"/>
    </font>
    <font>
      <b/>
      <sz val="14"/>
      <color theme="1"/>
      <name val="Century Gothic"/>
      <family val="2"/>
    </font>
    <font>
      <sz val="14"/>
      <color theme="0"/>
      <name val="Century Gothic"/>
      <family val="2"/>
    </font>
    <font>
      <sz val="14"/>
      <color theme="1"/>
      <name val="Century Gothic"/>
      <family val="2"/>
    </font>
    <font>
      <b/>
      <sz val="14"/>
      <color rgb="FF000000"/>
      <name val="Century Gothic"/>
      <family val="2"/>
    </font>
    <font>
      <sz val="14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0"/>
      <color rgb="FFFFFFFF"/>
      <name val="Arial Narrow"/>
      <family val="2"/>
    </font>
    <font>
      <b/>
      <sz val="10"/>
      <color theme="3" tint="-0.249977111117893"/>
      <name val="Arial Narrow"/>
      <family val="2"/>
    </font>
    <font>
      <sz val="10"/>
      <color theme="3" tint="-0.249977111117893"/>
      <name val="Arial Narrow"/>
      <family val="2"/>
    </font>
    <font>
      <b/>
      <sz val="14"/>
      <color rgb="FF000000"/>
      <name val="Arial Narrow"/>
      <family val="2"/>
    </font>
    <font>
      <b/>
      <sz val="10"/>
      <color theme="3" tint="-0.249977111117893"/>
      <name val="Arial Narrow"/>
      <family val="2"/>
    </font>
    <font>
      <b/>
      <sz val="10"/>
      <color rgb="FFFFFFFF"/>
      <name val="Arial Narrow"/>
      <family val="2"/>
    </font>
    <font>
      <sz val="11"/>
      <color rgb="FF000000"/>
      <name val="Calibri"/>
      <family val="2"/>
      <scheme val="minor"/>
    </font>
    <font>
      <b/>
      <sz val="14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8000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theme="1" tint="0.499984740745262"/>
      </right>
      <top style="thin">
        <color rgb="FFBFBFBF"/>
      </top>
      <bottom style="thin">
        <color rgb="FFBFBFBF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21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0">
    <xf numFmtId="0" fontId="0" fillId="0" borderId="0" xfId="0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4" fontId="10" fillId="0" borderId="2" xfId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5" fontId="12" fillId="0" borderId="0" xfId="68" applyNumberFormat="1" applyFont="1" applyAlignment="1">
      <alignment horizontal="center" vertical="center"/>
    </xf>
    <xf numFmtId="165" fontId="12" fillId="0" borderId="0" xfId="68" applyNumberFormat="1" applyFont="1" applyAlignment="1">
      <alignment vertical="center"/>
    </xf>
    <xf numFmtId="165" fontId="12" fillId="0" borderId="0" xfId="68" applyNumberFormat="1" applyFont="1" applyAlignment="1">
      <alignment vertical="center" wrapText="1"/>
    </xf>
    <xf numFmtId="165" fontId="10" fillId="0" borderId="2" xfId="68" applyNumberFormat="1" applyFont="1" applyBorder="1" applyAlignment="1">
      <alignment horizontal="center" vertical="center"/>
    </xf>
    <xf numFmtId="165" fontId="11" fillId="2" borderId="0" xfId="68" applyNumberFormat="1" applyFont="1" applyFill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5" xfId="0" applyFont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19" fillId="4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9" fillId="4" borderId="0" xfId="0" applyFont="1" applyFill="1" applyAlignment="1">
      <alignment horizontal="left" vertical="center"/>
    </xf>
    <xf numFmtId="0" fontId="20" fillId="0" borderId="12" xfId="0" applyFont="1" applyBorder="1" applyAlignment="1">
      <alignment vertical="center"/>
    </xf>
    <xf numFmtId="0" fontId="20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12" xfId="0" applyFont="1" applyBorder="1" applyAlignment="1">
      <alignment horizontal="left" vertical="center" indent="1"/>
    </xf>
    <xf numFmtId="0" fontId="20" fillId="0" borderId="12" xfId="0" applyFont="1" applyBorder="1" applyAlignment="1">
      <alignment horizontal="left" vertical="center" indent="1"/>
    </xf>
    <xf numFmtId="0" fontId="20" fillId="0" borderId="0" xfId="0" applyFont="1" applyBorder="1" applyAlignment="1">
      <alignment horizontal="left" vertical="center" wrapText="1" indent="1"/>
    </xf>
    <xf numFmtId="0" fontId="21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 wrapText="1"/>
    </xf>
    <xf numFmtId="0" fontId="19" fillId="4" borderId="10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7" borderId="13" xfId="0" applyFont="1" applyFill="1" applyBorder="1" applyAlignment="1">
      <alignment vertical="center"/>
    </xf>
    <xf numFmtId="0" fontId="17" fillId="0" borderId="14" xfId="0" applyFont="1" applyFill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8" borderId="13" xfId="0" applyFont="1" applyFill="1" applyBorder="1" applyAlignment="1">
      <alignment vertical="center"/>
    </xf>
    <xf numFmtId="0" fontId="17" fillId="0" borderId="13" xfId="0" applyFont="1" applyBorder="1" applyAlignment="1">
      <alignment horizontal="left" vertical="center" indent="1"/>
    </xf>
    <xf numFmtId="22" fontId="17" fillId="0" borderId="14" xfId="0" applyNumberFormat="1" applyFont="1" applyBorder="1" applyAlignment="1">
      <alignment vertical="center"/>
    </xf>
    <xf numFmtId="0" fontId="17" fillId="0" borderId="14" xfId="0" applyFont="1" applyBorder="1" applyAlignment="1">
      <alignment horizontal="left" vertical="center" indent="1"/>
    </xf>
    <xf numFmtId="0" fontId="17" fillId="0" borderId="14" xfId="0" applyFont="1" applyFill="1" applyBorder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17" fillId="0" borderId="13" xfId="0" applyFont="1" applyBorder="1" applyAlignment="1">
      <alignment horizontal="left" vertical="center" indent="2"/>
    </xf>
    <xf numFmtId="0" fontId="17" fillId="0" borderId="14" xfId="0" applyFont="1" applyFill="1" applyBorder="1" applyAlignment="1">
      <alignment horizontal="left" vertical="center" indent="2"/>
    </xf>
    <xf numFmtId="0" fontId="17" fillId="0" borderId="14" xfId="0" applyFont="1" applyBorder="1" applyAlignment="1">
      <alignment horizontal="left" vertical="center" indent="2"/>
    </xf>
    <xf numFmtId="0" fontId="17" fillId="0" borderId="0" xfId="0" applyFont="1" applyAlignment="1">
      <alignment horizontal="left" vertical="center" indent="2"/>
    </xf>
    <xf numFmtId="0" fontId="18" fillId="0" borderId="13" xfId="0" applyFont="1" applyBorder="1" applyAlignment="1">
      <alignment horizontal="left" vertical="center" indent="1"/>
    </xf>
    <xf numFmtId="0" fontId="18" fillId="0" borderId="14" xfId="0" applyFont="1" applyBorder="1" applyAlignment="1">
      <alignment horizontal="left" vertical="center" indent="1"/>
    </xf>
    <xf numFmtId="0" fontId="18" fillId="7" borderId="14" xfId="0" applyFont="1" applyFill="1" applyBorder="1" applyAlignment="1">
      <alignment horizontal="left" vertical="center" indent="1"/>
    </xf>
    <xf numFmtId="0" fontId="18" fillId="0" borderId="14" xfId="0" applyFont="1" applyFill="1" applyBorder="1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17" fillId="0" borderId="15" xfId="0" applyFont="1" applyBorder="1" applyAlignment="1">
      <alignment vertical="center"/>
    </xf>
    <xf numFmtId="0" fontId="17" fillId="0" borderId="16" xfId="0" applyFont="1" applyBorder="1" applyAlignment="1">
      <alignment vertical="center"/>
    </xf>
    <xf numFmtId="0" fontId="18" fillId="5" borderId="13" xfId="0" applyFont="1" applyFill="1" applyBorder="1" applyAlignment="1">
      <alignment horizontal="left" vertical="center" indent="1"/>
    </xf>
    <xf numFmtId="0" fontId="18" fillId="5" borderId="14" xfId="0" applyFont="1" applyFill="1" applyBorder="1" applyAlignment="1">
      <alignment horizontal="left" vertical="center" indent="1"/>
    </xf>
    <xf numFmtId="0" fontId="17" fillId="6" borderId="13" xfId="0" applyFont="1" applyFill="1" applyBorder="1" applyAlignment="1">
      <alignment horizontal="left" vertical="center" indent="1"/>
    </xf>
    <xf numFmtId="0" fontId="17" fillId="6" borderId="14" xfId="0" applyFont="1" applyFill="1" applyBorder="1" applyAlignment="1">
      <alignment horizontal="left" vertical="center" indent="1"/>
    </xf>
    <xf numFmtId="0" fontId="17" fillId="6" borderId="15" xfId="0" applyFont="1" applyFill="1" applyBorder="1" applyAlignment="1">
      <alignment horizontal="left" vertical="center" indent="1"/>
    </xf>
    <xf numFmtId="0" fontId="17" fillId="6" borderId="16" xfId="0" applyFont="1" applyFill="1" applyBorder="1" applyAlignment="1">
      <alignment horizontal="left" vertical="center" indent="1"/>
    </xf>
    <xf numFmtId="164" fontId="1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4" fontId="7" fillId="0" borderId="2" xfId="1" applyFont="1" applyBorder="1" applyAlignment="1">
      <alignment horizontal="center" vertical="center"/>
    </xf>
    <xf numFmtId="165" fontId="8" fillId="0" borderId="0" xfId="68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13" xfId="0" applyFont="1" applyFill="1" applyBorder="1" applyAlignment="1">
      <alignment vertical="center"/>
    </xf>
    <xf numFmtId="0" fontId="17" fillId="7" borderId="14" xfId="0" applyFont="1" applyFill="1" applyBorder="1" applyAlignment="1">
      <alignment vertical="center"/>
    </xf>
    <xf numFmtId="0" fontId="17" fillId="7" borderId="14" xfId="0" applyFont="1" applyFill="1" applyBorder="1" applyAlignment="1">
      <alignment horizontal="left" vertical="center" indent="2"/>
    </xf>
    <xf numFmtId="0" fontId="17" fillId="6" borderId="0" xfId="0" applyFont="1" applyFill="1" applyBorder="1" applyAlignment="1">
      <alignment horizontal="left" vertical="center" indent="1"/>
    </xf>
    <xf numFmtId="0" fontId="23" fillId="0" borderId="12" xfId="0" applyFont="1" applyBorder="1" applyAlignment="1">
      <alignment vertical="center"/>
    </xf>
    <xf numFmtId="0" fontId="24" fillId="4" borderId="11" xfId="0" applyFont="1" applyFill="1" applyBorder="1" applyAlignment="1">
      <alignment horizontal="center" vertical="center"/>
    </xf>
    <xf numFmtId="14" fontId="0" fillId="0" borderId="0" xfId="0" applyNumberFormat="1"/>
    <xf numFmtId="0" fontId="18" fillId="8" borderId="14" xfId="0" applyFont="1" applyFill="1" applyBorder="1" applyAlignment="1">
      <alignment horizontal="left" vertical="center" indent="1"/>
    </xf>
    <xf numFmtId="0" fontId="18" fillId="8" borderId="0" xfId="0" applyFont="1" applyFill="1" applyAlignment="1">
      <alignment horizontal="left" vertical="center" indent="1"/>
    </xf>
    <xf numFmtId="0" fontId="2" fillId="8" borderId="0" xfId="0" applyFont="1" applyFill="1" applyAlignment="1">
      <alignment vertical="center"/>
    </xf>
    <xf numFmtId="0" fontId="25" fillId="9" borderId="17" xfId="0" applyFont="1" applyFill="1" applyBorder="1" applyAlignment="1">
      <alignment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65" fontId="13" fillId="0" borderId="7" xfId="68" applyNumberFormat="1" applyFont="1" applyBorder="1" applyAlignment="1">
      <alignment horizontal="center" vertical="center" wrapText="1"/>
    </xf>
    <xf numFmtId="165" fontId="13" fillId="0" borderId="8" xfId="68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</cellXfs>
  <cellStyles count="221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Millares" xfId="68" builtinId="3"/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opLeftCell="C35" zoomScale="125" zoomScaleNormal="125" zoomScalePageLayoutView="125" workbookViewId="0">
      <selection activeCell="X51" sqref="X51"/>
    </sheetView>
  </sheetViews>
  <sheetFormatPr baseColWidth="10" defaultColWidth="10.85546875" defaultRowHeight="16.5" x14ac:dyDescent="0.25"/>
  <cols>
    <col min="1" max="1" width="3.7109375" style="55" customWidth="1"/>
    <col min="2" max="2" width="26.7109375" style="58" customWidth="1"/>
    <col min="3" max="3" width="0.85546875" style="55" customWidth="1"/>
    <col min="4" max="22" width="4.7109375" style="53" customWidth="1"/>
    <col min="23" max="23" width="8.140625" style="53" customWidth="1"/>
    <col min="24" max="24" width="6.85546875" style="53" customWidth="1"/>
    <col min="25" max="25" width="11.140625" style="53" customWidth="1"/>
    <col min="26" max="26" width="11.140625" style="53" bestFit="1" customWidth="1"/>
    <col min="27" max="16384" width="10.85546875" style="53"/>
  </cols>
  <sheetData>
    <row r="1" spans="1:27" x14ac:dyDescent="0.25">
      <c r="A1" s="54"/>
      <c r="B1" s="56"/>
      <c r="C1" s="54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1:27" x14ac:dyDescent="0.25">
      <c r="A2" s="54"/>
      <c r="B2" s="56"/>
      <c r="C2" s="54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 x14ac:dyDescent="0.25">
      <c r="A3" s="54"/>
      <c r="B3" s="56"/>
      <c r="C3" s="54"/>
      <c r="D3" s="52">
        <v>30</v>
      </c>
      <c r="E3" s="52">
        <v>6</v>
      </c>
      <c r="F3" s="52">
        <v>13</v>
      </c>
      <c r="G3" s="52">
        <v>20</v>
      </c>
      <c r="H3" s="52">
        <v>27</v>
      </c>
      <c r="I3" s="52">
        <v>4</v>
      </c>
      <c r="J3" s="52">
        <v>11</v>
      </c>
      <c r="K3" s="52">
        <v>18</v>
      </c>
      <c r="L3" s="52">
        <v>25</v>
      </c>
      <c r="M3" s="52">
        <v>1</v>
      </c>
      <c r="N3" s="52">
        <v>8</v>
      </c>
      <c r="O3" s="52">
        <v>15</v>
      </c>
      <c r="P3" s="52">
        <v>22</v>
      </c>
      <c r="Q3" s="52">
        <v>29</v>
      </c>
      <c r="R3" s="52">
        <v>6</v>
      </c>
      <c r="S3" s="52">
        <v>13</v>
      </c>
      <c r="T3" s="52">
        <v>20</v>
      </c>
      <c r="U3" s="52">
        <v>27</v>
      </c>
      <c r="V3" s="52"/>
      <c r="W3" s="52">
        <v>3</v>
      </c>
      <c r="X3" s="52"/>
      <c r="Y3" s="52"/>
      <c r="Z3" s="52"/>
      <c r="AA3" s="52"/>
    </row>
    <row r="4" spans="1:27" ht="18" x14ac:dyDescent="0.25">
      <c r="A4" s="59" t="s">
        <v>84</v>
      </c>
      <c r="B4" s="57"/>
      <c r="C4" s="54"/>
      <c r="D4" s="70" t="s">
        <v>35</v>
      </c>
      <c r="E4" s="71" t="s">
        <v>36</v>
      </c>
      <c r="F4" s="71" t="s">
        <v>37</v>
      </c>
      <c r="G4" s="71" t="s">
        <v>38</v>
      </c>
      <c r="H4" s="71" t="s">
        <v>39</v>
      </c>
      <c r="I4" s="71" t="s">
        <v>40</v>
      </c>
      <c r="J4" s="71" t="s">
        <v>41</v>
      </c>
      <c r="K4" s="71" t="s">
        <v>42</v>
      </c>
      <c r="L4" s="71" t="s">
        <v>43</v>
      </c>
      <c r="M4" s="71" t="s">
        <v>44</v>
      </c>
      <c r="N4" s="71" t="s">
        <v>45</v>
      </c>
      <c r="O4" s="71" t="s">
        <v>46</v>
      </c>
      <c r="P4" s="71" t="s">
        <v>47</v>
      </c>
      <c r="Q4" s="71" t="s">
        <v>48</v>
      </c>
      <c r="R4" s="71" t="s">
        <v>49</v>
      </c>
      <c r="S4" s="71" t="s">
        <v>50</v>
      </c>
      <c r="T4" s="71" t="s">
        <v>51</v>
      </c>
      <c r="U4" s="71" t="s">
        <v>52</v>
      </c>
      <c r="V4" s="109" t="s">
        <v>70</v>
      </c>
      <c r="W4" s="109" t="s">
        <v>101</v>
      </c>
      <c r="X4" s="109"/>
      <c r="Y4" s="109"/>
      <c r="Z4" s="72"/>
      <c r="AA4" s="72"/>
    </row>
    <row r="5" spans="1:27" x14ac:dyDescent="0.25">
      <c r="A5" s="60" t="s">
        <v>63</v>
      </c>
      <c r="B5" s="61"/>
      <c r="C5" s="54"/>
      <c r="D5" s="105"/>
      <c r="E5" s="105"/>
      <c r="F5" s="74"/>
      <c r="G5" s="74"/>
      <c r="H5" s="74"/>
      <c r="I5" s="75"/>
      <c r="J5" s="75"/>
      <c r="K5" s="74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52"/>
      <c r="AA5" s="52"/>
    </row>
    <row r="6" spans="1:27" ht="25.5" x14ac:dyDescent="0.25">
      <c r="A6" s="60"/>
      <c r="B6" s="62" t="s">
        <v>64</v>
      </c>
      <c r="C6" s="54"/>
      <c r="D6" s="76"/>
      <c r="E6" s="74"/>
      <c r="F6" s="74"/>
      <c r="G6" s="74"/>
      <c r="H6" s="74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52"/>
      <c r="AA6" s="52"/>
    </row>
    <row r="7" spans="1:27" x14ac:dyDescent="0.25">
      <c r="A7" s="60"/>
      <c r="B7" s="62" t="s">
        <v>65</v>
      </c>
      <c r="C7" s="54"/>
      <c r="D7" s="76"/>
      <c r="E7" s="74"/>
      <c r="F7" s="74"/>
      <c r="G7" s="74"/>
      <c r="H7" s="74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52"/>
      <c r="AA7" s="52"/>
    </row>
    <row r="8" spans="1:27" ht="25.5" x14ac:dyDescent="0.25">
      <c r="A8" s="60"/>
      <c r="B8" s="62" t="s">
        <v>85</v>
      </c>
      <c r="C8" s="54"/>
      <c r="D8" s="76"/>
      <c r="E8" s="74"/>
      <c r="F8" s="74"/>
      <c r="G8" s="74"/>
      <c r="H8" s="74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52"/>
      <c r="AA8" s="52"/>
    </row>
    <row r="9" spans="1:27" x14ac:dyDescent="0.25">
      <c r="A9" s="108" t="s">
        <v>86</v>
      </c>
      <c r="B9" s="61"/>
      <c r="C9" s="54"/>
      <c r="D9" s="104"/>
      <c r="E9" s="104"/>
      <c r="F9" s="73"/>
      <c r="G9" s="73"/>
      <c r="H9" s="105"/>
      <c r="I9" s="105"/>
      <c r="J9" s="73"/>
      <c r="K9" s="74"/>
      <c r="L9" s="74"/>
      <c r="M9" s="74"/>
      <c r="N9" s="74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52"/>
      <c r="AA9" s="52"/>
    </row>
    <row r="10" spans="1:27" ht="24" customHeight="1" x14ac:dyDescent="0.25">
      <c r="A10" s="64"/>
      <c r="B10" s="62" t="s">
        <v>71</v>
      </c>
      <c r="C10" s="54"/>
      <c r="D10" s="77"/>
      <c r="E10" s="75"/>
      <c r="F10" s="78"/>
      <c r="G10" s="79"/>
      <c r="H10" s="79"/>
      <c r="I10" s="74"/>
      <c r="J10" s="80"/>
      <c r="K10" s="80"/>
      <c r="L10" s="80"/>
      <c r="M10" s="80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81"/>
      <c r="AA10" s="81"/>
    </row>
    <row r="11" spans="1:27" ht="24" customHeight="1" x14ac:dyDescent="0.25">
      <c r="A11" s="64"/>
      <c r="B11" s="62" t="s">
        <v>87</v>
      </c>
      <c r="C11" s="54"/>
      <c r="D11" s="77"/>
      <c r="E11" s="75"/>
      <c r="F11" s="78"/>
      <c r="G11" s="79"/>
      <c r="H11" s="79"/>
      <c r="I11" s="74"/>
      <c r="J11" s="80"/>
      <c r="K11" s="80"/>
      <c r="L11" s="80"/>
      <c r="M11" s="80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81"/>
      <c r="AA11" s="81"/>
    </row>
    <row r="12" spans="1:27" ht="19.5" customHeight="1" x14ac:dyDescent="0.25">
      <c r="A12" s="64"/>
      <c r="B12" s="62" t="s">
        <v>66</v>
      </c>
      <c r="C12" s="54"/>
      <c r="D12" s="77"/>
      <c r="E12" s="75"/>
      <c r="F12" s="78"/>
      <c r="G12" s="79"/>
      <c r="H12" s="79"/>
      <c r="I12" s="74"/>
      <c r="J12" s="80"/>
      <c r="K12" s="80"/>
      <c r="L12" s="80"/>
      <c r="M12" s="80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81"/>
      <c r="AA12" s="81"/>
    </row>
    <row r="13" spans="1:27" ht="25.5" customHeight="1" x14ac:dyDescent="0.25">
      <c r="A13" s="64"/>
      <c r="B13" s="62" t="s">
        <v>88</v>
      </c>
      <c r="C13" s="54"/>
      <c r="D13" s="77"/>
      <c r="E13" s="75"/>
      <c r="F13" s="78"/>
      <c r="G13" s="79"/>
      <c r="H13" s="79"/>
      <c r="I13" s="74"/>
      <c r="J13" s="80"/>
      <c r="K13" s="80"/>
      <c r="L13" s="80"/>
      <c r="M13" s="80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81"/>
      <c r="AA13" s="81"/>
    </row>
    <row r="14" spans="1:27" ht="24" customHeight="1" x14ac:dyDescent="0.25">
      <c r="A14" s="64"/>
      <c r="B14" s="62" t="s">
        <v>72</v>
      </c>
      <c r="C14" s="54"/>
      <c r="D14" s="77"/>
      <c r="E14" s="75"/>
      <c r="F14" s="78"/>
      <c r="G14" s="79"/>
      <c r="H14" s="79"/>
      <c r="I14" s="74"/>
      <c r="J14" s="80"/>
      <c r="K14" s="80"/>
      <c r="L14" s="80"/>
      <c r="M14" s="80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81"/>
      <c r="AA14" s="81"/>
    </row>
    <row r="15" spans="1:27" ht="24" customHeight="1" x14ac:dyDescent="0.25">
      <c r="A15" s="64"/>
      <c r="B15" s="62" t="s">
        <v>73</v>
      </c>
      <c r="C15" s="54"/>
      <c r="D15" s="77"/>
      <c r="E15" s="75"/>
      <c r="F15" s="78"/>
      <c r="G15" s="79"/>
      <c r="H15" s="79"/>
      <c r="I15" s="74"/>
      <c r="J15" s="80"/>
      <c r="K15" s="80"/>
      <c r="L15" s="80"/>
      <c r="M15" s="80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81"/>
      <c r="AA15" s="81"/>
    </row>
    <row r="16" spans="1:27" x14ac:dyDescent="0.25">
      <c r="A16" s="108" t="s">
        <v>89</v>
      </c>
      <c r="B16" s="66"/>
      <c r="C16" s="54"/>
      <c r="D16" s="82"/>
      <c r="E16" s="75"/>
      <c r="F16" s="104"/>
      <c r="G16" s="104"/>
      <c r="H16" s="104"/>
      <c r="I16" s="73"/>
      <c r="J16" s="106"/>
      <c r="K16" s="83"/>
      <c r="L16" s="83"/>
      <c r="M16" s="83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5"/>
      <c r="AA16" s="85"/>
    </row>
    <row r="17" spans="1:28" ht="25.5" x14ac:dyDescent="0.25">
      <c r="A17" s="60"/>
      <c r="B17" s="62" t="s">
        <v>67</v>
      </c>
      <c r="C17" s="54"/>
      <c r="D17" s="82"/>
      <c r="E17" s="75"/>
      <c r="F17" s="78"/>
      <c r="G17" s="84"/>
      <c r="H17" s="84"/>
      <c r="I17" s="74"/>
      <c r="J17" s="83"/>
      <c r="K17" s="83"/>
      <c r="L17" s="83"/>
      <c r="M17" s="83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5"/>
      <c r="AA17" s="85"/>
    </row>
    <row r="18" spans="1:28" x14ac:dyDescent="0.25">
      <c r="A18" s="60"/>
      <c r="B18" s="62" t="s">
        <v>68</v>
      </c>
      <c r="C18" s="54"/>
      <c r="D18" s="82"/>
      <c r="E18" s="75"/>
      <c r="F18" s="78"/>
      <c r="G18" s="84"/>
      <c r="H18" s="84"/>
      <c r="I18" s="74"/>
      <c r="J18" s="83"/>
      <c r="K18" s="83"/>
      <c r="L18" s="83"/>
      <c r="M18" s="83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5"/>
      <c r="AA18" s="85"/>
    </row>
    <row r="19" spans="1:28" x14ac:dyDescent="0.25">
      <c r="A19" s="60"/>
      <c r="B19" s="62" t="s">
        <v>90</v>
      </c>
      <c r="C19" s="54"/>
      <c r="D19" s="82"/>
      <c r="E19" s="75"/>
      <c r="F19" s="78"/>
      <c r="G19" s="84"/>
      <c r="H19" s="84"/>
      <c r="I19" s="74"/>
      <c r="J19" s="83"/>
      <c r="K19" s="83"/>
      <c r="L19" s="83"/>
      <c r="M19" s="83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5"/>
      <c r="AA19" s="85"/>
    </row>
    <row r="20" spans="1:28" ht="27" customHeight="1" x14ac:dyDescent="0.25">
      <c r="A20" s="60"/>
      <c r="B20" s="62" t="s">
        <v>74</v>
      </c>
      <c r="C20" s="54"/>
      <c r="D20" s="82"/>
      <c r="E20" s="75"/>
      <c r="F20" s="78"/>
      <c r="G20" s="84"/>
      <c r="H20" s="84"/>
      <c r="I20" s="74"/>
      <c r="J20" s="83"/>
      <c r="K20" s="83"/>
      <c r="L20" s="83"/>
      <c r="M20" s="83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5"/>
      <c r="AA20" s="85"/>
    </row>
    <row r="21" spans="1:28" ht="24" customHeight="1" x14ac:dyDescent="0.25">
      <c r="A21" s="60"/>
      <c r="B21" s="62" t="s">
        <v>75</v>
      </c>
      <c r="C21" s="54"/>
      <c r="D21" s="82"/>
      <c r="E21" s="75"/>
      <c r="F21" s="78"/>
      <c r="G21" s="84"/>
      <c r="H21" s="84"/>
      <c r="I21" s="74"/>
      <c r="J21" s="83"/>
      <c r="K21" s="83"/>
      <c r="L21" s="83"/>
      <c r="M21" s="83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5"/>
      <c r="AA21" s="85"/>
    </row>
    <row r="22" spans="1:28" x14ac:dyDescent="0.25">
      <c r="A22" s="108" t="s">
        <v>95</v>
      </c>
      <c r="B22" s="61"/>
      <c r="C22" s="54"/>
      <c r="D22" s="86"/>
      <c r="E22" s="87"/>
      <c r="F22" s="87"/>
      <c r="G22" s="87"/>
      <c r="H22" s="87"/>
      <c r="I22" s="88"/>
      <c r="J22" s="88"/>
      <c r="K22" s="88"/>
      <c r="L22" s="88"/>
      <c r="M22" s="88"/>
      <c r="N22" s="88"/>
      <c r="O22" s="88"/>
      <c r="P22" s="88"/>
      <c r="Q22" s="88"/>
      <c r="R22" s="111"/>
      <c r="S22" s="111"/>
      <c r="T22" s="111"/>
      <c r="U22" s="111"/>
      <c r="V22" s="111"/>
      <c r="W22" s="111"/>
      <c r="X22" s="111"/>
      <c r="Y22" s="111"/>
      <c r="Z22" s="112"/>
      <c r="AA22" s="112"/>
      <c r="AB22" s="113"/>
    </row>
    <row r="23" spans="1:28" ht="24.75" customHeight="1" x14ac:dyDescent="0.25">
      <c r="A23" s="65"/>
      <c r="B23" s="62" t="s">
        <v>91</v>
      </c>
      <c r="C23" s="54"/>
      <c r="D23" s="86"/>
      <c r="E23" s="87"/>
      <c r="F23" s="87"/>
      <c r="G23" s="87"/>
      <c r="H23" s="87"/>
      <c r="I23" s="87"/>
      <c r="J23" s="87"/>
      <c r="K23" s="87"/>
      <c r="L23" s="87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90"/>
      <c r="AA23" s="90"/>
    </row>
    <row r="24" spans="1:28" x14ac:dyDescent="0.25">
      <c r="A24" s="65"/>
      <c r="B24" s="62" t="s">
        <v>92</v>
      </c>
      <c r="C24" s="54"/>
      <c r="D24" s="86"/>
      <c r="E24" s="87"/>
      <c r="F24" s="87"/>
      <c r="G24" s="87"/>
      <c r="H24" s="87"/>
      <c r="I24" s="87"/>
      <c r="J24" s="87"/>
      <c r="K24" s="87"/>
      <c r="L24" s="87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90"/>
      <c r="AA24" s="90"/>
    </row>
    <row r="25" spans="1:28" x14ac:dyDescent="0.25">
      <c r="A25" s="65"/>
      <c r="B25" s="62" t="s">
        <v>93</v>
      </c>
      <c r="C25" s="54"/>
      <c r="D25" s="86"/>
      <c r="E25" s="87"/>
      <c r="F25" s="87"/>
      <c r="G25" s="87"/>
      <c r="H25" s="87"/>
      <c r="I25" s="87"/>
      <c r="J25" s="87"/>
      <c r="K25" s="87"/>
      <c r="L25" s="87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90"/>
      <c r="AA25" s="90"/>
    </row>
    <row r="26" spans="1:28" x14ac:dyDescent="0.25">
      <c r="A26" s="65"/>
      <c r="B26" s="62" t="s">
        <v>94</v>
      </c>
      <c r="C26" s="54"/>
      <c r="D26" s="86"/>
      <c r="E26" s="87"/>
      <c r="F26" s="87"/>
      <c r="G26" s="87"/>
      <c r="H26" s="87"/>
      <c r="I26" s="87"/>
      <c r="J26" s="87"/>
      <c r="K26" s="87"/>
      <c r="L26" s="87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90"/>
      <c r="AA26" s="90"/>
    </row>
    <row r="27" spans="1:28" ht="23.25" customHeight="1" x14ac:dyDescent="0.25">
      <c r="A27" s="65"/>
      <c r="B27" s="62" t="s">
        <v>96</v>
      </c>
      <c r="C27" s="54"/>
      <c r="D27" s="86"/>
      <c r="E27" s="87"/>
      <c r="F27" s="87"/>
      <c r="G27" s="87"/>
      <c r="H27" s="87"/>
      <c r="I27" s="87"/>
      <c r="J27" s="87"/>
      <c r="K27" s="87"/>
      <c r="L27" s="87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90"/>
      <c r="AA27" s="90"/>
    </row>
    <row r="28" spans="1:28" x14ac:dyDescent="0.25">
      <c r="A28" s="65"/>
      <c r="B28" s="62" t="s">
        <v>97</v>
      </c>
      <c r="C28" s="54"/>
      <c r="D28" s="86"/>
      <c r="E28" s="87"/>
      <c r="F28" s="87"/>
      <c r="G28" s="87"/>
      <c r="H28" s="87"/>
      <c r="I28" s="87"/>
      <c r="J28" s="87"/>
      <c r="K28" s="87"/>
      <c r="L28" s="87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90"/>
      <c r="AA28" s="90"/>
    </row>
    <row r="29" spans="1:28" ht="25.5" x14ac:dyDescent="0.25">
      <c r="A29" s="65"/>
      <c r="B29" s="62" t="s">
        <v>98</v>
      </c>
      <c r="C29" s="54"/>
      <c r="D29" s="86"/>
      <c r="E29" s="87"/>
      <c r="F29" s="87"/>
      <c r="G29" s="87"/>
      <c r="H29" s="87"/>
      <c r="I29" s="87"/>
      <c r="J29" s="87"/>
      <c r="K29" s="87"/>
      <c r="L29" s="87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90"/>
      <c r="AA29" s="90"/>
    </row>
    <row r="30" spans="1:28" ht="21" customHeight="1" x14ac:dyDescent="0.25">
      <c r="A30" s="65"/>
      <c r="B30" s="62" t="s">
        <v>99</v>
      </c>
      <c r="C30" s="54"/>
      <c r="D30" s="86"/>
      <c r="E30" s="87"/>
      <c r="F30" s="87"/>
      <c r="G30" s="87"/>
      <c r="H30" s="87"/>
      <c r="I30" s="87"/>
      <c r="J30" s="87"/>
      <c r="K30" s="87"/>
      <c r="L30" s="87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90"/>
      <c r="AA30" s="90"/>
    </row>
    <row r="31" spans="1:28" ht="23.25" customHeight="1" x14ac:dyDescent="0.25">
      <c r="A31" s="65"/>
      <c r="B31" s="62" t="s">
        <v>100</v>
      </c>
      <c r="C31" s="54"/>
      <c r="D31" s="86"/>
      <c r="E31" s="87"/>
      <c r="F31" s="87"/>
      <c r="G31" s="87"/>
      <c r="H31" s="87"/>
      <c r="I31" s="87"/>
      <c r="J31" s="87"/>
      <c r="K31" s="87"/>
      <c r="L31" s="87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90"/>
      <c r="AA31" s="90"/>
    </row>
    <row r="32" spans="1:28" x14ac:dyDescent="0.25">
      <c r="A32" s="65"/>
      <c r="B32" s="62" t="s">
        <v>78</v>
      </c>
      <c r="C32" s="54"/>
      <c r="D32" s="86"/>
      <c r="E32" s="87"/>
      <c r="F32" s="87"/>
      <c r="G32" s="87"/>
      <c r="H32" s="87"/>
      <c r="I32" s="87"/>
      <c r="J32" s="87"/>
      <c r="K32" s="87"/>
      <c r="L32" s="87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90"/>
      <c r="AA32" s="90"/>
    </row>
    <row r="33" spans="1:27" x14ac:dyDescent="0.25">
      <c r="A33" s="108" t="s">
        <v>102</v>
      </c>
      <c r="B33" s="61"/>
      <c r="C33" s="54"/>
      <c r="D33" s="86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8"/>
      <c r="P33" s="88"/>
      <c r="Q33" s="88"/>
      <c r="R33" s="88"/>
      <c r="S33" s="88"/>
      <c r="T33" s="88"/>
      <c r="U33" s="87"/>
      <c r="V33" s="87"/>
      <c r="W33" s="87"/>
      <c r="X33" s="87"/>
      <c r="Y33" s="87"/>
      <c r="Z33" s="90"/>
      <c r="AA33" s="90"/>
    </row>
    <row r="34" spans="1:27" x14ac:dyDescent="0.25">
      <c r="A34" s="60"/>
      <c r="B34" s="62" t="s">
        <v>76</v>
      </c>
      <c r="C34" s="54"/>
      <c r="D34" s="86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9"/>
      <c r="P34" s="89"/>
      <c r="Q34" s="89"/>
      <c r="R34" s="89"/>
      <c r="S34" s="87"/>
      <c r="T34" s="87"/>
      <c r="U34" s="87"/>
      <c r="V34" s="87"/>
      <c r="W34" s="87"/>
      <c r="X34" s="87"/>
      <c r="Y34" s="87"/>
      <c r="Z34" s="90"/>
      <c r="AA34" s="90"/>
    </row>
    <row r="35" spans="1:27" x14ac:dyDescent="0.25">
      <c r="A35" s="60"/>
      <c r="B35" s="62" t="s">
        <v>77</v>
      </c>
      <c r="C35" s="54"/>
      <c r="D35" s="86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9"/>
      <c r="P35" s="89"/>
      <c r="Q35" s="89"/>
      <c r="R35" s="89"/>
      <c r="S35" s="87"/>
      <c r="T35" s="87"/>
      <c r="U35" s="87"/>
      <c r="V35" s="87"/>
      <c r="W35" s="87"/>
      <c r="X35" s="87"/>
      <c r="Y35" s="87"/>
      <c r="Z35" s="90"/>
      <c r="AA35" s="90"/>
    </row>
    <row r="36" spans="1:27" x14ac:dyDescent="0.25">
      <c r="A36" s="60" t="s">
        <v>103</v>
      </c>
      <c r="B36" s="61"/>
      <c r="C36" s="54"/>
      <c r="D36" s="86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8"/>
      <c r="P36" s="88"/>
      <c r="Q36" s="88"/>
      <c r="R36" s="88"/>
      <c r="S36" s="88"/>
      <c r="T36" s="88"/>
      <c r="U36" s="111"/>
      <c r="V36" s="111"/>
      <c r="W36" s="111"/>
      <c r="X36" s="111"/>
      <c r="Y36" s="111"/>
      <c r="Z36" s="90"/>
      <c r="AA36" s="90"/>
    </row>
    <row r="37" spans="1:27" x14ac:dyDescent="0.25">
      <c r="A37" s="68"/>
      <c r="B37" s="69" t="s">
        <v>79</v>
      </c>
      <c r="C37" s="54"/>
      <c r="D37" s="86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90"/>
      <c r="AA37" s="90"/>
    </row>
    <row r="38" spans="1:27" x14ac:dyDescent="0.25">
      <c r="A38" s="65"/>
      <c r="B38" s="62" t="s">
        <v>80</v>
      </c>
      <c r="C38" s="54"/>
      <c r="D38" s="91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52"/>
      <c r="AA38" s="52"/>
    </row>
    <row r="39" spans="1:27" x14ac:dyDescent="0.25">
      <c r="A39" s="65"/>
      <c r="B39" s="62" t="s">
        <v>81</v>
      </c>
      <c r="C39" s="54"/>
      <c r="D39" s="86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90"/>
      <c r="AA39" s="90"/>
    </row>
    <row r="40" spans="1:27" x14ac:dyDescent="0.25">
      <c r="A40" s="60"/>
      <c r="B40" s="62" t="s">
        <v>82</v>
      </c>
      <c r="C40" s="54"/>
      <c r="D40" s="93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0"/>
      <c r="AA40" s="90"/>
    </row>
    <row r="41" spans="1:27" ht="25.5" hidden="1" x14ac:dyDescent="0.25">
      <c r="A41" s="65"/>
      <c r="B41" s="62" t="s">
        <v>53</v>
      </c>
      <c r="C41" s="54"/>
      <c r="D41" s="95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107"/>
      <c r="W41" s="90"/>
      <c r="X41" s="90"/>
      <c r="Y41" s="90"/>
      <c r="Z41" s="90"/>
      <c r="AA41" s="90"/>
    </row>
    <row r="42" spans="1:27" ht="25.5" hidden="1" x14ac:dyDescent="0.25">
      <c r="A42" s="65"/>
      <c r="B42" s="62" t="s">
        <v>54</v>
      </c>
      <c r="C42" s="54"/>
      <c r="D42" s="95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107"/>
      <c r="W42" s="90"/>
      <c r="X42" s="90"/>
      <c r="Y42" s="90"/>
      <c r="Z42" s="90"/>
      <c r="AA42" s="90"/>
    </row>
    <row r="43" spans="1:27" ht="25.5" hidden="1" x14ac:dyDescent="0.25">
      <c r="A43" s="65"/>
      <c r="B43" s="62" t="s">
        <v>55</v>
      </c>
      <c r="C43" s="54"/>
      <c r="D43" s="95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107"/>
      <c r="W43" s="90"/>
      <c r="X43" s="90"/>
      <c r="Y43" s="90"/>
      <c r="Z43" s="90"/>
      <c r="AA43" s="90"/>
    </row>
    <row r="44" spans="1:27" ht="25.5" hidden="1" x14ac:dyDescent="0.25">
      <c r="A44" s="65"/>
      <c r="B44" s="62" t="s">
        <v>56</v>
      </c>
      <c r="C44" s="54"/>
      <c r="D44" s="97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107"/>
      <c r="W44" s="52"/>
      <c r="X44" s="52"/>
      <c r="Y44" s="52"/>
      <c r="Z44" s="52"/>
      <c r="AA44" s="52"/>
    </row>
    <row r="45" spans="1:27" x14ac:dyDescent="0.25">
      <c r="A45" s="65"/>
      <c r="B45" s="62"/>
      <c r="C45" s="54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</row>
    <row r="46" spans="1:27" x14ac:dyDescent="0.25">
      <c r="A46" s="67" t="s">
        <v>57</v>
      </c>
      <c r="B46" s="63"/>
      <c r="C46" s="54">
        <v>500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99">
        <v>0</v>
      </c>
      <c r="X46" s="52"/>
      <c r="Y46" s="99"/>
      <c r="Z46" s="99">
        <f t="shared" ref="Z46:Z52" si="0">W46*40*X46</f>
        <v>0</v>
      </c>
      <c r="AA46" s="99"/>
    </row>
    <row r="47" spans="1:27" x14ac:dyDescent="0.25">
      <c r="A47" s="67" t="s">
        <v>58</v>
      </c>
      <c r="B47" s="63"/>
      <c r="C47" s="54">
        <v>400</v>
      </c>
      <c r="D47" s="54"/>
      <c r="E47" s="54"/>
      <c r="F47" s="54"/>
      <c r="G47" s="54"/>
      <c r="H47" s="54"/>
      <c r="I47" s="54">
        <v>1</v>
      </c>
      <c r="J47" s="54">
        <v>1</v>
      </c>
      <c r="K47" s="54">
        <v>1</v>
      </c>
      <c r="L47" s="54">
        <v>1</v>
      </c>
      <c r="M47" s="54">
        <v>1</v>
      </c>
      <c r="N47" s="54">
        <v>1</v>
      </c>
      <c r="O47" s="54">
        <v>1</v>
      </c>
      <c r="P47" s="54">
        <v>1</v>
      </c>
      <c r="Q47" s="54">
        <v>1</v>
      </c>
      <c r="R47" s="54">
        <v>1</v>
      </c>
      <c r="S47" s="54">
        <v>1</v>
      </c>
      <c r="T47" s="54">
        <v>1</v>
      </c>
      <c r="U47" s="54"/>
      <c r="V47" s="54"/>
      <c r="W47" s="99">
        <f>SUM(D47:T47)</f>
        <v>12</v>
      </c>
      <c r="X47" s="52">
        <v>50</v>
      </c>
      <c r="Y47" s="99">
        <f>W47*20</f>
        <v>240</v>
      </c>
      <c r="Z47" s="99">
        <f>W47*20*X47</f>
        <v>12000</v>
      </c>
      <c r="AA47" s="99"/>
    </row>
    <row r="48" spans="1:27" x14ac:dyDescent="0.25">
      <c r="A48" s="67" t="s">
        <v>59</v>
      </c>
      <c r="B48" s="63"/>
      <c r="C48" s="54">
        <v>300</v>
      </c>
      <c r="D48" s="54">
        <v>1</v>
      </c>
      <c r="E48" s="54">
        <v>1</v>
      </c>
      <c r="F48" s="54">
        <v>1</v>
      </c>
      <c r="G48" s="54">
        <v>1</v>
      </c>
      <c r="H48" s="54">
        <v>1</v>
      </c>
      <c r="I48" s="54">
        <v>1</v>
      </c>
      <c r="J48" s="54">
        <v>1</v>
      </c>
      <c r="K48" s="54">
        <v>1</v>
      </c>
      <c r="L48" s="54">
        <v>1</v>
      </c>
      <c r="M48" s="54">
        <v>1</v>
      </c>
      <c r="N48" s="54">
        <v>1</v>
      </c>
      <c r="O48" s="54">
        <v>1</v>
      </c>
      <c r="P48" s="54">
        <v>1</v>
      </c>
      <c r="Q48" s="54">
        <v>1</v>
      </c>
      <c r="R48" s="54">
        <v>1</v>
      </c>
      <c r="S48" s="54">
        <v>1</v>
      </c>
      <c r="T48" s="54">
        <v>1</v>
      </c>
      <c r="U48" s="54"/>
      <c r="V48" s="54"/>
      <c r="W48" s="99">
        <f>SUM(D48:V48)</f>
        <v>17</v>
      </c>
      <c r="X48" s="52">
        <v>50</v>
      </c>
      <c r="Y48" s="99">
        <f>W48*20</f>
        <v>340</v>
      </c>
      <c r="Z48" s="99">
        <f>W48*20*X48</f>
        <v>17000</v>
      </c>
      <c r="AA48" s="99"/>
    </row>
    <row r="49" spans="1:27" x14ac:dyDescent="0.25">
      <c r="A49" s="67" t="s">
        <v>60</v>
      </c>
      <c r="B49" s="63"/>
      <c r="C49" s="54">
        <v>300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99">
        <f t="shared" ref="W49:W51" si="1">SUM(D49:V49)</f>
        <v>0</v>
      </c>
      <c r="X49" s="52"/>
      <c r="Y49" s="99">
        <f t="shared" ref="Y49:Y52" si="2">W49*40</f>
        <v>0</v>
      </c>
      <c r="Z49" s="99">
        <f t="shared" si="0"/>
        <v>0</v>
      </c>
      <c r="AA49" s="99"/>
    </row>
    <row r="50" spans="1:27" x14ac:dyDescent="0.25">
      <c r="A50" s="67" t="s">
        <v>69</v>
      </c>
      <c r="B50" s="63"/>
      <c r="C50" s="54">
        <v>280</v>
      </c>
      <c r="D50" s="54"/>
      <c r="E50" s="54"/>
      <c r="F50" s="54"/>
      <c r="G50" s="54"/>
      <c r="H50" s="54"/>
      <c r="I50" s="54">
        <v>1</v>
      </c>
      <c r="J50" s="54">
        <v>1</v>
      </c>
      <c r="K50" s="54">
        <v>1</v>
      </c>
      <c r="L50" s="54">
        <v>1</v>
      </c>
      <c r="M50" s="54">
        <v>1</v>
      </c>
      <c r="N50" s="54">
        <v>1</v>
      </c>
      <c r="O50" s="54">
        <v>1</v>
      </c>
      <c r="P50" s="54">
        <v>1</v>
      </c>
      <c r="Q50" s="54">
        <v>1</v>
      </c>
      <c r="R50" s="54">
        <v>1</v>
      </c>
      <c r="S50" s="54">
        <v>1</v>
      </c>
      <c r="T50" s="54">
        <v>1</v>
      </c>
      <c r="U50" s="54"/>
      <c r="V50" s="54"/>
      <c r="W50" s="99">
        <f t="shared" si="1"/>
        <v>12</v>
      </c>
      <c r="X50" s="52">
        <v>50</v>
      </c>
      <c r="Y50" s="99">
        <f>W50*20</f>
        <v>240</v>
      </c>
      <c r="Z50" s="99">
        <f>W50*20*X50</f>
        <v>12000</v>
      </c>
      <c r="AA50" s="99"/>
    </row>
    <row r="51" spans="1:27" x14ac:dyDescent="0.25">
      <c r="A51" s="67" t="s">
        <v>61</v>
      </c>
      <c r="B51" s="63"/>
      <c r="C51" s="54">
        <v>250</v>
      </c>
      <c r="D51" s="54" t="s">
        <v>83</v>
      </c>
      <c r="E51" s="54" t="s">
        <v>83</v>
      </c>
      <c r="F51" s="54" t="s">
        <v>83</v>
      </c>
      <c r="G51" s="54" t="s">
        <v>83</v>
      </c>
      <c r="H51" s="54" t="s">
        <v>83</v>
      </c>
      <c r="I51" s="54" t="s">
        <v>83</v>
      </c>
      <c r="J51" s="54" t="s">
        <v>83</v>
      </c>
      <c r="K51" s="54" t="s">
        <v>83</v>
      </c>
      <c r="L51" s="54"/>
      <c r="M51" s="54"/>
      <c r="N51" s="54"/>
      <c r="O51" s="54"/>
      <c r="P51" s="54"/>
      <c r="Q51" s="54"/>
      <c r="R51" s="54"/>
      <c r="S51" s="54" t="s">
        <v>83</v>
      </c>
      <c r="T51" s="54" t="s">
        <v>83</v>
      </c>
      <c r="U51" s="54" t="s">
        <v>83</v>
      </c>
      <c r="V51" s="54" t="s">
        <v>83</v>
      </c>
      <c r="W51" s="99">
        <f t="shared" si="1"/>
        <v>0</v>
      </c>
      <c r="X51" s="52"/>
      <c r="Y51" s="99">
        <f t="shared" si="2"/>
        <v>0</v>
      </c>
      <c r="Z51" s="99">
        <f t="shared" si="0"/>
        <v>0</v>
      </c>
      <c r="AA51" s="99"/>
    </row>
    <row r="52" spans="1:27" x14ac:dyDescent="0.25">
      <c r="A52" s="67" t="s">
        <v>62</v>
      </c>
      <c r="B52" s="63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 t="s">
        <v>83</v>
      </c>
      <c r="P52" s="54" t="s">
        <v>83</v>
      </c>
      <c r="Q52" s="54" t="s">
        <v>83</v>
      </c>
      <c r="R52" s="54" t="s">
        <v>83</v>
      </c>
      <c r="S52" s="54" t="s">
        <v>83</v>
      </c>
      <c r="T52" s="54" t="s">
        <v>83</v>
      </c>
      <c r="U52" s="54" t="s">
        <v>83</v>
      </c>
      <c r="V52" s="54" t="s">
        <v>83</v>
      </c>
      <c r="W52" s="99">
        <f>SUM(D52:V52)</f>
        <v>0</v>
      </c>
      <c r="X52" s="52"/>
      <c r="Y52" s="99">
        <f t="shared" si="2"/>
        <v>0</v>
      </c>
      <c r="Z52" s="99">
        <f t="shared" si="0"/>
        <v>0</v>
      </c>
      <c r="AA52" s="99"/>
    </row>
    <row r="53" spans="1:27" x14ac:dyDescent="0.25">
      <c r="A53" s="54"/>
      <c r="B53" s="56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99"/>
      <c r="X53" s="99"/>
      <c r="Y53" s="99"/>
      <c r="Z53" s="99"/>
      <c r="AA53" s="99"/>
    </row>
    <row r="54" spans="1:27" x14ac:dyDescent="0.25">
      <c r="A54" s="54"/>
      <c r="B54" s="56"/>
      <c r="C54" s="54"/>
      <c r="D54" s="54">
        <f t="shared" ref="D54:U54" si="3">SUM(D46:D52)</f>
        <v>1</v>
      </c>
      <c r="E54" s="54">
        <f t="shared" si="3"/>
        <v>1</v>
      </c>
      <c r="F54" s="54">
        <f t="shared" si="3"/>
        <v>1</v>
      </c>
      <c r="G54" s="54">
        <f t="shared" si="3"/>
        <v>1</v>
      </c>
      <c r="H54" s="54">
        <f t="shared" si="3"/>
        <v>1</v>
      </c>
      <c r="I54" s="54">
        <f t="shared" si="3"/>
        <v>3</v>
      </c>
      <c r="J54" s="54">
        <f t="shared" si="3"/>
        <v>3</v>
      </c>
      <c r="K54" s="54">
        <f t="shared" si="3"/>
        <v>3</v>
      </c>
      <c r="L54" s="54">
        <f t="shared" si="3"/>
        <v>3</v>
      </c>
      <c r="M54" s="54">
        <f t="shared" si="3"/>
        <v>3</v>
      </c>
      <c r="N54" s="54">
        <f t="shared" si="3"/>
        <v>3</v>
      </c>
      <c r="O54" s="54">
        <f t="shared" si="3"/>
        <v>3</v>
      </c>
      <c r="P54" s="54">
        <f t="shared" si="3"/>
        <v>3</v>
      </c>
      <c r="Q54" s="54">
        <f t="shared" si="3"/>
        <v>3</v>
      </c>
      <c r="R54" s="54">
        <f t="shared" si="3"/>
        <v>3</v>
      </c>
      <c r="S54" s="54">
        <f t="shared" si="3"/>
        <v>3</v>
      </c>
      <c r="T54" s="54">
        <f t="shared" si="3"/>
        <v>3</v>
      </c>
      <c r="U54" s="54">
        <f t="shared" si="3"/>
        <v>0</v>
      </c>
      <c r="V54" s="54">
        <f>SUM(V46:V52)</f>
        <v>0</v>
      </c>
      <c r="W54" s="99">
        <f>SUM(D54:V54)</f>
        <v>41</v>
      </c>
      <c r="X54" s="52">
        <v>250</v>
      </c>
      <c r="Y54" s="99">
        <f>SUM(Y46:Y52)</f>
        <v>820</v>
      </c>
      <c r="Z54" s="99">
        <f>SUM(Z46:Z52)</f>
        <v>41000</v>
      </c>
      <c r="AA54" s="52"/>
    </row>
    <row r="55" spans="1:27" x14ac:dyDescent="0.25">
      <c r="A55" s="54"/>
      <c r="B55" s="56"/>
      <c r="C55" s="54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99">
        <f>SUM(W47:W52)*20</f>
        <v>820</v>
      </c>
      <c r="X55" s="52"/>
      <c r="Y55" s="99"/>
      <c r="Z55" s="52">
        <f>Z54/W55</f>
        <v>50</v>
      </c>
      <c r="AA55" s="99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160"/>
  <sheetViews>
    <sheetView topLeftCell="I145" zoomScale="75" zoomScaleNormal="75" zoomScalePageLayoutView="75" workbookViewId="0">
      <selection activeCell="I158" sqref="I158"/>
    </sheetView>
  </sheetViews>
  <sheetFormatPr baseColWidth="10" defaultColWidth="10.85546875" defaultRowHeight="18" x14ac:dyDescent="0.25"/>
  <cols>
    <col min="1" max="1" width="6.28515625" style="10" customWidth="1"/>
    <col min="2" max="2" width="21.28515625" style="27" customWidth="1"/>
    <col min="3" max="3" width="18.28515625" style="27" customWidth="1"/>
    <col min="4" max="4" width="16.28515625" style="27" customWidth="1"/>
    <col min="5" max="5" width="30.140625" style="27" customWidth="1"/>
    <col min="6" max="6" width="11" style="24" customWidth="1"/>
    <col min="7" max="7" width="39.42578125" style="27" customWidth="1"/>
    <col min="8" max="8" width="16.42578125" style="27" customWidth="1"/>
    <col min="9" max="9" width="15.7109375" style="10" customWidth="1"/>
    <col min="10" max="10" width="15" style="10" customWidth="1"/>
    <col min="11" max="11" width="15.140625" style="10" customWidth="1"/>
    <col min="12" max="12" width="16.140625" style="10" customWidth="1"/>
    <col min="13" max="13" width="17.85546875" style="10" customWidth="1"/>
    <col min="14" max="14" width="15.5703125" style="10" customWidth="1"/>
    <col min="15" max="15" width="18.42578125" style="10" customWidth="1"/>
    <col min="16" max="16" width="15.5703125" style="10" customWidth="1"/>
    <col min="17" max="17" width="16.140625" style="10" customWidth="1"/>
    <col min="18" max="18" width="17.85546875" style="10" customWidth="1"/>
    <col min="19" max="19" width="15.140625" style="10" customWidth="1"/>
    <col min="20" max="20" width="16.7109375" style="10" customWidth="1"/>
    <col min="21" max="21" width="15.140625" style="10" customWidth="1"/>
    <col min="22" max="22" width="14.7109375" style="10" customWidth="1"/>
    <col min="23" max="23" width="17.85546875" style="10" customWidth="1"/>
    <col min="24" max="24" width="18" style="10" customWidth="1"/>
    <col min="25" max="25" width="14.7109375" style="10" customWidth="1"/>
    <col min="26" max="26" width="1.42578125" style="10" customWidth="1"/>
    <col min="27" max="27" width="15" style="34" bestFit="1" customWidth="1"/>
    <col min="28" max="28" width="12.28515625" style="10" bestFit="1" customWidth="1"/>
    <col min="29" max="30" width="11" style="10" bestFit="1" customWidth="1"/>
    <col min="31" max="16384" width="10.85546875" style="10"/>
  </cols>
  <sheetData>
    <row r="4" spans="1:27" s="3" customFormat="1" ht="36" x14ac:dyDescent="0.25">
      <c r="A4" s="119" t="s">
        <v>7</v>
      </c>
      <c r="B4" s="119" t="s">
        <v>8</v>
      </c>
      <c r="C4" s="119" t="s">
        <v>9</v>
      </c>
      <c r="D4" s="119" t="s">
        <v>10</v>
      </c>
      <c r="E4" s="119" t="s">
        <v>11</v>
      </c>
      <c r="F4" s="126" t="s">
        <v>12</v>
      </c>
      <c r="G4" s="128" t="s">
        <v>13</v>
      </c>
      <c r="H4" s="119" t="s">
        <v>14</v>
      </c>
      <c r="I4" s="119" t="s">
        <v>24</v>
      </c>
      <c r="J4" s="119"/>
      <c r="K4" s="119"/>
      <c r="L4" s="119"/>
      <c r="M4" s="119" t="s">
        <v>25</v>
      </c>
      <c r="N4" s="119"/>
      <c r="O4" s="119"/>
      <c r="P4" s="119"/>
      <c r="Q4" s="119" t="s">
        <v>26</v>
      </c>
      <c r="R4" s="119"/>
      <c r="S4" s="119"/>
      <c r="T4" s="119"/>
      <c r="U4" s="119" t="s">
        <v>27</v>
      </c>
      <c r="V4" s="119"/>
      <c r="W4" s="119"/>
      <c r="X4" s="119"/>
      <c r="Y4" s="119"/>
      <c r="AA4" s="38" t="s">
        <v>22</v>
      </c>
    </row>
    <row r="5" spans="1:27" s="5" customFormat="1" ht="18" customHeight="1" x14ac:dyDescent="0.25">
      <c r="A5" s="119"/>
      <c r="B5" s="119"/>
      <c r="C5" s="119"/>
      <c r="D5" s="119"/>
      <c r="E5" s="119"/>
      <c r="F5" s="127"/>
      <c r="G5" s="128"/>
      <c r="H5" s="119"/>
      <c r="I5" s="4" t="s">
        <v>2</v>
      </c>
      <c r="J5" s="4" t="s">
        <v>0</v>
      </c>
      <c r="K5" s="4" t="s">
        <v>1</v>
      </c>
      <c r="L5" s="4" t="s">
        <v>3</v>
      </c>
      <c r="M5" s="4" t="s">
        <v>2</v>
      </c>
      <c r="N5" s="4" t="s">
        <v>0</v>
      </c>
      <c r="O5" s="4" t="s">
        <v>1</v>
      </c>
      <c r="P5" s="4" t="s">
        <v>3</v>
      </c>
      <c r="Q5" s="4" t="s">
        <v>2</v>
      </c>
      <c r="R5" s="4" t="s">
        <v>0</v>
      </c>
      <c r="S5" s="4" t="s">
        <v>1</v>
      </c>
      <c r="T5" s="4" t="s">
        <v>3</v>
      </c>
      <c r="U5" s="4" t="s">
        <v>2</v>
      </c>
      <c r="V5" s="4" t="s">
        <v>0</v>
      </c>
      <c r="W5" s="4" t="s">
        <v>1</v>
      </c>
      <c r="X5" s="4" t="s">
        <v>3</v>
      </c>
      <c r="Y5" s="4" t="s">
        <v>23</v>
      </c>
      <c r="AA5" s="38" t="s">
        <v>15</v>
      </c>
    </row>
    <row r="6" spans="1:27" ht="34.5" customHeight="1" x14ac:dyDescent="0.25">
      <c r="A6" s="6">
        <v>1</v>
      </c>
      <c r="B6" s="6" t="s">
        <v>104</v>
      </c>
      <c r="C6" s="6" t="s">
        <v>106</v>
      </c>
      <c r="D6" s="7"/>
      <c r="E6" s="8"/>
      <c r="F6" s="6" t="s">
        <v>18</v>
      </c>
      <c r="G6" s="46" t="s">
        <v>107</v>
      </c>
      <c r="H6" s="6" t="s">
        <v>28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>
        <v>1</v>
      </c>
      <c r="X6" s="9"/>
      <c r="Y6" s="9"/>
      <c r="AA6" s="34">
        <f>SUM(I6:Y6)</f>
        <v>1</v>
      </c>
    </row>
    <row r="7" spans="1:27" ht="36" customHeight="1" x14ac:dyDescent="0.25">
      <c r="A7" s="11">
        <v>2</v>
      </c>
      <c r="B7" s="11" t="s">
        <v>104</v>
      </c>
      <c r="C7" s="11" t="s">
        <v>108</v>
      </c>
      <c r="D7" s="12"/>
      <c r="E7" s="13" t="s">
        <v>109</v>
      </c>
      <c r="F7" s="11" t="s">
        <v>18</v>
      </c>
      <c r="G7" s="43" t="s">
        <v>109</v>
      </c>
      <c r="H7" s="11" t="s">
        <v>17</v>
      </c>
      <c r="I7" s="14"/>
      <c r="J7" s="9"/>
      <c r="K7" s="9"/>
      <c r="L7" s="9"/>
      <c r="M7" s="9"/>
      <c r="N7" s="9"/>
      <c r="O7" s="9">
        <v>1</v>
      </c>
      <c r="P7" s="9"/>
      <c r="Q7" s="9"/>
      <c r="R7" s="9"/>
      <c r="S7" s="9"/>
      <c r="T7" s="9"/>
      <c r="U7" s="9"/>
      <c r="V7" s="9"/>
      <c r="W7" s="9"/>
      <c r="X7" s="9"/>
      <c r="Y7" s="9"/>
      <c r="AA7" s="34">
        <f>SUM(I7:Y7)</f>
        <v>1</v>
      </c>
    </row>
    <row r="8" spans="1:27" ht="32.25" customHeight="1" x14ac:dyDescent="0.25">
      <c r="A8" s="15">
        <v>3</v>
      </c>
      <c r="B8" s="15" t="s">
        <v>110</v>
      </c>
      <c r="C8" s="11" t="s">
        <v>106</v>
      </c>
      <c r="D8" s="39"/>
      <c r="E8" s="40"/>
      <c r="F8" s="11" t="s">
        <v>111</v>
      </c>
      <c r="G8" s="43" t="s">
        <v>112</v>
      </c>
      <c r="H8" s="15" t="s">
        <v>28</v>
      </c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>
        <v>1</v>
      </c>
      <c r="Y8" s="9"/>
      <c r="AA8" s="34">
        <f t="shared" ref="AA8:AA50" si="0">SUM(I8:Y8)</f>
        <v>1</v>
      </c>
    </row>
    <row r="9" spans="1:27" ht="42.75" customHeight="1" x14ac:dyDescent="0.25">
      <c r="A9" s="15">
        <v>4</v>
      </c>
      <c r="B9" s="15" t="s">
        <v>110</v>
      </c>
      <c r="C9" s="11" t="s">
        <v>108</v>
      </c>
      <c r="D9" s="39"/>
      <c r="E9" s="40" t="s">
        <v>113</v>
      </c>
      <c r="F9" s="11" t="s">
        <v>114</v>
      </c>
      <c r="G9" s="43"/>
      <c r="H9" s="11" t="s">
        <v>115</v>
      </c>
      <c r="I9" s="14"/>
      <c r="J9" s="9"/>
      <c r="K9" s="9">
        <v>1</v>
      </c>
      <c r="L9" s="9"/>
      <c r="M9" s="9"/>
      <c r="N9" s="9"/>
      <c r="O9" s="9"/>
      <c r="P9" s="9">
        <v>1</v>
      </c>
      <c r="Q9" s="9"/>
      <c r="R9" s="9"/>
      <c r="S9" s="9"/>
      <c r="T9" s="9">
        <v>1</v>
      </c>
      <c r="U9" s="9"/>
      <c r="V9" s="9"/>
      <c r="W9" s="9"/>
      <c r="X9" s="9"/>
      <c r="Y9" s="9"/>
      <c r="AA9" s="34">
        <f t="shared" si="0"/>
        <v>3</v>
      </c>
    </row>
    <row r="10" spans="1:27" ht="27" customHeight="1" x14ac:dyDescent="0.25">
      <c r="A10" s="15">
        <v>5</v>
      </c>
      <c r="B10" s="15" t="s">
        <v>110</v>
      </c>
      <c r="C10" s="11" t="s">
        <v>105</v>
      </c>
      <c r="D10" s="39"/>
      <c r="E10" s="40" t="s">
        <v>105</v>
      </c>
      <c r="F10" s="11" t="s">
        <v>18</v>
      </c>
      <c r="G10" s="43" t="s">
        <v>105</v>
      </c>
      <c r="H10" s="15" t="s">
        <v>105</v>
      </c>
      <c r="I10" s="14"/>
      <c r="J10" s="9"/>
      <c r="K10" s="9"/>
      <c r="L10" s="9"/>
      <c r="M10" s="9">
        <v>1</v>
      </c>
      <c r="N10" s="9"/>
      <c r="O10" s="9"/>
      <c r="P10" s="9"/>
      <c r="Q10" s="9"/>
      <c r="R10" s="9"/>
      <c r="S10" s="9"/>
      <c r="T10" s="9"/>
      <c r="U10" s="9"/>
      <c r="V10" s="9"/>
      <c r="W10" s="9">
        <v>1</v>
      </c>
      <c r="X10" s="9"/>
      <c r="Y10" s="9"/>
      <c r="AA10" s="34">
        <f t="shared" si="0"/>
        <v>2</v>
      </c>
    </row>
    <row r="11" spans="1:27" ht="32.25" customHeight="1" x14ac:dyDescent="0.25">
      <c r="A11" s="15">
        <v>6</v>
      </c>
      <c r="B11" s="15" t="s">
        <v>116</v>
      </c>
      <c r="C11" s="11" t="s">
        <v>108</v>
      </c>
      <c r="D11" s="39"/>
      <c r="E11" s="40" t="s">
        <v>117</v>
      </c>
      <c r="F11" s="11" t="s">
        <v>111</v>
      </c>
      <c r="G11" s="43"/>
      <c r="H11" s="11" t="s">
        <v>115</v>
      </c>
      <c r="I11" s="14"/>
      <c r="J11" s="9"/>
      <c r="K11" s="9">
        <v>1</v>
      </c>
      <c r="L11" s="9"/>
      <c r="M11" s="9"/>
      <c r="N11" s="9"/>
      <c r="O11" s="9"/>
      <c r="P11" s="9">
        <v>1</v>
      </c>
      <c r="Q11" s="9"/>
      <c r="R11" s="9"/>
      <c r="S11" s="9"/>
      <c r="T11" s="9">
        <v>1</v>
      </c>
      <c r="U11" s="9"/>
      <c r="V11" s="9"/>
      <c r="W11" s="9"/>
      <c r="X11" s="9"/>
      <c r="Y11" s="9"/>
      <c r="AA11" s="34">
        <f t="shared" si="0"/>
        <v>3</v>
      </c>
    </row>
    <row r="12" spans="1:27" ht="24" customHeight="1" x14ac:dyDescent="0.25">
      <c r="A12" s="15">
        <v>7</v>
      </c>
      <c r="B12" s="15" t="s">
        <v>116</v>
      </c>
      <c r="C12" s="11" t="s">
        <v>105</v>
      </c>
      <c r="D12" s="39"/>
      <c r="E12" s="40" t="s">
        <v>105</v>
      </c>
      <c r="F12" s="11" t="s">
        <v>18</v>
      </c>
      <c r="G12" s="43" t="s">
        <v>105</v>
      </c>
      <c r="H12" s="15" t="s">
        <v>105</v>
      </c>
      <c r="I12" s="14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>
        <v>1</v>
      </c>
      <c r="X12" s="9"/>
      <c r="Y12" s="9"/>
      <c r="AA12" s="34">
        <f t="shared" si="0"/>
        <v>1</v>
      </c>
    </row>
    <row r="13" spans="1:27" ht="37.5" customHeight="1" x14ac:dyDescent="0.25">
      <c r="A13" s="15">
        <v>8</v>
      </c>
      <c r="B13" s="11" t="s">
        <v>118</v>
      </c>
      <c r="C13" s="11" t="s">
        <v>106</v>
      </c>
      <c r="D13" s="39"/>
      <c r="E13" s="40"/>
      <c r="F13" s="11" t="s">
        <v>16</v>
      </c>
      <c r="G13" s="43"/>
      <c r="H13" s="15" t="s">
        <v>28</v>
      </c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>
        <v>1</v>
      </c>
      <c r="W13" s="9"/>
      <c r="X13" s="9"/>
      <c r="Y13" s="9"/>
      <c r="AA13" s="34">
        <f t="shared" si="0"/>
        <v>1</v>
      </c>
    </row>
    <row r="14" spans="1:27" ht="40.5" customHeight="1" x14ac:dyDescent="0.25">
      <c r="A14" s="15">
        <v>9</v>
      </c>
      <c r="B14" s="11" t="s">
        <v>118</v>
      </c>
      <c r="C14" s="11" t="s">
        <v>108</v>
      </c>
      <c r="D14" s="39"/>
      <c r="E14" s="40"/>
      <c r="F14" s="11" t="s">
        <v>16</v>
      </c>
      <c r="G14" s="43"/>
      <c r="H14" s="11" t="s">
        <v>119</v>
      </c>
      <c r="I14" s="14"/>
      <c r="J14" s="9">
        <v>1</v>
      </c>
      <c r="K14" s="9"/>
      <c r="L14" s="9"/>
      <c r="M14" s="9"/>
      <c r="N14" s="9">
        <v>1</v>
      </c>
      <c r="O14" s="9"/>
      <c r="P14" s="9"/>
      <c r="Q14" s="9"/>
      <c r="R14" s="9"/>
      <c r="S14" s="9"/>
      <c r="T14" s="9">
        <v>1</v>
      </c>
      <c r="U14" s="9"/>
      <c r="V14" s="9"/>
      <c r="W14" s="9"/>
      <c r="X14" s="9"/>
      <c r="Y14" s="9"/>
      <c r="AA14" s="34">
        <f t="shared" si="0"/>
        <v>3</v>
      </c>
    </row>
    <row r="15" spans="1:27" ht="42" customHeight="1" x14ac:dyDescent="0.25">
      <c r="A15" s="15">
        <v>10</v>
      </c>
      <c r="B15" s="11" t="s">
        <v>118</v>
      </c>
      <c r="C15" s="11" t="s">
        <v>105</v>
      </c>
      <c r="D15" s="39"/>
      <c r="E15" s="40" t="s">
        <v>105</v>
      </c>
      <c r="F15" s="11" t="s">
        <v>18</v>
      </c>
      <c r="G15" s="43" t="s">
        <v>105</v>
      </c>
      <c r="H15" s="15" t="s">
        <v>105</v>
      </c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>
        <v>1</v>
      </c>
      <c r="X15" s="9"/>
      <c r="Y15" s="9"/>
      <c r="AA15" s="34">
        <f t="shared" si="0"/>
        <v>1</v>
      </c>
    </row>
    <row r="16" spans="1:27" ht="26.25" customHeight="1" x14ac:dyDescent="0.25">
      <c r="A16" s="15">
        <v>11</v>
      </c>
      <c r="B16" s="15" t="s">
        <v>120</v>
      </c>
      <c r="C16" s="11" t="s">
        <v>106</v>
      </c>
      <c r="D16" s="39"/>
      <c r="E16" s="40"/>
      <c r="F16" s="11" t="s">
        <v>34</v>
      </c>
      <c r="G16" s="43"/>
      <c r="H16" s="15" t="s">
        <v>28</v>
      </c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>
        <v>1</v>
      </c>
      <c r="V16" s="9"/>
      <c r="W16" s="9"/>
      <c r="X16" s="9"/>
      <c r="Y16" s="9"/>
      <c r="AA16" s="34">
        <f t="shared" si="0"/>
        <v>1</v>
      </c>
    </row>
    <row r="17" spans="1:27" s="20" customFormat="1" ht="29.25" customHeight="1" x14ac:dyDescent="0.25">
      <c r="A17" s="17">
        <v>12</v>
      </c>
      <c r="B17" s="17" t="s">
        <v>120</v>
      </c>
      <c r="C17" s="16" t="s">
        <v>108</v>
      </c>
      <c r="D17" s="41"/>
      <c r="E17" s="42"/>
      <c r="F17" s="16" t="s">
        <v>34</v>
      </c>
      <c r="G17" s="47"/>
      <c r="H17" s="16" t="s">
        <v>115</v>
      </c>
      <c r="I17" s="18">
        <v>1</v>
      </c>
      <c r="J17" s="19"/>
      <c r="K17" s="19"/>
      <c r="L17" s="19"/>
      <c r="M17" s="19">
        <v>1</v>
      </c>
      <c r="N17" s="19"/>
      <c r="O17" s="19"/>
      <c r="P17" s="19"/>
      <c r="Q17" s="19"/>
      <c r="R17" s="19"/>
      <c r="S17" s="19"/>
      <c r="T17" s="19">
        <v>1</v>
      </c>
      <c r="U17" s="19"/>
      <c r="V17" s="19"/>
      <c r="W17" s="19"/>
      <c r="X17" s="19"/>
      <c r="Y17" s="19"/>
      <c r="AA17" s="34">
        <f t="shared" si="0"/>
        <v>3</v>
      </c>
    </row>
    <row r="18" spans="1:27" ht="45" customHeight="1" x14ac:dyDescent="0.25">
      <c r="A18" s="15">
        <v>13</v>
      </c>
      <c r="B18" s="15" t="s">
        <v>120</v>
      </c>
      <c r="C18" s="11" t="s">
        <v>105</v>
      </c>
      <c r="D18" s="39"/>
      <c r="E18" s="40" t="s">
        <v>105</v>
      </c>
      <c r="F18" s="11" t="s">
        <v>34</v>
      </c>
      <c r="G18" s="43" t="s">
        <v>105</v>
      </c>
      <c r="H18" s="15" t="s">
        <v>105</v>
      </c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>
        <v>1</v>
      </c>
      <c r="V18" s="9"/>
      <c r="W18" s="9"/>
      <c r="X18" s="9"/>
      <c r="Y18" s="9"/>
      <c r="AA18" s="34">
        <f t="shared" si="0"/>
        <v>1</v>
      </c>
    </row>
    <row r="19" spans="1:27" ht="36.75" customHeight="1" x14ac:dyDescent="0.25">
      <c r="A19" s="15">
        <v>14</v>
      </c>
      <c r="B19" s="11" t="s">
        <v>121</v>
      </c>
      <c r="C19" s="11" t="s">
        <v>106</v>
      </c>
      <c r="D19" s="39"/>
      <c r="E19" s="40"/>
      <c r="F19" s="11" t="s">
        <v>16</v>
      </c>
      <c r="G19" s="43"/>
      <c r="H19" s="15" t="s">
        <v>28</v>
      </c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>
        <v>1</v>
      </c>
      <c r="W19" s="9"/>
      <c r="X19" s="9"/>
      <c r="Y19" s="9"/>
      <c r="AA19" s="34">
        <f t="shared" si="0"/>
        <v>1</v>
      </c>
    </row>
    <row r="20" spans="1:27" ht="44.25" customHeight="1" x14ac:dyDescent="0.25">
      <c r="A20" s="21">
        <v>15</v>
      </c>
      <c r="B20" s="21" t="s">
        <v>121</v>
      </c>
      <c r="C20" s="21" t="s">
        <v>108</v>
      </c>
      <c r="D20" s="22"/>
      <c r="E20" s="23" t="s">
        <v>122</v>
      </c>
      <c r="F20" s="21" t="s">
        <v>16</v>
      </c>
      <c r="G20" s="48" t="s">
        <v>123</v>
      </c>
      <c r="H20" s="21" t="s">
        <v>33</v>
      </c>
      <c r="I20" s="9"/>
      <c r="J20" s="9"/>
      <c r="K20" s="9"/>
      <c r="L20" s="9"/>
      <c r="M20" s="9"/>
      <c r="N20" s="9">
        <v>1</v>
      </c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AA20" s="34">
        <f t="shared" si="0"/>
        <v>2</v>
      </c>
    </row>
    <row r="21" spans="1:27" ht="34.5" customHeight="1" x14ac:dyDescent="0.25">
      <c r="A21" s="11">
        <v>16</v>
      </c>
      <c r="B21" s="11" t="s">
        <v>121</v>
      </c>
      <c r="C21" s="11" t="s">
        <v>105</v>
      </c>
      <c r="D21" s="12"/>
      <c r="E21" s="13" t="s">
        <v>105</v>
      </c>
      <c r="F21" s="11" t="s">
        <v>114</v>
      </c>
      <c r="G21" s="43" t="s">
        <v>105</v>
      </c>
      <c r="H21" s="11" t="s">
        <v>105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>
        <v>1</v>
      </c>
      <c r="X21" s="9"/>
      <c r="Y21" s="9"/>
      <c r="AA21" s="34">
        <f t="shared" si="0"/>
        <v>1</v>
      </c>
    </row>
    <row r="22" spans="1:27" ht="37.5" customHeight="1" x14ac:dyDescent="0.25">
      <c r="A22" s="11">
        <v>17</v>
      </c>
      <c r="B22" s="11" t="s">
        <v>124</v>
      </c>
      <c r="C22" s="11" t="s">
        <v>106</v>
      </c>
      <c r="D22" s="12"/>
      <c r="E22" s="13"/>
      <c r="F22" s="11" t="s">
        <v>34</v>
      </c>
      <c r="G22" s="43"/>
      <c r="H22" s="11" t="s">
        <v>28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>
        <v>1</v>
      </c>
      <c r="V22" s="9"/>
      <c r="W22" s="9"/>
      <c r="X22" s="9"/>
      <c r="Y22" s="9"/>
      <c r="AA22" s="34">
        <f t="shared" si="0"/>
        <v>1</v>
      </c>
    </row>
    <row r="23" spans="1:27" ht="34.5" customHeight="1" x14ac:dyDescent="0.25">
      <c r="A23" s="11">
        <v>18</v>
      </c>
      <c r="B23" s="11" t="s">
        <v>124</v>
      </c>
      <c r="C23" s="11" t="s">
        <v>108</v>
      </c>
      <c r="D23" s="12"/>
      <c r="E23" s="13" t="s">
        <v>125</v>
      </c>
      <c r="F23" s="11" t="s">
        <v>34</v>
      </c>
      <c r="G23" s="43" t="s">
        <v>126</v>
      </c>
      <c r="H23" s="11" t="s">
        <v>115</v>
      </c>
      <c r="I23" s="9">
        <v>1</v>
      </c>
      <c r="J23" s="9"/>
      <c r="K23" s="9"/>
      <c r="L23" s="9"/>
      <c r="M23" s="9">
        <v>1</v>
      </c>
      <c r="N23" s="9"/>
      <c r="O23" s="9"/>
      <c r="P23" s="9"/>
      <c r="Q23" s="9"/>
      <c r="R23" s="9"/>
      <c r="S23" s="9"/>
      <c r="T23" s="9">
        <v>1</v>
      </c>
      <c r="U23" s="9"/>
      <c r="V23" s="9"/>
      <c r="W23" s="9"/>
      <c r="X23" s="9"/>
      <c r="Y23" s="9"/>
      <c r="AA23" s="34">
        <f t="shared" si="0"/>
        <v>3</v>
      </c>
    </row>
    <row r="24" spans="1:27" ht="39" customHeight="1" x14ac:dyDescent="0.25">
      <c r="A24" s="11">
        <v>19</v>
      </c>
      <c r="B24" s="11" t="s">
        <v>124</v>
      </c>
      <c r="C24" s="11" t="s">
        <v>105</v>
      </c>
      <c r="D24" s="12"/>
      <c r="E24" s="13" t="s">
        <v>105</v>
      </c>
      <c r="F24" s="11" t="s">
        <v>16</v>
      </c>
      <c r="G24" s="43" t="s">
        <v>105</v>
      </c>
      <c r="H24" s="11" t="s">
        <v>28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>
        <v>1</v>
      </c>
      <c r="W24" s="9"/>
      <c r="X24" s="9"/>
      <c r="Y24" s="9"/>
      <c r="AA24" s="34">
        <f t="shared" si="0"/>
        <v>1</v>
      </c>
    </row>
    <row r="25" spans="1:27" ht="36.75" customHeight="1" x14ac:dyDescent="0.25">
      <c r="A25" s="11">
        <v>20</v>
      </c>
      <c r="B25" s="11" t="s">
        <v>127</v>
      </c>
      <c r="C25" s="11" t="s">
        <v>106</v>
      </c>
      <c r="D25" s="12"/>
      <c r="E25" s="13"/>
      <c r="F25" s="11" t="s">
        <v>34</v>
      </c>
      <c r="G25" s="43"/>
      <c r="H25" s="11" t="s">
        <v>28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>
        <v>1</v>
      </c>
      <c r="V25" s="9"/>
      <c r="W25" s="9"/>
      <c r="X25" s="9"/>
      <c r="Y25" s="9"/>
      <c r="AA25" s="34">
        <f t="shared" si="0"/>
        <v>1</v>
      </c>
    </row>
    <row r="26" spans="1:27" ht="37.5" customHeight="1" x14ac:dyDescent="0.25">
      <c r="A26" s="11">
        <v>21</v>
      </c>
      <c r="B26" s="11" t="s">
        <v>127</v>
      </c>
      <c r="C26" s="11" t="s">
        <v>108</v>
      </c>
      <c r="D26" s="12"/>
      <c r="E26" s="13" t="s">
        <v>125</v>
      </c>
      <c r="F26" s="11" t="s">
        <v>34</v>
      </c>
      <c r="G26" s="43" t="s">
        <v>126</v>
      </c>
      <c r="H26" s="11" t="s">
        <v>115</v>
      </c>
      <c r="I26" s="9">
        <v>1</v>
      </c>
      <c r="J26" s="9"/>
      <c r="K26" s="9"/>
      <c r="L26" s="9"/>
      <c r="M26" s="9">
        <v>1</v>
      </c>
      <c r="N26" s="9"/>
      <c r="O26" s="9"/>
      <c r="P26" s="9"/>
      <c r="Q26" s="9"/>
      <c r="R26" s="9"/>
      <c r="S26" s="9"/>
      <c r="T26" s="9">
        <v>1</v>
      </c>
      <c r="U26" s="9"/>
      <c r="V26" s="9"/>
      <c r="W26" s="9"/>
      <c r="X26" s="9"/>
      <c r="Y26" s="9"/>
      <c r="AA26" s="34">
        <f t="shared" si="0"/>
        <v>3</v>
      </c>
    </row>
    <row r="27" spans="1:27" ht="40.5" customHeight="1" x14ac:dyDescent="0.25">
      <c r="A27" s="11">
        <v>22</v>
      </c>
      <c r="B27" s="11" t="s">
        <v>127</v>
      </c>
      <c r="C27" s="11" t="s">
        <v>105</v>
      </c>
      <c r="D27" s="12"/>
      <c r="E27" s="13" t="s">
        <v>105</v>
      </c>
      <c r="F27" s="11" t="s">
        <v>16</v>
      </c>
      <c r="G27" s="43" t="s">
        <v>105</v>
      </c>
      <c r="H27" s="11" t="s">
        <v>105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>
        <v>1</v>
      </c>
      <c r="W27" s="9"/>
      <c r="X27" s="9"/>
      <c r="Y27" s="9"/>
      <c r="AA27" s="34">
        <f t="shared" si="0"/>
        <v>1</v>
      </c>
    </row>
    <row r="28" spans="1:27" ht="36.75" customHeight="1" x14ac:dyDescent="0.25">
      <c r="A28" s="11">
        <v>23</v>
      </c>
      <c r="B28" s="11" t="s">
        <v>128</v>
      </c>
      <c r="C28" s="11" t="s">
        <v>106</v>
      </c>
      <c r="D28" s="12"/>
      <c r="E28" s="13"/>
      <c r="F28" s="11" t="s">
        <v>34</v>
      </c>
      <c r="G28" s="43"/>
      <c r="H28" s="11" t="s">
        <v>28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>
        <v>1</v>
      </c>
      <c r="V28" s="9"/>
      <c r="W28" s="9"/>
      <c r="X28" s="9"/>
      <c r="Y28" s="9"/>
      <c r="AA28" s="34">
        <f t="shared" si="0"/>
        <v>1</v>
      </c>
    </row>
    <row r="29" spans="1:27" ht="39" customHeight="1" x14ac:dyDescent="0.25">
      <c r="A29" s="11">
        <v>24</v>
      </c>
      <c r="B29" s="11" t="s">
        <v>128</v>
      </c>
      <c r="C29" s="11" t="s">
        <v>108</v>
      </c>
      <c r="D29" s="12"/>
      <c r="E29" s="13" t="s">
        <v>125</v>
      </c>
      <c r="F29" s="11" t="s">
        <v>16</v>
      </c>
      <c r="G29" s="43" t="s">
        <v>126</v>
      </c>
      <c r="H29" s="11" t="s">
        <v>115</v>
      </c>
      <c r="I29" s="9"/>
      <c r="J29" s="9">
        <v>1</v>
      </c>
      <c r="K29" s="9"/>
      <c r="L29" s="9"/>
      <c r="M29" s="9"/>
      <c r="N29" s="9">
        <v>1</v>
      </c>
      <c r="O29" s="9"/>
      <c r="P29" s="9"/>
      <c r="Q29" s="9"/>
      <c r="R29" s="9"/>
      <c r="S29" s="9"/>
      <c r="T29" s="9">
        <v>1</v>
      </c>
      <c r="U29" s="9"/>
      <c r="V29" s="9"/>
      <c r="W29" s="9"/>
      <c r="X29" s="9"/>
      <c r="Y29" s="9"/>
      <c r="AA29" s="34">
        <f t="shared" si="0"/>
        <v>3</v>
      </c>
    </row>
    <row r="30" spans="1:27" ht="35.25" customHeight="1" x14ac:dyDescent="0.25">
      <c r="A30" s="11">
        <v>25</v>
      </c>
      <c r="B30" s="11" t="s">
        <v>128</v>
      </c>
      <c r="C30" s="11" t="s">
        <v>105</v>
      </c>
      <c r="D30" s="12"/>
      <c r="E30" s="13" t="s">
        <v>105</v>
      </c>
      <c r="F30" s="11" t="s">
        <v>34</v>
      </c>
      <c r="G30" s="43" t="s">
        <v>105</v>
      </c>
      <c r="H30" s="11" t="s">
        <v>105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>
        <v>1</v>
      </c>
      <c r="V30" s="9"/>
      <c r="W30" s="9"/>
      <c r="X30" s="9"/>
      <c r="Y30" s="9"/>
      <c r="AA30" s="34">
        <f t="shared" si="0"/>
        <v>1</v>
      </c>
    </row>
    <row r="31" spans="1:27" ht="38.25" customHeight="1" x14ac:dyDescent="0.25">
      <c r="A31" s="11">
        <v>26</v>
      </c>
      <c r="B31" s="11" t="s">
        <v>129</v>
      </c>
      <c r="C31" s="11" t="s">
        <v>106</v>
      </c>
      <c r="D31" s="12"/>
      <c r="E31" s="13"/>
      <c r="F31" s="11" t="s">
        <v>34</v>
      </c>
      <c r="G31" s="43"/>
      <c r="H31" s="11" t="s">
        <v>28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>
        <v>1</v>
      </c>
      <c r="V31" s="9"/>
      <c r="W31" s="9"/>
      <c r="X31" s="9"/>
      <c r="Y31" s="9"/>
      <c r="AA31" s="34">
        <f t="shared" si="0"/>
        <v>1</v>
      </c>
    </row>
    <row r="32" spans="1:27" ht="28.5" customHeight="1" x14ac:dyDescent="0.25">
      <c r="A32" s="11">
        <v>27</v>
      </c>
      <c r="B32" s="11" t="s">
        <v>129</v>
      </c>
      <c r="C32" s="11" t="s">
        <v>108</v>
      </c>
      <c r="D32" s="12"/>
      <c r="E32" s="13" t="s">
        <v>125</v>
      </c>
      <c r="F32" s="11" t="s">
        <v>34</v>
      </c>
      <c r="G32" s="43" t="s">
        <v>126</v>
      </c>
      <c r="H32" s="11" t="s">
        <v>115</v>
      </c>
      <c r="I32" s="9">
        <v>1</v>
      </c>
      <c r="J32" s="9"/>
      <c r="K32" s="9"/>
      <c r="L32" s="9"/>
      <c r="M32" s="9">
        <v>1</v>
      </c>
      <c r="N32" s="9"/>
      <c r="O32" s="9"/>
      <c r="P32" s="9"/>
      <c r="Q32" s="9"/>
      <c r="R32" s="9"/>
      <c r="S32" s="9"/>
      <c r="T32" s="9">
        <v>1</v>
      </c>
      <c r="U32" s="9"/>
      <c r="V32" s="9"/>
      <c r="W32" s="9"/>
      <c r="X32" s="9"/>
      <c r="Y32" s="9"/>
      <c r="AA32" s="34">
        <f t="shared" si="0"/>
        <v>3</v>
      </c>
    </row>
    <row r="33" spans="1:27" ht="33" customHeight="1" x14ac:dyDescent="0.25">
      <c r="A33" s="11">
        <v>28</v>
      </c>
      <c r="B33" s="11" t="s">
        <v>129</v>
      </c>
      <c r="C33" s="11" t="s">
        <v>105</v>
      </c>
      <c r="D33" s="12"/>
      <c r="E33" s="13" t="s">
        <v>105</v>
      </c>
      <c r="F33" s="11" t="s">
        <v>34</v>
      </c>
      <c r="G33" s="43" t="s">
        <v>105</v>
      </c>
      <c r="H33" s="11" t="s">
        <v>28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>
        <v>1</v>
      </c>
      <c r="V33" s="9"/>
      <c r="W33" s="9"/>
      <c r="X33" s="9"/>
      <c r="Y33" s="9"/>
      <c r="AA33" s="34">
        <f t="shared" si="0"/>
        <v>1</v>
      </c>
    </row>
    <row r="34" spans="1:27" ht="27.75" customHeight="1" x14ac:dyDescent="0.25">
      <c r="A34" s="11">
        <v>29</v>
      </c>
      <c r="B34" s="11" t="s">
        <v>130</v>
      </c>
      <c r="C34" s="11" t="s">
        <v>106</v>
      </c>
      <c r="D34" s="12"/>
      <c r="E34" s="13"/>
      <c r="F34" s="11" t="s">
        <v>34</v>
      </c>
      <c r="G34" s="43"/>
      <c r="H34" s="11" t="s">
        <v>28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>
        <v>1</v>
      </c>
      <c r="V34" s="9"/>
      <c r="W34" s="9"/>
      <c r="X34" s="9"/>
      <c r="Y34" s="9"/>
      <c r="AA34" s="34">
        <f t="shared" si="0"/>
        <v>1</v>
      </c>
    </row>
    <row r="35" spans="1:27" ht="30.75" customHeight="1" x14ac:dyDescent="0.25">
      <c r="A35" s="11">
        <v>30</v>
      </c>
      <c r="B35" s="11" t="s">
        <v>130</v>
      </c>
      <c r="C35" s="11" t="s">
        <v>108</v>
      </c>
      <c r="D35" s="12"/>
      <c r="E35" s="13" t="s">
        <v>125</v>
      </c>
      <c r="F35" s="11" t="s">
        <v>34</v>
      </c>
      <c r="G35" s="43" t="s">
        <v>126</v>
      </c>
      <c r="H35" s="11" t="s">
        <v>115</v>
      </c>
      <c r="I35" s="9">
        <v>1</v>
      </c>
      <c r="J35" s="9"/>
      <c r="K35" s="9"/>
      <c r="L35" s="9"/>
      <c r="M35" s="9">
        <v>1</v>
      </c>
      <c r="N35" s="9"/>
      <c r="O35" s="9"/>
      <c r="P35" s="9"/>
      <c r="Q35" s="9"/>
      <c r="R35" s="9"/>
      <c r="S35" s="9"/>
      <c r="T35" s="9">
        <v>1</v>
      </c>
      <c r="U35" s="9"/>
      <c r="V35" s="9"/>
      <c r="W35" s="9"/>
      <c r="X35" s="9"/>
      <c r="Y35" s="9"/>
      <c r="AA35" s="34">
        <f t="shared" si="0"/>
        <v>3</v>
      </c>
    </row>
    <row r="36" spans="1:27" ht="35.25" customHeight="1" x14ac:dyDescent="0.25">
      <c r="A36" s="11">
        <v>31</v>
      </c>
      <c r="B36" s="11" t="s">
        <v>130</v>
      </c>
      <c r="C36" s="11" t="s">
        <v>105</v>
      </c>
      <c r="D36" s="12"/>
      <c r="E36" s="13" t="s">
        <v>105</v>
      </c>
      <c r="F36" s="11" t="s">
        <v>34</v>
      </c>
      <c r="G36" s="43" t="s">
        <v>105</v>
      </c>
      <c r="H36" s="11" t="s">
        <v>28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>
        <v>1</v>
      </c>
      <c r="V36" s="9"/>
      <c r="W36" s="9"/>
      <c r="X36" s="9"/>
      <c r="Y36" s="9"/>
      <c r="AA36" s="34">
        <f t="shared" si="0"/>
        <v>1</v>
      </c>
    </row>
    <row r="37" spans="1:27" ht="30.75" customHeight="1" x14ac:dyDescent="0.25">
      <c r="A37" s="11">
        <v>32</v>
      </c>
      <c r="B37" s="11" t="s">
        <v>131</v>
      </c>
      <c r="C37" s="11" t="s">
        <v>106</v>
      </c>
      <c r="D37" s="12"/>
      <c r="E37" s="13"/>
      <c r="F37" s="11" t="s">
        <v>34</v>
      </c>
      <c r="G37" s="43"/>
      <c r="H37" s="11" t="s">
        <v>28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>
        <v>1</v>
      </c>
      <c r="V37" s="9"/>
      <c r="W37" s="9"/>
      <c r="X37" s="9"/>
      <c r="Y37" s="9"/>
      <c r="AA37" s="34">
        <f t="shared" si="0"/>
        <v>1</v>
      </c>
    </row>
    <row r="38" spans="1:27" ht="30" customHeight="1" x14ac:dyDescent="0.25">
      <c r="A38" s="11">
        <v>33</v>
      </c>
      <c r="B38" s="11" t="s">
        <v>131</v>
      </c>
      <c r="C38" s="11" t="s">
        <v>108</v>
      </c>
      <c r="D38" s="12"/>
      <c r="E38" s="13" t="s">
        <v>125</v>
      </c>
      <c r="F38" s="11" t="s">
        <v>34</v>
      </c>
      <c r="G38" s="43" t="s">
        <v>126</v>
      </c>
      <c r="H38" s="11" t="s">
        <v>115</v>
      </c>
      <c r="I38" s="9">
        <v>1</v>
      </c>
      <c r="J38" s="9"/>
      <c r="K38" s="9"/>
      <c r="L38" s="9"/>
      <c r="M38" s="9">
        <v>1</v>
      </c>
      <c r="N38" s="9"/>
      <c r="O38" s="9"/>
      <c r="P38" s="9"/>
      <c r="Q38" s="9"/>
      <c r="R38" s="9"/>
      <c r="S38" s="9"/>
      <c r="T38" s="9">
        <v>1</v>
      </c>
      <c r="U38" s="9"/>
      <c r="V38" s="9"/>
      <c r="W38" s="9"/>
      <c r="X38" s="9"/>
      <c r="Y38" s="9"/>
      <c r="AA38" s="34">
        <f t="shared" si="0"/>
        <v>3</v>
      </c>
    </row>
    <row r="39" spans="1:27" ht="36.75" customHeight="1" x14ac:dyDescent="0.25">
      <c r="A39" s="10">
        <v>34</v>
      </c>
      <c r="B39" s="5" t="s">
        <v>131</v>
      </c>
      <c r="C39" s="5" t="s">
        <v>105</v>
      </c>
      <c r="D39" s="3"/>
      <c r="E39" s="44"/>
      <c r="F39" s="5" t="s">
        <v>34</v>
      </c>
      <c r="G39" s="24" t="s">
        <v>105</v>
      </c>
      <c r="H39" s="10" t="s">
        <v>28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>
        <v>1</v>
      </c>
      <c r="V39" s="9"/>
      <c r="W39" s="9"/>
      <c r="X39" s="9"/>
      <c r="Y39" s="9"/>
      <c r="AA39" s="34">
        <f t="shared" si="0"/>
        <v>1</v>
      </c>
    </row>
    <row r="40" spans="1:27" ht="37.5" customHeight="1" x14ac:dyDescent="0.25">
      <c r="A40" s="10">
        <v>35</v>
      </c>
      <c r="B40" s="10" t="s">
        <v>132</v>
      </c>
      <c r="C40" s="5" t="s">
        <v>106</v>
      </c>
      <c r="D40" s="3"/>
      <c r="E40" s="44"/>
      <c r="F40" s="5" t="s">
        <v>16</v>
      </c>
      <c r="G40" s="24"/>
      <c r="H40" s="10" t="s">
        <v>28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v>1</v>
      </c>
      <c r="W40" s="9"/>
      <c r="X40" s="9"/>
      <c r="Y40" s="9"/>
      <c r="AA40" s="34">
        <f t="shared" si="0"/>
        <v>1</v>
      </c>
    </row>
    <row r="41" spans="1:27" ht="37.5" customHeight="1" x14ac:dyDescent="0.25">
      <c r="A41" s="10">
        <v>36</v>
      </c>
      <c r="B41" s="10" t="s">
        <v>132</v>
      </c>
      <c r="C41" s="5" t="s">
        <v>108</v>
      </c>
      <c r="D41" s="3"/>
      <c r="E41" s="45" t="s">
        <v>125</v>
      </c>
      <c r="F41" s="5" t="s">
        <v>16</v>
      </c>
      <c r="G41" s="24" t="s">
        <v>125</v>
      </c>
      <c r="H41" s="5" t="s">
        <v>115</v>
      </c>
      <c r="I41" s="9"/>
      <c r="J41" s="9">
        <v>1</v>
      </c>
      <c r="K41" s="9"/>
      <c r="L41" s="9"/>
      <c r="M41" s="9"/>
      <c r="N41" s="9">
        <v>1</v>
      </c>
      <c r="O41" s="9"/>
      <c r="P41" s="9"/>
      <c r="Q41" s="9"/>
      <c r="R41" s="9"/>
      <c r="S41" s="9"/>
      <c r="T41" s="9">
        <v>1</v>
      </c>
      <c r="U41" s="9"/>
      <c r="V41" s="9"/>
      <c r="W41" s="9"/>
      <c r="X41" s="9"/>
      <c r="Y41" s="9"/>
      <c r="AA41" s="34">
        <f t="shared" si="0"/>
        <v>3</v>
      </c>
    </row>
    <row r="42" spans="1:27" ht="37.5" customHeight="1" x14ac:dyDescent="0.25">
      <c r="A42" s="10">
        <v>37</v>
      </c>
      <c r="B42" s="10" t="s">
        <v>133</v>
      </c>
      <c r="C42" s="5" t="s">
        <v>134</v>
      </c>
      <c r="D42" s="3"/>
      <c r="E42" s="45"/>
      <c r="F42" s="5" t="s">
        <v>16</v>
      </c>
      <c r="G42" s="24" t="s">
        <v>105</v>
      </c>
      <c r="H42" s="10" t="s">
        <v>28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>
        <v>1</v>
      </c>
      <c r="W42" s="9"/>
      <c r="X42" s="9"/>
      <c r="Y42" s="9"/>
      <c r="AA42" s="34">
        <f t="shared" si="0"/>
        <v>1</v>
      </c>
    </row>
    <row r="43" spans="1:27" ht="37.5" customHeight="1" x14ac:dyDescent="0.25">
      <c r="A43" s="10">
        <v>38</v>
      </c>
      <c r="B43" s="5" t="s">
        <v>135</v>
      </c>
      <c r="C43" s="5" t="s">
        <v>106</v>
      </c>
      <c r="D43" s="3"/>
      <c r="E43" s="45"/>
      <c r="F43" s="5" t="s">
        <v>137</v>
      </c>
      <c r="G43" s="24"/>
      <c r="H43" s="10" t="s">
        <v>28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>
        <v>1</v>
      </c>
      <c r="W43" s="9"/>
      <c r="X43" s="9"/>
      <c r="Y43" s="9"/>
      <c r="AA43" s="34">
        <f t="shared" si="0"/>
        <v>1</v>
      </c>
    </row>
    <row r="44" spans="1:27" ht="54.75" customHeight="1" x14ac:dyDescent="0.25">
      <c r="A44" s="10">
        <v>39</v>
      </c>
      <c r="B44" s="5" t="s">
        <v>135</v>
      </c>
      <c r="C44" s="5" t="s">
        <v>108</v>
      </c>
      <c r="D44" s="3"/>
      <c r="E44" s="44" t="s">
        <v>125</v>
      </c>
      <c r="F44" s="5" t="s">
        <v>34</v>
      </c>
      <c r="G44" s="24"/>
      <c r="H44" s="5" t="s">
        <v>115</v>
      </c>
      <c r="I44" s="9">
        <v>1</v>
      </c>
      <c r="J44" s="9"/>
      <c r="K44" s="9"/>
      <c r="L44" s="9"/>
      <c r="M44" s="9">
        <v>1</v>
      </c>
      <c r="N44" s="9"/>
      <c r="O44" s="9"/>
      <c r="P44" s="9"/>
      <c r="Q44" s="9"/>
      <c r="R44" s="9"/>
      <c r="S44" s="9"/>
      <c r="T44" s="9">
        <v>1</v>
      </c>
      <c r="U44" s="9"/>
      <c r="V44" s="9"/>
      <c r="W44" s="9"/>
      <c r="X44" s="9"/>
      <c r="Y44" s="9"/>
      <c r="AA44" s="34">
        <f t="shared" si="0"/>
        <v>3</v>
      </c>
    </row>
    <row r="45" spans="1:27" ht="54.75" customHeight="1" x14ac:dyDescent="0.25">
      <c r="A45" s="10">
        <v>40</v>
      </c>
      <c r="B45" s="5" t="s">
        <v>136</v>
      </c>
      <c r="C45" s="5" t="s">
        <v>105</v>
      </c>
      <c r="D45" s="3"/>
      <c r="E45" s="44"/>
      <c r="F45" s="5" t="s">
        <v>34</v>
      </c>
      <c r="G45" s="24"/>
      <c r="H45" s="10" t="s">
        <v>32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>
        <v>1</v>
      </c>
      <c r="V45" s="9"/>
      <c r="W45" s="9"/>
      <c r="X45" s="9"/>
      <c r="Y45" s="9"/>
      <c r="AA45" s="34">
        <f t="shared" si="0"/>
        <v>1</v>
      </c>
    </row>
    <row r="46" spans="1:27" ht="39.75" customHeight="1" x14ac:dyDescent="0.25">
      <c r="A46" s="10">
        <v>41</v>
      </c>
      <c r="B46" s="10" t="s">
        <v>138</v>
      </c>
      <c r="C46" s="5" t="s">
        <v>108</v>
      </c>
      <c r="D46" s="3"/>
      <c r="E46" s="44" t="s">
        <v>125</v>
      </c>
      <c r="F46" s="5" t="s">
        <v>34</v>
      </c>
      <c r="G46" s="24"/>
      <c r="H46" s="5" t="s">
        <v>125</v>
      </c>
      <c r="I46" s="9">
        <v>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AA46" s="34">
        <f t="shared" si="0"/>
        <v>1</v>
      </c>
    </row>
    <row r="47" spans="1:27" ht="37.5" customHeight="1" x14ac:dyDescent="0.25">
      <c r="A47" s="10">
        <v>42</v>
      </c>
      <c r="B47" s="10"/>
      <c r="C47" s="5"/>
      <c r="D47" s="3"/>
      <c r="E47" s="44"/>
      <c r="F47" s="5"/>
      <c r="G47" s="24"/>
      <c r="H47" s="1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AA47" s="34">
        <f t="shared" si="0"/>
        <v>0</v>
      </c>
    </row>
    <row r="48" spans="1:27" ht="36.75" customHeight="1" x14ac:dyDescent="0.25">
      <c r="A48" s="10">
        <v>43</v>
      </c>
      <c r="B48" s="10"/>
      <c r="C48" s="5"/>
      <c r="D48" s="3"/>
      <c r="E48" s="44"/>
      <c r="F48" s="5"/>
      <c r="G48" s="24"/>
      <c r="H48" s="1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AA48" s="34">
        <f t="shared" si="0"/>
        <v>0</v>
      </c>
    </row>
    <row r="49" spans="1:27" ht="39" customHeight="1" x14ac:dyDescent="0.25">
      <c r="A49" s="10">
        <v>44</v>
      </c>
      <c r="B49" s="10"/>
      <c r="C49" s="5"/>
      <c r="D49" s="3"/>
      <c r="E49" s="44"/>
      <c r="F49" s="5"/>
      <c r="G49" s="24"/>
      <c r="H49" s="10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AA49" s="34">
        <f t="shared" si="0"/>
        <v>0</v>
      </c>
    </row>
    <row r="50" spans="1:27" ht="37.5" customHeight="1" x14ac:dyDescent="0.25">
      <c r="A50" s="10">
        <v>45</v>
      </c>
      <c r="B50" s="10"/>
      <c r="C50" s="5"/>
      <c r="D50" s="3"/>
      <c r="E50" s="44"/>
      <c r="F50" s="5"/>
      <c r="G50" s="24"/>
      <c r="H50" s="10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AA50" s="34">
        <f t="shared" si="0"/>
        <v>0</v>
      </c>
    </row>
    <row r="51" spans="1:27" ht="15" customHeight="1" x14ac:dyDescent="0.25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7" x14ac:dyDescent="0.25">
      <c r="G52" s="124" t="s">
        <v>5</v>
      </c>
      <c r="H52" s="125"/>
      <c r="I52" s="28">
        <f t="shared" ref="I52:Y52" si="1">SUM(I6:I50)</f>
        <v>8</v>
      </c>
      <c r="J52" s="28">
        <f t="shared" si="1"/>
        <v>3</v>
      </c>
      <c r="K52" s="28">
        <f t="shared" si="1"/>
        <v>2</v>
      </c>
      <c r="L52" s="28">
        <f t="shared" si="1"/>
        <v>0</v>
      </c>
      <c r="M52" s="28">
        <f t="shared" si="1"/>
        <v>8</v>
      </c>
      <c r="N52" s="28">
        <f t="shared" si="1"/>
        <v>4</v>
      </c>
      <c r="O52" s="28">
        <f t="shared" si="1"/>
        <v>1</v>
      </c>
      <c r="P52" s="28">
        <f t="shared" si="1"/>
        <v>2</v>
      </c>
      <c r="Q52" s="28">
        <f t="shared" si="1"/>
        <v>0</v>
      </c>
      <c r="R52" s="28">
        <f t="shared" si="1"/>
        <v>0</v>
      </c>
      <c r="S52" s="28">
        <f t="shared" si="1"/>
        <v>0</v>
      </c>
      <c r="T52" s="28">
        <f t="shared" si="1"/>
        <v>13</v>
      </c>
      <c r="U52" s="28">
        <f t="shared" si="1"/>
        <v>13</v>
      </c>
      <c r="V52" s="28">
        <f t="shared" si="1"/>
        <v>7</v>
      </c>
      <c r="W52" s="28">
        <f t="shared" si="1"/>
        <v>5</v>
      </c>
      <c r="X52" s="28">
        <f t="shared" si="1"/>
        <v>1</v>
      </c>
      <c r="Y52" s="28">
        <f t="shared" si="1"/>
        <v>0</v>
      </c>
    </row>
    <row r="53" spans="1:27" ht="15" customHeight="1" x14ac:dyDescent="0.25">
      <c r="G53" s="50"/>
      <c r="H53" s="29"/>
    </row>
    <row r="54" spans="1:27" x14ac:dyDescent="0.25">
      <c r="G54" s="120" t="s">
        <v>4</v>
      </c>
      <c r="H54" s="121"/>
      <c r="I54" s="28">
        <v>4</v>
      </c>
      <c r="J54" s="30">
        <v>8</v>
      </c>
      <c r="K54" s="30">
        <v>12</v>
      </c>
      <c r="L54" s="31">
        <v>16</v>
      </c>
      <c r="M54" s="28">
        <v>4</v>
      </c>
      <c r="N54" s="30">
        <v>8</v>
      </c>
      <c r="O54" s="30">
        <v>12</v>
      </c>
      <c r="P54" s="31">
        <v>24</v>
      </c>
      <c r="Q54" s="28">
        <v>6</v>
      </c>
      <c r="R54" s="30">
        <v>12</v>
      </c>
      <c r="S54" s="30">
        <v>24</v>
      </c>
      <c r="T54" s="31">
        <v>40</v>
      </c>
      <c r="U54" s="28">
        <v>12</v>
      </c>
      <c r="V54" s="30">
        <v>24</v>
      </c>
      <c r="W54" s="30">
        <v>40</v>
      </c>
      <c r="X54" s="31">
        <v>60</v>
      </c>
      <c r="Y54" s="31">
        <v>10</v>
      </c>
    </row>
    <row r="56" spans="1:27" x14ac:dyDescent="0.25">
      <c r="I56" s="119" t="s">
        <v>29</v>
      </c>
      <c r="J56" s="119"/>
      <c r="K56" s="119"/>
      <c r="L56" s="119"/>
      <c r="M56" s="119" t="s">
        <v>30</v>
      </c>
      <c r="N56" s="119"/>
      <c r="O56" s="119"/>
      <c r="P56" s="119"/>
      <c r="Q56" s="119" t="s">
        <v>26</v>
      </c>
      <c r="R56" s="119"/>
      <c r="S56" s="119"/>
      <c r="T56" s="119"/>
      <c r="U56" s="119" t="s">
        <v>31</v>
      </c>
      <c r="V56" s="119"/>
      <c r="W56" s="119"/>
      <c r="X56" s="119"/>
      <c r="Y56" s="119"/>
    </row>
    <row r="57" spans="1:27" ht="54" x14ac:dyDescent="0.25">
      <c r="I57" s="4" t="s">
        <v>2</v>
      </c>
      <c r="J57" s="4" t="s">
        <v>0</v>
      </c>
      <c r="K57" s="4" t="s">
        <v>1</v>
      </c>
      <c r="L57" s="4" t="s">
        <v>3</v>
      </c>
      <c r="M57" s="4" t="s">
        <v>2</v>
      </c>
      <c r="N57" s="4" t="s">
        <v>0</v>
      </c>
      <c r="O57" s="4" t="s">
        <v>1</v>
      </c>
      <c r="P57" s="4" t="s">
        <v>3</v>
      </c>
      <c r="Q57" s="4" t="s">
        <v>2</v>
      </c>
      <c r="R57" s="4" t="s">
        <v>0</v>
      </c>
      <c r="S57" s="4" t="s">
        <v>1</v>
      </c>
      <c r="T57" s="4" t="s">
        <v>3</v>
      </c>
      <c r="U57" s="4" t="s">
        <v>2</v>
      </c>
      <c r="V57" s="4" t="s">
        <v>0</v>
      </c>
      <c r="W57" s="4" t="s">
        <v>1</v>
      </c>
      <c r="X57" s="4" t="s">
        <v>3</v>
      </c>
      <c r="Y57" s="4" t="s">
        <v>23</v>
      </c>
    </row>
    <row r="58" spans="1:27" ht="34.5" customHeight="1" x14ac:dyDescent="0.25">
      <c r="A58" s="6">
        <v>1</v>
      </c>
      <c r="B58" s="6" t="s">
        <v>104</v>
      </c>
      <c r="C58" s="6" t="s">
        <v>106</v>
      </c>
      <c r="D58" s="7"/>
      <c r="E58" s="8"/>
      <c r="F58" s="6" t="s">
        <v>18</v>
      </c>
      <c r="G58" s="46" t="s">
        <v>107</v>
      </c>
      <c r="H58" s="6" t="s">
        <v>28</v>
      </c>
      <c r="I58" s="9">
        <f t="shared" ref="I58:I98" si="2">$I$54*I6</f>
        <v>0</v>
      </c>
      <c r="J58" s="9">
        <f t="shared" ref="J58:J98" si="3">$J$54*J6</f>
        <v>0</v>
      </c>
      <c r="K58" s="9">
        <f t="shared" ref="K58:K98" si="4">$K$54*K6</f>
        <v>0</v>
      </c>
      <c r="L58" s="9">
        <f t="shared" ref="L58:L98" si="5">$L$54*L6</f>
        <v>0</v>
      </c>
      <c r="M58" s="9">
        <f t="shared" ref="M58:M98" si="6">$M$54*M6</f>
        <v>0</v>
      </c>
      <c r="N58" s="9">
        <f t="shared" ref="N58:N98" si="7">$N$54*N6</f>
        <v>0</v>
      </c>
      <c r="O58" s="9">
        <f t="shared" ref="O58:O98" si="8">$O$54*O6</f>
        <v>0</v>
      </c>
      <c r="P58" s="9">
        <f t="shared" ref="P58:P98" si="9">$P$54*P6</f>
        <v>0</v>
      </c>
      <c r="Q58" s="9">
        <f t="shared" ref="Q58:Q98" si="10">$Q$54*Q6</f>
        <v>0</v>
      </c>
      <c r="R58" s="9">
        <f t="shared" ref="R58:R98" si="11">$R$54*R6</f>
        <v>0</v>
      </c>
      <c r="S58" s="9">
        <f t="shared" ref="S58:S98" si="12">$S$54*S6</f>
        <v>0</v>
      </c>
      <c r="T58" s="9">
        <f t="shared" ref="T58:T98" si="13">$T$54*T6</f>
        <v>0</v>
      </c>
      <c r="U58" s="9">
        <f t="shared" ref="U58:U98" si="14">$U$54*U6</f>
        <v>0</v>
      </c>
      <c r="V58" s="9">
        <f t="shared" ref="V58:V98" si="15">$V$54*V6</f>
        <v>0</v>
      </c>
      <c r="W58" s="9">
        <f t="shared" ref="W58:W98" si="16">$W$54*W6</f>
        <v>40</v>
      </c>
      <c r="X58" s="9">
        <f t="shared" ref="X58:X98" si="17">$X$54*X6</f>
        <v>0</v>
      </c>
      <c r="Y58" s="9">
        <f t="shared" ref="Y58:Y98" si="18">$Y$54*Y6</f>
        <v>0</v>
      </c>
      <c r="AA58" s="34">
        <f>SUM(I58:Y58)</f>
        <v>40</v>
      </c>
    </row>
    <row r="59" spans="1:27" ht="27.75" customHeight="1" x14ac:dyDescent="0.25">
      <c r="A59" s="11">
        <v>2</v>
      </c>
      <c r="B59" s="11" t="s">
        <v>104</v>
      </c>
      <c r="C59" s="11" t="s">
        <v>108</v>
      </c>
      <c r="D59" s="12"/>
      <c r="E59" s="13" t="s">
        <v>109</v>
      </c>
      <c r="F59" s="11" t="s">
        <v>18</v>
      </c>
      <c r="G59" s="43" t="s">
        <v>109</v>
      </c>
      <c r="H59" s="11" t="s">
        <v>17</v>
      </c>
      <c r="I59" s="9">
        <f t="shared" si="2"/>
        <v>0</v>
      </c>
      <c r="J59" s="9">
        <f t="shared" si="3"/>
        <v>0</v>
      </c>
      <c r="K59" s="9">
        <f t="shared" si="4"/>
        <v>0</v>
      </c>
      <c r="L59" s="9">
        <f t="shared" si="5"/>
        <v>0</v>
      </c>
      <c r="M59" s="9">
        <f t="shared" si="6"/>
        <v>0</v>
      </c>
      <c r="N59" s="9">
        <f t="shared" si="7"/>
        <v>0</v>
      </c>
      <c r="O59" s="9">
        <f t="shared" si="8"/>
        <v>12</v>
      </c>
      <c r="P59" s="9">
        <f t="shared" si="9"/>
        <v>0</v>
      </c>
      <c r="Q59" s="9">
        <f t="shared" si="10"/>
        <v>0</v>
      </c>
      <c r="R59" s="9">
        <f t="shared" si="11"/>
        <v>0</v>
      </c>
      <c r="S59" s="9">
        <f t="shared" si="12"/>
        <v>0</v>
      </c>
      <c r="T59" s="9">
        <f t="shared" si="13"/>
        <v>0</v>
      </c>
      <c r="U59" s="9">
        <f t="shared" si="14"/>
        <v>0</v>
      </c>
      <c r="V59" s="9">
        <f t="shared" si="15"/>
        <v>0</v>
      </c>
      <c r="W59" s="9">
        <f t="shared" si="16"/>
        <v>0</v>
      </c>
      <c r="X59" s="9">
        <f t="shared" si="17"/>
        <v>0</v>
      </c>
      <c r="Y59" s="9">
        <f t="shared" si="18"/>
        <v>0</v>
      </c>
      <c r="AA59" s="34">
        <f>SUM(I59:Y59)</f>
        <v>12</v>
      </c>
    </row>
    <row r="60" spans="1:27" ht="32.25" customHeight="1" x14ac:dyDescent="0.25">
      <c r="A60" s="15">
        <v>3</v>
      </c>
      <c r="B60" s="15" t="s">
        <v>110</v>
      </c>
      <c r="C60" s="11" t="s">
        <v>106</v>
      </c>
      <c r="D60" s="39"/>
      <c r="E60" s="40"/>
      <c r="F60" s="11" t="s">
        <v>111</v>
      </c>
      <c r="G60" s="43" t="s">
        <v>112</v>
      </c>
      <c r="H60" s="15" t="s">
        <v>28</v>
      </c>
      <c r="I60" s="9">
        <f t="shared" si="2"/>
        <v>0</v>
      </c>
      <c r="J60" s="9">
        <f t="shared" si="3"/>
        <v>0</v>
      </c>
      <c r="K60" s="9">
        <f t="shared" si="4"/>
        <v>0</v>
      </c>
      <c r="L60" s="9">
        <f t="shared" si="5"/>
        <v>0</v>
      </c>
      <c r="M60" s="9">
        <f t="shared" si="6"/>
        <v>0</v>
      </c>
      <c r="N60" s="9">
        <f t="shared" si="7"/>
        <v>0</v>
      </c>
      <c r="O60" s="9">
        <f t="shared" si="8"/>
        <v>0</v>
      </c>
      <c r="P60" s="9">
        <f t="shared" si="9"/>
        <v>0</v>
      </c>
      <c r="Q60" s="9">
        <f t="shared" si="10"/>
        <v>0</v>
      </c>
      <c r="R60" s="9">
        <f t="shared" si="11"/>
        <v>0</v>
      </c>
      <c r="S60" s="9">
        <f t="shared" si="12"/>
        <v>0</v>
      </c>
      <c r="T60" s="9">
        <f t="shared" si="13"/>
        <v>0</v>
      </c>
      <c r="U60" s="9">
        <f t="shared" si="14"/>
        <v>0</v>
      </c>
      <c r="V60" s="9">
        <f t="shared" si="15"/>
        <v>0</v>
      </c>
      <c r="W60" s="9">
        <f t="shared" si="16"/>
        <v>0</v>
      </c>
      <c r="X60" s="9">
        <f t="shared" si="17"/>
        <v>60</v>
      </c>
      <c r="Y60" s="9">
        <f t="shared" si="18"/>
        <v>0</v>
      </c>
      <c r="AA60" s="34">
        <f t="shared" ref="AA60:AA98" si="19">SUM(I60:Y60)</f>
        <v>60</v>
      </c>
    </row>
    <row r="61" spans="1:27" ht="41.25" customHeight="1" x14ac:dyDescent="0.25">
      <c r="A61" s="15">
        <v>4</v>
      </c>
      <c r="B61" s="15" t="s">
        <v>110</v>
      </c>
      <c r="C61" s="11" t="s">
        <v>108</v>
      </c>
      <c r="D61" s="39"/>
      <c r="E61" s="40" t="s">
        <v>113</v>
      </c>
      <c r="F61" s="11" t="s">
        <v>114</v>
      </c>
      <c r="G61" s="43"/>
      <c r="H61" s="11" t="s">
        <v>115</v>
      </c>
      <c r="I61" s="9">
        <f t="shared" si="2"/>
        <v>0</v>
      </c>
      <c r="J61" s="9">
        <f t="shared" si="3"/>
        <v>0</v>
      </c>
      <c r="K61" s="9">
        <f t="shared" si="4"/>
        <v>12</v>
      </c>
      <c r="L61" s="9">
        <f t="shared" si="5"/>
        <v>0</v>
      </c>
      <c r="M61" s="9">
        <f t="shared" si="6"/>
        <v>0</v>
      </c>
      <c r="N61" s="9">
        <f t="shared" si="7"/>
        <v>0</v>
      </c>
      <c r="O61" s="9">
        <f t="shared" si="8"/>
        <v>0</v>
      </c>
      <c r="P61" s="9">
        <f t="shared" si="9"/>
        <v>24</v>
      </c>
      <c r="Q61" s="9">
        <f t="shared" si="10"/>
        <v>0</v>
      </c>
      <c r="R61" s="9">
        <f t="shared" si="11"/>
        <v>0</v>
      </c>
      <c r="S61" s="9">
        <f t="shared" si="12"/>
        <v>0</v>
      </c>
      <c r="T61" s="9">
        <f t="shared" si="13"/>
        <v>40</v>
      </c>
      <c r="U61" s="9">
        <f t="shared" si="14"/>
        <v>0</v>
      </c>
      <c r="V61" s="9">
        <f t="shared" si="15"/>
        <v>0</v>
      </c>
      <c r="W61" s="9">
        <f t="shared" si="16"/>
        <v>0</v>
      </c>
      <c r="X61" s="9">
        <f t="shared" si="17"/>
        <v>0</v>
      </c>
      <c r="Y61" s="9">
        <f t="shared" si="18"/>
        <v>0</v>
      </c>
      <c r="AA61" s="34">
        <f t="shared" si="19"/>
        <v>76</v>
      </c>
    </row>
    <row r="62" spans="1:27" ht="27" customHeight="1" x14ac:dyDescent="0.25">
      <c r="A62" s="15">
        <v>5</v>
      </c>
      <c r="B62" s="15" t="s">
        <v>110</v>
      </c>
      <c r="C62" s="11" t="s">
        <v>105</v>
      </c>
      <c r="D62" s="39"/>
      <c r="E62" s="40" t="s">
        <v>105</v>
      </c>
      <c r="F62" s="11" t="s">
        <v>18</v>
      </c>
      <c r="G62" s="43" t="s">
        <v>105</v>
      </c>
      <c r="H62" s="15" t="s">
        <v>105</v>
      </c>
      <c r="I62" s="9">
        <f t="shared" si="2"/>
        <v>0</v>
      </c>
      <c r="J62" s="9">
        <f t="shared" si="3"/>
        <v>0</v>
      </c>
      <c r="K62" s="9">
        <f t="shared" si="4"/>
        <v>0</v>
      </c>
      <c r="L62" s="9">
        <f t="shared" si="5"/>
        <v>0</v>
      </c>
      <c r="M62" s="9">
        <f t="shared" si="6"/>
        <v>4</v>
      </c>
      <c r="N62" s="9">
        <f t="shared" si="7"/>
        <v>0</v>
      </c>
      <c r="O62" s="9">
        <f t="shared" si="8"/>
        <v>0</v>
      </c>
      <c r="P62" s="9">
        <f t="shared" si="9"/>
        <v>0</v>
      </c>
      <c r="Q62" s="9">
        <f t="shared" si="10"/>
        <v>0</v>
      </c>
      <c r="R62" s="9">
        <f t="shared" si="11"/>
        <v>0</v>
      </c>
      <c r="S62" s="9">
        <f t="shared" si="12"/>
        <v>0</v>
      </c>
      <c r="T62" s="9">
        <f t="shared" si="13"/>
        <v>0</v>
      </c>
      <c r="U62" s="9">
        <f t="shared" si="14"/>
        <v>0</v>
      </c>
      <c r="V62" s="9">
        <f t="shared" si="15"/>
        <v>0</v>
      </c>
      <c r="W62" s="9">
        <f t="shared" si="16"/>
        <v>40</v>
      </c>
      <c r="X62" s="9">
        <f t="shared" si="17"/>
        <v>0</v>
      </c>
      <c r="Y62" s="9">
        <f t="shared" si="18"/>
        <v>0</v>
      </c>
      <c r="AA62" s="34">
        <f t="shared" si="19"/>
        <v>44</v>
      </c>
    </row>
    <row r="63" spans="1:27" ht="26.25" customHeight="1" x14ac:dyDescent="0.25">
      <c r="A63" s="15">
        <v>6</v>
      </c>
      <c r="B63" s="15" t="s">
        <v>116</v>
      </c>
      <c r="C63" s="11" t="s">
        <v>108</v>
      </c>
      <c r="D63" s="39"/>
      <c r="E63" s="40" t="s">
        <v>117</v>
      </c>
      <c r="F63" s="11" t="s">
        <v>111</v>
      </c>
      <c r="G63" s="43"/>
      <c r="H63" s="11" t="s">
        <v>115</v>
      </c>
      <c r="I63" s="9">
        <f t="shared" si="2"/>
        <v>0</v>
      </c>
      <c r="J63" s="9">
        <f t="shared" si="3"/>
        <v>0</v>
      </c>
      <c r="K63" s="9">
        <f t="shared" si="4"/>
        <v>12</v>
      </c>
      <c r="L63" s="9">
        <f t="shared" si="5"/>
        <v>0</v>
      </c>
      <c r="M63" s="9">
        <f t="shared" si="6"/>
        <v>0</v>
      </c>
      <c r="N63" s="9">
        <f t="shared" si="7"/>
        <v>0</v>
      </c>
      <c r="O63" s="9">
        <f t="shared" si="8"/>
        <v>0</v>
      </c>
      <c r="P63" s="9">
        <f t="shared" si="9"/>
        <v>24</v>
      </c>
      <c r="Q63" s="9">
        <f t="shared" si="10"/>
        <v>0</v>
      </c>
      <c r="R63" s="9">
        <f t="shared" si="11"/>
        <v>0</v>
      </c>
      <c r="S63" s="9">
        <f t="shared" si="12"/>
        <v>0</v>
      </c>
      <c r="T63" s="9">
        <f t="shared" si="13"/>
        <v>40</v>
      </c>
      <c r="U63" s="9">
        <f t="shared" si="14"/>
        <v>0</v>
      </c>
      <c r="V63" s="9">
        <f t="shared" si="15"/>
        <v>0</v>
      </c>
      <c r="W63" s="9">
        <f t="shared" si="16"/>
        <v>0</v>
      </c>
      <c r="X63" s="9">
        <f t="shared" si="17"/>
        <v>0</v>
      </c>
      <c r="Y63" s="9">
        <f t="shared" si="18"/>
        <v>0</v>
      </c>
      <c r="AA63" s="34">
        <f t="shared" si="19"/>
        <v>76</v>
      </c>
    </row>
    <row r="64" spans="1:27" ht="24" customHeight="1" x14ac:dyDescent="0.25">
      <c r="A64" s="15">
        <v>7</v>
      </c>
      <c r="B64" s="15" t="s">
        <v>116</v>
      </c>
      <c r="C64" s="11" t="s">
        <v>105</v>
      </c>
      <c r="D64" s="39"/>
      <c r="E64" s="40" t="s">
        <v>105</v>
      </c>
      <c r="F64" s="11" t="s">
        <v>18</v>
      </c>
      <c r="G64" s="43" t="s">
        <v>105</v>
      </c>
      <c r="H64" s="15" t="s">
        <v>105</v>
      </c>
      <c r="I64" s="9">
        <f t="shared" si="2"/>
        <v>0</v>
      </c>
      <c r="J64" s="9">
        <f t="shared" si="3"/>
        <v>0</v>
      </c>
      <c r="K64" s="9">
        <f t="shared" si="4"/>
        <v>0</v>
      </c>
      <c r="L64" s="9">
        <f t="shared" si="5"/>
        <v>0</v>
      </c>
      <c r="M64" s="9">
        <f t="shared" si="6"/>
        <v>0</v>
      </c>
      <c r="N64" s="9">
        <f t="shared" si="7"/>
        <v>0</v>
      </c>
      <c r="O64" s="9">
        <f t="shared" si="8"/>
        <v>0</v>
      </c>
      <c r="P64" s="9">
        <f t="shared" si="9"/>
        <v>0</v>
      </c>
      <c r="Q64" s="9">
        <f t="shared" si="10"/>
        <v>0</v>
      </c>
      <c r="R64" s="9">
        <f t="shared" si="11"/>
        <v>0</v>
      </c>
      <c r="S64" s="9">
        <f t="shared" si="12"/>
        <v>0</v>
      </c>
      <c r="T64" s="9">
        <f t="shared" si="13"/>
        <v>0</v>
      </c>
      <c r="U64" s="9">
        <f t="shared" si="14"/>
        <v>0</v>
      </c>
      <c r="V64" s="9">
        <f t="shared" si="15"/>
        <v>0</v>
      </c>
      <c r="W64" s="9">
        <f t="shared" si="16"/>
        <v>40</v>
      </c>
      <c r="X64" s="9">
        <f t="shared" si="17"/>
        <v>0</v>
      </c>
      <c r="Y64" s="9">
        <f t="shared" si="18"/>
        <v>0</v>
      </c>
      <c r="AA64" s="34">
        <f t="shared" si="19"/>
        <v>40</v>
      </c>
    </row>
    <row r="65" spans="1:27" ht="31.5" customHeight="1" x14ac:dyDescent="0.25">
      <c r="A65" s="15">
        <v>8</v>
      </c>
      <c r="B65" s="11" t="s">
        <v>118</v>
      </c>
      <c r="C65" s="11" t="s">
        <v>106</v>
      </c>
      <c r="D65" s="39"/>
      <c r="E65" s="40"/>
      <c r="F65" s="11" t="s">
        <v>16</v>
      </c>
      <c r="G65" s="43"/>
      <c r="H65" s="15" t="s">
        <v>28</v>
      </c>
      <c r="I65" s="9">
        <f t="shared" si="2"/>
        <v>0</v>
      </c>
      <c r="J65" s="9">
        <f t="shared" si="3"/>
        <v>0</v>
      </c>
      <c r="K65" s="9">
        <f t="shared" si="4"/>
        <v>0</v>
      </c>
      <c r="L65" s="9">
        <f t="shared" si="5"/>
        <v>0</v>
      </c>
      <c r="M65" s="9">
        <f t="shared" si="6"/>
        <v>0</v>
      </c>
      <c r="N65" s="9">
        <f t="shared" si="7"/>
        <v>0</v>
      </c>
      <c r="O65" s="9">
        <f t="shared" si="8"/>
        <v>0</v>
      </c>
      <c r="P65" s="9">
        <f t="shared" si="9"/>
        <v>0</v>
      </c>
      <c r="Q65" s="9">
        <f t="shared" si="10"/>
        <v>0</v>
      </c>
      <c r="R65" s="9">
        <f t="shared" si="11"/>
        <v>0</v>
      </c>
      <c r="S65" s="9">
        <f t="shared" si="12"/>
        <v>0</v>
      </c>
      <c r="T65" s="9">
        <f t="shared" si="13"/>
        <v>0</v>
      </c>
      <c r="U65" s="9">
        <f t="shared" si="14"/>
        <v>0</v>
      </c>
      <c r="V65" s="9">
        <f t="shared" si="15"/>
        <v>24</v>
      </c>
      <c r="W65" s="9">
        <f t="shared" si="16"/>
        <v>0</v>
      </c>
      <c r="X65" s="9">
        <f t="shared" si="17"/>
        <v>0</v>
      </c>
      <c r="Y65" s="9">
        <f t="shared" si="18"/>
        <v>0</v>
      </c>
      <c r="AA65" s="34">
        <f t="shared" si="19"/>
        <v>24</v>
      </c>
    </row>
    <row r="66" spans="1:27" ht="29.25" customHeight="1" x14ac:dyDescent="0.25">
      <c r="A66" s="15">
        <v>9</v>
      </c>
      <c r="B66" s="11" t="s">
        <v>118</v>
      </c>
      <c r="C66" s="11" t="s">
        <v>108</v>
      </c>
      <c r="D66" s="39"/>
      <c r="E66" s="40"/>
      <c r="F66" s="11" t="s">
        <v>16</v>
      </c>
      <c r="G66" s="43"/>
      <c r="H66" s="11" t="s">
        <v>119</v>
      </c>
      <c r="I66" s="9">
        <f t="shared" si="2"/>
        <v>0</v>
      </c>
      <c r="J66" s="9">
        <f t="shared" si="3"/>
        <v>8</v>
      </c>
      <c r="K66" s="9">
        <f t="shared" si="4"/>
        <v>0</v>
      </c>
      <c r="L66" s="9">
        <f t="shared" si="5"/>
        <v>0</v>
      </c>
      <c r="M66" s="9">
        <f t="shared" si="6"/>
        <v>0</v>
      </c>
      <c r="N66" s="9">
        <f t="shared" si="7"/>
        <v>8</v>
      </c>
      <c r="O66" s="9">
        <f t="shared" si="8"/>
        <v>0</v>
      </c>
      <c r="P66" s="9">
        <f t="shared" si="9"/>
        <v>0</v>
      </c>
      <c r="Q66" s="9">
        <f t="shared" si="10"/>
        <v>0</v>
      </c>
      <c r="R66" s="9">
        <f t="shared" si="11"/>
        <v>0</v>
      </c>
      <c r="S66" s="9">
        <f t="shared" si="12"/>
        <v>0</v>
      </c>
      <c r="T66" s="9">
        <f t="shared" si="13"/>
        <v>40</v>
      </c>
      <c r="U66" s="9">
        <f t="shared" si="14"/>
        <v>0</v>
      </c>
      <c r="V66" s="9">
        <f t="shared" si="15"/>
        <v>0</v>
      </c>
      <c r="W66" s="9">
        <f t="shared" si="16"/>
        <v>0</v>
      </c>
      <c r="X66" s="9">
        <f t="shared" si="17"/>
        <v>0</v>
      </c>
      <c r="Y66" s="9">
        <f t="shared" si="18"/>
        <v>0</v>
      </c>
      <c r="AA66" s="34">
        <f t="shared" si="19"/>
        <v>56</v>
      </c>
    </row>
    <row r="67" spans="1:27" ht="24.75" customHeight="1" x14ac:dyDescent="0.25">
      <c r="A67" s="15">
        <v>10</v>
      </c>
      <c r="B67" s="11" t="s">
        <v>118</v>
      </c>
      <c r="C67" s="11" t="s">
        <v>105</v>
      </c>
      <c r="D67" s="39"/>
      <c r="E67" s="40" t="s">
        <v>105</v>
      </c>
      <c r="F67" s="11" t="s">
        <v>18</v>
      </c>
      <c r="G67" s="43" t="s">
        <v>105</v>
      </c>
      <c r="H67" s="15" t="s">
        <v>105</v>
      </c>
      <c r="I67" s="9">
        <f t="shared" si="2"/>
        <v>0</v>
      </c>
      <c r="J67" s="9">
        <f t="shared" si="3"/>
        <v>0</v>
      </c>
      <c r="K67" s="9">
        <f t="shared" si="4"/>
        <v>0</v>
      </c>
      <c r="L67" s="9">
        <f t="shared" si="5"/>
        <v>0</v>
      </c>
      <c r="M67" s="9">
        <f t="shared" si="6"/>
        <v>0</v>
      </c>
      <c r="N67" s="9">
        <f t="shared" si="7"/>
        <v>0</v>
      </c>
      <c r="O67" s="9">
        <f t="shared" si="8"/>
        <v>0</v>
      </c>
      <c r="P67" s="9">
        <f t="shared" si="9"/>
        <v>0</v>
      </c>
      <c r="Q67" s="9">
        <f t="shared" si="10"/>
        <v>0</v>
      </c>
      <c r="R67" s="9">
        <f t="shared" si="11"/>
        <v>0</v>
      </c>
      <c r="S67" s="9">
        <f t="shared" si="12"/>
        <v>0</v>
      </c>
      <c r="T67" s="9">
        <f t="shared" si="13"/>
        <v>0</v>
      </c>
      <c r="U67" s="9">
        <f t="shared" si="14"/>
        <v>0</v>
      </c>
      <c r="V67" s="9">
        <f t="shared" si="15"/>
        <v>0</v>
      </c>
      <c r="W67" s="9">
        <f t="shared" si="16"/>
        <v>40</v>
      </c>
      <c r="X67" s="9">
        <f t="shared" si="17"/>
        <v>0</v>
      </c>
      <c r="Y67" s="9">
        <f t="shared" si="18"/>
        <v>0</v>
      </c>
      <c r="AA67" s="34">
        <f t="shared" si="19"/>
        <v>40</v>
      </c>
    </row>
    <row r="68" spans="1:27" ht="26.25" customHeight="1" x14ac:dyDescent="0.25">
      <c r="A68" s="15">
        <v>11</v>
      </c>
      <c r="B68" s="15" t="s">
        <v>120</v>
      </c>
      <c r="C68" s="11" t="s">
        <v>106</v>
      </c>
      <c r="D68" s="39"/>
      <c r="E68" s="40"/>
      <c r="F68" s="11" t="s">
        <v>34</v>
      </c>
      <c r="G68" s="43"/>
      <c r="H68" s="15" t="s">
        <v>28</v>
      </c>
      <c r="I68" s="9">
        <f t="shared" si="2"/>
        <v>0</v>
      </c>
      <c r="J68" s="9">
        <f t="shared" si="3"/>
        <v>0</v>
      </c>
      <c r="K68" s="9">
        <f t="shared" si="4"/>
        <v>0</v>
      </c>
      <c r="L68" s="9">
        <f t="shared" si="5"/>
        <v>0</v>
      </c>
      <c r="M68" s="9">
        <f t="shared" si="6"/>
        <v>0</v>
      </c>
      <c r="N68" s="9">
        <f t="shared" si="7"/>
        <v>0</v>
      </c>
      <c r="O68" s="9">
        <f t="shared" si="8"/>
        <v>0</v>
      </c>
      <c r="P68" s="9">
        <f t="shared" si="9"/>
        <v>0</v>
      </c>
      <c r="Q68" s="9">
        <f t="shared" si="10"/>
        <v>0</v>
      </c>
      <c r="R68" s="9">
        <f t="shared" si="11"/>
        <v>0</v>
      </c>
      <c r="S68" s="9">
        <f t="shared" si="12"/>
        <v>0</v>
      </c>
      <c r="T68" s="9">
        <f t="shared" si="13"/>
        <v>0</v>
      </c>
      <c r="U68" s="9">
        <f t="shared" si="14"/>
        <v>12</v>
      </c>
      <c r="V68" s="9">
        <f t="shared" si="15"/>
        <v>0</v>
      </c>
      <c r="W68" s="9">
        <f t="shared" si="16"/>
        <v>0</v>
      </c>
      <c r="X68" s="9">
        <f t="shared" si="17"/>
        <v>0</v>
      </c>
      <c r="Y68" s="9">
        <f t="shared" si="18"/>
        <v>0</v>
      </c>
      <c r="AA68" s="34">
        <f t="shared" si="19"/>
        <v>12</v>
      </c>
    </row>
    <row r="69" spans="1:27" s="20" customFormat="1" ht="29.25" customHeight="1" x14ac:dyDescent="0.25">
      <c r="A69" s="17">
        <v>12</v>
      </c>
      <c r="B69" s="17" t="s">
        <v>120</v>
      </c>
      <c r="C69" s="16" t="s">
        <v>108</v>
      </c>
      <c r="D69" s="41"/>
      <c r="E69" s="42"/>
      <c r="F69" s="16" t="s">
        <v>34</v>
      </c>
      <c r="G69" s="47"/>
      <c r="H69" s="16" t="s">
        <v>115</v>
      </c>
      <c r="I69" s="9">
        <f t="shared" si="2"/>
        <v>4</v>
      </c>
      <c r="J69" s="9">
        <f t="shared" si="3"/>
        <v>0</v>
      </c>
      <c r="K69" s="9">
        <f t="shared" si="4"/>
        <v>0</v>
      </c>
      <c r="L69" s="9">
        <f t="shared" si="5"/>
        <v>0</v>
      </c>
      <c r="M69" s="9">
        <f t="shared" si="6"/>
        <v>4</v>
      </c>
      <c r="N69" s="9">
        <f t="shared" si="7"/>
        <v>0</v>
      </c>
      <c r="O69" s="9">
        <f t="shared" si="8"/>
        <v>0</v>
      </c>
      <c r="P69" s="9">
        <f t="shared" si="9"/>
        <v>0</v>
      </c>
      <c r="Q69" s="9">
        <f t="shared" si="10"/>
        <v>0</v>
      </c>
      <c r="R69" s="9">
        <f t="shared" si="11"/>
        <v>0</v>
      </c>
      <c r="S69" s="9">
        <f t="shared" si="12"/>
        <v>0</v>
      </c>
      <c r="T69" s="9">
        <f t="shared" si="13"/>
        <v>40</v>
      </c>
      <c r="U69" s="9">
        <f t="shared" si="14"/>
        <v>0</v>
      </c>
      <c r="V69" s="9">
        <f t="shared" si="15"/>
        <v>0</v>
      </c>
      <c r="W69" s="9">
        <f t="shared" si="16"/>
        <v>0</v>
      </c>
      <c r="X69" s="9">
        <f t="shared" si="17"/>
        <v>0</v>
      </c>
      <c r="Y69" s="9">
        <f t="shared" si="18"/>
        <v>0</v>
      </c>
      <c r="AA69" s="34">
        <f t="shared" si="19"/>
        <v>48</v>
      </c>
    </row>
    <row r="70" spans="1:27" ht="45" customHeight="1" x14ac:dyDescent="0.25">
      <c r="A70" s="15">
        <v>13</v>
      </c>
      <c r="B70" s="15" t="s">
        <v>120</v>
      </c>
      <c r="C70" s="11" t="s">
        <v>105</v>
      </c>
      <c r="D70" s="39"/>
      <c r="E70" s="40" t="s">
        <v>105</v>
      </c>
      <c r="F70" s="11" t="s">
        <v>34</v>
      </c>
      <c r="G70" s="43" t="s">
        <v>105</v>
      </c>
      <c r="H70" s="15" t="s">
        <v>105</v>
      </c>
      <c r="I70" s="9">
        <f t="shared" si="2"/>
        <v>0</v>
      </c>
      <c r="J70" s="9">
        <f t="shared" si="3"/>
        <v>0</v>
      </c>
      <c r="K70" s="9">
        <f t="shared" si="4"/>
        <v>0</v>
      </c>
      <c r="L70" s="9">
        <f t="shared" si="5"/>
        <v>0</v>
      </c>
      <c r="M70" s="9">
        <f t="shared" si="6"/>
        <v>0</v>
      </c>
      <c r="N70" s="9">
        <f t="shared" si="7"/>
        <v>0</v>
      </c>
      <c r="O70" s="9">
        <f t="shared" si="8"/>
        <v>0</v>
      </c>
      <c r="P70" s="9">
        <f t="shared" si="9"/>
        <v>0</v>
      </c>
      <c r="Q70" s="9">
        <f t="shared" si="10"/>
        <v>0</v>
      </c>
      <c r="R70" s="9">
        <f t="shared" si="11"/>
        <v>0</v>
      </c>
      <c r="S70" s="9">
        <f t="shared" si="12"/>
        <v>0</v>
      </c>
      <c r="T70" s="9">
        <f t="shared" si="13"/>
        <v>0</v>
      </c>
      <c r="U70" s="9">
        <f t="shared" si="14"/>
        <v>12</v>
      </c>
      <c r="V70" s="9">
        <f t="shared" si="15"/>
        <v>0</v>
      </c>
      <c r="W70" s="9">
        <f t="shared" si="16"/>
        <v>0</v>
      </c>
      <c r="X70" s="9">
        <f t="shared" si="17"/>
        <v>0</v>
      </c>
      <c r="Y70" s="9">
        <f t="shared" si="18"/>
        <v>0</v>
      </c>
      <c r="AA70" s="34">
        <f t="shared" si="19"/>
        <v>12</v>
      </c>
    </row>
    <row r="71" spans="1:27" ht="28.5" customHeight="1" x14ac:dyDescent="0.25">
      <c r="A71" s="15">
        <v>14</v>
      </c>
      <c r="B71" s="11" t="s">
        <v>121</v>
      </c>
      <c r="C71" s="11" t="s">
        <v>106</v>
      </c>
      <c r="D71" s="39"/>
      <c r="E71" s="40"/>
      <c r="F71" s="11" t="s">
        <v>16</v>
      </c>
      <c r="G71" s="43"/>
      <c r="H71" s="15" t="s">
        <v>28</v>
      </c>
      <c r="I71" s="9">
        <f t="shared" si="2"/>
        <v>0</v>
      </c>
      <c r="J71" s="9">
        <f t="shared" si="3"/>
        <v>0</v>
      </c>
      <c r="K71" s="9">
        <f t="shared" si="4"/>
        <v>0</v>
      </c>
      <c r="L71" s="9">
        <f t="shared" si="5"/>
        <v>0</v>
      </c>
      <c r="M71" s="9">
        <f t="shared" si="6"/>
        <v>0</v>
      </c>
      <c r="N71" s="9">
        <f t="shared" si="7"/>
        <v>0</v>
      </c>
      <c r="O71" s="9">
        <f t="shared" si="8"/>
        <v>0</v>
      </c>
      <c r="P71" s="9">
        <f t="shared" si="9"/>
        <v>0</v>
      </c>
      <c r="Q71" s="9">
        <f t="shared" si="10"/>
        <v>0</v>
      </c>
      <c r="R71" s="9">
        <f t="shared" si="11"/>
        <v>0</v>
      </c>
      <c r="S71" s="9">
        <f t="shared" si="12"/>
        <v>0</v>
      </c>
      <c r="T71" s="9">
        <f t="shared" si="13"/>
        <v>0</v>
      </c>
      <c r="U71" s="9">
        <f t="shared" si="14"/>
        <v>0</v>
      </c>
      <c r="V71" s="9">
        <f t="shared" si="15"/>
        <v>24</v>
      </c>
      <c r="W71" s="9">
        <f t="shared" si="16"/>
        <v>0</v>
      </c>
      <c r="X71" s="9">
        <f t="shared" si="17"/>
        <v>0</v>
      </c>
      <c r="Y71" s="9">
        <f t="shared" si="18"/>
        <v>0</v>
      </c>
      <c r="AA71" s="34">
        <f t="shared" si="19"/>
        <v>24</v>
      </c>
    </row>
    <row r="72" spans="1:27" ht="44.25" customHeight="1" x14ac:dyDescent="0.25">
      <c r="A72" s="21">
        <v>15</v>
      </c>
      <c r="B72" s="21" t="s">
        <v>121</v>
      </c>
      <c r="C72" s="21" t="s">
        <v>108</v>
      </c>
      <c r="D72" s="22"/>
      <c r="E72" s="23" t="s">
        <v>122</v>
      </c>
      <c r="F72" s="21" t="s">
        <v>16</v>
      </c>
      <c r="G72" s="48" t="s">
        <v>123</v>
      </c>
      <c r="H72" s="21" t="s">
        <v>33</v>
      </c>
      <c r="I72" s="9">
        <f t="shared" si="2"/>
        <v>0</v>
      </c>
      <c r="J72" s="9">
        <f t="shared" si="3"/>
        <v>0</v>
      </c>
      <c r="K72" s="9">
        <f t="shared" si="4"/>
        <v>0</v>
      </c>
      <c r="L72" s="9">
        <f t="shared" si="5"/>
        <v>0</v>
      </c>
      <c r="M72" s="9">
        <f t="shared" si="6"/>
        <v>0</v>
      </c>
      <c r="N72" s="9">
        <f t="shared" si="7"/>
        <v>8</v>
      </c>
      <c r="O72" s="9">
        <f t="shared" si="8"/>
        <v>0</v>
      </c>
      <c r="P72" s="9">
        <f t="shared" si="9"/>
        <v>0</v>
      </c>
      <c r="Q72" s="9">
        <f t="shared" si="10"/>
        <v>0</v>
      </c>
      <c r="R72" s="9">
        <f t="shared" si="11"/>
        <v>0</v>
      </c>
      <c r="S72" s="9">
        <f t="shared" si="12"/>
        <v>0</v>
      </c>
      <c r="T72" s="9">
        <f t="shared" si="13"/>
        <v>40</v>
      </c>
      <c r="U72" s="9">
        <f t="shared" si="14"/>
        <v>0</v>
      </c>
      <c r="V72" s="9">
        <f t="shared" si="15"/>
        <v>0</v>
      </c>
      <c r="W72" s="9">
        <f t="shared" si="16"/>
        <v>0</v>
      </c>
      <c r="X72" s="9">
        <f t="shared" si="17"/>
        <v>0</v>
      </c>
      <c r="Y72" s="9">
        <f t="shared" si="18"/>
        <v>0</v>
      </c>
      <c r="AA72" s="34">
        <f t="shared" si="19"/>
        <v>48</v>
      </c>
    </row>
    <row r="73" spans="1:27" ht="27.75" customHeight="1" x14ac:dyDescent="0.25">
      <c r="A73" s="11">
        <v>16</v>
      </c>
      <c r="B73" s="11" t="s">
        <v>121</v>
      </c>
      <c r="C73" s="11" t="s">
        <v>105</v>
      </c>
      <c r="D73" s="12"/>
      <c r="E73" s="13" t="s">
        <v>105</v>
      </c>
      <c r="F73" s="11" t="s">
        <v>114</v>
      </c>
      <c r="G73" s="43" t="s">
        <v>105</v>
      </c>
      <c r="H73" s="11" t="s">
        <v>105</v>
      </c>
      <c r="I73" s="9">
        <f t="shared" si="2"/>
        <v>0</v>
      </c>
      <c r="J73" s="9">
        <f t="shared" si="3"/>
        <v>0</v>
      </c>
      <c r="K73" s="9">
        <f t="shared" si="4"/>
        <v>0</v>
      </c>
      <c r="L73" s="9">
        <f t="shared" si="5"/>
        <v>0</v>
      </c>
      <c r="M73" s="9">
        <f t="shared" si="6"/>
        <v>0</v>
      </c>
      <c r="N73" s="9">
        <f t="shared" si="7"/>
        <v>0</v>
      </c>
      <c r="O73" s="9">
        <f t="shared" si="8"/>
        <v>0</v>
      </c>
      <c r="P73" s="9">
        <f t="shared" si="9"/>
        <v>0</v>
      </c>
      <c r="Q73" s="9">
        <f t="shared" si="10"/>
        <v>0</v>
      </c>
      <c r="R73" s="9">
        <f t="shared" si="11"/>
        <v>0</v>
      </c>
      <c r="S73" s="9">
        <f t="shared" si="12"/>
        <v>0</v>
      </c>
      <c r="T73" s="9">
        <f t="shared" si="13"/>
        <v>0</v>
      </c>
      <c r="U73" s="9">
        <f t="shared" si="14"/>
        <v>0</v>
      </c>
      <c r="V73" s="9">
        <f t="shared" si="15"/>
        <v>0</v>
      </c>
      <c r="W73" s="9">
        <f t="shared" si="16"/>
        <v>40</v>
      </c>
      <c r="X73" s="9">
        <f t="shared" si="17"/>
        <v>0</v>
      </c>
      <c r="Y73" s="9">
        <f t="shared" si="18"/>
        <v>0</v>
      </c>
      <c r="AA73" s="34">
        <f t="shared" si="19"/>
        <v>40</v>
      </c>
    </row>
    <row r="74" spans="1:27" ht="25.5" customHeight="1" x14ac:dyDescent="0.25">
      <c r="A74" s="11">
        <v>17</v>
      </c>
      <c r="B74" s="11" t="s">
        <v>124</v>
      </c>
      <c r="C74" s="11" t="s">
        <v>106</v>
      </c>
      <c r="D74" s="12"/>
      <c r="E74" s="13"/>
      <c r="F74" s="11" t="s">
        <v>34</v>
      </c>
      <c r="G74" s="43"/>
      <c r="H74" s="11" t="s">
        <v>28</v>
      </c>
      <c r="I74" s="9">
        <f t="shared" si="2"/>
        <v>0</v>
      </c>
      <c r="J74" s="9">
        <f t="shared" si="3"/>
        <v>0</v>
      </c>
      <c r="K74" s="9">
        <f t="shared" si="4"/>
        <v>0</v>
      </c>
      <c r="L74" s="9">
        <f t="shared" si="5"/>
        <v>0</v>
      </c>
      <c r="M74" s="9">
        <f t="shared" si="6"/>
        <v>0</v>
      </c>
      <c r="N74" s="9">
        <f t="shared" si="7"/>
        <v>0</v>
      </c>
      <c r="O74" s="9">
        <f t="shared" si="8"/>
        <v>0</v>
      </c>
      <c r="P74" s="9">
        <f t="shared" si="9"/>
        <v>0</v>
      </c>
      <c r="Q74" s="9">
        <f t="shared" si="10"/>
        <v>0</v>
      </c>
      <c r="R74" s="9">
        <f t="shared" si="11"/>
        <v>0</v>
      </c>
      <c r="S74" s="9">
        <f t="shared" si="12"/>
        <v>0</v>
      </c>
      <c r="T74" s="9">
        <f t="shared" si="13"/>
        <v>0</v>
      </c>
      <c r="U74" s="9">
        <f t="shared" si="14"/>
        <v>12</v>
      </c>
      <c r="V74" s="9">
        <f t="shared" si="15"/>
        <v>0</v>
      </c>
      <c r="W74" s="9">
        <f t="shared" si="16"/>
        <v>0</v>
      </c>
      <c r="X74" s="9">
        <f t="shared" si="17"/>
        <v>0</v>
      </c>
      <c r="Y74" s="9">
        <f t="shared" si="18"/>
        <v>0</v>
      </c>
      <c r="AA74" s="34">
        <f t="shared" si="19"/>
        <v>12</v>
      </c>
    </row>
    <row r="75" spans="1:27" ht="27.75" customHeight="1" x14ac:dyDescent="0.25">
      <c r="A75" s="11">
        <v>18</v>
      </c>
      <c r="B75" s="11" t="s">
        <v>124</v>
      </c>
      <c r="C75" s="11" t="s">
        <v>108</v>
      </c>
      <c r="D75" s="12"/>
      <c r="E75" s="13" t="s">
        <v>125</v>
      </c>
      <c r="F75" s="11" t="s">
        <v>34</v>
      </c>
      <c r="G75" s="43" t="s">
        <v>126</v>
      </c>
      <c r="H75" s="11" t="s">
        <v>115</v>
      </c>
      <c r="I75" s="9">
        <f t="shared" si="2"/>
        <v>4</v>
      </c>
      <c r="J75" s="9">
        <f t="shared" si="3"/>
        <v>0</v>
      </c>
      <c r="K75" s="9">
        <f t="shared" si="4"/>
        <v>0</v>
      </c>
      <c r="L75" s="9">
        <f t="shared" si="5"/>
        <v>0</v>
      </c>
      <c r="M75" s="9">
        <f t="shared" si="6"/>
        <v>4</v>
      </c>
      <c r="N75" s="9">
        <f t="shared" si="7"/>
        <v>0</v>
      </c>
      <c r="O75" s="9">
        <f t="shared" si="8"/>
        <v>0</v>
      </c>
      <c r="P75" s="9">
        <f t="shared" si="9"/>
        <v>0</v>
      </c>
      <c r="Q75" s="9">
        <f t="shared" si="10"/>
        <v>0</v>
      </c>
      <c r="R75" s="9">
        <f t="shared" si="11"/>
        <v>0</v>
      </c>
      <c r="S75" s="9">
        <f t="shared" si="12"/>
        <v>0</v>
      </c>
      <c r="T75" s="9">
        <f t="shared" si="13"/>
        <v>40</v>
      </c>
      <c r="U75" s="9">
        <f t="shared" si="14"/>
        <v>0</v>
      </c>
      <c r="V75" s="9">
        <f t="shared" si="15"/>
        <v>0</v>
      </c>
      <c r="W75" s="9">
        <f t="shared" si="16"/>
        <v>0</v>
      </c>
      <c r="X75" s="9">
        <f t="shared" si="17"/>
        <v>0</v>
      </c>
      <c r="Y75" s="9">
        <f t="shared" si="18"/>
        <v>0</v>
      </c>
      <c r="AA75" s="34">
        <f t="shared" si="19"/>
        <v>48</v>
      </c>
    </row>
    <row r="76" spans="1:27" ht="27.75" customHeight="1" x14ac:dyDescent="0.25">
      <c r="A76" s="11">
        <v>19</v>
      </c>
      <c r="B76" s="11" t="s">
        <v>124</v>
      </c>
      <c r="C76" s="11" t="s">
        <v>105</v>
      </c>
      <c r="D76" s="12"/>
      <c r="E76" s="13" t="s">
        <v>105</v>
      </c>
      <c r="F76" s="11" t="s">
        <v>16</v>
      </c>
      <c r="G76" s="43" t="s">
        <v>105</v>
      </c>
      <c r="H76" s="11" t="s">
        <v>28</v>
      </c>
      <c r="I76" s="9">
        <f t="shared" si="2"/>
        <v>0</v>
      </c>
      <c r="J76" s="9">
        <f t="shared" si="3"/>
        <v>0</v>
      </c>
      <c r="K76" s="9">
        <f t="shared" si="4"/>
        <v>0</v>
      </c>
      <c r="L76" s="9">
        <f t="shared" si="5"/>
        <v>0</v>
      </c>
      <c r="M76" s="9">
        <f t="shared" si="6"/>
        <v>0</v>
      </c>
      <c r="N76" s="9">
        <f t="shared" si="7"/>
        <v>0</v>
      </c>
      <c r="O76" s="9">
        <f t="shared" si="8"/>
        <v>0</v>
      </c>
      <c r="P76" s="9">
        <f t="shared" si="9"/>
        <v>0</v>
      </c>
      <c r="Q76" s="9">
        <f t="shared" si="10"/>
        <v>0</v>
      </c>
      <c r="R76" s="9">
        <f t="shared" si="11"/>
        <v>0</v>
      </c>
      <c r="S76" s="9">
        <f t="shared" si="12"/>
        <v>0</v>
      </c>
      <c r="T76" s="9">
        <f t="shared" si="13"/>
        <v>0</v>
      </c>
      <c r="U76" s="9">
        <f t="shared" si="14"/>
        <v>0</v>
      </c>
      <c r="V76" s="9">
        <f t="shared" si="15"/>
        <v>24</v>
      </c>
      <c r="W76" s="9">
        <f t="shared" si="16"/>
        <v>0</v>
      </c>
      <c r="X76" s="9">
        <f t="shared" si="17"/>
        <v>0</v>
      </c>
      <c r="Y76" s="9">
        <f t="shared" si="18"/>
        <v>0</v>
      </c>
      <c r="AA76" s="34">
        <f t="shared" si="19"/>
        <v>24</v>
      </c>
    </row>
    <row r="77" spans="1:27" ht="27.75" customHeight="1" x14ac:dyDescent="0.25">
      <c r="A77" s="11">
        <v>20</v>
      </c>
      <c r="B77" s="11" t="s">
        <v>127</v>
      </c>
      <c r="C77" s="11" t="s">
        <v>106</v>
      </c>
      <c r="D77" s="12"/>
      <c r="E77" s="13"/>
      <c r="F77" s="11" t="s">
        <v>34</v>
      </c>
      <c r="G77" s="43"/>
      <c r="H77" s="11" t="s">
        <v>28</v>
      </c>
      <c r="I77" s="9">
        <f t="shared" si="2"/>
        <v>0</v>
      </c>
      <c r="J77" s="9">
        <f t="shared" si="3"/>
        <v>0</v>
      </c>
      <c r="K77" s="9">
        <f t="shared" si="4"/>
        <v>0</v>
      </c>
      <c r="L77" s="9">
        <f t="shared" si="5"/>
        <v>0</v>
      </c>
      <c r="M77" s="9">
        <f t="shared" si="6"/>
        <v>0</v>
      </c>
      <c r="N77" s="9">
        <f t="shared" si="7"/>
        <v>0</v>
      </c>
      <c r="O77" s="9">
        <f t="shared" si="8"/>
        <v>0</v>
      </c>
      <c r="P77" s="9">
        <f t="shared" si="9"/>
        <v>0</v>
      </c>
      <c r="Q77" s="9">
        <f t="shared" si="10"/>
        <v>0</v>
      </c>
      <c r="R77" s="9">
        <f t="shared" si="11"/>
        <v>0</v>
      </c>
      <c r="S77" s="9">
        <f t="shared" si="12"/>
        <v>0</v>
      </c>
      <c r="T77" s="9">
        <f t="shared" si="13"/>
        <v>0</v>
      </c>
      <c r="U77" s="9">
        <f t="shared" si="14"/>
        <v>12</v>
      </c>
      <c r="V77" s="9">
        <f t="shared" si="15"/>
        <v>0</v>
      </c>
      <c r="W77" s="9">
        <f t="shared" si="16"/>
        <v>0</v>
      </c>
      <c r="X77" s="9">
        <f t="shared" si="17"/>
        <v>0</v>
      </c>
      <c r="Y77" s="9">
        <f t="shared" si="18"/>
        <v>0</v>
      </c>
      <c r="AA77" s="34">
        <f t="shared" si="19"/>
        <v>12</v>
      </c>
    </row>
    <row r="78" spans="1:27" ht="25.5" customHeight="1" x14ac:dyDescent="0.25">
      <c r="A78" s="11">
        <v>21</v>
      </c>
      <c r="B78" s="11" t="s">
        <v>127</v>
      </c>
      <c r="C78" s="11" t="s">
        <v>108</v>
      </c>
      <c r="D78" s="12"/>
      <c r="E78" s="13" t="s">
        <v>125</v>
      </c>
      <c r="F78" s="11" t="s">
        <v>34</v>
      </c>
      <c r="G78" s="43" t="s">
        <v>126</v>
      </c>
      <c r="H78" s="11" t="s">
        <v>115</v>
      </c>
      <c r="I78" s="9">
        <f t="shared" si="2"/>
        <v>4</v>
      </c>
      <c r="J78" s="9">
        <f t="shared" si="3"/>
        <v>0</v>
      </c>
      <c r="K78" s="9">
        <f t="shared" si="4"/>
        <v>0</v>
      </c>
      <c r="L78" s="9">
        <f t="shared" si="5"/>
        <v>0</v>
      </c>
      <c r="M78" s="9">
        <f t="shared" si="6"/>
        <v>4</v>
      </c>
      <c r="N78" s="9">
        <f t="shared" si="7"/>
        <v>0</v>
      </c>
      <c r="O78" s="9">
        <f t="shared" si="8"/>
        <v>0</v>
      </c>
      <c r="P78" s="9">
        <f t="shared" si="9"/>
        <v>0</v>
      </c>
      <c r="Q78" s="9">
        <f t="shared" si="10"/>
        <v>0</v>
      </c>
      <c r="R78" s="9">
        <f t="shared" si="11"/>
        <v>0</v>
      </c>
      <c r="S78" s="9">
        <f t="shared" si="12"/>
        <v>0</v>
      </c>
      <c r="T78" s="9">
        <f t="shared" si="13"/>
        <v>40</v>
      </c>
      <c r="U78" s="9">
        <f t="shared" si="14"/>
        <v>0</v>
      </c>
      <c r="V78" s="9">
        <f t="shared" si="15"/>
        <v>0</v>
      </c>
      <c r="W78" s="9">
        <f t="shared" si="16"/>
        <v>0</v>
      </c>
      <c r="X78" s="9">
        <f t="shared" si="17"/>
        <v>0</v>
      </c>
      <c r="Y78" s="9">
        <f t="shared" si="18"/>
        <v>0</v>
      </c>
      <c r="AA78" s="34">
        <f t="shared" si="19"/>
        <v>48</v>
      </c>
    </row>
    <row r="79" spans="1:27" ht="27" customHeight="1" x14ac:dyDescent="0.25">
      <c r="A79" s="11">
        <v>22</v>
      </c>
      <c r="B79" s="11" t="s">
        <v>127</v>
      </c>
      <c r="C79" s="11" t="s">
        <v>105</v>
      </c>
      <c r="D79" s="12"/>
      <c r="E79" s="13" t="s">
        <v>105</v>
      </c>
      <c r="F79" s="11" t="s">
        <v>16</v>
      </c>
      <c r="G79" s="43" t="s">
        <v>105</v>
      </c>
      <c r="H79" s="11" t="s">
        <v>105</v>
      </c>
      <c r="I79" s="9">
        <f t="shared" si="2"/>
        <v>0</v>
      </c>
      <c r="J79" s="9">
        <f t="shared" si="3"/>
        <v>0</v>
      </c>
      <c r="K79" s="9">
        <f t="shared" si="4"/>
        <v>0</v>
      </c>
      <c r="L79" s="9">
        <f t="shared" si="5"/>
        <v>0</v>
      </c>
      <c r="M79" s="9">
        <f t="shared" si="6"/>
        <v>0</v>
      </c>
      <c r="N79" s="9">
        <f t="shared" si="7"/>
        <v>0</v>
      </c>
      <c r="O79" s="9">
        <f t="shared" si="8"/>
        <v>0</v>
      </c>
      <c r="P79" s="9">
        <f t="shared" si="9"/>
        <v>0</v>
      </c>
      <c r="Q79" s="9">
        <f t="shared" si="10"/>
        <v>0</v>
      </c>
      <c r="R79" s="9">
        <f t="shared" si="11"/>
        <v>0</v>
      </c>
      <c r="S79" s="9">
        <f t="shared" si="12"/>
        <v>0</v>
      </c>
      <c r="T79" s="9">
        <f t="shared" si="13"/>
        <v>0</v>
      </c>
      <c r="U79" s="9">
        <f t="shared" si="14"/>
        <v>0</v>
      </c>
      <c r="V79" s="9">
        <f t="shared" si="15"/>
        <v>24</v>
      </c>
      <c r="W79" s="9">
        <f t="shared" si="16"/>
        <v>0</v>
      </c>
      <c r="X79" s="9">
        <f t="shared" si="17"/>
        <v>0</v>
      </c>
      <c r="Y79" s="9">
        <f t="shared" si="18"/>
        <v>0</v>
      </c>
      <c r="AA79" s="34">
        <f t="shared" si="19"/>
        <v>24</v>
      </c>
    </row>
    <row r="80" spans="1:27" ht="28.5" customHeight="1" x14ac:dyDescent="0.25">
      <c r="A80" s="11">
        <v>23</v>
      </c>
      <c r="B80" s="11" t="s">
        <v>128</v>
      </c>
      <c r="C80" s="11" t="s">
        <v>106</v>
      </c>
      <c r="D80" s="12"/>
      <c r="E80" s="13"/>
      <c r="F80" s="11" t="s">
        <v>34</v>
      </c>
      <c r="G80" s="43"/>
      <c r="H80" s="11" t="s">
        <v>28</v>
      </c>
      <c r="I80" s="9">
        <f t="shared" si="2"/>
        <v>0</v>
      </c>
      <c r="J80" s="9">
        <f t="shared" si="3"/>
        <v>0</v>
      </c>
      <c r="K80" s="9">
        <f t="shared" si="4"/>
        <v>0</v>
      </c>
      <c r="L80" s="9">
        <f t="shared" si="5"/>
        <v>0</v>
      </c>
      <c r="M80" s="9">
        <f t="shared" si="6"/>
        <v>0</v>
      </c>
      <c r="N80" s="9">
        <f t="shared" si="7"/>
        <v>0</v>
      </c>
      <c r="O80" s="9">
        <f t="shared" si="8"/>
        <v>0</v>
      </c>
      <c r="P80" s="9">
        <f t="shared" si="9"/>
        <v>0</v>
      </c>
      <c r="Q80" s="9">
        <f t="shared" si="10"/>
        <v>0</v>
      </c>
      <c r="R80" s="9">
        <f t="shared" si="11"/>
        <v>0</v>
      </c>
      <c r="S80" s="9">
        <f t="shared" si="12"/>
        <v>0</v>
      </c>
      <c r="T80" s="9">
        <f t="shared" si="13"/>
        <v>0</v>
      </c>
      <c r="U80" s="9">
        <f t="shared" si="14"/>
        <v>12</v>
      </c>
      <c r="V80" s="9">
        <f t="shared" si="15"/>
        <v>0</v>
      </c>
      <c r="W80" s="9">
        <f t="shared" si="16"/>
        <v>0</v>
      </c>
      <c r="X80" s="9">
        <f t="shared" si="17"/>
        <v>0</v>
      </c>
      <c r="Y80" s="9">
        <f t="shared" si="18"/>
        <v>0</v>
      </c>
      <c r="AA80" s="34">
        <f t="shared" si="19"/>
        <v>12</v>
      </c>
    </row>
    <row r="81" spans="1:27" ht="30" customHeight="1" x14ac:dyDescent="0.25">
      <c r="A81" s="11">
        <v>24</v>
      </c>
      <c r="B81" s="11" t="s">
        <v>128</v>
      </c>
      <c r="C81" s="11" t="s">
        <v>108</v>
      </c>
      <c r="D81" s="12"/>
      <c r="E81" s="13" t="s">
        <v>125</v>
      </c>
      <c r="F81" s="11" t="s">
        <v>16</v>
      </c>
      <c r="G81" s="43" t="s">
        <v>126</v>
      </c>
      <c r="H81" s="11" t="s">
        <v>115</v>
      </c>
      <c r="I81" s="9">
        <f t="shared" si="2"/>
        <v>0</v>
      </c>
      <c r="J81" s="9">
        <f t="shared" si="3"/>
        <v>8</v>
      </c>
      <c r="K81" s="9">
        <f t="shared" si="4"/>
        <v>0</v>
      </c>
      <c r="L81" s="9">
        <f t="shared" si="5"/>
        <v>0</v>
      </c>
      <c r="M81" s="9">
        <f t="shared" si="6"/>
        <v>0</v>
      </c>
      <c r="N81" s="9">
        <f t="shared" si="7"/>
        <v>8</v>
      </c>
      <c r="O81" s="9">
        <f t="shared" si="8"/>
        <v>0</v>
      </c>
      <c r="P81" s="9">
        <f t="shared" si="9"/>
        <v>0</v>
      </c>
      <c r="Q81" s="9">
        <f t="shared" si="10"/>
        <v>0</v>
      </c>
      <c r="R81" s="9">
        <f t="shared" si="11"/>
        <v>0</v>
      </c>
      <c r="S81" s="9">
        <f t="shared" si="12"/>
        <v>0</v>
      </c>
      <c r="T81" s="9">
        <f t="shared" si="13"/>
        <v>40</v>
      </c>
      <c r="U81" s="9">
        <f t="shared" si="14"/>
        <v>0</v>
      </c>
      <c r="V81" s="9">
        <f t="shared" si="15"/>
        <v>0</v>
      </c>
      <c r="W81" s="9">
        <f t="shared" si="16"/>
        <v>0</v>
      </c>
      <c r="X81" s="9">
        <f t="shared" si="17"/>
        <v>0</v>
      </c>
      <c r="Y81" s="9">
        <f t="shared" si="18"/>
        <v>0</v>
      </c>
      <c r="AA81" s="34">
        <f t="shared" si="19"/>
        <v>56</v>
      </c>
    </row>
    <row r="82" spans="1:27" ht="28.5" customHeight="1" x14ac:dyDescent="0.25">
      <c r="A82" s="11">
        <v>25</v>
      </c>
      <c r="B82" s="11" t="s">
        <v>128</v>
      </c>
      <c r="C82" s="11" t="s">
        <v>105</v>
      </c>
      <c r="D82" s="12"/>
      <c r="E82" s="13" t="s">
        <v>105</v>
      </c>
      <c r="F82" s="11" t="s">
        <v>34</v>
      </c>
      <c r="G82" s="43" t="s">
        <v>105</v>
      </c>
      <c r="H82" s="11" t="s">
        <v>105</v>
      </c>
      <c r="I82" s="9">
        <f t="shared" si="2"/>
        <v>0</v>
      </c>
      <c r="J82" s="9">
        <f t="shared" si="3"/>
        <v>0</v>
      </c>
      <c r="K82" s="9">
        <f t="shared" si="4"/>
        <v>0</v>
      </c>
      <c r="L82" s="9">
        <f t="shared" si="5"/>
        <v>0</v>
      </c>
      <c r="M82" s="9">
        <f t="shared" si="6"/>
        <v>0</v>
      </c>
      <c r="N82" s="9">
        <f t="shared" si="7"/>
        <v>0</v>
      </c>
      <c r="O82" s="9">
        <f t="shared" si="8"/>
        <v>0</v>
      </c>
      <c r="P82" s="9">
        <f t="shared" si="9"/>
        <v>0</v>
      </c>
      <c r="Q82" s="9">
        <f t="shared" si="10"/>
        <v>0</v>
      </c>
      <c r="R82" s="9">
        <f t="shared" si="11"/>
        <v>0</v>
      </c>
      <c r="S82" s="9">
        <f t="shared" si="12"/>
        <v>0</v>
      </c>
      <c r="T82" s="9">
        <f t="shared" si="13"/>
        <v>0</v>
      </c>
      <c r="U82" s="9">
        <f t="shared" si="14"/>
        <v>12</v>
      </c>
      <c r="V82" s="9">
        <f t="shared" si="15"/>
        <v>0</v>
      </c>
      <c r="W82" s="9">
        <f t="shared" si="16"/>
        <v>0</v>
      </c>
      <c r="X82" s="9">
        <f t="shared" si="17"/>
        <v>0</v>
      </c>
      <c r="Y82" s="9">
        <f t="shared" si="18"/>
        <v>0</v>
      </c>
      <c r="AA82" s="34">
        <f t="shared" si="19"/>
        <v>12</v>
      </c>
    </row>
    <row r="83" spans="1:27" ht="28.5" customHeight="1" x14ac:dyDescent="0.25">
      <c r="A83" s="11">
        <v>26</v>
      </c>
      <c r="B83" s="11" t="s">
        <v>129</v>
      </c>
      <c r="C83" s="11" t="s">
        <v>106</v>
      </c>
      <c r="D83" s="12"/>
      <c r="E83" s="13"/>
      <c r="F83" s="11" t="s">
        <v>34</v>
      </c>
      <c r="G83" s="43"/>
      <c r="H83" s="11" t="s">
        <v>28</v>
      </c>
      <c r="I83" s="9">
        <f t="shared" si="2"/>
        <v>0</v>
      </c>
      <c r="J83" s="9">
        <f t="shared" si="3"/>
        <v>0</v>
      </c>
      <c r="K83" s="9">
        <f t="shared" si="4"/>
        <v>0</v>
      </c>
      <c r="L83" s="9">
        <f t="shared" si="5"/>
        <v>0</v>
      </c>
      <c r="M83" s="9">
        <f t="shared" si="6"/>
        <v>0</v>
      </c>
      <c r="N83" s="9">
        <f t="shared" si="7"/>
        <v>0</v>
      </c>
      <c r="O83" s="9">
        <f t="shared" si="8"/>
        <v>0</v>
      </c>
      <c r="P83" s="9">
        <f t="shared" si="9"/>
        <v>0</v>
      </c>
      <c r="Q83" s="9">
        <f t="shared" si="10"/>
        <v>0</v>
      </c>
      <c r="R83" s="9">
        <f t="shared" si="11"/>
        <v>0</v>
      </c>
      <c r="S83" s="9">
        <f t="shared" si="12"/>
        <v>0</v>
      </c>
      <c r="T83" s="9">
        <f t="shared" si="13"/>
        <v>0</v>
      </c>
      <c r="U83" s="9">
        <f t="shared" si="14"/>
        <v>12</v>
      </c>
      <c r="V83" s="9">
        <f t="shared" si="15"/>
        <v>0</v>
      </c>
      <c r="W83" s="9">
        <f t="shared" si="16"/>
        <v>0</v>
      </c>
      <c r="X83" s="9">
        <f t="shared" si="17"/>
        <v>0</v>
      </c>
      <c r="Y83" s="9">
        <f t="shared" si="18"/>
        <v>0</v>
      </c>
      <c r="AA83" s="34">
        <f t="shared" si="19"/>
        <v>12</v>
      </c>
    </row>
    <row r="84" spans="1:27" ht="28.5" customHeight="1" x14ac:dyDescent="0.25">
      <c r="A84" s="11">
        <v>27</v>
      </c>
      <c r="B84" s="11" t="s">
        <v>129</v>
      </c>
      <c r="C84" s="11" t="s">
        <v>108</v>
      </c>
      <c r="D84" s="12"/>
      <c r="E84" s="13" t="s">
        <v>125</v>
      </c>
      <c r="F84" s="11" t="s">
        <v>34</v>
      </c>
      <c r="G84" s="43" t="s">
        <v>126</v>
      </c>
      <c r="H84" s="11" t="s">
        <v>115</v>
      </c>
      <c r="I84" s="9">
        <f t="shared" si="2"/>
        <v>4</v>
      </c>
      <c r="J84" s="9">
        <f t="shared" si="3"/>
        <v>0</v>
      </c>
      <c r="K84" s="9">
        <f t="shared" si="4"/>
        <v>0</v>
      </c>
      <c r="L84" s="9">
        <f t="shared" si="5"/>
        <v>0</v>
      </c>
      <c r="M84" s="9">
        <f t="shared" si="6"/>
        <v>4</v>
      </c>
      <c r="N84" s="9">
        <f t="shared" si="7"/>
        <v>0</v>
      </c>
      <c r="O84" s="9">
        <f t="shared" si="8"/>
        <v>0</v>
      </c>
      <c r="P84" s="9">
        <f t="shared" si="9"/>
        <v>0</v>
      </c>
      <c r="Q84" s="9">
        <f t="shared" si="10"/>
        <v>0</v>
      </c>
      <c r="R84" s="9">
        <f t="shared" si="11"/>
        <v>0</v>
      </c>
      <c r="S84" s="9">
        <f t="shared" si="12"/>
        <v>0</v>
      </c>
      <c r="T84" s="9">
        <f t="shared" si="13"/>
        <v>40</v>
      </c>
      <c r="U84" s="9">
        <f t="shared" si="14"/>
        <v>0</v>
      </c>
      <c r="V84" s="9">
        <f t="shared" si="15"/>
        <v>0</v>
      </c>
      <c r="W84" s="9">
        <f t="shared" si="16"/>
        <v>0</v>
      </c>
      <c r="X84" s="9">
        <f t="shared" si="17"/>
        <v>0</v>
      </c>
      <c r="Y84" s="9">
        <f t="shared" si="18"/>
        <v>0</v>
      </c>
      <c r="AA84" s="34">
        <f t="shared" si="19"/>
        <v>48</v>
      </c>
    </row>
    <row r="85" spans="1:27" ht="33" customHeight="1" x14ac:dyDescent="0.25">
      <c r="A85" s="11">
        <v>28</v>
      </c>
      <c r="B85" s="11" t="s">
        <v>129</v>
      </c>
      <c r="C85" s="11" t="s">
        <v>105</v>
      </c>
      <c r="D85" s="12"/>
      <c r="E85" s="13" t="s">
        <v>105</v>
      </c>
      <c r="F85" s="11" t="s">
        <v>34</v>
      </c>
      <c r="G85" s="43" t="s">
        <v>105</v>
      </c>
      <c r="H85" s="11" t="s">
        <v>28</v>
      </c>
      <c r="I85" s="9">
        <f t="shared" si="2"/>
        <v>0</v>
      </c>
      <c r="J85" s="9">
        <f t="shared" si="3"/>
        <v>0</v>
      </c>
      <c r="K85" s="9">
        <f t="shared" si="4"/>
        <v>0</v>
      </c>
      <c r="L85" s="9">
        <f t="shared" si="5"/>
        <v>0</v>
      </c>
      <c r="M85" s="9">
        <f t="shared" si="6"/>
        <v>0</v>
      </c>
      <c r="N85" s="9">
        <f t="shared" si="7"/>
        <v>0</v>
      </c>
      <c r="O85" s="9">
        <f t="shared" si="8"/>
        <v>0</v>
      </c>
      <c r="P85" s="9">
        <f t="shared" si="9"/>
        <v>0</v>
      </c>
      <c r="Q85" s="9">
        <f t="shared" si="10"/>
        <v>0</v>
      </c>
      <c r="R85" s="9">
        <f t="shared" si="11"/>
        <v>0</v>
      </c>
      <c r="S85" s="9">
        <f t="shared" si="12"/>
        <v>0</v>
      </c>
      <c r="T85" s="9">
        <f t="shared" si="13"/>
        <v>0</v>
      </c>
      <c r="U85" s="9">
        <f t="shared" si="14"/>
        <v>12</v>
      </c>
      <c r="V85" s="9">
        <f t="shared" si="15"/>
        <v>0</v>
      </c>
      <c r="W85" s="9">
        <f t="shared" si="16"/>
        <v>0</v>
      </c>
      <c r="X85" s="9">
        <f t="shared" si="17"/>
        <v>0</v>
      </c>
      <c r="Y85" s="9">
        <f t="shared" si="18"/>
        <v>0</v>
      </c>
      <c r="AA85" s="34">
        <f t="shared" si="19"/>
        <v>12</v>
      </c>
    </row>
    <row r="86" spans="1:27" ht="27.75" customHeight="1" x14ac:dyDescent="0.25">
      <c r="A86" s="11">
        <v>29</v>
      </c>
      <c r="B86" s="11" t="s">
        <v>130</v>
      </c>
      <c r="C86" s="11" t="s">
        <v>106</v>
      </c>
      <c r="D86" s="12"/>
      <c r="E86" s="13"/>
      <c r="F86" s="11" t="s">
        <v>34</v>
      </c>
      <c r="G86" s="43"/>
      <c r="H86" s="11" t="s">
        <v>28</v>
      </c>
      <c r="I86" s="9">
        <f t="shared" si="2"/>
        <v>0</v>
      </c>
      <c r="J86" s="9">
        <f t="shared" si="3"/>
        <v>0</v>
      </c>
      <c r="K86" s="9">
        <f t="shared" si="4"/>
        <v>0</v>
      </c>
      <c r="L86" s="9">
        <f t="shared" si="5"/>
        <v>0</v>
      </c>
      <c r="M86" s="9">
        <f t="shared" si="6"/>
        <v>0</v>
      </c>
      <c r="N86" s="9">
        <f t="shared" si="7"/>
        <v>0</v>
      </c>
      <c r="O86" s="9">
        <f t="shared" si="8"/>
        <v>0</v>
      </c>
      <c r="P86" s="9">
        <f t="shared" si="9"/>
        <v>0</v>
      </c>
      <c r="Q86" s="9">
        <f t="shared" si="10"/>
        <v>0</v>
      </c>
      <c r="R86" s="9">
        <f t="shared" si="11"/>
        <v>0</v>
      </c>
      <c r="S86" s="9">
        <f t="shared" si="12"/>
        <v>0</v>
      </c>
      <c r="T86" s="9">
        <f t="shared" si="13"/>
        <v>0</v>
      </c>
      <c r="U86" s="9">
        <f t="shared" si="14"/>
        <v>12</v>
      </c>
      <c r="V86" s="9">
        <f t="shared" si="15"/>
        <v>0</v>
      </c>
      <c r="W86" s="9">
        <f t="shared" si="16"/>
        <v>0</v>
      </c>
      <c r="X86" s="9">
        <f t="shared" si="17"/>
        <v>0</v>
      </c>
      <c r="Y86" s="9">
        <f t="shared" si="18"/>
        <v>0</v>
      </c>
      <c r="AA86" s="34">
        <f t="shared" si="19"/>
        <v>12</v>
      </c>
    </row>
    <row r="87" spans="1:27" ht="30.75" customHeight="1" x14ac:dyDescent="0.25">
      <c r="A87" s="11">
        <v>30</v>
      </c>
      <c r="B87" s="11" t="s">
        <v>130</v>
      </c>
      <c r="C87" s="11" t="s">
        <v>108</v>
      </c>
      <c r="D87" s="12"/>
      <c r="E87" s="13" t="s">
        <v>125</v>
      </c>
      <c r="F87" s="11" t="s">
        <v>34</v>
      </c>
      <c r="G87" s="43" t="s">
        <v>126</v>
      </c>
      <c r="H87" s="11" t="s">
        <v>115</v>
      </c>
      <c r="I87" s="9">
        <f t="shared" si="2"/>
        <v>4</v>
      </c>
      <c r="J87" s="9">
        <f t="shared" si="3"/>
        <v>0</v>
      </c>
      <c r="K87" s="9">
        <f t="shared" si="4"/>
        <v>0</v>
      </c>
      <c r="L87" s="9">
        <f t="shared" si="5"/>
        <v>0</v>
      </c>
      <c r="M87" s="9">
        <f t="shared" si="6"/>
        <v>4</v>
      </c>
      <c r="N87" s="9">
        <f t="shared" si="7"/>
        <v>0</v>
      </c>
      <c r="O87" s="9">
        <f t="shared" si="8"/>
        <v>0</v>
      </c>
      <c r="P87" s="9">
        <f t="shared" si="9"/>
        <v>0</v>
      </c>
      <c r="Q87" s="9">
        <f t="shared" si="10"/>
        <v>0</v>
      </c>
      <c r="R87" s="9">
        <f t="shared" si="11"/>
        <v>0</v>
      </c>
      <c r="S87" s="9">
        <f t="shared" si="12"/>
        <v>0</v>
      </c>
      <c r="T87" s="9">
        <f t="shared" si="13"/>
        <v>40</v>
      </c>
      <c r="U87" s="9">
        <f t="shared" si="14"/>
        <v>0</v>
      </c>
      <c r="V87" s="9">
        <f t="shared" si="15"/>
        <v>0</v>
      </c>
      <c r="W87" s="9">
        <f t="shared" si="16"/>
        <v>0</v>
      </c>
      <c r="X87" s="9">
        <f t="shared" si="17"/>
        <v>0</v>
      </c>
      <c r="Y87" s="9">
        <f t="shared" si="18"/>
        <v>0</v>
      </c>
      <c r="AA87" s="34">
        <f t="shared" si="19"/>
        <v>48</v>
      </c>
    </row>
    <row r="88" spans="1:27" ht="35.25" customHeight="1" x14ac:dyDescent="0.25">
      <c r="A88" s="11">
        <v>31</v>
      </c>
      <c r="B88" s="11" t="s">
        <v>130</v>
      </c>
      <c r="C88" s="11" t="s">
        <v>105</v>
      </c>
      <c r="D88" s="12"/>
      <c r="E88" s="13" t="s">
        <v>105</v>
      </c>
      <c r="F88" s="11" t="s">
        <v>34</v>
      </c>
      <c r="G88" s="43" t="s">
        <v>105</v>
      </c>
      <c r="H88" s="11" t="s">
        <v>28</v>
      </c>
      <c r="I88" s="9">
        <f t="shared" si="2"/>
        <v>0</v>
      </c>
      <c r="J88" s="9">
        <f t="shared" si="3"/>
        <v>0</v>
      </c>
      <c r="K88" s="9">
        <f t="shared" si="4"/>
        <v>0</v>
      </c>
      <c r="L88" s="9">
        <f t="shared" si="5"/>
        <v>0</v>
      </c>
      <c r="M88" s="9">
        <f t="shared" si="6"/>
        <v>0</v>
      </c>
      <c r="N88" s="9">
        <f t="shared" si="7"/>
        <v>0</v>
      </c>
      <c r="O88" s="9">
        <f t="shared" si="8"/>
        <v>0</v>
      </c>
      <c r="P88" s="9">
        <f t="shared" si="9"/>
        <v>0</v>
      </c>
      <c r="Q88" s="9">
        <f t="shared" si="10"/>
        <v>0</v>
      </c>
      <c r="R88" s="9">
        <f t="shared" si="11"/>
        <v>0</v>
      </c>
      <c r="S88" s="9">
        <f t="shared" si="12"/>
        <v>0</v>
      </c>
      <c r="T88" s="9">
        <f t="shared" si="13"/>
        <v>0</v>
      </c>
      <c r="U88" s="9">
        <f t="shared" si="14"/>
        <v>12</v>
      </c>
      <c r="V88" s="9">
        <f t="shared" si="15"/>
        <v>0</v>
      </c>
      <c r="W88" s="9">
        <f t="shared" si="16"/>
        <v>0</v>
      </c>
      <c r="X88" s="9">
        <f t="shared" si="17"/>
        <v>0</v>
      </c>
      <c r="Y88" s="9">
        <f t="shared" si="18"/>
        <v>0</v>
      </c>
      <c r="AA88" s="34">
        <f t="shared" si="19"/>
        <v>12</v>
      </c>
    </row>
    <row r="89" spans="1:27" ht="30.75" customHeight="1" x14ac:dyDescent="0.25">
      <c r="A89" s="11">
        <v>32</v>
      </c>
      <c r="B89" s="11" t="s">
        <v>131</v>
      </c>
      <c r="C89" s="11" t="s">
        <v>106</v>
      </c>
      <c r="D89" s="12"/>
      <c r="E89" s="13"/>
      <c r="F89" s="11" t="s">
        <v>34</v>
      </c>
      <c r="G89" s="43"/>
      <c r="H89" s="11" t="s">
        <v>28</v>
      </c>
      <c r="I89" s="9">
        <f t="shared" si="2"/>
        <v>0</v>
      </c>
      <c r="J89" s="9">
        <f t="shared" si="3"/>
        <v>0</v>
      </c>
      <c r="K89" s="9">
        <f t="shared" si="4"/>
        <v>0</v>
      </c>
      <c r="L89" s="9">
        <f t="shared" si="5"/>
        <v>0</v>
      </c>
      <c r="M89" s="9">
        <f t="shared" si="6"/>
        <v>0</v>
      </c>
      <c r="N89" s="9">
        <f t="shared" si="7"/>
        <v>0</v>
      </c>
      <c r="O89" s="9">
        <f t="shared" si="8"/>
        <v>0</v>
      </c>
      <c r="P89" s="9">
        <f t="shared" si="9"/>
        <v>0</v>
      </c>
      <c r="Q89" s="9">
        <f t="shared" si="10"/>
        <v>0</v>
      </c>
      <c r="R89" s="9">
        <f t="shared" si="11"/>
        <v>0</v>
      </c>
      <c r="S89" s="9">
        <f t="shared" si="12"/>
        <v>0</v>
      </c>
      <c r="T89" s="9">
        <f t="shared" si="13"/>
        <v>0</v>
      </c>
      <c r="U89" s="9">
        <f t="shared" si="14"/>
        <v>12</v>
      </c>
      <c r="V89" s="9">
        <f t="shared" si="15"/>
        <v>0</v>
      </c>
      <c r="W89" s="9">
        <f t="shared" si="16"/>
        <v>0</v>
      </c>
      <c r="X89" s="9">
        <f t="shared" si="17"/>
        <v>0</v>
      </c>
      <c r="Y89" s="9">
        <f t="shared" si="18"/>
        <v>0</v>
      </c>
      <c r="AA89" s="34">
        <f t="shared" si="19"/>
        <v>12</v>
      </c>
    </row>
    <row r="90" spans="1:27" ht="30" customHeight="1" x14ac:dyDescent="0.25">
      <c r="A90" s="11">
        <v>33</v>
      </c>
      <c r="B90" s="11" t="s">
        <v>131</v>
      </c>
      <c r="C90" s="11" t="s">
        <v>108</v>
      </c>
      <c r="D90" s="12"/>
      <c r="E90" s="13" t="s">
        <v>125</v>
      </c>
      <c r="F90" s="11" t="s">
        <v>34</v>
      </c>
      <c r="G90" s="43" t="s">
        <v>126</v>
      </c>
      <c r="H90" s="11" t="s">
        <v>115</v>
      </c>
      <c r="I90" s="9">
        <f t="shared" si="2"/>
        <v>4</v>
      </c>
      <c r="J90" s="9">
        <f t="shared" si="3"/>
        <v>0</v>
      </c>
      <c r="K90" s="9">
        <f t="shared" si="4"/>
        <v>0</v>
      </c>
      <c r="L90" s="9">
        <f t="shared" si="5"/>
        <v>0</v>
      </c>
      <c r="M90" s="9">
        <f t="shared" si="6"/>
        <v>4</v>
      </c>
      <c r="N90" s="9">
        <f t="shared" si="7"/>
        <v>0</v>
      </c>
      <c r="O90" s="9">
        <f t="shared" si="8"/>
        <v>0</v>
      </c>
      <c r="P90" s="9">
        <f t="shared" si="9"/>
        <v>0</v>
      </c>
      <c r="Q90" s="9">
        <f t="shared" si="10"/>
        <v>0</v>
      </c>
      <c r="R90" s="9">
        <f t="shared" si="11"/>
        <v>0</v>
      </c>
      <c r="S90" s="9">
        <f t="shared" si="12"/>
        <v>0</v>
      </c>
      <c r="T90" s="9">
        <f t="shared" si="13"/>
        <v>40</v>
      </c>
      <c r="U90" s="9">
        <f t="shared" si="14"/>
        <v>0</v>
      </c>
      <c r="V90" s="9">
        <f t="shared" si="15"/>
        <v>0</v>
      </c>
      <c r="W90" s="9">
        <f t="shared" si="16"/>
        <v>0</v>
      </c>
      <c r="X90" s="9">
        <f t="shared" si="17"/>
        <v>0</v>
      </c>
      <c r="Y90" s="9">
        <f t="shared" si="18"/>
        <v>0</v>
      </c>
      <c r="AA90" s="34">
        <f t="shared" si="19"/>
        <v>48</v>
      </c>
    </row>
    <row r="91" spans="1:27" ht="36.75" customHeight="1" x14ac:dyDescent="0.25">
      <c r="A91" s="10">
        <v>34</v>
      </c>
      <c r="B91" s="5" t="s">
        <v>131</v>
      </c>
      <c r="C91" s="5" t="s">
        <v>105</v>
      </c>
      <c r="D91" s="3"/>
      <c r="E91" s="44"/>
      <c r="F91" s="5" t="s">
        <v>34</v>
      </c>
      <c r="G91" s="24" t="s">
        <v>105</v>
      </c>
      <c r="H91" s="10" t="s">
        <v>28</v>
      </c>
      <c r="I91" s="9">
        <f t="shared" si="2"/>
        <v>0</v>
      </c>
      <c r="J91" s="9">
        <f t="shared" si="3"/>
        <v>0</v>
      </c>
      <c r="K91" s="9">
        <f t="shared" si="4"/>
        <v>0</v>
      </c>
      <c r="L91" s="9">
        <f t="shared" si="5"/>
        <v>0</v>
      </c>
      <c r="M91" s="9">
        <f t="shared" si="6"/>
        <v>0</v>
      </c>
      <c r="N91" s="9">
        <f t="shared" si="7"/>
        <v>0</v>
      </c>
      <c r="O91" s="9">
        <f t="shared" si="8"/>
        <v>0</v>
      </c>
      <c r="P91" s="9">
        <f t="shared" si="9"/>
        <v>0</v>
      </c>
      <c r="Q91" s="9">
        <f t="shared" si="10"/>
        <v>0</v>
      </c>
      <c r="R91" s="9">
        <f t="shared" si="11"/>
        <v>0</v>
      </c>
      <c r="S91" s="9">
        <f t="shared" si="12"/>
        <v>0</v>
      </c>
      <c r="T91" s="9">
        <f t="shared" si="13"/>
        <v>0</v>
      </c>
      <c r="U91" s="9">
        <f t="shared" si="14"/>
        <v>12</v>
      </c>
      <c r="V91" s="9">
        <f t="shared" si="15"/>
        <v>0</v>
      </c>
      <c r="W91" s="9">
        <f t="shared" si="16"/>
        <v>0</v>
      </c>
      <c r="X91" s="9">
        <f t="shared" si="17"/>
        <v>0</v>
      </c>
      <c r="Y91" s="9">
        <f t="shared" si="18"/>
        <v>0</v>
      </c>
      <c r="AA91" s="34">
        <f t="shared" si="19"/>
        <v>12</v>
      </c>
    </row>
    <row r="92" spans="1:27" ht="37.5" customHeight="1" x14ac:dyDescent="0.25">
      <c r="A92" s="10">
        <v>35</v>
      </c>
      <c r="B92" s="10" t="s">
        <v>132</v>
      </c>
      <c r="C92" s="5" t="s">
        <v>106</v>
      </c>
      <c r="D92" s="3"/>
      <c r="E92" s="44"/>
      <c r="F92" s="5" t="s">
        <v>16</v>
      </c>
      <c r="G92" s="24"/>
      <c r="H92" s="10" t="s">
        <v>28</v>
      </c>
      <c r="I92" s="9">
        <f t="shared" si="2"/>
        <v>0</v>
      </c>
      <c r="J92" s="9">
        <f t="shared" si="3"/>
        <v>0</v>
      </c>
      <c r="K92" s="9">
        <f t="shared" si="4"/>
        <v>0</v>
      </c>
      <c r="L92" s="9">
        <f t="shared" si="5"/>
        <v>0</v>
      </c>
      <c r="M92" s="9">
        <f t="shared" si="6"/>
        <v>0</v>
      </c>
      <c r="N92" s="9">
        <f t="shared" si="7"/>
        <v>0</v>
      </c>
      <c r="O92" s="9">
        <f t="shared" si="8"/>
        <v>0</v>
      </c>
      <c r="P92" s="9">
        <f t="shared" si="9"/>
        <v>0</v>
      </c>
      <c r="Q92" s="9">
        <f t="shared" si="10"/>
        <v>0</v>
      </c>
      <c r="R92" s="9">
        <f t="shared" si="11"/>
        <v>0</v>
      </c>
      <c r="S92" s="9">
        <f t="shared" si="12"/>
        <v>0</v>
      </c>
      <c r="T92" s="9">
        <f t="shared" si="13"/>
        <v>0</v>
      </c>
      <c r="U92" s="9">
        <f t="shared" si="14"/>
        <v>0</v>
      </c>
      <c r="V92" s="9">
        <f t="shared" si="15"/>
        <v>24</v>
      </c>
      <c r="W92" s="9">
        <f t="shared" si="16"/>
        <v>0</v>
      </c>
      <c r="X92" s="9">
        <f t="shared" si="17"/>
        <v>0</v>
      </c>
      <c r="Y92" s="9">
        <f t="shared" si="18"/>
        <v>0</v>
      </c>
      <c r="AA92" s="34">
        <f t="shared" si="19"/>
        <v>24</v>
      </c>
    </row>
    <row r="93" spans="1:27" ht="37.5" customHeight="1" x14ac:dyDescent="0.25">
      <c r="A93" s="10">
        <v>36</v>
      </c>
      <c r="B93" s="10" t="s">
        <v>132</v>
      </c>
      <c r="C93" s="5" t="s">
        <v>108</v>
      </c>
      <c r="D93" s="3"/>
      <c r="E93" s="45" t="s">
        <v>125</v>
      </c>
      <c r="F93" s="5" t="s">
        <v>16</v>
      </c>
      <c r="G93" s="24" t="s">
        <v>125</v>
      </c>
      <c r="H93" s="5" t="s">
        <v>115</v>
      </c>
      <c r="I93" s="9">
        <f t="shared" si="2"/>
        <v>0</v>
      </c>
      <c r="J93" s="9">
        <f t="shared" si="3"/>
        <v>8</v>
      </c>
      <c r="K93" s="9">
        <f t="shared" si="4"/>
        <v>0</v>
      </c>
      <c r="L93" s="9">
        <f t="shared" si="5"/>
        <v>0</v>
      </c>
      <c r="M93" s="9">
        <f t="shared" si="6"/>
        <v>0</v>
      </c>
      <c r="N93" s="9">
        <f t="shared" si="7"/>
        <v>8</v>
      </c>
      <c r="O93" s="9">
        <f t="shared" si="8"/>
        <v>0</v>
      </c>
      <c r="P93" s="9">
        <f t="shared" si="9"/>
        <v>0</v>
      </c>
      <c r="Q93" s="9">
        <f t="shared" si="10"/>
        <v>0</v>
      </c>
      <c r="R93" s="9">
        <f t="shared" si="11"/>
        <v>0</v>
      </c>
      <c r="S93" s="9">
        <f t="shared" si="12"/>
        <v>0</v>
      </c>
      <c r="T93" s="9">
        <f t="shared" si="13"/>
        <v>40</v>
      </c>
      <c r="U93" s="9">
        <f t="shared" si="14"/>
        <v>0</v>
      </c>
      <c r="V93" s="9">
        <f t="shared" si="15"/>
        <v>0</v>
      </c>
      <c r="W93" s="9">
        <f t="shared" si="16"/>
        <v>0</v>
      </c>
      <c r="X93" s="9">
        <f t="shared" si="17"/>
        <v>0</v>
      </c>
      <c r="Y93" s="9">
        <f t="shared" si="18"/>
        <v>0</v>
      </c>
      <c r="AA93" s="34">
        <f t="shared" si="19"/>
        <v>56</v>
      </c>
    </row>
    <row r="94" spans="1:27" ht="37.5" customHeight="1" x14ac:dyDescent="0.25">
      <c r="A94" s="10">
        <v>37</v>
      </c>
      <c r="B94" s="10" t="s">
        <v>133</v>
      </c>
      <c r="C94" s="5" t="s">
        <v>134</v>
      </c>
      <c r="D94" s="3"/>
      <c r="E94" s="45"/>
      <c r="F94" s="5" t="s">
        <v>16</v>
      </c>
      <c r="G94" s="24" t="s">
        <v>105</v>
      </c>
      <c r="H94" s="10" t="s">
        <v>28</v>
      </c>
      <c r="I94" s="9">
        <f t="shared" si="2"/>
        <v>0</v>
      </c>
      <c r="J94" s="9">
        <f t="shared" si="3"/>
        <v>0</v>
      </c>
      <c r="K94" s="9">
        <f t="shared" si="4"/>
        <v>0</v>
      </c>
      <c r="L94" s="9">
        <f t="shared" si="5"/>
        <v>0</v>
      </c>
      <c r="M94" s="9">
        <f t="shared" si="6"/>
        <v>0</v>
      </c>
      <c r="N94" s="9">
        <f t="shared" si="7"/>
        <v>0</v>
      </c>
      <c r="O94" s="9">
        <f t="shared" si="8"/>
        <v>0</v>
      </c>
      <c r="P94" s="9">
        <f t="shared" si="9"/>
        <v>0</v>
      </c>
      <c r="Q94" s="9">
        <f t="shared" si="10"/>
        <v>0</v>
      </c>
      <c r="R94" s="9">
        <f t="shared" si="11"/>
        <v>0</v>
      </c>
      <c r="S94" s="9">
        <f t="shared" si="12"/>
        <v>0</v>
      </c>
      <c r="T94" s="9">
        <f t="shared" si="13"/>
        <v>0</v>
      </c>
      <c r="U94" s="9">
        <f t="shared" si="14"/>
        <v>0</v>
      </c>
      <c r="V94" s="9">
        <f t="shared" si="15"/>
        <v>24</v>
      </c>
      <c r="W94" s="9">
        <f t="shared" si="16"/>
        <v>0</v>
      </c>
      <c r="X94" s="9">
        <f t="shared" si="17"/>
        <v>0</v>
      </c>
      <c r="Y94" s="9">
        <f t="shared" si="18"/>
        <v>0</v>
      </c>
      <c r="AA94" s="34">
        <f t="shared" si="19"/>
        <v>24</v>
      </c>
    </row>
    <row r="95" spans="1:27" ht="37.5" customHeight="1" x14ac:dyDescent="0.25">
      <c r="A95" s="10">
        <v>38</v>
      </c>
      <c r="B95" s="5" t="s">
        <v>135</v>
      </c>
      <c r="C95" s="5" t="s">
        <v>106</v>
      </c>
      <c r="D95" s="3"/>
      <c r="E95" s="45"/>
      <c r="F95" s="5" t="s">
        <v>137</v>
      </c>
      <c r="G95" s="24"/>
      <c r="H95" s="10" t="s">
        <v>28</v>
      </c>
      <c r="I95" s="9">
        <f t="shared" si="2"/>
        <v>0</v>
      </c>
      <c r="J95" s="9">
        <f t="shared" si="3"/>
        <v>0</v>
      </c>
      <c r="K95" s="9">
        <f t="shared" si="4"/>
        <v>0</v>
      </c>
      <c r="L95" s="9">
        <f t="shared" si="5"/>
        <v>0</v>
      </c>
      <c r="M95" s="9">
        <f t="shared" si="6"/>
        <v>0</v>
      </c>
      <c r="N95" s="9">
        <f t="shared" si="7"/>
        <v>0</v>
      </c>
      <c r="O95" s="9">
        <f t="shared" si="8"/>
        <v>0</v>
      </c>
      <c r="P95" s="9">
        <f t="shared" si="9"/>
        <v>0</v>
      </c>
      <c r="Q95" s="9">
        <f t="shared" si="10"/>
        <v>0</v>
      </c>
      <c r="R95" s="9">
        <f t="shared" si="11"/>
        <v>0</v>
      </c>
      <c r="S95" s="9">
        <f t="shared" si="12"/>
        <v>0</v>
      </c>
      <c r="T95" s="9">
        <f t="shared" si="13"/>
        <v>0</v>
      </c>
      <c r="U95" s="9">
        <f t="shared" si="14"/>
        <v>0</v>
      </c>
      <c r="V95" s="9">
        <f t="shared" si="15"/>
        <v>24</v>
      </c>
      <c r="W95" s="9">
        <f t="shared" si="16"/>
        <v>0</v>
      </c>
      <c r="X95" s="9">
        <f t="shared" si="17"/>
        <v>0</v>
      </c>
      <c r="Y95" s="9">
        <f t="shared" si="18"/>
        <v>0</v>
      </c>
      <c r="AA95" s="34">
        <f t="shared" si="19"/>
        <v>24</v>
      </c>
    </row>
    <row r="96" spans="1:27" ht="54.75" customHeight="1" x14ac:dyDescent="0.25">
      <c r="A96" s="10">
        <v>39</v>
      </c>
      <c r="B96" s="5" t="s">
        <v>135</v>
      </c>
      <c r="C96" s="5" t="s">
        <v>108</v>
      </c>
      <c r="D96" s="3"/>
      <c r="E96" s="44" t="s">
        <v>125</v>
      </c>
      <c r="F96" s="5" t="s">
        <v>34</v>
      </c>
      <c r="G96" s="24"/>
      <c r="H96" s="5" t="s">
        <v>115</v>
      </c>
      <c r="I96" s="9">
        <f t="shared" si="2"/>
        <v>4</v>
      </c>
      <c r="J96" s="9">
        <f t="shared" si="3"/>
        <v>0</v>
      </c>
      <c r="K96" s="9">
        <f t="shared" si="4"/>
        <v>0</v>
      </c>
      <c r="L96" s="9">
        <f t="shared" si="5"/>
        <v>0</v>
      </c>
      <c r="M96" s="9">
        <f t="shared" si="6"/>
        <v>4</v>
      </c>
      <c r="N96" s="9">
        <f t="shared" si="7"/>
        <v>0</v>
      </c>
      <c r="O96" s="9">
        <f t="shared" si="8"/>
        <v>0</v>
      </c>
      <c r="P96" s="9">
        <f t="shared" si="9"/>
        <v>0</v>
      </c>
      <c r="Q96" s="9">
        <f t="shared" si="10"/>
        <v>0</v>
      </c>
      <c r="R96" s="9">
        <f t="shared" si="11"/>
        <v>0</v>
      </c>
      <c r="S96" s="9">
        <f t="shared" si="12"/>
        <v>0</v>
      </c>
      <c r="T96" s="9">
        <f t="shared" si="13"/>
        <v>40</v>
      </c>
      <c r="U96" s="9">
        <f t="shared" si="14"/>
        <v>0</v>
      </c>
      <c r="V96" s="9">
        <f t="shared" si="15"/>
        <v>0</v>
      </c>
      <c r="W96" s="9">
        <f t="shared" si="16"/>
        <v>0</v>
      </c>
      <c r="X96" s="9">
        <f t="shared" si="17"/>
        <v>0</v>
      </c>
      <c r="Y96" s="9">
        <f t="shared" si="18"/>
        <v>0</v>
      </c>
      <c r="AA96" s="34">
        <f t="shared" si="19"/>
        <v>48</v>
      </c>
    </row>
    <row r="97" spans="1:30" ht="54.75" customHeight="1" x14ac:dyDescent="0.25">
      <c r="A97" s="10">
        <v>40</v>
      </c>
      <c r="B97" s="5" t="s">
        <v>136</v>
      </c>
      <c r="C97" s="5" t="s">
        <v>105</v>
      </c>
      <c r="D97" s="3"/>
      <c r="E97" s="44"/>
      <c r="F97" s="5" t="s">
        <v>34</v>
      </c>
      <c r="G97" s="24"/>
      <c r="H97" s="10" t="s">
        <v>32</v>
      </c>
      <c r="I97" s="9">
        <f t="shared" si="2"/>
        <v>0</v>
      </c>
      <c r="J97" s="9">
        <f t="shared" si="3"/>
        <v>0</v>
      </c>
      <c r="K97" s="9">
        <f t="shared" si="4"/>
        <v>0</v>
      </c>
      <c r="L97" s="9">
        <f t="shared" si="5"/>
        <v>0</v>
      </c>
      <c r="M97" s="9">
        <f t="shared" si="6"/>
        <v>0</v>
      </c>
      <c r="N97" s="9">
        <f t="shared" si="7"/>
        <v>0</v>
      </c>
      <c r="O97" s="9">
        <f t="shared" si="8"/>
        <v>0</v>
      </c>
      <c r="P97" s="9">
        <f t="shared" si="9"/>
        <v>0</v>
      </c>
      <c r="Q97" s="9">
        <f t="shared" si="10"/>
        <v>0</v>
      </c>
      <c r="R97" s="9">
        <f t="shared" si="11"/>
        <v>0</v>
      </c>
      <c r="S97" s="9">
        <f t="shared" si="12"/>
        <v>0</v>
      </c>
      <c r="T97" s="9">
        <f t="shared" si="13"/>
        <v>0</v>
      </c>
      <c r="U97" s="9">
        <f t="shared" si="14"/>
        <v>12</v>
      </c>
      <c r="V97" s="9">
        <f t="shared" si="15"/>
        <v>0</v>
      </c>
      <c r="W97" s="9">
        <f t="shared" si="16"/>
        <v>0</v>
      </c>
      <c r="X97" s="9">
        <f t="shared" si="17"/>
        <v>0</v>
      </c>
      <c r="Y97" s="9">
        <f t="shared" si="18"/>
        <v>0</v>
      </c>
      <c r="AA97" s="34">
        <f t="shared" si="19"/>
        <v>12</v>
      </c>
    </row>
    <row r="98" spans="1:30" ht="39.75" customHeight="1" x14ac:dyDescent="0.25">
      <c r="A98" s="10">
        <v>41</v>
      </c>
      <c r="B98" s="10" t="s">
        <v>138</v>
      </c>
      <c r="C98" s="5" t="s">
        <v>108</v>
      </c>
      <c r="D98" s="3"/>
      <c r="E98" s="44" t="s">
        <v>125</v>
      </c>
      <c r="F98" s="5" t="s">
        <v>34</v>
      </c>
      <c r="G98" s="24"/>
      <c r="H98" s="5" t="s">
        <v>125</v>
      </c>
      <c r="I98" s="9">
        <f t="shared" si="2"/>
        <v>4</v>
      </c>
      <c r="J98" s="9">
        <f t="shared" si="3"/>
        <v>0</v>
      </c>
      <c r="K98" s="9">
        <f t="shared" si="4"/>
        <v>0</v>
      </c>
      <c r="L98" s="9">
        <f t="shared" si="5"/>
        <v>0</v>
      </c>
      <c r="M98" s="9">
        <f t="shared" si="6"/>
        <v>0</v>
      </c>
      <c r="N98" s="9">
        <f t="shared" si="7"/>
        <v>0</v>
      </c>
      <c r="O98" s="9">
        <f t="shared" si="8"/>
        <v>0</v>
      </c>
      <c r="P98" s="9">
        <f t="shared" si="9"/>
        <v>0</v>
      </c>
      <c r="Q98" s="9">
        <f t="shared" si="10"/>
        <v>0</v>
      </c>
      <c r="R98" s="9">
        <f t="shared" si="11"/>
        <v>0</v>
      </c>
      <c r="S98" s="9">
        <f t="shared" si="12"/>
        <v>0</v>
      </c>
      <c r="T98" s="9">
        <f t="shared" si="13"/>
        <v>0</v>
      </c>
      <c r="U98" s="9">
        <f t="shared" si="14"/>
        <v>0</v>
      </c>
      <c r="V98" s="9">
        <f t="shared" si="15"/>
        <v>0</v>
      </c>
      <c r="W98" s="9">
        <f t="shared" si="16"/>
        <v>0</v>
      </c>
      <c r="X98" s="9">
        <f t="shared" si="17"/>
        <v>0</v>
      </c>
      <c r="Y98" s="9">
        <f t="shared" si="18"/>
        <v>0</v>
      </c>
      <c r="AA98" s="34">
        <f t="shared" si="19"/>
        <v>4</v>
      </c>
    </row>
    <row r="99" spans="1:30" ht="15" customHeight="1" x14ac:dyDescent="0.25"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30" x14ac:dyDescent="0.25">
      <c r="G100" s="124" t="s">
        <v>19</v>
      </c>
      <c r="H100" s="125"/>
      <c r="I100" s="28">
        <f t="shared" ref="I100:Y100" si="20">SUM(I58:I99)</f>
        <v>32</v>
      </c>
      <c r="J100" s="28">
        <f t="shared" si="20"/>
        <v>24</v>
      </c>
      <c r="K100" s="28">
        <f t="shared" si="20"/>
        <v>24</v>
      </c>
      <c r="L100" s="28">
        <f t="shared" si="20"/>
        <v>0</v>
      </c>
      <c r="M100" s="28">
        <f t="shared" si="20"/>
        <v>32</v>
      </c>
      <c r="N100" s="28">
        <f t="shared" si="20"/>
        <v>32</v>
      </c>
      <c r="O100" s="28">
        <f t="shared" si="20"/>
        <v>12</v>
      </c>
      <c r="P100" s="28">
        <f t="shared" si="20"/>
        <v>48</v>
      </c>
      <c r="Q100" s="28">
        <f t="shared" si="20"/>
        <v>0</v>
      </c>
      <c r="R100" s="28">
        <f t="shared" si="20"/>
        <v>0</v>
      </c>
      <c r="S100" s="28">
        <f t="shared" si="20"/>
        <v>0</v>
      </c>
      <c r="T100" s="28">
        <f t="shared" si="20"/>
        <v>520</v>
      </c>
      <c r="U100" s="28">
        <f t="shared" si="20"/>
        <v>156</v>
      </c>
      <c r="V100" s="28">
        <f t="shared" si="20"/>
        <v>168</v>
      </c>
      <c r="W100" s="28">
        <f t="shared" si="20"/>
        <v>200</v>
      </c>
      <c r="X100" s="28">
        <f t="shared" si="20"/>
        <v>60</v>
      </c>
      <c r="Y100" s="28">
        <f t="shared" si="20"/>
        <v>0</v>
      </c>
      <c r="AA100" s="34">
        <f>SUM(I100:Y100)</f>
        <v>1308</v>
      </c>
      <c r="AB100" s="10">
        <f>AA100/160</f>
        <v>8.1750000000000007</v>
      </c>
      <c r="AC100" s="10">
        <v>4</v>
      </c>
      <c r="AD100" s="10">
        <f>AB100/AC100</f>
        <v>2.0437500000000002</v>
      </c>
    </row>
    <row r="101" spans="1:30" x14ac:dyDescent="0.25">
      <c r="G101" s="50"/>
      <c r="H101" s="29"/>
    </row>
    <row r="102" spans="1:30" x14ac:dyDescent="0.25">
      <c r="G102" s="120" t="s">
        <v>6</v>
      </c>
      <c r="H102" s="121"/>
      <c r="I102" s="32">
        <v>50</v>
      </c>
      <c r="J102" s="32">
        <v>50</v>
      </c>
      <c r="K102" s="32">
        <v>50</v>
      </c>
      <c r="L102" s="32">
        <v>50</v>
      </c>
      <c r="M102" s="32">
        <v>50</v>
      </c>
      <c r="N102" s="32">
        <v>50</v>
      </c>
      <c r="O102" s="32">
        <v>50</v>
      </c>
      <c r="P102" s="32">
        <v>50</v>
      </c>
      <c r="Q102" s="32">
        <v>50</v>
      </c>
      <c r="R102" s="32">
        <v>50</v>
      </c>
      <c r="S102" s="32">
        <v>50</v>
      </c>
      <c r="T102" s="32">
        <v>50</v>
      </c>
      <c r="U102" s="32">
        <v>50</v>
      </c>
      <c r="V102" s="32">
        <v>50</v>
      </c>
      <c r="W102" s="32">
        <v>50</v>
      </c>
      <c r="X102" s="32">
        <v>50</v>
      </c>
      <c r="Y102" s="32">
        <v>50</v>
      </c>
    </row>
    <row r="103" spans="1:30" ht="24" customHeight="1" x14ac:dyDescent="0.25"/>
    <row r="104" spans="1:30" x14ac:dyDescent="0.25">
      <c r="I104" s="119" t="s">
        <v>29</v>
      </c>
      <c r="J104" s="119"/>
      <c r="K104" s="119"/>
      <c r="L104" s="119"/>
      <c r="M104" s="119" t="s">
        <v>30</v>
      </c>
      <c r="N104" s="119"/>
      <c r="O104" s="119"/>
      <c r="P104" s="119"/>
      <c r="Q104" s="119" t="s">
        <v>26</v>
      </c>
      <c r="R104" s="119"/>
      <c r="S104" s="119"/>
      <c r="T104" s="119"/>
      <c r="U104" s="119" t="s">
        <v>31</v>
      </c>
      <c r="V104" s="119"/>
      <c r="W104" s="119"/>
      <c r="X104" s="119"/>
      <c r="Y104" s="119"/>
    </row>
    <row r="105" spans="1:30" ht="54" x14ac:dyDescent="0.25">
      <c r="I105" s="4" t="s">
        <v>2</v>
      </c>
      <c r="J105" s="4" t="s">
        <v>0</v>
      </c>
      <c r="K105" s="4" t="s">
        <v>1</v>
      </c>
      <c r="L105" s="4" t="s">
        <v>3</v>
      </c>
      <c r="M105" s="4" t="s">
        <v>2</v>
      </c>
      <c r="N105" s="4" t="s">
        <v>0</v>
      </c>
      <c r="O105" s="4" t="s">
        <v>1</v>
      </c>
      <c r="P105" s="4" t="s">
        <v>3</v>
      </c>
      <c r="Q105" s="4" t="s">
        <v>2</v>
      </c>
      <c r="R105" s="4" t="s">
        <v>0</v>
      </c>
      <c r="S105" s="4" t="s">
        <v>1</v>
      </c>
      <c r="T105" s="4" t="s">
        <v>3</v>
      </c>
      <c r="U105" s="4" t="s">
        <v>2</v>
      </c>
      <c r="V105" s="4" t="s">
        <v>0</v>
      </c>
      <c r="W105" s="4" t="s">
        <v>1</v>
      </c>
      <c r="X105" s="4" t="s">
        <v>3</v>
      </c>
      <c r="Y105" s="4" t="s">
        <v>23</v>
      </c>
    </row>
    <row r="106" spans="1:30" ht="34.5" customHeight="1" x14ac:dyDescent="0.25">
      <c r="A106" s="6">
        <v>1</v>
      </c>
      <c r="B106" s="6" t="s">
        <v>104</v>
      </c>
      <c r="C106" s="6" t="s">
        <v>106</v>
      </c>
      <c r="D106" s="7"/>
      <c r="E106" s="8"/>
      <c r="F106" s="6" t="s">
        <v>18</v>
      </c>
      <c r="G106" s="46" t="s">
        <v>107</v>
      </c>
      <c r="H106" s="6" t="s">
        <v>28</v>
      </c>
      <c r="I106" s="33">
        <f t="shared" ref="I106:I146" si="21">I58*$I$102</f>
        <v>0</v>
      </c>
      <c r="J106" s="33">
        <f t="shared" ref="J106:J146" si="22">J58*$J$102</f>
        <v>0</v>
      </c>
      <c r="K106" s="33">
        <f t="shared" ref="K106:K146" si="23">K58*$K$102</f>
        <v>0</v>
      </c>
      <c r="L106" s="33">
        <f t="shared" ref="L106:L146" si="24">L58*$L$102</f>
        <v>0</v>
      </c>
      <c r="M106" s="33">
        <f t="shared" ref="M106:M146" si="25">M58*$M$102</f>
        <v>0</v>
      </c>
      <c r="N106" s="33">
        <f t="shared" ref="N106:N146" si="26">N58*$N$102</f>
        <v>0</v>
      </c>
      <c r="O106" s="33">
        <f t="shared" ref="O106:O146" si="27">O58*$O$102</f>
        <v>0</v>
      </c>
      <c r="P106" s="33">
        <f t="shared" ref="P106:P146" si="28">P58*$P$102</f>
        <v>0</v>
      </c>
      <c r="Q106" s="33">
        <f t="shared" ref="Q106:Q146" si="29">Q58*$Q$102</f>
        <v>0</v>
      </c>
      <c r="R106" s="33">
        <f t="shared" ref="R106:R146" si="30">R58*$R$102</f>
        <v>0</v>
      </c>
      <c r="S106" s="33">
        <f t="shared" ref="S106:S146" si="31">S58*$S$102</f>
        <v>0</v>
      </c>
      <c r="T106" s="33">
        <f t="shared" ref="T106:T146" si="32">T58*$T$102</f>
        <v>0</v>
      </c>
      <c r="U106" s="33">
        <f t="shared" ref="U106:U146" si="33">U58*$U$102</f>
        <v>0</v>
      </c>
      <c r="V106" s="33">
        <f t="shared" ref="V106:V146" si="34">V58*$V$102</f>
        <v>0</v>
      </c>
      <c r="W106" s="33">
        <f t="shared" ref="W106:W146" si="35">W58*$W$102</f>
        <v>2000</v>
      </c>
      <c r="X106" s="33">
        <f t="shared" ref="X106:X146" si="36">X58*$X$102</f>
        <v>0</v>
      </c>
      <c r="Y106" s="33">
        <f t="shared" ref="Y106:Y146" si="37">Y58*$Y$102</f>
        <v>0</v>
      </c>
      <c r="AA106" s="34">
        <f>SUM(I106:Y106)</f>
        <v>2000</v>
      </c>
    </row>
    <row r="107" spans="1:30" ht="27.75" customHeight="1" x14ac:dyDescent="0.25">
      <c r="A107" s="11">
        <v>2</v>
      </c>
      <c r="B107" s="11" t="s">
        <v>104</v>
      </c>
      <c r="C107" s="11" t="s">
        <v>108</v>
      </c>
      <c r="D107" s="12"/>
      <c r="E107" s="13" t="s">
        <v>109</v>
      </c>
      <c r="F107" s="11" t="s">
        <v>18</v>
      </c>
      <c r="G107" s="43" t="s">
        <v>109</v>
      </c>
      <c r="H107" s="11" t="s">
        <v>17</v>
      </c>
      <c r="I107" s="33">
        <f t="shared" si="21"/>
        <v>0</v>
      </c>
      <c r="J107" s="33">
        <f t="shared" si="22"/>
        <v>0</v>
      </c>
      <c r="K107" s="33">
        <f t="shared" si="23"/>
        <v>0</v>
      </c>
      <c r="L107" s="33">
        <f t="shared" si="24"/>
        <v>0</v>
      </c>
      <c r="M107" s="33">
        <f t="shared" si="25"/>
        <v>0</v>
      </c>
      <c r="N107" s="33">
        <f t="shared" si="26"/>
        <v>0</v>
      </c>
      <c r="O107" s="33">
        <f t="shared" si="27"/>
        <v>600</v>
      </c>
      <c r="P107" s="33">
        <f t="shared" si="28"/>
        <v>0</v>
      </c>
      <c r="Q107" s="33">
        <f t="shared" si="29"/>
        <v>0</v>
      </c>
      <c r="R107" s="33">
        <f t="shared" si="30"/>
        <v>0</v>
      </c>
      <c r="S107" s="33">
        <f t="shared" si="31"/>
        <v>0</v>
      </c>
      <c r="T107" s="33">
        <f t="shared" si="32"/>
        <v>0</v>
      </c>
      <c r="U107" s="33">
        <f t="shared" si="33"/>
        <v>0</v>
      </c>
      <c r="V107" s="33">
        <f t="shared" si="34"/>
        <v>0</v>
      </c>
      <c r="W107" s="33">
        <f t="shared" si="35"/>
        <v>0</v>
      </c>
      <c r="X107" s="33">
        <f t="shared" si="36"/>
        <v>0</v>
      </c>
      <c r="Y107" s="33">
        <f t="shared" si="37"/>
        <v>0</v>
      </c>
      <c r="AA107" s="34">
        <f>SUM(I107:Y107)</f>
        <v>600</v>
      </c>
    </row>
    <row r="108" spans="1:30" ht="32.25" customHeight="1" x14ac:dyDescent="0.25">
      <c r="A108" s="15">
        <v>3</v>
      </c>
      <c r="B108" s="15" t="s">
        <v>110</v>
      </c>
      <c r="C108" s="11" t="s">
        <v>106</v>
      </c>
      <c r="D108" s="39"/>
      <c r="E108" s="40"/>
      <c r="F108" s="11" t="s">
        <v>111</v>
      </c>
      <c r="G108" s="43" t="s">
        <v>112</v>
      </c>
      <c r="H108" s="15" t="s">
        <v>28</v>
      </c>
      <c r="I108" s="33">
        <f t="shared" si="21"/>
        <v>0</v>
      </c>
      <c r="J108" s="33">
        <f t="shared" si="22"/>
        <v>0</v>
      </c>
      <c r="K108" s="33">
        <f t="shared" si="23"/>
        <v>0</v>
      </c>
      <c r="L108" s="33">
        <f t="shared" si="24"/>
        <v>0</v>
      </c>
      <c r="M108" s="33">
        <f t="shared" si="25"/>
        <v>0</v>
      </c>
      <c r="N108" s="33">
        <f t="shared" si="26"/>
        <v>0</v>
      </c>
      <c r="O108" s="33">
        <f t="shared" si="27"/>
        <v>0</v>
      </c>
      <c r="P108" s="33">
        <f t="shared" si="28"/>
        <v>0</v>
      </c>
      <c r="Q108" s="33">
        <f t="shared" si="29"/>
        <v>0</v>
      </c>
      <c r="R108" s="33">
        <f t="shared" si="30"/>
        <v>0</v>
      </c>
      <c r="S108" s="33">
        <f t="shared" si="31"/>
        <v>0</v>
      </c>
      <c r="T108" s="33">
        <f t="shared" si="32"/>
        <v>0</v>
      </c>
      <c r="U108" s="33">
        <f t="shared" si="33"/>
        <v>0</v>
      </c>
      <c r="V108" s="33">
        <f t="shared" si="34"/>
        <v>0</v>
      </c>
      <c r="W108" s="33">
        <f t="shared" si="35"/>
        <v>0</v>
      </c>
      <c r="X108" s="33">
        <f t="shared" si="36"/>
        <v>3000</v>
      </c>
      <c r="Y108" s="33">
        <f t="shared" si="37"/>
        <v>0</v>
      </c>
      <c r="AA108" s="34">
        <f t="shared" ref="AA108:AA146" si="38">SUM(I108:Y108)</f>
        <v>3000</v>
      </c>
    </row>
    <row r="109" spans="1:30" ht="23.25" customHeight="1" x14ac:dyDescent="0.25">
      <c r="A109" s="15">
        <v>4</v>
      </c>
      <c r="B109" s="15" t="s">
        <v>110</v>
      </c>
      <c r="C109" s="11" t="s">
        <v>108</v>
      </c>
      <c r="D109" s="39"/>
      <c r="E109" s="40" t="s">
        <v>113</v>
      </c>
      <c r="F109" s="11" t="s">
        <v>114</v>
      </c>
      <c r="G109" s="43"/>
      <c r="H109" s="11" t="s">
        <v>115</v>
      </c>
      <c r="I109" s="33">
        <f t="shared" si="21"/>
        <v>0</v>
      </c>
      <c r="J109" s="33">
        <f t="shared" si="22"/>
        <v>0</v>
      </c>
      <c r="K109" s="33">
        <f t="shared" si="23"/>
        <v>600</v>
      </c>
      <c r="L109" s="33">
        <f t="shared" si="24"/>
        <v>0</v>
      </c>
      <c r="M109" s="33">
        <f t="shared" si="25"/>
        <v>0</v>
      </c>
      <c r="N109" s="33">
        <f t="shared" si="26"/>
        <v>0</v>
      </c>
      <c r="O109" s="33">
        <f t="shared" si="27"/>
        <v>0</v>
      </c>
      <c r="P109" s="33">
        <f t="shared" si="28"/>
        <v>1200</v>
      </c>
      <c r="Q109" s="33">
        <f t="shared" si="29"/>
        <v>0</v>
      </c>
      <c r="R109" s="33">
        <f t="shared" si="30"/>
        <v>0</v>
      </c>
      <c r="S109" s="33">
        <f t="shared" si="31"/>
        <v>0</v>
      </c>
      <c r="T109" s="33">
        <f t="shared" si="32"/>
        <v>2000</v>
      </c>
      <c r="U109" s="33">
        <f t="shared" si="33"/>
        <v>0</v>
      </c>
      <c r="V109" s="33">
        <f t="shared" si="34"/>
        <v>0</v>
      </c>
      <c r="W109" s="33">
        <f t="shared" si="35"/>
        <v>0</v>
      </c>
      <c r="X109" s="33">
        <f t="shared" si="36"/>
        <v>0</v>
      </c>
      <c r="Y109" s="33">
        <f t="shared" si="37"/>
        <v>0</v>
      </c>
      <c r="AA109" s="34">
        <f t="shared" si="38"/>
        <v>3800</v>
      </c>
    </row>
    <row r="110" spans="1:30" ht="27" customHeight="1" x14ac:dyDescent="0.25">
      <c r="A110" s="15">
        <v>5</v>
      </c>
      <c r="B110" s="15" t="s">
        <v>110</v>
      </c>
      <c r="C110" s="11" t="s">
        <v>105</v>
      </c>
      <c r="D110" s="39"/>
      <c r="E110" s="40" t="s">
        <v>105</v>
      </c>
      <c r="F110" s="11" t="s">
        <v>18</v>
      </c>
      <c r="G110" s="43" t="s">
        <v>105</v>
      </c>
      <c r="H110" s="15" t="s">
        <v>105</v>
      </c>
      <c r="I110" s="33">
        <f t="shared" si="21"/>
        <v>0</v>
      </c>
      <c r="J110" s="33">
        <f t="shared" si="22"/>
        <v>0</v>
      </c>
      <c r="K110" s="33">
        <f t="shared" si="23"/>
        <v>0</v>
      </c>
      <c r="L110" s="33">
        <f t="shared" si="24"/>
        <v>0</v>
      </c>
      <c r="M110" s="33">
        <f t="shared" si="25"/>
        <v>200</v>
      </c>
      <c r="N110" s="33">
        <f t="shared" si="26"/>
        <v>0</v>
      </c>
      <c r="O110" s="33">
        <f t="shared" si="27"/>
        <v>0</v>
      </c>
      <c r="P110" s="33">
        <f t="shared" si="28"/>
        <v>0</v>
      </c>
      <c r="Q110" s="33">
        <f t="shared" si="29"/>
        <v>0</v>
      </c>
      <c r="R110" s="33">
        <f t="shared" si="30"/>
        <v>0</v>
      </c>
      <c r="S110" s="33">
        <f t="shared" si="31"/>
        <v>0</v>
      </c>
      <c r="T110" s="33">
        <f t="shared" si="32"/>
        <v>0</v>
      </c>
      <c r="U110" s="33">
        <f t="shared" si="33"/>
        <v>0</v>
      </c>
      <c r="V110" s="33">
        <f t="shared" si="34"/>
        <v>0</v>
      </c>
      <c r="W110" s="33">
        <f t="shared" si="35"/>
        <v>2000</v>
      </c>
      <c r="X110" s="33">
        <f t="shared" si="36"/>
        <v>0</v>
      </c>
      <c r="Y110" s="33">
        <f t="shared" si="37"/>
        <v>0</v>
      </c>
      <c r="AA110" s="34">
        <f t="shared" si="38"/>
        <v>2200</v>
      </c>
    </row>
    <row r="111" spans="1:30" ht="26.25" customHeight="1" x14ac:dyDescent="0.25">
      <c r="A111" s="15">
        <v>6</v>
      </c>
      <c r="B111" s="15" t="s">
        <v>116</v>
      </c>
      <c r="C111" s="11" t="s">
        <v>108</v>
      </c>
      <c r="D111" s="39"/>
      <c r="E111" s="40" t="s">
        <v>117</v>
      </c>
      <c r="F111" s="11" t="s">
        <v>111</v>
      </c>
      <c r="G111" s="43"/>
      <c r="H111" s="11" t="s">
        <v>115</v>
      </c>
      <c r="I111" s="33">
        <f t="shared" si="21"/>
        <v>0</v>
      </c>
      <c r="J111" s="33">
        <f t="shared" si="22"/>
        <v>0</v>
      </c>
      <c r="K111" s="33">
        <f t="shared" si="23"/>
        <v>600</v>
      </c>
      <c r="L111" s="33">
        <f t="shared" si="24"/>
        <v>0</v>
      </c>
      <c r="M111" s="33">
        <f t="shared" si="25"/>
        <v>0</v>
      </c>
      <c r="N111" s="33">
        <f t="shared" si="26"/>
        <v>0</v>
      </c>
      <c r="O111" s="33">
        <f t="shared" si="27"/>
        <v>0</v>
      </c>
      <c r="P111" s="33">
        <f t="shared" si="28"/>
        <v>1200</v>
      </c>
      <c r="Q111" s="33">
        <f t="shared" si="29"/>
        <v>0</v>
      </c>
      <c r="R111" s="33">
        <f t="shared" si="30"/>
        <v>0</v>
      </c>
      <c r="S111" s="33">
        <f t="shared" si="31"/>
        <v>0</v>
      </c>
      <c r="T111" s="33">
        <f t="shared" si="32"/>
        <v>2000</v>
      </c>
      <c r="U111" s="33">
        <f t="shared" si="33"/>
        <v>0</v>
      </c>
      <c r="V111" s="33">
        <f t="shared" si="34"/>
        <v>0</v>
      </c>
      <c r="W111" s="33">
        <f t="shared" si="35"/>
        <v>0</v>
      </c>
      <c r="X111" s="33">
        <f t="shared" si="36"/>
        <v>0</v>
      </c>
      <c r="Y111" s="33">
        <f t="shared" si="37"/>
        <v>0</v>
      </c>
      <c r="AA111" s="34">
        <f t="shared" si="38"/>
        <v>3800</v>
      </c>
    </row>
    <row r="112" spans="1:30" ht="24" customHeight="1" x14ac:dyDescent="0.25">
      <c r="A112" s="15">
        <v>7</v>
      </c>
      <c r="B112" s="15" t="s">
        <v>116</v>
      </c>
      <c r="C112" s="11" t="s">
        <v>105</v>
      </c>
      <c r="D112" s="39"/>
      <c r="E112" s="40" t="s">
        <v>105</v>
      </c>
      <c r="F112" s="11" t="s">
        <v>18</v>
      </c>
      <c r="G112" s="43" t="s">
        <v>105</v>
      </c>
      <c r="H112" s="15" t="s">
        <v>105</v>
      </c>
      <c r="I112" s="33">
        <f t="shared" si="21"/>
        <v>0</v>
      </c>
      <c r="J112" s="33">
        <f t="shared" si="22"/>
        <v>0</v>
      </c>
      <c r="K112" s="33">
        <f t="shared" si="23"/>
        <v>0</v>
      </c>
      <c r="L112" s="33">
        <f t="shared" si="24"/>
        <v>0</v>
      </c>
      <c r="M112" s="33">
        <f t="shared" si="25"/>
        <v>0</v>
      </c>
      <c r="N112" s="33">
        <f t="shared" si="26"/>
        <v>0</v>
      </c>
      <c r="O112" s="33">
        <f t="shared" si="27"/>
        <v>0</v>
      </c>
      <c r="P112" s="33">
        <f t="shared" si="28"/>
        <v>0</v>
      </c>
      <c r="Q112" s="33">
        <f t="shared" si="29"/>
        <v>0</v>
      </c>
      <c r="R112" s="33">
        <f t="shared" si="30"/>
        <v>0</v>
      </c>
      <c r="S112" s="33">
        <f t="shared" si="31"/>
        <v>0</v>
      </c>
      <c r="T112" s="33">
        <f t="shared" si="32"/>
        <v>0</v>
      </c>
      <c r="U112" s="33">
        <f t="shared" si="33"/>
        <v>0</v>
      </c>
      <c r="V112" s="33">
        <f t="shared" si="34"/>
        <v>0</v>
      </c>
      <c r="W112" s="33">
        <f t="shared" si="35"/>
        <v>2000</v>
      </c>
      <c r="X112" s="33">
        <f t="shared" si="36"/>
        <v>0</v>
      </c>
      <c r="Y112" s="33">
        <f t="shared" si="37"/>
        <v>0</v>
      </c>
      <c r="AA112" s="34">
        <f t="shared" si="38"/>
        <v>2000</v>
      </c>
    </row>
    <row r="113" spans="1:27" ht="31.5" customHeight="1" x14ac:dyDescent="0.25">
      <c r="A113" s="15">
        <v>8</v>
      </c>
      <c r="B113" s="11" t="s">
        <v>118</v>
      </c>
      <c r="C113" s="11" t="s">
        <v>106</v>
      </c>
      <c r="D113" s="39"/>
      <c r="E113" s="40"/>
      <c r="F113" s="11" t="s">
        <v>16</v>
      </c>
      <c r="G113" s="43"/>
      <c r="H113" s="15" t="s">
        <v>28</v>
      </c>
      <c r="I113" s="33">
        <f t="shared" si="21"/>
        <v>0</v>
      </c>
      <c r="J113" s="33">
        <f t="shared" si="22"/>
        <v>0</v>
      </c>
      <c r="K113" s="33">
        <f t="shared" si="23"/>
        <v>0</v>
      </c>
      <c r="L113" s="33">
        <f t="shared" si="24"/>
        <v>0</v>
      </c>
      <c r="M113" s="33">
        <f t="shared" si="25"/>
        <v>0</v>
      </c>
      <c r="N113" s="33">
        <f t="shared" si="26"/>
        <v>0</v>
      </c>
      <c r="O113" s="33">
        <f t="shared" si="27"/>
        <v>0</v>
      </c>
      <c r="P113" s="33">
        <f t="shared" si="28"/>
        <v>0</v>
      </c>
      <c r="Q113" s="33">
        <f t="shared" si="29"/>
        <v>0</v>
      </c>
      <c r="R113" s="33">
        <f t="shared" si="30"/>
        <v>0</v>
      </c>
      <c r="S113" s="33">
        <f t="shared" si="31"/>
        <v>0</v>
      </c>
      <c r="T113" s="33">
        <f t="shared" si="32"/>
        <v>0</v>
      </c>
      <c r="U113" s="33">
        <f t="shared" si="33"/>
        <v>0</v>
      </c>
      <c r="V113" s="33">
        <f t="shared" si="34"/>
        <v>1200</v>
      </c>
      <c r="W113" s="33">
        <f t="shared" si="35"/>
        <v>0</v>
      </c>
      <c r="X113" s="33">
        <f t="shared" si="36"/>
        <v>0</v>
      </c>
      <c r="Y113" s="33">
        <f t="shared" si="37"/>
        <v>0</v>
      </c>
      <c r="AA113" s="34">
        <f t="shared" si="38"/>
        <v>1200</v>
      </c>
    </row>
    <row r="114" spans="1:27" ht="29.25" customHeight="1" x14ac:dyDescent="0.25">
      <c r="A114" s="15">
        <v>9</v>
      </c>
      <c r="B114" s="11" t="s">
        <v>118</v>
      </c>
      <c r="C114" s="11" t="s">
        <v>108</v>
      </c>
      <c r="D114" s="39"/>
      <c r="E114" s="40"/>
      <c r="F114" s="11" t="s">
        <v>16</v>
      </c>
      <c r="G114" s="43"/>
      <c r="H114" s="11" t="s">
        <v>119</v>
      </c>
      <c r="I114" s="33">
        <f t="shared" si="21"/>
        <v>0</v>
      </c>
      <c r="J114" s="33">
        <f t="shared" si="22"/>
        <v>400</v>
      </c>
      <c r="K114" s="33">
        <f t="shared" si="23"/>
        <v>0</v>
      </c>
      <c r="L114" s="33">
        <f t="shared" si="24"/>
        <v>0</v>
      </c>
      <c r="M114" s="33">
        <f t="shared" si="25"/>
        <v>0</v>
      </c>
      <c r="N114" s="33">
        <f t="shared" si="26"/>
        <v>400</v>
      </c>
      <c r="O114" s="33">
        <f t="shared" si="27"/>
        <v>0</v>
      </c>
      <c r="P114" s="33">
        <f t="shared" si="28"/>
        <v>0</v>
      </c>
      <c r="Q114" s="33">
        <f t="shared" si="29"/>
        <v>0</v>
      </c>
      <c r="R114" s="33">
        <f t="shared" si="30"/>
        <v>0</v>
      </c>
      <c r="S114" s="33">
        <f t="shared" si="31"/>
        <v>0</v>
      </c>
      <c r="T114" s="33">
        <f t="shared" si="32"/>
        <v>2000</v>
      </c>
      <c r="U114" s="33">
        <f t="shared" si="33"/>
        <v>0</v>
      </c>
      <c r="V114" s="33">
        <f t="shared" si="34"/>
        <v>0</v>
      </c>
      <c r="W114" s="33">
        <f t="shared" si="35"/>
        <v>0</v>
      </c>
      <c r="X114" s="33">
        <f t="shared" si="36"/>
        <v>0</v>
      </c>
      <c r="Y114" s="33">
        <f t="shared" si="37"/>
        <v>0</v>
      </c>
      <c r="AA114" s="34">
        <f t="shared" si="38"/>
        <v>2800</v>
      </c>
    </row>
    <row r="115" spans="1:27" ht="24.75" customHeight="1" x14ac:dyDescent="0.25">
      <c r="A115" s="15">
        <v>10</v>
      </c>
      <c r="B115" s="11" t="s">
        <v>118</v>
      </c>
      <c r="C115" s="11" t="s">
        <v>105</v>
      </c>
      <c r="D115" s="39"/>
      <c r="E115" s="40" t="s">
        <v>105</v>
      </c>
      <c r="F115" s="11" t="s">
        <v>18</v>
      </c>
      <c r="G115" s="43" t="s">
        <v>105</v>
      </c>
      <c r="H115" s="15" t="s">
        <v>105</v>
      </c>
      <c r="I115" s="33">
        <f t="shared" si="21"/>
        <v>0</v>
      </c>
      <c r="J115" s="33">
        <f t="shared" si="22"/>
        <v>0</v>
      </c>
      <c r="K115" s="33">
        <f t="shared" si="23"/>
        <v>0</v>
      </c>
      <c r="L115" s="33">
        <f t="shared" si="24"/>
        <v>0</v>
      </c>
      <c r="M115" s="33">
        <f t="shared" si="25"/>
        <v>0</v>
      </c>
      <c r="N115" s="33">
        <f t="shared" si="26"/>
        <v>0</v>
      </c>
      <c r="O115" s="33">
        <f t="shared" si="27"/>
        <v>0</v>
      </c>
      <c r="P115" s="33">
        <f t="shared" si="28"/>
        <v>0</v>
      </c>
      <c r="Q115" s="33">
        <f t="shared" si="29"/>
        <v>0</v>
      </c>
      <c r="R115" s="33">
        <f t="shared" si="30"/>
        <v>0</v>
      </c>
      <c r="S115" s="33">
        <f t="shared" si="31"/>
        <v>0</v>
      </c>
      <c r="T115" s="33">
        <f t="shared" si="32"/>
        <v>0</v>
      </c>
      <c r="U115" s="33">
        <f t="shared" si="33"/>
        <v>0</v>
      </c>
      <c r="V115" s="33">
        <f t="shared" si="34"/>
        <v>0</v>
      </c>
      <c r="W115" s="33">
        <f t="shared" si="35"/>
        <v>2000</v>
      </c>
      <c r="X115" s="33">
        <f t="shared" si="36"/>
        <v>0</v>
      </c>
      <c r="Y115" s="33">
        <f t="shared" si="37"/>
        <v>0</v>
      </c>
      <c r="AA115" s="34">
        <f t="shared" si="38"/>
        <v>2000</v>
      </c>
    </row>
    <row r="116" spans="1:27" ht="26.25" customHeight="1" x14ac:dyDescent="0.25">
      <c r="A116" s="15">
        <v>11</v>
      </c>
      <c r="B116" s="15" t="s">
        <v>120</v>
      </c>
      <c r="C116" s="11" t="s">
        <v>106</v>
      </c>
      <c r="D116" s="39"/>
      <c r="E116" s="40"/>
      <c r="F116" s="11" t="s">
        <v>34</v>
      </c>
      <c r="G116" s="43"/>
      <c r="H116" s="15" t="s">
        <v>28</v>
      </c>
      <c r="I116" s="33">
        <f t="shared" si="21"/>
        <v>0</v>
      </c>
      <c r="J116" s="33">
        <f t="shared" si="22"/>
        <v>0</v>
      </c>
      <c r="K116" s="33">
        <f t="shared" si="23"/>
        <v>0</v>
      </c>
      <c r="L116" s="33">
        <f t="shared" si="24"/>
        <v>0</v>
      </c>
      <c r="M116" s="33">
        <f t="shared" si="25"/>
        <v>0</v>
      </c>
      <c r="N116" s="33">
        <f t="shared" si="26"/>
        <v>0</v>
      </c>
      <c r="O116" s="33">
        <f t="shared" si="27"/>
        <v>0</v>
      </c>
      <c r="P116" s="33">
        <f t="shared" si="28"/>
        <v>0</v>
      </c>
      <c r="Q116" s="33">
        <f t="shared" si="29"/>
        <v>0</v>
      </c>
      <c r="R116" s="33">
        <f t="shared" si="30"/>
        <v>0</v>
      </c>
      <c r="S116" s="33">
        <f t="shared" si="31"/>
        <v>0</v>
      </c>
      <c r="T116" s="33">
        <f t="shared" si="32"/>
        <v>0</v>
      </c>
      <c r="U116" s="33">
        <f t="shared" si="33"/>
        <v>600</v>
      </c>
      <c r="V116" s="33">
        <f t="shared" si="34"/>
        <v>0</v>
      </c>
      <c r="W116" s="33">
        <f t="shared" si="35"/>
        <v>0</v>
      </c>
      <c r="X116" s="33">
        <f t="shared" si="36"/>
        <v>0</v>
      </c>
      <c r="Y116" s="33">
        <f t="shared" si="37"/>
        <v>0</v>
      </c>
      <c r="AA116" s="34">
        <f t="shared" si="38"/>
        <v>600</v>
      </c>
    </row>
    <row r="117" spans="1:27" s="20" customFormat="1" ht="29.25" customHeight="1" x14ac:dyDescent="0.25">
      <c r="A117" s="17">
        <v>12</v>
      </c>
      <c r="B117" s="17" t="s">
        <v>120</v>
      </c>
      <c r="C117" s="16" t="s">
        <v>108</v>
      </c>
      <c r="D117" s="41"/>
      <c r="E117" s="42"/>
      <c r="F117" s="16" t="s">
        <v>34</v>
      </c>
      <c r="G117" s="47"/>
      <c r="H117" s="16" t="s">
        <v>115</v>
      </c>
      <c r="I117" s="33">
        <f t="shared" si="21"/>
        <v>200</v>
      </c>
      <c r="J117" s="33">
        <f t="shared" si="22"/>
        <v>0</v>
      </c>
      <c r="K117" s="33">
        <f t="shared" si="23"/>
        <v>0</v>
      </c>
      <c r="L117" s="33">
        <f t="shared" si="24"/>
        <v>0</v>
      </c>
      <c r="M117" s="33">
        <f t="shared" si="25"/>
        <v>200</v>
      </c>
      <c r="N117" s="33">
        <f t="shared" si="26"/>
        <v>0</v>
      </c>
      <c r="O117" s="33">
        <f t="shared" si="27"/>
        <v>0</v>
      </c>
      <c r="P117" s="33">
        <f t="shared" si="28"/>
        <v>0</v>
      </c>
      <c r="Q117" s="33">
        <f t="shared" si="29"/>
        <v>0</v>
      </c>
      <c r="R117" s="33">
        <f t="shared" si="30"/>
        <v>0</v>
      </c>
      <c r="S117" s="33">
        <f t="shared" si="31"/>
        <v>0</v>
      </c>
      <c r="T117" s="33">
        <f t="shared" si="32"/>
        <v>2000</v>
      </c>
      <c r="U117" s="33">
        <f t="shared" si="33"/>
        <v>0</v>
      </c>
      <c r="V117" s="33">
        <f t="shared" si="34"/>
        <v>0</v>
      </c>
      <c r="W117" s="33">
        <f t="shared" si="35"/>
        <v>0</v>
      </c>
      <c r="X117" s="33">
        <f t="shared" si="36"/>
        <v>0</v>
      </c>
      <c r="Y117" s="33">
        <f t="shared" si="37"/>
        <v>0</v>
      </c>
      <c r="AA117" s="34">
        <f t="shared" si="38"/>
        <v>2400</v>
      </c>
    </row>
    <row r="118" spans="1:27" ht="45" customHeight="1" x14ac:dyDescent="0.25">
      <c r="A118" s="15">
        <v>13</v>
      </c>
      <c r="B118" s="15" t="s">
        <v>120</v>
      </c>
      <c r="C118" s="11" t="s">
        <v>105</v>
      </c>
      <c r="D118" s="39"/>
      <c r="E118" s="40" t="s">
        <v>105</v>
      </c>
      <c r="F118" s="11" t="s">
        <v>34</v>
      </c>
      <c r="G118" s="43" t="s">
        <v>105</v>
      </c>
      <c r="H118" s="15" t="s">
        <v>105</v>
      </c>
      <c r="I118" s="33">
        <f t="shared" si="21"/>
        <v>0</v>
      </c>
      <c r="J118" s="33">
        <f t="shared" si="22"/>
        <v>0</v>
      </c>
      <c r="K118" s="33">
        <f t="shared" si="23"/>
        <v>0</v>
      </c>
      <c r="L118" s="33">
        <f t="shared" si="24"/>
        <v>0</v>
      </c>
      <c r="M118" s="33">
        <f t="shared" si="25"/>
        <v>0</v>
      </c>
      <c r="N118" s="33">
        <f t="shared" si="26"/>
        <v>0</v>
      </c>
      <c r="O118" s="33">
        <f t="shared" si="27"/>
        <v>0</v>
      </c>
      <c r="P118" s="33">
        <f t="shared" si="28"/>
        <v>0</v>
      </c>
      <c r="Q118" s="33">
        <f t="shared" si="29"/>
        <v>0</v>
      </c>
      <c r="R118" s="33">
        <f t="shared" si="30"/>
        <v>0</v>
      </c>
      <c r="S118" s="33">
        <f t="shared" si="31"/>
        <v>0</v>
      </c>
      <c r="T118" s="33">
        <f t="shared" si="32"/>
        <v>0</v>
      </c>
      <c r="U118" s="33">
        <f t="shared" si="33"/>
        <v>600</v>
      </c>
      <c r="V118" s="33">
        <f t="shared" si="34"/>
        <v>0</v>
      </c>
      <c r="W118" s="33">
        <f t="shared" si="35"/>
        <v>0</v>
      </c>
      <c r="X118" s="33">
        <f t="shared" si="36"/>
        <v>0</v>
      </c>
      <c r="Y118" s="33">
        <f t="shared" si="37"/>
        <v>0</v>
      </c>
      <c r="AA118" s="34">
        <f t="shared" si="38"/>
        <v>600</v>
      </c>
    </row>
    <row r="119" spans="1:27" ht="28.5" customHeight="1" x14ac:dyDescent="0.25">
      <c r="A119" s="15">
        <v>14</v>
      </c>
      <c r="B119" s="11" t="s">
        <v>121</v>
      </c>
      <c r="C119" s="11" t="s">
        <v>106</v>
      </c>
      <c r="D119" s="39"/>
      <c r="E119" s="40"/>
      <c r="F119" s="11" t="s">
        <v>16</v>
      </c>
      <c r="G119" s="43"/>
      <c r="H119" s="15" t="s">
        <v>28</v>
      </c>
      <c r="I119" s="33">
        <f t="shared" si="21"/>
        <v>0</v>
      </c>
      <c r="J119" s="33">
        <f t="shared" si="22"/>
        <v>0</v>
      </c>
      <c r="K119" s="33">
        <f t="shared" si="23"/>
        <v>0</v>
      </c>
      <c r="L119" s="33">
        <f t="shared" si="24"/>
        <v>0</v>
      </c>
      <c r="M119" s="33">
        <f t="shared" si="25"/>
        <v>0</v>
      </c>
      <c r="N119" s="33">
        <f t="shared" si="26"/>
        <v>0</v>
      </c>
      <c r="O119" s="33">
        <f t="shared" si="27"/>
        <v>0</v>
      </c>
      <c r="P119" s="33">
        <f t="shared" si="28"/>
        <v>0</v>
      </c>
      <c r="Q119" s="33">
        <f t="shared" si="29"/>
        <v>0</v>
      </c>
      <c r="R119" s="33">
        <f t="shared" si="30"/>
        <v>0</v>
      </c>
      <c r="S119" s="33">
        <f t="shared" si="31"/>
        <v>0</v>
      </c>
      <c r="T119" s="33">
        <f t="shared" si="32"/>
        <v>0</v>
      </c>
      <c r="U119" s="33">
        <f t="shared" si="33"/>
        <v>0</v>
      </c>
      <c r="V119" s="33">
        <f t="shared" si="34"/>
        <v>1200</v>
      </c>
      <c r="W119" s="33">
        <f t="shared" si="35"/>
        <v>0</v>
      </c>
      <c r="X119" s="33">
        <f t="shared" si="36"/>
        <v>0</v>
      </c>
      <c r="Y119" s="33">
        <f t="shared" si="37"/>
        <v>0</v>
      </c>
      <c r="AA119" s="34">
        <f t="shared" si="38"/>
        <v>1200</v>
      </c>
    </row>
    <row r="120" spans="1:27" ht="44.25" customHeight="1" x14ac:dyDescent="0.25">
      <c r="A120" s="21">
        <v>15</v>
      </c>
      <c r="B120" s="21" t="s">
        <v>121</v>
      </c>
      <c r="C120" s="21" t="s">
        <v>108</v>
      </c>
      <c r="D120" s="22"/>
      <c r="E120" s="23" t="s">
        <v>122</v>
      </c>
      <c r="F120" s="21" t="s">
        <v>16</v>
      </c>
      <c r="G120" s="48" t="s">
        <v>123</v>
      </c>
      <c r="H120" s="21" t="s">
        <v>33</v>
      </c>
      <c r="I120" s="33">
        <f t="shared" si="21"/>
        <v>0</v>
      </c>
      <c r="J120" s="33">
        <f t="shared" si="22"/>
        <v>0</v>
      </c>
      <c r="K120" s="33">
        <f t="shared" si="23"/>
        <v>0</v>
      </c>
      <c r="L120" s="33">
        <f t="shared" si="24"/>
        <v>0</v>
      </c>
      <c r="M120" s="33">
        <f t="shared" si="25"/>
        <v>0</v>
      </c>
      <c r="N120" s="33">
        <f t="shared" si="26"/>
        <v>400</v>
      </c>
      <c r="O120" s="33">
        <f t="shared" si="27"/>
        <v>0</v>
      </c>
      <c r="P120" s="33">
        <f t="shared" si="28"/>
        <v>0</v>
      </c>
      <c r="Q120" s="33">
        <f t="shared" si="29"/>
        <v>0</v>
      </c>
      <c r="R120" s="33">
        <f t="shared" si="30"/>
        <v>0</v>
      </c>
      <c r="S120" s="33">
        <f t="shared" si="31"/>
        <v>0</v>
      </c>
      <c r="T120" s="33">
        <f t="shared" si="32"/>
        <v>2000</v>
      </c>
      <c r="U120" s="33">
        <f t="shared" si="33"/>
        <v>0</v>
      </c>
      <c r="V120" s="33">
        <f t="shared" si="34"/>
        <v>0</v>
      </c>
      <c r="W120" s="33">
        <f t="shared" si="35"/>
        <v>0</v>
      </c>
      <c r="X120" s="33">
        <f t="shared" si="36"/>
        <v>0</v>
      </c>
      <c r="Y120" s="33">
        <f t="shared" si="37"/>
        <v>0</v>
      </c>
      <c r="AA120" s="34">
        <f t="shared" si="38"/>
        <v>2400</v>
      </c>
    </row>
    <row r="121" spans="1:27" ht="27.75" customHeight="1" x14ac:dyDescent="0.25">
      <c r="A121" s="11">
        <v>16</v>
      </c>
      <c r="B121" s="11" t="s">
        <v>121</v>
      </c>
      <c r="C121" s="11" t="s">
        <v>105</v>
      </c>
      <c r="D121" s="12"/>
      <c r="E121" s="13" t="s">
        <v>105</v>
      </c>
      <c r="F121" s="11" t="s">
        <v>114</v>
      </c>
      <c r="G121" s="43" t="s">
        <v>105</v>
      </c>
      <c r="H121" s="11" t="s">
        <v>105</v>
      </c>
      <c r="I121" s="33">
        <f t="shared" si="21"/>
        <v>0</v>
      </c>
      <c r="J121" s="33">
        <f t="shared" si="22"/>
        <v>0</v>
      </c>
      <c r="K121" s="33">
        <f t="shared" si="23"/>
        <v>0</v>
      </c>
      <c r="L121" s="33">
        <f t="shared" si="24"/>
        <v>0</v>
      </c>
      <c r="M121" s="33">
        <f t="shared" si="25"/>
        <v>0</v>
      </c>
      <c r="N121" s="33">
        <f t="shared" si="26"/>
        <v>0</v>
      </c>
      <c r="O121" s="33">
        <f t="shared" si="27"/>
        <v>0</v>
      </c>
      <c r="P121" s="33">
        <f t="shared" si="28"/>
        <v>0</v>
      </c>
      <c r="Q121" s="33">
        <f t="shared" si="29"/>
        <v>0</v>
      </c>
      <c r="R121" s="33">
        <f t="shared" si="30"/>
        <v>0</v>
      </c>
      <c r="S121" s="33">
        <f t="shared" si="31"/>
        <v>0</v>
      </c>
      <c r="T121" s="33">
        <f t="shared" si="32"/>
        <v>0</v>
      </c>
      <c r="U121" s="33">
        <f t="shared" si="33"/>
        <v>0</v>
      </c>
      <c r="V121" s="33">
        <f t="shared" si="34"/>
        <v>0</v>
      </c>
      <c r="W121" s="33">
        <f t="shared" si="35"/>
        <v>2000</v>
      </c>
      <c r="X121" s="33">
        <f t="shared" si="36"/>
        <v>0</v>
      </c>
      <c r="Y121" s="33">
        <f t="shared" si="37"/>
        <v>0</v>
      </c>
      <c r="AA121" s="34">
        <f t="shared" si="38"/>
        <v>2000</v>
      </c>
    </row>
    <row r="122" spans="1:27" ht="25.5" customHeight="1" x14ac:dyDescent="0.25">
      <c r="A122" s="11">
        <v>17</v>
      </c>
      <c r="B122" s="11" t="s">
        <v>124</v>
      </c>
      <c r="C122" s="11" t="s">
        <v>106</v>
      </c>
      <c r="D122" s="12"/>
      <c r="E122" s="13"/>
      <c r="F122" s="11" t="s">
        <v>34</v>
      </c>
      <c r="G122" s="43"/>
      <c r="H122" s="11" t="s">
        <v>28</v>
      </c>
      <c r="I122" s="33">
        <f t="shared" si="21"/>
        <v>0</v>
      </c>
      <c r="J122" s="33">
        <f t="shared" si="22"/>
        <v>0</v>
      </c>
      <c r="K122" s="33">
        <f t="shared" si="23"/>
        <v>0</v>
      </c>
      <c r="L122" s="33">
        <f t="shared" si="24"/>
        <v>0</v>
      </c>
      <c r="M122" s="33">
        <f t="shared" si="25"/>
        <v>0</v>
      </c>
      <c r="N122" s="33">
        <f t="shared" si="26"/>
        <v>0</v>
      </c>
      <c r="O122" s="33">
        <f t="shared" si="27"/>
        <v>0</v>
      </c>
      <c r="P122" s="33">
        <f t="shared" si="28"/>
        <v>0</v>
      </c>
      <c r="Q122" s="33">
        <f t="shared" si="29"/>
        <v>0</v>
      </c>
      <c r="R122" s="33">
        <f t="shared" si="30"/>
        <v>0</v>
      </c>
      <c r="S122" s="33">
        <f t="shared" si="31"/>
        <v>0</v>
      </c>
      <c r="T122" s="33">
        <f t="shared" si="32"/>
        <v>0</v>
      </c>
      <c r="U122" s="33">
        <f t="shared" si="33"/>
        <v>600</v>
      </c>
      <c r="V122" s="33">
        <f t="shared" si="34"/>
        <v>0</v>
      </c>
      <c r="W122" s="33">
        <f t="shared" si="35"/>
        <v>0</v>
      </c>
      <c r="X122" s="33">
        <f t="shared" si="36"/>
        <v>0</v>
      </c>
      <c r="Y122" s="33">
        <f t="shared" si="37"/>
        <v>0</v>
      </c>
      <c r="AA122" s="34">
        <f t="shared" si="38"/>
        <v>600</v>
      </c>
    </row>
    <row r="123" spans="1:27" ht="27.75" customHeight="1" x14ac:dyDescent="0.25">
      <c r="A123" s="11">
        <v>18</v>
      </c>
      <c r="B123" s="11" t="s">
        <v>124</v>
      </c>
      <c r="C123" s="11" t="s">
        <v>108</v>
      </c>
      <c r="D123" s="12"/>
      <c r="E123" s="13" t="s">
        <v>125</v>
      </c>
      <c r="F123" s="11" t="s">
        <v>34</v>
      </c>
      <c r="G123" s="43" t="s">
        <v>126</v>
      </c>
      <c r="H123" s="11" t="s">
        <v>115</v>
      </c>
      <c r="I123" s="33">
        <f t="shared" si="21"/>
        <v>200</v>
      </c>
      <c r="J123" s="33">
        <f t="shared" si="22"/>
        <v>0</v>
      </c>
      <c r="K123" s="33">
        <f t="shared" si="23"/>
        <v>0</v>
      </c>
      <c r="L123" s="33">
        <f t="shared" si="24"/>
        <v>0</v>
      </c>
      <c r="M123" s="33">
        <f t="shared" si="25"/>
        <v>200</v>
      </c>
      <c r="N123" s="33">
        <f t="shared" si="26"/>
        <v>0</v>
      </c>
      <c r="O123" s="33">
        <f t="shared" si="27"/>
        <v>0</v>
      </c>
      <c r="P123" s="33">
        <f t="shared" si="28"/>
        <v>0</v>
      </c>
      <c r="Q123" s="33">
        <f t="shared" si="29"/>
        <v>0</v>
      </c>
      <c r="R123" s="33">
        <f t="shared" si="30"/>
        <v>0</v>
      </c>
      <c r="S123" s="33">
        <f t="shared" si="31"/>
        <v>0</v>
      </c>
      <c r="T123" s="33">
        <f t="shared" si="32"/>
        <v>2000</v>
      </c>
      <c r="U123" s="33">
        <f t="shared" si="33"/>
        <v>0</v>
      </c>
      <c r="V123" s="33">
        <f t="shared" si="34"/>
        <v>0</v>
      </c>
      <c r="W123" s="33">
        <f t="shared" si="35"/>
        <v>0</v>
      </c>
      <c r="X123" s="33">
        <f t="shared" si="36"/>
        <v>0</v>
      </c>
      <c r="Y123" s="33">
        <f t="shared" si="37"/>
        <v>0</v>
      </c>
      <c r="AA123" s="34">
        <f t="shared" si="38"/>
        <v>2400</v>
      </c>
    </row>
    <row r="124" spans="1:27" ht="27.75" customHeight="1" x14ac:dyDescent="0.25">
      <c r="A124" s="11">
        <v>19</v>
      </c>
      <c r="B124" s="11" t="s">
        <v>124</v>
      </c>
      <c r="C124" s="11" t="s">
        <v>105</v>
      </c>
      <c r="D124" s="12"/>
      <c r="E124" s="13" t="s">
        <v>105</v>
      </c>
      <c r="F124" s="11" t="s">
        <v>16</v>
      </c>
      <c r="G124" s="43" t="s">
        <v>105</v>
      </c>
      <c r="H124" s="11" t="s">
        <v>28</v>
      </c>
      <c r="I124" s="33">
        <f t="shared" si="21"/>
        <v>0</v>
      </c>
      <c r="J124" s="33">
        <f t="shared" si="22"/>
        <v>0</v>
      </c>
      <c r="K124" s="33">
        <f t="shared" si="23"/>
        <v>0</v>
      </c>
      <c r="L124" s="33">
        <f t="shared" si="24"/>
        <v>0</v>
      </c>
      <c r="M124" s="33">
        <f t="shared" si="25"/>
        <v>0</v>
      </c>
      <c r="N124" s="33">
        <f t="shared" si="26"/>
        <v>0</v>
      </c>
      <c r="O124" s="33">
        <f t="shared" si="27"/>
        <v>0</v>
      </c>
      <c r="P124" s="33">
        <f t="shared" si="28"/>
        <v>0</v>
      </c>
      <c r="Q124" s="33">
        <f t="shared" si="29"/>
        <v>0</v>
      </c>
      <c r="R124" s="33">
        <f t="shared" si="30"/>
        <v>0</v>
      </c>
      <c r="S124" s="33">
        <f t="shared" si="31"/>
        <v>0</v>
      </c>
      <c r="T124" s="33">
        <f t="shared" si="32"/>
        <v>0</v>
      </c>
      <c r="U124" s="33">
        <f t="shared" si="33"/>
        <v>0</v>
      </c>
      <c r="V124" s="33">
        <f t="shared" si="34"/>
        <v>1200</v>
      </c>
      <c r="W124" s="33">
        <f t="shared" si="35"/>
        <v>0</v>
      </c>
      <c r="X124" s="33">
        <f t="shared" si="36"/>
        <v>0</v>
      </c>
      <c r="Y124" s="33">
        <f t="shared" si="37"/>
        <v>0</v>
      </c>
      <c r="AA124" s="34">
        <f t="shared" si="38"/>
        <v>1200</v>
      </c>
    </row>
    <row r="125" spans="1:27" ht="27.75" customHeight="1" x14ac:dyDescent="0.25">
      <c r="A125" s="11">
        <v>20</v>
      </c>
      <c r="B125" s="11" t="s">
        <v>127</v>
      </c>
      <c r="C125" s="11" t="s">
        <v>106</v>
      </c>
      <c r="D125" s="12"/>
      <c r="E125" s="13"/>
      <c r="F125" s="11" t="s">
        <v>34</v>
      </c>
      <c r="G125" s="43"/>
      <c r="H125" s="11" t="s">
        <v>28</v>
      </c>
      <c r="I125" s="33">
        <f t="shared" si="21"/>
        <v>0</v>
      </c>
      <c r="J125" s="33">
        <f t="shared" si="22"/>
        <v>0</v>
      </c>
      <c r="K125" s="33">
        <f t="shared" si="23"/>
        <v>0</v>
      </c>
      <c r="L125" s="33">
        <f t="shared" si="24"/>
        <v>0</v>
      </c>
      <c r="M125" s="33">
        <f t="shared" si="25"/>
        <v>0</v>
      </c>
      <c r="N125" s="33">
        <f t="shared" si="26"/>
        <v>0</v>
      </c>
      <c r="O125" s="33">
        <f t="shared" si="27"/>
        <v>0</v>
      </c>
      <c r="P125" s="33">
        <f t="shared" si="28"/>
        <v>0</v>
      </c>
      <c r="Q125" s="33">
        <f t="shared" si="29"/>
        <v>0</v>
      </c>
      <c r="R125" s="33">
        <f t="shared" si="30"/>
        <v>0</v>
      </c>
      <c r="S125" s="33">
        <f t="shared" si="31"/>
        <v>0</v>
      </c>
      <c r="T125" s="33">
        <f t="shared" si="32"/>
        <v>0</v>
      </c>
      <c r="U125" s="33">
        <f t="shared" si="33"/>
        <v>600</v>
      </c>
      <c r="V125" s="33">
        <f t="shared" si="34"/>
        <v>0</v>
      </c>
      <c r="W125" s="33">
        <f t="shared" si="35"/>
        <v>0</v>
      </c>
      <c r="X125" s="33">
        <f t="shared" si="36"/>
        <v>0</v>
      </c>
      <c r="Y125" s="33">
        <f t="shared" si="37"/>
        <v>0</v>
      </c>
      <c r="AA125" s="34">
        <f t="shared" si="38"/>
        <v>600</v>
      </c>
    </row>
    <row r="126" spans="1:27" ht="25.5" customHeight="1" x14ac:dyDescent="0.25">
      <c r="A126" s="11">
        <v>21</v>
      </c>
      <c r="B126" s="11" t="s">
        <v>127</v>
      </c>
      <c r="C126" s="11" t="s">
        <v>108</v>
      </c>
      <c r="D126" s="12"/>
      <c r="E126" s="13" t="s">
        <v>125</v>
      </c>
      <c r="F126" s="11" t="s">
        <v>34</v>
      </c>
      <c r="G126" s="43" t="s">
        <v>126</v>
      </c>
      <c r="H126" s="11" t="s">
        <v>115</v>
      </c>
      <c r="I126" s="33">
        <f t="shared" si="21"/>
        <v>200</v>
      </c>
      <c r="J126" s="33">
        <f t="shared" si="22"/>
        <v>0</v>
      </c>
      <c r="K126" s="33">
        <f t="shared" si="23"/>
        <v>0</v>
      </c>
      <c r="L126" s="33">
        <f t="shared" si="24"/>
        <v>0</v>
      </c>
      <c r="M126" s="33">
        <f t="shared" si="25"/>
        <v>200</v>
      </c>
      <c r="N126" s="33">
        <f t="shared" si="26"/>
        <v>0</v>
      </c>
      <c r="O126" s="33">
        <f t="shared" si="27"/>
        <v>0</v>
      </c>
      <c r="P126" s="33">
        <f t="shared" si="28"/>
        <v>0</v>
      </c>
      <c r="Q126" s="33">
        <f t="shared" si="29"/>
        <v>0</v>
      </c>
      <c r="R126" s="33">
        <f t="shared" si="30"/>
        <v>0</v>
      </c>
      <c r="S126" s="33">
        <f t="shared" si="31"/>
        <v>0</v>
      </c>
      <c r="T126" s="33">
        <f t="shared" si="32"/>
        <v>2000</v>
      </c>
      <c r="U126" s="33">
        <f t="shared" si="33"/>
        <v>0</v>
      </c>
      <c r="V126" s="33">
        <f t="shared" si="34"/>
        <v>0</v>
      </c>
      <c r="W126" s="33">
        <f t="shared" si="35"/>
        <v>0</v>
      </c>
      <c r="X126" s="33">
        <f t="shared" si="36"/>
        <v>0</v>
      </c>
      <c r="Y126" s="33">
        <f t="shared" si="37"/>
        <v>0</v>
      </c>
      <c r="AA126" s="34">
        <f t="shared" si="38"/>
        <v>2400</v>
      </c>
    </row>
    <row r="127" spans="1:27" ht="27" customHeight="1" x14ac:dyDescent="0.25">
      <c r="A127" s="11">
        <v>22</v>
      </c>
      <c r="B127" s="11" t="s">
        <v>127</v>
      </c>
      <c r="C127" s="11" t="s">
        <v>105</v>
      </c>
      <c r="D127" s="12"/>
      <c r="E127" s="13" t="s">
        <v>105</v>
      </c>
      <c r="F127" s="11" t="s">
        <v>16</v>
      </c>
      <c r="G127" s="43" t="s">
        <v>105</v>
      </c>
      <c r="H127" s="11" t="s">
        <v>105</v>
      </c>
      <c r="I127" s="33">
        <f t="shared" si="21"/>
        <v>0</v>
      </c>
      <c r="J127" s="33">
        <f t="shared" si="22"/>
        <v>0</v>
      </c>
      <c r="K127" s="33">
        <f t="shared" si="23"/>
        <v>0</v>
      </c>
      <c r="L127" s="33">
        <f t="shared" si="24"/>
        <v>0</v>
      </c>
      <c r="M127" s="33">
        <f t="shared" si="25"/>
        <v>0</v>
      </c>
      <c r="N127" s="33">
        <f t="shared" si="26"/>
        <v>0</v>
      </c>
      <c r="O127" s="33">
        <f t="shared" si="27"/>
        <v>0</v>
      </c>
      <c r="P127" s="33">
        <f t="shared" si="28"/>
        <v>0</v>
      </c>
      <c r="Q127" s="33">
        <f t="shared" si="29"/>
        <v>0</v>
      </c>
      <c r="R127" s="33">
        <f t="shared" si="30"/>
        <v>0</v>
      </c>
      <c r="S127" s="33">
        <f t="shared" si="31"/>
        <v>0</v>
      </c>
      <c r="T127" s="33">
        <f t="shared" si="32"/>
        <v>0</v>
      </c>
      <c r="U127" s="33">
        <f t="shared" si="33"/>
        <v>0</v>
      </c>
      <c r="V127" s="33">
        <f t="shared" si="34"/>
        <v>1200</v>
      </c>
      <c r="W127" s="33">
        <f t="shared" si="35"/>
        <v>0</v>
      </c>
      <c r="X127" s="33">
        <f t="shared" si="36"/>
        <v>0</v>
      </c>
      <c r="Y127" s="33">
        <f t="shared" si="37"/>
        <v>0</v>
      </c>
      <c r="AA127" s="34">
        <f t="shared" si="38"/>
        <v>1200</v>
      </c>
    </row>
    <row r="128" spans="1:27" ht="28.5" customHeight="1" x14ac:dyDescent="0.25">
      <c r="A128" s="11">
        <v>23</v>
      </c>
      <c r="B128" s="11" t="s">
        <v>128</v>
      </c>
      <c r="C128" s="11" t="s">
        <v>106</v>
      </c>
      <c r="D128" s="12"/>
      <c r="E128" s="13"/>
      <c r="F128" s="11" t="s">
        <v>34</v>
      </c>
      <c r="G128" s="43"/>
      <c r="H128" s="11" t="s">
        <v>28</v>
      </c>
      <c r="I128" s="33">
        <f t="shared" si="21"/>
        <v>0</v>
      </c>
      <c r="J128" s="33">
        <f t="shared" si="22"/>
        <v>0</v>
      </c>
      <c r="K128" s="33">
        <f t="shared" si="23"/>
        <v>0</v>
      </c>
      <c r="L128" s="33">
        <f t="shared" si="24"/>
        <v>0</v>
      </c>
      <c r="M128" s="33">
        <f t="shared" si="25"/>
        <v>0</v>
      </c>
      <c r="N128" s="33">
        <f t="shared" si="26"/>
        <v>0</v>
      </c>
      <c r="O128" s="33">
        <f t="shared" si="27"/>
        <v>0</v>
      </c>
      <c r="P128" s="33">
        <f t="shared" si="28"/>
        <v>0</v>
      </c>
      <c r="Q128" s="33">
        <f t="shared" si="29"/>
        <v>0</v>
      </c>
      <c r="R128" s="33">
        <f t="shared" si="30"/>
        <v>0</v>
      </c>
      <c r="S128" s="33">
        <f t="shared" si="31"/>
        <v>0</v>
      </c>
      <c r="T128" s="33">
        <f t="shared" si="32"/>
        <v>0</v>
      </c>
      <c r="U128" s="33">
        <f t="shared" si="33"/>
        <v>600</v>
      </c>
      <c r="V128" s="33">
        <f t="shared" si="34"/>
        <v>0</v>
      </c>
      <c r="W128" s="33">
        <f t="shared" si="35"/>
        <v>0</v>
      </c>
      <c r="X128" s="33">
        <f t="shared" si="36"/>
        <v>0</v>
      </c>
      <c r="Y128" s="33">
        <f t="shared" si="37"/>
        <v>0</v>
      </c>
      <c r="AA128" s="34">
        <f t="shared" si="38"/>
        <v>600</v>
      </c>
    </row>
    <row r="129" spans="1:27" ht="30" customHeight="1" x14ac:dyDescent="0.25">
      <c r="A129" s="11">
        <v>24</v>
      </c>
      <c r="B129" s="11" t="s">
        <v>128</v>
      </c>
      <c r="C129" s="11" t="s">
        <v>108</v>
      </c>
      <c r="D129" s="12"/>
      <c r="E129" s="13" t="s">
        <v>125</v>
      </c>
      <c r="F129" s="11" t="s">
        <v>16</v>
      </c>
      <c r="G129" s="43" t="s">
        <v>126</v>
      </c>
      <c r="H129" s="11" t="s">
        <v>115</v>
      </c>
      <c r="I129" s="33">
        <f t="shared" si="21"/>
        <v>0</v>
      </c>
      <c r="J129" s="33">
        <f t="shared" si="22"/>
        <v>400</v>
      </c>
      <c r="K129" s="33">
        <f t="shared" si="23"/>
        <v>0</v>
      </c>
      <c r="L129" s="33">
        <f t="shared" si="24"/>
        <v>0</v>
      </c>
      <c r="M129" s="33">
        <f t="shared" si="25"/>
        <v>0</v>
      </c>
      <c r="N129" s="33">
        <f t="shared" si="26"/>
        <v>400</v>
      </c>
      <c r="O129" s="33">
        <f t="shared" si="27"/>
        <v>0</v>
      </c>
      <c r="P129" s="33">
        <f t="shared" si="28"/>
        <v>0</v>
      </c>
      <c r="Q129" s="33">
        <f t="shared" si="29"/>
        <v>0</v>
      </c>
      <c r="R129" s="33">
        <f t="shared" si="30"/>
        <v>0</v>
      </c>
      <c r="S129" s="33">
        <f t="shared" si="31"/>
        <v>0</v>
      </c>
      <c r="T129" s="33">
        <f t="shared" si="32"/>
        <v>2000</v>
      </c>
      <c r="U129" s="33">
        <f t="shared" si="33"/>
        <v>0</v>
      </c>
      <c r="V129" s="33">
        <f t="shared" si="34"/>
        <v>0</v>
      </c>
      <c r="W129" s="33">
        <f t="shared" si="35"/>
        <v>0</v>
      </c>
      <c r="X129" s="33">
        <f t="shared" si="36"/>
        <v>0</v>
      </c>
      <c r="Y129" s="33">
        <f t="shared" si="37"/>
        <v>0</v>
      </c>
      <c r="AA129" s="34">
        <f t="shared" si="38"/>
        <v>2800</v>
      </c>
    </row>
    <row r="130" spans="1:27" ht="28.5" customHeight="1" x14ac:dyDescent="0.25">
      <c r="A130" s="11">
        <v>25</v>
      </c>
      <c r="B130" s="11" t="s">
        <v>128</v>
      </c>
      <c r="C130" s="11" t="s">
        <v>105</v>
      </c>
      <c r="D130" s="12"/>
      <c r="E130" s="13" t="s">
        <v>105</v>
      </c>
      <c r="F130" s="11" t="s">
        <v>34</v>
      </c>
      <c r="G130" s="43" t="s">
        <v>105</v>
      </c>
      <c r="H130" s="11" t="s">
        <v>105</v>
      </c>
      <c r="I130" s="33">
        <f t="shared" si="21"/>
        <v>0</v>
      </c>
      <c r="J130" s="33">
        <f t="shared" si="22"/>
        <v>0</v>
      </c>
      <c r="K130" s="33">
        <f t="shared" si="23"/>
        <v>0</v>
      </c>
      <c r="L130" s="33">
        <f t="shared" si="24"/>
        <v>0</v>
      </c>
      <c r="M130" s="33">
        <f t="shared" si="25"/>
        <v>0</v>
      </c>
      <c r="N130" s="33">
        <f t="shared" si="26"/>
        <v>0</v>
      </c>
      <c r="O130" s="33">
        <f t="shared" si="27"/>
        <v>0</v>
      </c>
      <c r="P130" s="33">
        <f t="shared" si="28"/>
        <v>0</v>
      </c>
      <c r="Q130" s="33">
        <f t="shared" si="29"/>
        <v>0</v>
      </c>
      <c r="R130" s="33">
        <f t="shared" si="30"/>
        <v>0</v>
      </c>
      <c r="S130" s="33">
        <f t="shared" si="31"/>
        <v>0</v>
      </c>
      <c r="T130" s="33">
        <f t="shared" si="32"/>
        <v>0</v>
      </c>
      <c r="U130" s="33">
        <f t="shared" si="33"/>
        <v>600</v>
      </c>
      <c r="V130" s="33">
        <f t="shared" si="34"/>
        <v>0</v>
      </c>
      <c r="W130" s="33">
        <f t="shared" si="35"/>
        <v>0</v>
      </c>
      <c r="X130" s="33">
        <f t="shared" si="36"/>
        <v>0</v>
      </c>
      <c r="Y130" s="33">
        <f t="shared" si="37"/>
        <v>0</v>
      </c>
      <c r="AA130" s="34">
        <f t="shared" si="38"/>
        <v>600</v>
      </c>
    </row>
    <row r="131" spans="1:27" ht="28.5" customHeight="1" x14ac:dyDescent="0.25">
      <c r="A131" s="11">
        <v>26</v>
      </c>
      <c r="B131" s="11" t="s">
        <v>129</v>
      </c>
      <c r="C131" s="11" t="s">
        <v>106</v>
      </c>
      <c r="D131" s="12"/>
      <c r="E131" s="13"/>
      <c r="F131" s="11" t="s">
        <v>34</v>
      </c>
      <c r="G131" s="43"/>
      <c r="H131" s="11" t="s">
        <v>28</v>
      </c>
      <c r="I131" s="33">
        <f t="shared" si="21"/>
        <v>0</v>
      </c>
      <c r="J131" s="33">
        <f t="shared" si="22"/>
        <v>0</v>
      </c>
      <c r="K131" s="33">
        <f t="shared" si="23"/>
        <v>0</v>
      </c>
      <c r="L131" s="33">
        <f t="shared" si="24"/>
        <v>0</v>
      </c>
      <c r="M131" s="33">
        <f t="shared" si="25"/>
        <v>0</v>
      </c>
      <c r="N131" s="33">
        <f t="shared" si="26"/>
        <v>0</v>
      </c>
      <c r="O131" s="33">
        <f t="shared" si="27"/>
        <v>0</v>
      </c>
      <c r="P131" s="33">
        <f t="shared" si="28"/>
        <v>0</v>
      </c>
      <c r="Q131" s="33">
        <f t="shared" si="29"/>
        <v>0</v>
      </c>
      <c r="R131" s="33">
        <f t="shared" si="30"/>
        <v>0</v>
      </c>
      <c r="S131" s="33">
        <f t="shared" si="31"/>
        <v>0</v>
      </c>
      <c r="T131" s="33">
        <f t="shared" si="32"/>
        <v>0</v>
      </c>
      <c r="U131" s="33">
        <f t="shared" si="33"/>
        <v>600</v>
      </c>
      <c r="V131" s="33">
        <f t="shared" si="34"/>
        <v>0</v>
      </c>
      <c r="W131" s="33">
        <f t="shared" si="35"/>
        <v>0</v>
      </c>
      <c r="X131" s="33">
        <f t="shared" si="36"/>
        <v>0</v>
      </c>
      <c r="Y131" s="33">
        <f t="shared" si="37"/>
        <v>0</v>
      </c>
      <c r="AA131" s="34">
        <f t="shared" si="38"/>
        <v>600</v>
      </c>
    </row>
    <row r="132" spans="1:27" ht="28.5" customHeight="1" x14ac:dyDescent="0.25">
      <c r="A132" s="11">
        <v>27</v>
      </c>
      <c r="B132" s="11" t="s">
        <v>129</v>
      </c>
      <c r="C132" s="11" t="s">
        <v>108</v>
      </c>
      <c r="D132" s="12"/>
      <c r="E132" s="13" t="s">
        <v>125</v>
      </c>
      <c r="F132" s="11" t="s">
        <v>34</v>
      </c>
      <c r="G132" s="43" t="s">
        <v>126</v>
      </c>
      <c r="H132" s="11" t="s">
        <v>115</v>
      </c>
      <c r="I132" s="33">
        <f t="shared" si="21"/>
        <v>200</v>
      </c>
      <c r="J132" s="33">
        <f t="shared" si="22"/>
        <v>0</v>
      </c>
      <c r="K132" s="33">
        <f t="shared" si="23"/>
        <v>0</v>
      </c>
      <c r="L132" s="33">
        <f t="shared" si="24"/>
        <v>0</v>
      </c>
      <c r="M132" s="33">
        <f t="shared" si="25"/>
        <v>200</v>
      </c>
      <c r="N132" s="33">
        <f t="shared" si="26"/>
        <v>0</v>
      </c>
      <c r="O132" s="33">
        <f t="shared" si="27"/>
        <v>0</v>
      </c>
      <c r="P132" s="33">
        <f t="shared" si="28"/>
        <v>0</v>
      </c>
      <c r="Q132" s="33">
        <f t="shared" si="29"/>
        <v>0</v>
      </c>
      <c r="R132" s="33">
        <f t="shared" si="30"/>
        <v>0</v>
      </c>
      <c r="S132" s="33">
        <f t="shared" si="31"/>
        <v>0</v>
      </c>
      <c r="T132" s="33">
        <f t="shared" si="32"/>
        <v>2000</v>
      </c>
      <c r="U132" s="33">
        <f t="shared" si="33"/>
        <v>0</v>
      </c>
      <c r="V132" s="33">
        <f t="shared" si="34"/>
        <v>0</v>
      </c>
      <c r="W132" s="33">
        <f t="shared" si="35"/>
        <v>0</v>
      </c>
      <c r="X132" s="33">
        <f t="shared" si="36"/>
        <v>0</v>
      </c>
      <c r="Y132" s="33">
        <f t="shared" si="37"/>
        <v>0</v>
      </c>
      <c r="AA132" s="34">
        <f t="shared" si="38"/>
        <v>2400</v>
      </c>
    </row>
    <row r="133" spans="1:27" ht="33" customHeight="1" x14ac:dyDescent="0.25">
      <c r="A133" s="11">
        <v>28</v>
      </c>
      <c r="B133" s="11" t="s">
        <v>129</v>
      </c>
      <c r="C133" s="11" t="s">
        <v>105</v>
      </c>
      <c r="D133" s="12"/>
      <c r="E133" s="13" t="s">
        <v>105</v>
      </c>
      <c r="F133" s="11" t="s">
        <v>34</v>
      </c>
      <c r="G133" s="43" t="s">
        <v>105</v>
      </c>
      <c r="H133" s="11" t="s">
        <v>28</v>
      </c>
      <c r="I133" s="33">
        <f t="shared" si="21"/>
        <v>0</v>
      </c>
      <c r="J133" s="33">
        <f t="shared" si="22"/>
        <v>0</v>
      </c>
      <c r="K133" s="33">
        <f t="shared" si="23"/>
        <v>0</v>
      </c>
      <c r="L133" s="33">
        <f t="shared" si="24"/>
        <v>0</v>
      </c>
      <c r="M133" s="33">
        <f t="shared" si="25"/>
        <v>0</v>
      </c>
      <c r="N133" s="33">
        <f t="shared" si="26"/>
        <v>0</v>
      </c>
      <c r="O133" s="33">
        <f t="shared" si="27"/>
        <v>0</v>
      </c>
      <c r="P133" s="33">
        <f t="shared" si="28"/>
        <v>0</v>
      </c>
      <c r="Q133" s="33">
        <f t="shared" si="29"/>
        <v>0</v>
      </c>
      <c r="R133" s="33">
        <f t="shared" si="30"/>
        <v>0</v>
      </c>
      <c r="S133" s="33">
        <f t="shared" si="31"/>
        <v>0</v>
      </c>
      <c r="T133" s="33">
        <f t="shared" si="32"/>
        <v>0</v>
      </c>
      <c r="U133" s="33">
        <f t="shared" si="33"/>
        <v>600</v>
      </c>
      <c r="V133" s="33">
        <f t="shared" si="34"/>
        <v>0</v>
      </c>
      <c r="W133" s="33">
        <f t="shared" si="35"/>
        <v>0</v>
      </c>
      <c r="X133" s="33">
        <f t="shared" si="36"/>
        <v>0</v>
      </c>
      <c r="Y133" s="33">
        <f t="shared" si="37"/>
        <v>0</v>
      </c>
      <c r="AA133" s="34">
        <f t="shared" si="38"/>
        <v>600</v>
      </c>
    </row>
    <row r="134" spans="1:27" ht="27.75" customHeight="1" x14ac:dyDescent="0.25">
      <c r="A134" s="11">
        <v>29</v>
      </c>
      <c r="B134" s="11" t="s">
        <v>130</v>
      </c>
      <c r="C134" s="11" t="s">
        <v>106</v>
      </c>
      <c r="D134" s="12"/>
      <c r="E134" s="13"/>
      <c r="F134" s="11" t="s">
        <v>34</v>
      </c>
      <c r="G134" s="43"/>
      <c r="H134" s="11" t="s">
        <v>28</v>
      </c>
      <c r="I134" s="33">
        <f t="shared" si="21"/>
        <v>0</v>
      </c>
      <c r="J134" s="33">
        <f t="shared" si="22"/>
        <v>0</v>
      </c>
      <c r="K134" s="33">
        <f t="shared" si="23"/>
        <v>0</v>
      </c>
      <c r="L134" s="33">
        <f t="shared" si="24"/>
        <v>0</v>
      </c>
      <c r="M134" s="33">
        <f t="shared" si="25"/>
        <v>0</v>
      </c>
      <c r="N134" s="33">
        <f t="shared" si="26"/>
        <v>0</v>
      </c>
      <c r="O134" s="33">
        <f t="shared" si="27"/>
        <v>0</v>
      </c>
      <c r="P134" s="33">
        <f t="shared" si="28"/>
        <v>0</v>
      </c>
      <c r="Q134" s="33">
        <f t="shared" si="29"/>
        <v>0</v>
      </c>
      <c r="R134" s="33">
        <f t="shared" si="30"/>
        <v>0</v>
      </c>
      <c r="S134" s="33">
        <f t="shared" si="31"/>
        <v>0</v>
      </c>
      <c r="T134" s="33">
        <f t="shared" si="32"/>
        <v>0</v>
      </c>
      <c r="U134" s="33">
        <f t="shared" si="33"/>
        <v>600</v>
      </c>
      <c r="V134" s="33">
        <f t="shared" si="34"/>
        <v>0</v>
      </c>
      <c r="W134" s="33">
        <f t="shared" si="35"/>
        <v>0</v>
      </c>
      <c r="X134" s="33">
        <f t="shared" si="36"/>
        <v>0</v>
      </c>
      <c r="Y134" s="33">
        <f t="shared" si="37"/>
        <v>0</v>
      </c>
      <c r="AA134" s="34">
        <f t="shared" si="38"/>
        <v>600</v>
      </c>
    </row>
    <row r="135" spans="1:27" ht="30.75" customHeight="1" x14ac:dyDescent="0.25">
      <c r="A135" s="11">
        <v>30</v>
      </c>
      <c r="B135" s="11" t="s">
        <v>130</v>
      </c>
      <c r="C135" s="11" t="s">
        <v>108</v>
      </c>
      <c r="D135" s="12"/>
      <c r="E135" s="13" t="s">
        <v>125</v>
      </c>
      <c r="F135" s="11" t="s">
        <v>34</v>
      </c>
      <c r="G135" s="43" t="s">
        <v>126</v>
      </c>
      <c r="H135" s="11" t="s">
        <v>115</v>
      </c>
      <c r="I135" s="33">
        <f t="shared" si="21"/>
        <v>200</v>
      </c>
      <c r="J135" s="33">
        <f t="shared" si="22"/>
        <v>0</v>
      </c>
      <c r="K135" s="33">
        <f t="shared" si="23"/>
        <v>0</v>
      </c>
      <c r="L135" s="33">
        <f t="shared" si="24"/>
        <v>0</v>
      </c>
      <c r="M135" s="33">
        <f t="shared" si="25"/>
        <v>200</v>
      </c>
      <c r="N135" s="33">
        <f t="shared" si="26"/>
        <v>0</v>
      </c>
      <c r="O135" s="33">
        <f t="shared" si="27"/>
        <v>0</v>
      </c>
      <c r="P135" s="33">
        <f t="shared" si="28"/>
        <v>0</v>
      </c>
      <c r="Q135" s="33">
        <f t="shared" si="29"/>
        <v>0</v>
      </c>
      <c r="R135" s="33">
        <f t="shared" si="30"/>
        <v>0</v>
      </c>
      <c r="S135" s="33">
        <f t="shared" si="31"/>
        <v>0</v>
      </c>
      <c r="T135" s="33">
        <f t="shared" si="32"/>
        <v>2000</v>
      </c>
      <c r="U135" s="33">
        <f t="shared" si="33"/>
        <v>0</v>
      </c>
      <c r="V135" s="33">
        <f t="shared" si="34"/>
        <v>0</v>
      </c>
      <c r="W135" s="33">
        <f t="shared" si="35"/>
        <v>0</v>
      </c>
      <c r="X135" s="33">
        <f t="shared" si="36"/>
        <v>0</v>
      </c>
      <c r="Y135" s="33">
        <f t="shared" si="37"/>
        <v>0</v>
      </c>
      <c r="AA135" s="34">
        <f t="shared" si="38"/>
        <v>2400</v>
      </c>
    </row>
    <row r="136" spans="1:27" ht="35.25" customHeight="1" x14ac:dyDescent="0.25">
      <c r="A136" s="11">
        <v>31</v>
      </c>
      <c r="B136" s="11" t="s">
        <v>130</v>
      </c>
      <c r="C136" s="11" t="s">
        <v>105</v>
      </c>
      <c r="D136" s="12"/>
      <c r="E136" s="13" t="s">
        <v>105</v>
      </c>
      <c r="F136" s="11" t="s">
        <v>34</v>
      </c>
      <c r="G136" s="43" t="s">
        <v>105</v>
      </c>
      <c r="H136" s="11" t="s">
        <v>28</v>
      </c>
      <c r="I136" s="33">
        <f t="shared" si="21"/>
        <v>0</v>
      </c>
      <c r="J136" s="33">
        <f t="shared" si="22"/>
        <v>0</v>
      </c>
      <c r="K136" s="33">
        <f t="shared" si="23"/>
        <v>0</v>
      </c>
      <c r="L136" s="33">
        <f t="shared" si="24"/>
        <v>0</v>
      </c>
      <c r="M136" s="33">
        <f t="shared" si="25"/>
        <v>0</v>
      </c>
      <c r="N136" s="33">
        <f t="shared" si="26"/>
        <v>0</v>
      </c>
      <c r="O136" s="33">
        <f t="shared" si="27"/>
        <v>0</v>
      </c>
      <c r="P136" s="33">
        <f t="shared" si="28"/>
        <v>0</v>
      </c>
      <c r="Q136" s="33">
        <f t="shared" si="29"/>
        <v>0</v>
      </c>
      <c r="R136" s="33">
        <f t="shared" si="30"/>
        <v>0</v>
      </c>
      <c r="S136" s="33">
        <f t="shared" si="31"/>
        <v>0</v>
      </c>
      <c r="T136" s="33">
        <f t="shared" si="32"/>
        <v>0</v>
      </c>
      <c r="U136" s="33">
        <f t="shared" si="33"/>
        <v>600</v>
      </c>
      <c r="V136" s="33">
        <f t="shared" si="34"/>
        <v>0</v>
      </c>
      <c r="W136" s="33">
        <f t="shared" si="35"/>
        <v>0</v>
      </c>
      <c r="X136" s="33">
        <f t="shared" si="36"/>
        <v>0</v>
      </c>
      <c r="Y136" s="33">
        <f t="shared" si="37"/>
        <v>0</v>
      </c>
      <c r="AA136" s="34">
        <f t="shared" si="38"/>
        <v>600</v>
      </c>
    </row>
    <row r="137" spans="1:27" ht="30.75" customHeight="1" x14ac:dyDescent="0.25">
      <c r="A137" s="11">
        <v>32</v>
      </c>
      <c r="B137" s="11" t="s">
        <v>131</v>
      </c>
      <c r="C137" s="11" t="s">
        <v>106</v>
      </c>
      <c r="D137" s="12"/>
      <c r="E137" s="13"/>
      <c r="F137" s="11" t="s">
        <v>34</v>
      </c>
      <c r="G137" s="43"/>
      <c r="H137" s="11" t="s">
        <v>28</v>
      </c>
      <c r="I137" s="33">
        <f t="shared" si="21"/>
        <v>0</v>
      </c>
      <c r="J137" s="33">
        <f t="shared" si="22"/>
        <v>0</v>
      </c>
      <c r="K137" s="33">
        <f t="shared" si="23"/>
        <v>0</v>
      </c>
      <c r="L137" s="33">
        <f t="shared" si="24"/>
        <v>0</v>
      </c>
      <c r="M137" s="33">
        <f t="shared" si="25"/>
        <v>0</v>
      </c>
      <c r="N137" s="33">
        <f t="shared" si="26"/>
        <v>0</v>
      </c>
      <c r="O137" s="33">
        <f t="shared" si="27"/>
        <v>0</v>
      </c>
      <c r="P137" s="33">
        <f t="shared" si="28"/>
        <v>0</v>
      </c>
      <c r="Q137" s="33">
        <f t="shared" si="29"/>
        <v>0</v>
      </c>
      <c r="R137" s="33">
        <f t="shared" si="30"/>
        <v>0</v>
      </c>
      <c r="S137" s="33">
        <f t="shared" si="31"/>
        <v>0</v>
      </c>
      <c r="T137" s="33">
        <f t="shared" si="32"/>
        <v>0</v>
      </c>
      <c r="U137" s="33">
        <f t="shared" si="33"/>
        <v>600</v>
      </c>
      <c r="V137" s="33">
        <f t="shared" si="34"/>
        <v>0</v>
      </c>
      <c r="W137" s="33">
        <f t="shared" si="35"/>
        <v>0</v>
      </c>
      <c r="X137" s="33">
        <f t="shared" si="36"/>
        <v>0</v>
      </c>
      <c r="Y137" s="33">
        <f t="shared" si="37"/>
        <v>0</v>
      </c>
      <c r="AA137" s="34">
        <f t="shared" si="38"/>
        <v>600</v>
      </c>
    </row>
    <row r="138" spans="1:27" ht="30" customHeight="1" x14ac:dyDescent="0.25">
      <c r="A138" s="11">
        <v>33</v>
      </c>
      <c r="B138" s="11" t="s">
        <v>131</v>
      </c>
      <c r="C138" s="11" t="s">
        <v>108</v>
      </c>
      <c r="D138" s="12"/>
      <c r="E138" s="13" t="s">
        <v>125</v>
      </c>
      <c r="F138" s="11" t="s">
        <v>34</v>
      </c>
      <c r="G138" s="43" t="s">
        <v>126</v>
      </c>
      <c r="H138" s="11" t="s">
        <v>115</v>
      </c>
      <c r="I138" s="33">
        <f t="shared" si="21"/>
        <v>200</v>
      </c>
      <c r="J138" s="33">
        <f t="shared" si="22"/>
        <v>0</v>
      </c>
      <c r="K138" s="33">
        <f t="shared" si="23"/>
        <v>0</v>
      </c>
      <c r="L138" s="33">
        <f t="shared" si="24"/>
        <v>0</v>
      </c>
      <c r="M138" s="33">
        <f t="shared" si="25"/>
        <v>200</v>
      </c>
      <c r="N138" s="33">
        <f t="shared" si="26"/>
        <v>0</v>
      </c>
      <c r="O138" s="33">
        <f t="shared" si="27"/>
        <v>0</v>
      </c>
      <c r="P138" s="33">
        <f t="shared" si="28"/>
        <v>0</v>
      </c>
      <c r="Q138" s="33">
        <f t="shared" si="29"/>
        <v>0</v>
      </c>
      <c r="R138" s="33">
        <f t="shared" si="30"/>
        <v>0</v>
      </c>
      <c r="S138" s="33">
        <f t="shared" si="31"/>
        <v>0</v>
      </c>
      <c r="T138" s="33">
        <f t="shared" si="32"/>
        <v>2000</v>
      </c>
      <c r="U138" s="33">
        <f t="shared" si="33"/>
        <v>0</v>
      </c>
      <c r="V138" s="33">
        <f t="shared" si="34"/>
        <v>0</v>
      </c>
      <c r="W138" s="33">
        <f t="shared" si="35"/>
        <v>0</v>
      </c>
      <c r="X138" s="33">
        <f t="shared" si="36"/>
        <v>0</v>
      </c>
      <c r="Y138" s="33">
        <f t="shared" si="37"/>
        <v>0</v>
      </c>
      <c r="AA138" s="34">
        <f t="shared" si="38"/>
        <v>2400</v>
      </c>
    </row>
    <row r="139" spans="1:27" ht="36.75" customHeight="1" x14ac:dyDescent="0.25">
      <c r="A139" s="10">
        <v>34</v>
      </c>
      <c r="B139" s="5" t="s">
        <v>131</v>
      </c>
      <c r="C139" s="5" t="s">
        <v>105</v>
      </c>
      <c r="D139" s="3"/>
      <c r="E139" s="44"/>
      <c r="F139" s="5" t="s">
        <v>34</v>
      </c>
      <c r="G139" s="24" t="s">
        <v>105</v>
      </c>
      <c r="H139" s="10" t="s">
        <v>28</v>
      </c>
      <c r="I139" s="33">
        <f t="shared" si="21"/>
        <v>0</v>
      </c>
      <c r="J139" s="33">
        <f t="shared" si="22"/>
        <v>0</v>
      </c>
      <c r="K139" s="33">
        <f t="shared" si="23"/>
        <v>0</v>
      </c>
      <c r="L139" s="33">
        <f t="shared" si="24"/>
        <v>0</v>
      </c>
      <c r="M139" s="33">
        <f t="shared" si="25"/>
        <v>0</v>
      </c>
      <c r="N139" s="33">
        <f t="shared" si="26"/>
        <v>0</v>
      </c>
      <c r="O139" s="33">
        <f t="shared" si="27"/>
        <v>0</v>
      </c>
      <c r="P139" s="33">
        <f t="shared" si="28"/>
        <v>0</v>
      </c>
      <c r="Q139" s="33">
        <f t="shared" si="29"/>
        <v>0</v>
      </c>
      <c r="R139" s="33">
        <f t="shared" si="30"/>
        <v>0</v>
      </c>
      <c r="S139" s="33">
        <f t="shared" si="31"/>
        <v>0</v>
      </c>
      <c r="T139" s="33">
        <f t="shared" si="32"/>
        <v>0</v>
      </c>
      <c r="U139" s="33">
        <f t="shared" si="33"/>
        <v>600</v>
      </c>
      <c r="V139" s="33">
        <f t="shared" si="34"/>
        <v>0</v>
      </c>
      <c r="W139" s="33">
        <f t="shared" si="35"/>
        <v>0</v>
      </c>
      <c r="X139" s="33">
        <f t="shared" si="36"/>
        <v>0</v>
      </c>
      <c r="Y139" s="33">
        <f t="shared" si="37"/>
        <v>0</v>
      </c>
      <c r="AA139" s="34">
        <f t="shared" si="38"/>
        <v>600</v>
      </c>
    </row>
    <row r="140" spans="1:27" ht="37.5" customHeight="1" x14ac:dyDescent="0.25">
      <c r="A140" s="10">
        <v>35</v>
      </c>
      <c r="B140" s="10" t="s">
        <v>132</v>
      </c>
      <c r="C140" s="5" t="s">
        <v>106</v>
      </c>
      <c r="D140" s="3"/>
      <c r="E140" s="44"/>
      <c r="F140" s="5" t="s">
        <v>16</v>
      </c>
      <c r="G140" s="24"/>
      <c r="H140" s="10" t="s">
        <v>28</v>
      </c>
      <c r="I140" s="33">
        <f t="shared" si="21"/>
        <v>0</v>
      </c>
      <c r="J140" s="33">
        <f t="shared" si="22"/>
        <v>0</v>
      </c>
      <c r="K140" s="33">
        <f t="shared" si="23"/>
        <v>0</v>
      </c>
      <c r="L140" s="33">
        <f t="shared" si="24"/>
        <v>0</v>
      </c>
      <c r="M140" s="33">
        <f t="shared" si="25"/>
        <v>0</v>
      </c>
      <c r="N140" s="33">
        <f t="shared" si="26"/>
        <v>0</v>
      </c>
      <c r="O140" s="33">
        <f t="shared" si="27"/>
        <v>0</v>
      </c>
      <c r="P140" s="33">
        <f t="shared" si="28"/>
        <v>0</v>
      </c>
      <c r="Q140" s="33">
        <f t="shared" si="29"/>
        <v>0</v>
      </c>
      <c r="R140" s="33">
        <f t="shared" si="30"/>
        <v>0</v>
      </c>
      <c r="S140" s="33">
        <f t="shared" si="31"/>
        <v>0</v>
      </c>
      <c r="T140" s="33">
        <f t="shared" si="32"/>
        <v>0</v>
      </c>
      <c r="U140" s="33">
        <f t="shared" si="33"/>
        <v>0</v>
      </c>
      <c r="V140" s="33">
        <f t="shared" si="34"/>
        <v>1200</v>
      </c>
      <c r="W140" s="33">
        <f t="shared" si="35"/>
        <v>0</v>
      </c>
      <c r="X140" s="33">
        <f t="shared" si="36"/>
        <v>0</v>
      </c>
      <c r="Y140" s="33">
        <f t="shared" si="37"/>
        <v>0</v>
      </c>
      <c r="AA140" s="34">
        <f t="shared" si="38"/>
        <v>1200</v>
      </c>
    </row>
    <row r="141" spans="1:27" ht="37.5" customHeight="1" x14ac:dyDescent="0.25">
      <c r="A141" s="10">
        <v>36</v>
      </c>
      <c r="B141" s="10" t="s">
        <v>132</v>
      </c>
      <c r="C141" s="5" t="s">
        <v>108</v>
      </c>
      <c r="D141" s="3"/>
      <c r="E141" s="45" t="s">
        <v>125</v>
      </c>
      <c r="F141" s="5" t="s">
        <v>16</v>
      </c>
      <c r="G141" s="24" t="s">
        <v>125</v>
      </c>
      <c r="H141" s="5" t="s">
        <v>115</v>
      </c>
      <c r="I141" s="33">
        <f t="shared" si="21"/>
        <v>0</v>
      </c>
      <c r="J141" s="33">
        <f t="shared" si="22"/>
        <v>400</v>
      </c>
      <c r="K141" s="33">
        <f t="shared" si="23"/>
        <v>0</v>
      </c>
      <c r="L141" s="33">
        <f t="shared" si="24"/>
        <v>0</v>
      </c>
      <c r="M141" s="33">
        <f t="shared" si="25"/>
        <v>0</v>
      </c>
      <c r="N141" s="33">
        <f t="shared" si="26"/>
        <v>400</v>
      </c>
      <c r="O141" s="33">
        <f t="shared" si="27"/>
        <v>0</v>
      </c>
      <c r="P141" s="33">
        <f t="shared" si="28"/>
        <v>0</v>
      </c>
      <c r="Q141" s="33">
        <f t="shared" si="29"/>
        <v>0</v>
      </c>
      <c r="R141" s="33">
        <f t="shared" si="30"/>
        <v>0</v>
      </c>
      <c r="S141" s="33">
        <f t="shared" si="31"/>
        <v>0</v>
      </c>
      <c r="T141" s="33">
        <f t="shared" si="32"/>
        <v>2000</v>
      </c>
      <c r="U141" s="33">
        <f t="shared" si="33"/>
        <v>0</v>
      </c>
      <c r="V141" s="33">
        <f t="shared" si="34"/>
        <v>0</v>
      </c>
      <c r="W141" s="33">
        <f t="shared" si="35"/>
        <v>0</v>
      </c>
      <c r="X141" s="33">
        <f t="shared" si="36"/>
        <v>0</v>
      </c>
      <c r="Y141" s="33">
        <f t="shared" si="37"/>
        <v>0</v>
      </c>
      <c r="AA141" s="34">
        <f t="shared" si="38"/>
        <v>2800</v>
      </c>
    </row>
    <row r="142" spans="1:27" ht="37.5" customHeight="1" x14ac:dyDescent="0.25">
      <c r="A142" s="10">
        <v>37</v>
      </c>
      <c r="B142" s="10" t="s">
        <v>133</v>
      </c>
      <c r="C142" s="5" t="s">
        <v>134</v>
      </c>
      <c r="D142" s="3"/>
      <c r="E142" s="45"/>
      <c r="F142" s="5" t="s">
        <v>16</v>
      </c>
      <c r="G142" s="24" t="s">
        <v>105</v>
      </c>
      <c r="H142" s="10" t="s">
        <v>28</v>
      </c>
      <c r="I142" s="33">
        <f t="shared" si="21"/>
        <v>0</v>
      </c>
      <c r="J142" s="33">
        <f t="shared" si="22"/>
        <v>0</v>
      </c>
      <c r="K142" s="33">
        <f t="shared" si="23"/>
        <v>0</v>
      </c>
      <c r="L142" s="33">
        <f t="shared" si="24"/>
        <v>0</v>
      </c>
      <c r="M142" s="33">
        <f t="shared" si="25"/>
        <v>0</v>
      </c>
      <c r="N142" s="33">
        <f t="shared" si="26"/>
        <v>0</v>
      </c>
      <c r="O142" s="33">
        <f t="shared" si="27"/>
        <v>0</v>
      </c>
      <c r="P142" s="33">
        <f t="shared" si="28"/>
        <v>0</v>
      </c>
      <c r="Q142" s="33">
        <f t="shared" si="29"/>
        <v>0</v>
      </c>
      <c r="R142" s="33">
        <f t="shared" si="30"/>
        <v>0</v>
      </c>
      <c r="S142" s="33">
        <f t="shared" si="31"/>
        <v>0</v>
      </c>
      <c r="T142" s="33">
        <f t="shared" si="32"/>
        <v>0</v>
      </c>
      <c r="U142" s="33">
        <f t="shared" si="33"/>
        <v>0</v>
      </c>
      <c r="V142" s="33">
        <f t="shared" si="34"/>
        <v>1200</v>
      </c>
      <c r="W142" s="33">
        <f t="shared" si="35"/>
        <v>0</v>
      </c>
      <c r="X142" s="33">
        <f t="shared" si="36"/>
        <v>0</v>
      </c>
      <c r="Y142" s="33">
        <f t="shared" si="37"/>
        <v>0</v>
      </c>
      <c r="AA142" s="34">
        <f t="shared" si="38"/>
        <v>1200</v>
      </c>
    </row>
    <row r="143" spans="1:27" ht="37.5" customHeight="1" x14ac:dyDescent="0.25">
      <c r="A143" s="10">
        <v>38</v>
      </c>
      <c r="B143" s="5" t="s">
        <v>135</v>
      </c>
      <c r="C143" s="5" t="s">
        <v>106</v>
      </c>
      <c r="D143" s="3"/>
      <c r="E143" s="45"/>
      <c r="F143" s="5" t="s">
        <v>137</v>
      </c>
      <c r="G143" s="24"/>
      <c r="H143" s="10" t="s">
        <v>28</v>
      </c>
      <c r="I143" s="33">
        <f t="shared" si="21"/>
        <v>0</v>
      </c>
      <c r="J143" s="33">
        <f t="shared" si="22"/>
        <v>0</v>
      </c>
      <c r="K143" s="33">
        <f t="shared" si="23"/>
        <v>0</v>
      </c>
      <c r="L143" s="33">
        <f t="shared" si="24"/>
        <v>0</v>
      </c>
      <c r="M143" s="33">
        <f t="shared" si="25"/>
        <v>0</v>
      </c>
      <c r="N143" s="33">
        <f t="shared" si="26"/>
        <v>0</v>
      </c>
      <c r="O143" s="33">
        <f t="shared" si="27"/>
        <v>0</v>
      </c>
      <c r="P143" s="33">
        <f t="shared" si="28"/>
        <v>0</v>
      </c>
      <c r="Q143" s="33">
        <f t="shared" si="29"/>
        <v>0</v>
      </c>
      <c r="R143" s="33">
        <f t="shared" si="30"/>
        <v>0</v>
      </c>
      <c r="S143" s="33">
        <f t="shared" si="31"/>
        <v>0</v>
      </c>
      <c r="T143" s="33">
        <f t="shared" si="32"/>
        <v>0</v>
      </c>
      <c r="U143" s="33">
        <f t="shared" si="33"/>
        <v>0</v>
      </c>
      <c r="V143" s="33">
        <f t="shared" si="34"/>
        <v>1200</v>
      </c>
      <c r="W143" s="33">
        <f t="shared" si="35"/>
        <v>0</v>
      </c>
      <c r="X143" s="33">
        <f t="shared" si="36"/>
        <v>0</v>
      </c>
      <c r="Y143" s="33">
        <f t="shared" si="37"/>
        <v>0</v>
      </c>
      <c r="AA143" s="34">
        <f t="shared" si="38"/>
        <v>1200</v>
      </c>
    </row>
    <row r="144" spans="1:27" ht="54.75" customHeight="1" x14ac:dyDescent="0.25">
      <c r="A144" s="10">
        <v>39</v>
      </c>
      <c r="B144" s="5" t="s">
        <v>135</v>
      </c>
      <c r="C144" s="5" t="s">
        <v>108</v>
      </c>
      <c r="D144" s="3"/>
      <c r="E144" s="44" t="s">
        <v>125</v>
      </c>
      <c r="F144" s="5" t="s">
        <v>34</v>
      </c>
      <c r="G144" s="24"/>
      <c r="H144" s="5" t="s">
        <v>115</v>
      </c>
      <c r="I144" s="33">
        <f t="shared" si="21"/>
        <v>200</v>
      </c>
      <c r="J144" s="33">
        <f t="shared" si="22"/>
        <v>0</v>
      </c>
      <c r="K144" s="33">
        <f t="shared" si="23"/>
        <v>0</v>
      </c>
      <c r="L144" s="33">
        <f t="shared" si="24"/>
        <v>0</v>
      </c>
      <c r="M144" s="33">
        <f t="shared" si="25"/>
        <v>200</v>
      </c>
      <c r="N144" s="33">
        <f t="shared" si="26"/>
        <v>0</v>
      </c>
      <c r="O144" s="33">
        <f t="shared" si="27"/>
        <v>0</v>
      </c>
      <c r="P144" s="33">
        <f t="shared" si="28"/>
        <v>0</v>
      </c>
      <c r="Q144" s="33">
        <f t="shared" si="29"/>
        <v>0</v>
      </c>
      <c r="R144" s="33">
        <f t="shared" si="30"/>
        <v>0</v>
      </c>
      <c r="S144" s="33">
        <f t="shared" si="31"/>
        <v>0</v>
      </c>
      <c r="T144" s="33">
        <f t="shared" si="32"/>
        <v>2000</v>
      </c>
      <c r="U144" s="33">
        <f t="shared" si="33"/>
        <v>0</v>
      </c>
      <c r="V144" s="33">
        <f t="shared" si="34"/>
        <v>0</v>
      </c>
      <c r="W144" s="33">
        <f t="shared" si="35"/>
        <v>0</v>
      </c>
      <c r="X144" s="33">
        <f t="shared" si="36"/>
        <v>0</v>
      </c>
      <c r="Y144" s="33">
        <f t="shared" si="37"/>
        <v>0</v>
      </c>
      <c r="AA144" s="34">
        <f t="shared" si="38"/>
        <v>2400</v>
      </c>
    </row>
    <row r="145" spans="1:27" ht="54.75" customHeight="1" x14ac:dyDescent="0.25">
      <c r="A145" s="10">
        <v>40</v>
      </c>
      <c r="B145" s="5" t="s">
        <v>136</v>
      </c>
      <c r="C145" s="5" t="s">
        <v>105</v>
      </c>
      <c r="D145" s="3"/>
      <c r="E145" s="44"/>
      <c r="F145" s="5" t="s">
        <v>34</v>
      </c>
      <c r="G145" s="24"/>
      <c r="H145" s="10" t="s">
        <v>32</v>
      </c>
      <c r="I145" s="33">
        <f t="shared" si="21"/>
        <v>0</v>
      </c>
      <c r="J145" s="33">
        <f t="shared" si="22"/>
        <v>0</v>
      </c>
      <c r="K145" s="33">
        <f t="shared" si="23"/>
        <v>0</v>
      </c>
      <c r="L145" s="33">
        <f t="shared" si="24"/>
        <v>0</v>
      </c>
      <c r="M145" s="33">
        <f t="shared" si="25"/>
        <v>0</v>
      </c>
      <c r="N145" s="33">
        <f t="shared" si="26"/>
        <v>0</v>
      </c>
      <c r="O145" s="33">
        <f t="shared" si="27"/>
        <v>0</v>
      </c>
      <c r="P145" s="33">
        <f t="shared" si="28"/>
        <v>0</v>
      </c>
      <c r="Q145" s="33">
        <f t="shared" si="29"/>
        <v>0</v>
      </c>
      <c r="R145" s="33">
        <f t="shared" si="30"/>
        <v>0</v>
      </c>
      <c r="S145" s="33">
        <f t="shared" si="31"/>
        <v>0</v>
      </c>
      <c r="T145" s="33">
        <f t="shared" si="32"/>
        <v>0</v>
      </c>
      <c r="U145" s="33">
        <f t="shared" si="33"/>
        <v>600</v>
      </c>
      <c r="V145" s="33">
        <f t="shared" si="34"/>
        <v>0</v>
      </c>
      <c r="W145" s="33">
        <f t="shared" si="35"/>
        <v>0</v>
      </c>
      <c r="X145" s="33">
        <f t="shared" si="36"/>
        <v>0</v>
      </c>
      <c r="Y145" s="33">
        <f t="shared" si="37"/>
        <v>0</v>
      </c>
      <c r="AA145" s="34">
        <f t="shared" si="38"/>
        <v>600</v>
      </c>
    </row>
    <row r="146" spans="1:27" ht="39.75" customHeight="1" x14ac:dyDescent="0.25">
      <c r="A146" s="10">
        <v>41</v>
      </c>
      <c r="B146" s="10" t="s">
        <v>138</v>
      </c>
      <c r="C146" s="5" t="s">
        <v>108</v>
      </c>
      <c r="D146" s="3"/>
      <c r="E146" s="44" t="s">
        <v>125</v>
      </c>
      <c r="F146" s="5" t="s">
        <v>34</v>
      </c>
      <c r="G146" s="24"/>
      <c r="H146" s="5" t="s">
        <v>125</v>
      </c>
      <c r="I146" s="33">
        <f t="shared" si="21"/>
        <v>200</v>
      </c>
      <c r="J146" s="33">
        <f t="shared" si="22"/>
        <v>0</v>
      </c>
      <c r="K146" s="33">
        <f t="shared" si="23"/>
        <v>0</v>
      </c>
      <c r="L146" s="33">
        <f t="shared" si="24"/>
        <v>0</v>
      </c>
      <c r="M146" s="33">
        <f t="shared" si="25"/>
        <v>0</v>
      </c>
      <c r="N146" s="33">
        <f t="shared" si="26"/>
        <v>0</v>
      </c>
      <c r="O146" s="33">
        <f t="shared" si="27"/>
        <v>0</v>
      </c>
      <c r="P146" s="33">
        <f t="shared" si="28"/>
        <v>0</v>
      </c>
      <c r="Q146" s="33">
        <f t="shared" si="29"/>
        <v>0</v>
      </c>
      <c r="R146" s="33">
        <f t="shared" si="30"/>
        <v>0</v>
      </c>
      <c r="S146" s="33">
        <f t="shared" si="31"/>
        <v>0</v>
      </c>
      <c r="T146" s="33">
        <f t="shared" si="32"/>
        <v>0</v>
      </c>
      <c r="U146" s="33">
        <f t="shared" si="33"/>
        <v>0</v>
      </c>
      <c r="V146" s="33">
        <f t="shared" si="34"/>
        <v>0</v>
      </c>
      <c r="W146" s="33">
        <f t="shared" si="35"/>
        <v>0</v>
      </c>
      <c r="X146" s="33">
        <f t="shared" si="36"/>
        <v>0</v>
      </c>
      <c r="Y146" s="33">
        <f t="shared" si="37"/>
        <v>0</v>
      </c>
      <c r="AA146" s="34">
        <f t="shared" si="38"/>
        <v>200</v>
      </c>
    </row>
    <row r="147" spans="1:27" ht="15" customHeight="1" x14ac:dyDescent="0.25"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7" s="34" customFormat="1" x14ac:dyDescent="0.25">
      <c r="B148" s="35"/>
      <c r="C148" s="35"/>
      <c r="D148" s="35"/>
      <c r="E148" s="35"/>
      <c r="F148" s="36"/>
      <c r="G148" s="122" t="s">
        <v>19</v>
      </c>
      <c r="H148" s="123"/>
      <c r="I148" s="37">
        <f t="shared" ref="I148:Y148" si="39">SUM(I106:I147)</f>
        <v>1600</v>
      </c>
      <c r="J148" s="37">
        <f t="shared" si="39"/>
        <v>1200</v>
      </c>
      <c r="K148" s="37">
        <f t="shared" si="39"/>
        <v>1200</v>
      </c>
      <c r="L148" s="37">
        <f t="shared" si="39"/>
        <v>0</v>
      </c>
      <c r="M148" s="37">
        <f t="shared" si="39"/>
        <v>1600</v>
      </c>
      <c r="N148" s="37">
        <f t="shared" si="39"/>
        <v>1600</v>
      </c>
      <c r="O148" s="37">
        <f t="shared" si="39"/>
        <v>600</v>
      </c>
      <c r="P148" s="37">
        <f t="shared" si="39"/>
        <v>2400</v>
      </c>
      <c r="Q148" s="37">
        <f t="shared" si="39"/>
        <v>0</v>
      </c>
      <c r="R148" s="37">
        <f t="shared" si="39"/>
        <v>0</v>
      </c>
      <c r="S148" s="37">
        <f t="shared" si="39"/>
        <v>0</v>
      </c>
      <c r="T148" s="37">
        <f t="shared" si="39"/>
        <v>26000</v>
      </c>
      <c r="U148" s="37">
        <f t="shared" si="39"/>
        <v>7800</v>
      </c>
      <c r="V148" s="37">
        <f t="shared" si="39"/>
        <v>8400</v>
      </c>
      <c r="W148" s="37">
        <f t="shared" si="39"/>
        <v>10000</v>
      </c>
      <c r="X148" s="37">
        <f t="shared" si="39"/>
        <v>3000</v>
      </c>
      <c r="Y148" s="37">
        <f t="shared" si="39"/>
        <v>0</v>
      </c>
      <c r="AA148" s="34">
        <f>SUM(I148:Y148)</f>
        <v>65400</v>
      </c>
    </row>
    <row r="149" spans="1:27" x14ac:dyDescent="0.25">
      <c r="G149" s="50"/>
      <c r="H149" s="29"/>
    </row>
    <row r="150" spans="1:27" ht="24" customHeight="1" x14ac:dyDescent="0.25"/>
    <row r="151" spans="1:27" x14ac:dyDescent="0.25">
      <c r="A151" s="25"/>
      <c r="B151" s="26"/>
      <c r="C151" s="26"/>
      <c r="D151" s="26"/>
      <c r="E151" s="26"/>
      <c r="F151" s="26"/>
      <c r="G151" s="49"/>
      <c r="H151" s="26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spans="1:27" x14ac:dyDescent="0.25">
      <c r="A152" s="25"/>
      <c r="B152" s="26"/>
      <c r="C152" s="26"/>
      <c r="D152" s="26"/>
      <c r="E152" s="26"/>
      <c r="F152" s="26"/>
      <c r="G152" s="49"/>
      <c r="H152" s="26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spans="1:27" x14ac:dyDescent="0.25">
      <c r="A153" s="25"/>
      <c r="B153" s="26"/>
      <c r="C153" s="26"/>
      <c r="D153" s="26"/>
      <c r="E153" s="26"/>
      <c r="F153" s="26"/>
      <c r="G153" s="49"/>
      <c r="H153" s="26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spans="1:27" x14ac:dyDescent="0.25">
      <c r="A154" s="25"/>
      <c r="B154" s="26"/>
      <c r="C154" s="26"/>
      <c r="D154" s="26"/>
      <c r="E154" s="26"/>
      <c r="F154" s="26"/>
      <c r="G154" s="49"/>
      <c r="H154" s="26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spans="1:27" x14ac:dyDescent="0.25">
      <c r="A155" s="25"/>
      <c r="B155" s="26"/>
      <c r="C155" s="26"/>
      <c r="D155" s="26"/>
      <c r="E155" s="26"/>
      <c r="F155" s="26"/>
      <c r="G155" s="49"/>
      <c r="H155" s="26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8" spans="1:27" s="1" customFormat="1" ht="16.5" x14ac:dyDescent="0.25">
      <c r="B158" s="100"/>
      <c r="C158" s="100"/>
      <c r="D158" s="100"/>
      <c r="E158" s="100"/>
      <c r="F158" s="2"/>
      <c r="G158" s="115" t="s">
        <v>20</v>
      </c>
      <c r="H158" s="116"/>
      <c r="I158" s="101">
        <f t="shared" ref="I158:Y158" si="40">SUM(I106:I155)</f>
        <v>3200</v>
      </c>
      <c r="J158" s="101">
        <f t="shared" si="40"/>
        <v>2400</v>
      </c>
      <c r="K158" s="101">
        <f t="shared" si="40"/>
        <v>2400</v>
      </c>
      <c r="L158" s="101">
        <f t="shared" si="40"/>
        <v>0</v>
      </c>
      <c r="M158" s="101">
        <f t="shared" si="40"/>
        <v>3200</v>
      </c>
      <c r="N158" s="101">
        <f t="shared" si="40"/>
        <v>3200</v>
      </c>
      <c r="O158" s="101">
        <f t="shared" si="40"/>
        <v>1200</v>
      </c>
      <c r="P158" s="101">
        <f t="shared" si="40"/>
        <v>4800</v>
      </c>
      <c r="Q158" s="101">
        <f t="shared" si="40"/>
        <v>0</v>
      </c>
      <c r="R158" s="101">
        <f t="shared" si="40"/>
        <v>0</v>
      </c>
      <c r="S158" s="101">
        <f t="shared" si="40"/>
        <v>0</v>
      </c>
      <c r="T158" s="101">
        <f t="shared" si="40"/>
        <v>52000</v>
      </c>
      <c r="U158" s="101">
        <f t="shared" si="40"/>
        <v>15600</v>
      </c>
      <c r="V158" s="101">
        <f t="shared" si="40"/>
        <v>16800</v>
      </c>
      <c r="W158" s="101">
        <f t="shared" si="40"/>
        <v>20000</v>
      </c>
      <c r="X158" s="101">
        <f t="shared" si="40"/>
        <v>6000</v>
      </c>
      <c r="Y158" s="101">
        <f t="shared" si="40"/>
        <v>0</v>
      </c>
      <c r="AA158" s="102"/>
    </row>
    <row r="159" spans="1:27" s="1" customFormat="1" ht="16.5" x14ac:dyDescent="0.25">
      <c r="B159" s="100"/>
      <c r="C159" s="100"/>
      <c r="D159" s="100"/>
      <c r="E159" s="100"/>
      <c r="F159" s="2"/>
      <c r="G159" s="51"/>
      <c r="H159" s="103"/>
      <c r="AA159" s="102"/>
    </row>
    <row r="160" spans="1:27" s="1" customFormat="1" ht="16.5" x14ac:dyDescent="0.25">
      <c r="B160" s="100"/>
      <c r="C160" s="100"/>
      <c r="D160" s="100"/>
      <c r="E160" s="100"/>
      <c r="F160" s="2"/>
      <c r="G160" s="117" t="s">
        <v>21</v>
      </c>
      <c r="H160" s="118"/>
      <c r="I160" s="101">
        <f>SUM(I158:Y158)</f>
        <v>130800</v>
      </c>
      <c r="AA160" s="102"/>
    </row>
  </sheetData>
  <autoFilter ref="A4:Y50"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3" showButton="0"/>
  </autoFilter>
  <mergeCells count="27">
    <mergeCell ref="F4:F5"/>
    <mergeCell ref="G4:G5"/>
    <mergeCell ref="H4:H5"/>
    <mergeCell ref="A4:A5"/>
    <mergeCell ref="B4:B5"/>
    <mergeCell ref="C4:C5"/>
    <mergeCell ref="D4:D5"/>
    <mergeCell ref="E4:E5"/>
    <mergeCell ref="Q104:T104"/>
    <mergeCell ref="G100:H100"/>
    <mergeCell ref="G102:H102"/>
    <mergeCell ref="U104:Y104"/>
    <mergeCell ref="M4:P4"/>
    <mergeCell ref="M56:P56"/>
    <mergeCell ref="M104:P104"/>
    <mergeCell ref="Q56:T56"/>
    <mergeCell ref="U56:Y56"/>
    <mergeCell ref="Q4:T4"/>
    <mergeCell ref="U4:Y4"/>
    <mergeCell ref="G52:H52"/>
    <mergeCell ref="I4:L4"/>
    <mergeCell ref="G158:H158"/>
    <mergeCell ref="G160:H160"/>
    <mergeCell ref="I104:L104"/>
    <mergeCell ref="I56:L56"/>
    <mergeCell ref="G54:H54"/>
    <mergeCell ref="G148:H148"/>
  </mergeCells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12" sqref="B12"/>
    </sheetView>
  </sheetViews>
  <sheetFormatPr baseColWidth="10" defaultRowHeight="15" x14ac:dyDescent="0.25"/>
  <sheetData>
    <row r="1" spans="1:8" x14ac:dyDescent="0.25">
      <c r="A1">
        <v>1</v>
      </c>
      <c r="B1">
        <v>5</v>
      </c>
    </row>
    <row r="2" spans="1:8" x14ac:dyDescent="0.25">
      <c r="B2">
        <v>101.6</v>
      </c>
    </row>
    <row r="4" spans="1:8" x14ac:dyDescent="0.25">
      <c r="B4">
        <f>B2/5</f>
        <v>20.32</v>
      </c>
    </row>
    <row r="6" spans="1:8" x14ac:dyDescent="0.25">
      <c r="A6">
        <v>1</v>
      </c>
      <c r="B6">
        <v>5</v>
      </c>
      <c r="C6">
        <v>46.6</v>
      </c>
    </row>
    <row r="7" spans="1:8" x14ac:dyDescent="0.25">
      <c r="B7">
        <v>24</v>
      </c>
      <c r="C7">
        <v>1.1000000000000001</v>
      </c>
    </row>
    <row r="8" spans="1:8" x14ac:dyDescent="0.25">
      <c r="B8">
        <f>B7/B6</f>
        <v>4.8</v>
      </c>
      <c r="C8">
        <f>C6+C7</f>
        <v>47.7</v>
      </c>
    </row>
    <row r="9" spans="1:8" x14ac:dyDescent="0.25">
      <c r="C9">
        <f>C8/B6</f>
        <v>9.5400000000000009</v>
      </c>
    </row>
    <row r="10" spans="1:8" x14ac:dyDescent="0.25">
      <c r="A10">
        <v>1</v>
      </c>
      <c r="B10">
        <v>5</v>
      </c>
      <c r="G10">
        <v>1</v>
      </c>
      <c r="H10">
        <v>5</v>
      </c>
    </row>
    <row r="11" spans="1:8" x14ac:dyDescent="0.25">
      <c r="B11">
        <v>35.5</v>
      </c>
      <c r="C11">
        <v>93.7</v>
      </c>
      <c r="H11">
        <v>93.7</v>
      </c>
    </row>
    <row r="12" spans="1:8" x14ac:dyDescent="0.25">
      <c r="B12">
        <f>B11/B10</f>
        <v>7.1</v>
      </c>
      <c r="C12">
        <f>C11/B10</f>
        <v>18.740000000000002</v>
      </c>
      <c r="H12">
        <f>H11/H10</f>
        <v>18.740000000000002</v>
      </c>
    </row>
    <row r="14" spans="1:8" x14ac:dyDescent="0.25">
      <c r="A14" s="110">
        <v>42544</v>
      </c>
      <c r="B14" s="110">
        <v>42605</v>
      </c>
    </row>
    <row r="15" spans="1:8" x14ac:dyDescent="0.25">
      <c r="B15">
        <f>B14-A14</f>
        <v>61</v>
      </c>
    </row>
    <row r="16" spans="1:8" x14ac:dyDescent="0.25">
      <c r="A16">
        <v>1</v>
      </c>
      <c r="B16">
        <v>7</v>
      </c>
    </row>
    <row r="17" spans="1:3" x14ac:dyDescent="0.25">
      <c r="B17">
        <v>61</v>
      </c>
    </row>
    <row r="18" spans="1:3" x14ac:dyDescent="0.25">
      <c r="B18">
        <f>B17/7</f>
        <v>8.7142857142857135</v>
      </c>
    </row>
    <row r="20" spans="1:3" x14ac:dyDescent="0.25">
      <c r="A20">
        <v>88.6</v>
      </c>
      <c r="B20">
        <v>1</v>
      </c>
      <c r="C20">
        <v>5</v>
      </c>
    </row>
    <row r="21" spans="1:3" x14ac:dyDescent="0.25">
      <c r="C21">
        <v>88.6</v>
      </c>
    </row>
    <row r="22" spans="1:3" x14ac:dyDescent="0.25">
      <c r="C22">
        <f>C21/5</f>
        <v>17.72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121"/>
  <sheetViews>
    <sheetView tabSelected="1" topLeftCell="A106" zoomScale="70" zoomScaleNormal="70" zoomScalePageLayoutView="75" workbookViewId="0">
      <selection activeCell="I119" sqref="I119"/>
    </sheetView>
  </sheetViews>
  <sheetFormatPr baseColWidth="10" defaultColWidth="10.85546875" defaultRowHeight="18" x14ac:dyDescent="0.25"/>
  <cols>
    <col min="1" max="1" width="6.28515625" style="10" customWidth="1"/>
    <col min="2" max="2" width="21.28515625" style="27" customWidth="1"/>
    <col min="3" max="3" width="18.28515625" style="27" customWidth="1"/>
    <col min="4" max="5" width="16.28515625" style="27" customWidth="1"/>
    <col min="6" max="6" width="11" style="24" customWidth="1"/>
    <col min="7" max="7" width="21.28515625" style="27" customWidth="1"/>
    <col min="8" max="8" width="7.7109375" style="27" customWidth="1"/>
    <col min="9" max="9" width="19" style="10" customWidth="1"/>
    <col min="10" max="10" width="19.85546875" style="10" customWidth="1"/>
    <col min="11" max="11" width="19.5703125" style="10" customWidth="1"/>
    <col min="12" max="12" width="16.140625" style="10" customWidth="1"/>
    <col min="13" max="13" width="17.85546875" style="10" customWidth="1"/>
    <col min="14" max="14" width="16.85546875" style="10" customWidth="1"/>
    <col min="15" max="15" width="18.42578125" style="10" customWidth="1"/>
    <col min="16" max="16" width="20" style="10" customWidth="1"/>
    <col min="17" max="17" width="16.140625" style="10" customWidth="1"/>
    <col min="18" max="18" width="17.85546875" style="10" customWidth="1"/>
    <col min="19" max="19" width="15.140625" style="10" customWidth="1"/>
    <col min="20" max="20" width="16.7109375" style="10" customWidth="1"/>
    <col min="21" max="21" width="15.140625" style="10" customWidth="1"/>
    <col min="22" max="22" width="14.7109375" style="10" customWidth="1"/>
    <col min="23" max="23" width="17.85546875" style="10" customWidth="1"/>
    <col min="24" max="24" width="18" style="10" customWidth="1"/>
    <col min="25" max="25" width="14.7109375" style="10" customWidth="1"/>
    <col min="26" max="26" width="1.42578125" style="10" customWidth="1"/>
    <col min="27" max="27" width="15" style="34" bestFit="1" customWidth="1"/>
    <col min="28" max="28" width="12.28515625" style="10" bestFit="1" customWidth="1"/>
    <col min="29" max="30" width="11" style="10" bestFit="1" customWidth="1"/>
    <col min="31" max="16384" width="10.85546875" style="10"/>
  </cols>
  <sheetData>
    <row r="4" spans="1:27" s="3" customFormat="1" ht="36" x14ac:dyDescent="0.25">
      <c r="A4" s="119" t="s">
        <v>7</v>
      </c>
      <c r="B4" s="119" t="s">
        <v>8</v>
      </c>
      <c r="C4" s="119" t="s">
        <v>9</v>
      </c>
      <c r="D4" s="119" t="s">
        <v>10</v>
      </c>
      <c r="E4" s="119" t="s">
        <v>11</v>
      </c>
      <c r="F4" s="126" t="s">
        <v>12</v>
      </c>
      <c r="G4" s="128" t="s">
        <v>13</v>
      </c>
      <c r="H4" s="119" t="s">
        <v>14</v>
      </c>
      <c r="I4" s="129" t="s">
        <v>139</v>
      </c>
      <c r="J4" s="119"/>
      <c r="K4" s="119"/>
      <c r="L4" s="119"/>
      <c r="M4" s="129" t="s">
        <v>159</v>
      </c>
      <c r="N4" s="119"/>
      <c r="O4" s="119"/>
      <c r="P4" s="119"/>
      <c r="Q4" s="129" t="s">
        <v>171</v>
      </c>
      <c r="R4" s="119"/>
      <c r="S4" s="119"/>
      <c r="T4" s="119"/>
      <c r="U4" s="129" t="s">
        <v>221</v>
      </c>
      <c r="V4" s="119"/>
      <c r="W4" s="119"/>
      <c r="X4" s="119"/>
      <c r="Y4" s="119"/>
      <c r="AA4" s="38" t="s">
        <v>22</v>
      </c>
    </row>
    <row r="5" spans="1:27" s="5" customFormat="1" ht="18" customHeight="1" x14ac:dyDescent="0.25">
      <c r="A5" s="119"/>
      <c r="B5" s="119"/>
      <c r="C5" s="119"/>
      <c r="D5" s="119"/>
      <c r="E5" s="119"/>
      <c r="F5" s="127"/>
      <c r="G5" s="128"/>
      <c r="H5" s="119"/>
      <c r="I5" s="4" t="s">
        <v>2</v>
      </c>
      <c r="J5" s="4" t="s">
        <v>0</v>
      </c>
      <c r="K5" s="4" t="s">
        <v>1</v>
      </c>
      <c r="L5" s="4" t="s">
        <v>3</v>
      </c>
      <c r="M5" s="4" t="s">
        <v>2</v>
      </c>
      <c r="N5" s="4" t="s">
        <v>0</v>
      </c>
      <c r="O5" s="4" t="s">
        <v>1</v>
      </c>
      <c r="P5" s="4" t="s">
        <v>3</v>
      </c>
      <c r="Q5" s="4" t="s">
        <v>2</v>
      </c>
      <c r="R5" s="4" t="s">
        <v>0</v>
      </c>
      <c r="S5" s="4" t="s">
        <v>1</v>
      </c>
      <c r="T5" s="4" t="s">
        <v>3</v>
      </c>
      <c r="U5" s="4" t="s">
        <v>2</v>
      </c>
      <c r="V5" s="4" t="s">
        <v>0</v>
      </c>
      <c r="W5" s="4" t="s">
        <v>1</v>
      </c>
      <c r="X5" s="4" t="s">
        <v>3</v>
      </c>
      <c r="Y5" s="4" t="s">
        <v>23</v>
      </c>
      <c r="AA5" s="38" t="s">
        <v>15</v>
      </c>
    </row>
    <row r="6" spans="1:27" ht="34.5" customHeight="1" x14ac:dyDescent="0.25">
      <c r="A6" s="6">
        <v>1</v>
      </c>
      <c r="B6" s="114" t="s">
        <v>142</v>
      </c>
      <c r="C6" s="114" t="s">
        <v>143</v>
      </c>
      <c r="D6" s="114" t="s">
        <v>140</v>
      </c>
      <c r="E6" s="114" t="s">
        <v>140</v>
      </c>
      <c r="F6" s="114">
        <v>5</v>
      </c>
      <c r="G6" s="46"/>
      <c r="H6" s="6"/>
      <c r="I6" s="14">
        <v>1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AA6" s="34">
        <f t="shared" ref="AA6:AA24" si="0">SUM(I6:Y6)</f>
        <v>1</v>
      </c>
    </row>
    <row r="7" spans="1:27" ht="36" customHeight="1" x14ac:dyDescent="0.25">
      <c r="A7" s="11">
        <v>2</v>
      </c>
      <c r="B7" s="114" t="s">
        <v>144</v>
      </c>
      <c r="C7" s="114" t="s">
        <v>145</v>
      </c>
      <c r="D7" s="114" t="s">
        <v>146</v>
      </c>
      <c r="E7" s="114" t="s">
        <v>147</v>
      </c>
      <c r="F7" s="114">
        <v>7</v>
      </c>
      <c r="G7" s="43"/>
      <c r="H7" s="11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>
        <v>1</v>
      </c>
      <c r="Y7" s="9"/>
      <c r="AA7" s="34">
        <f t="shared" si="0"/>
        <v>1</v>
      </c>
    </row>
    <row r="8" spans="1:27" ht="49.5" customHeight="1" x14ac:dyDescent="0.25">
      <c r="A8" s="15">
        <v>3</v>
      </c>
      <c r="B8" s="114" t="s">
        <v>148</v>
      </c>
      <c r="C8" s="114" t="s">
        <v>149</v>
      </c>
      <c r="D8" s="114" t="s">
        <v>150</v>
      </c>
      <c r="E8" s="114" t="s">
        <v>151</v>
      </c>
      <c r="F8" s="114">
        <v>8</v>
      </c>
      <c r="G8" s="43"/>
      <c r="H8" s="15"/>
      <c r="I8" s="14">
        <v>1</v>
      </c>
      <c r="J8" s="9"/>
      <c r="K8" s="9"/>
      <c r="L8" s="9">
        <v>1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AA8" s="34">
        <f t="shared" si="0"/>
        <v>2</v>
      </c>
    </row>
    <row r="9" spans="1:27" ht="42.75" customHeight="1" x14ac:dyDescent="0.25">
      <c r="A9" s="15">
        <v>4</v>
      </c>
      <c r="B9" s="114" t="s">
        <v>152</v>
      </c>
      <c r="C9" s="114" t="s">
        <v>143</v>
      </c>
      <c r="D9" s="114" t="s">
        <v>153</v>
      </c>
      <c r="E9" s="114" t="s">
        <v>153</v>
      </c>
      <c r="F9" s="114">
        <v>9</v>
      </c>
      <c r="G9" s="43"/>
      <c r="H9" s="11"/>
      <c r="I9" s="14">
        <v>1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AA9" s="34">
        <f t="shared" si="0"/>
        <v>1</v>
      </c>
    </row>
    <row r="10" spans="1:27" ht="27" customHeight="1" x14ac:dyDescent="0.25">
      <c r="A10" s="15">
        <v>5</v>
      </c>
      <c r="B10" s="114" t="s">
        <v>154</v>
      </c>
      <c r="C10" s="114" t="s">
        <v>143</v>
      </c>
      <c r="D10" s="114" t="s">
        <v>155</v>
      </c>
      <c r="E10" s="114" t="s">
        <v>155</v>
      </c>
      <c r="F10" s="114">
        <v>10</v>
      </c>
      <c r="G10" s="43"/>
      <c r="H10" s="15"/>
      <c r="I10" s="14">
        <v>1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AA10" s="34">
        <f t="shared" si="0"/>
        <v>1</v>
      </c>
    </row>
    <row r="11" spans="1:27" ht="41.25" customHeight="1" x14ac:dyDescent="0.25">
      <c r="A11" s="15">
        <v>6</v>
      </c>
      <c r="B11" s="114" t="s">
        <v>156</v>
      </c>
      <c r="C11" s="114" t="s">
        <v>157</v>
      </c>
      <c r="D11" s="114" t="s">
        <v>158</v>
      </c>
      <c r="E11" s="114" t="s">
        <v>141</v>
      </c>
      <c r="F11" s="114">
        <v>11</v>
      </c>
      <c r="G11" s="43"/>
      <c r="H11" s="15"/>
      <c r="I11" s="14"/>
      <c r="J11" s="9">
        <v>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AA11" s="34">
        <f t="shared" si="0"/>
        <v>1</v>
      </c>
    </row>
    <row r="12" spans="1:27" ht="42" customHeight="1" x14ac:dyDescent="0.25">
      <c r="A12" s="15">
        <v>7</v>
      </c>
      <c r="B12" s="114" t="s">
        <v>161</v>
      </c>
      <c r="C12" s="114" t="s">
        <v>162</v>
      </c>
      <c r="D12" s="114" t="s">
        <v>150</v>
      </c>
      <c r="E12" s="114" t="s">
        <v>158</v>
      </c>
      <c r="F12" s="114">
        <v>8</v>
      </c>
      <c r="G12" s="43"/>
      <c r="H12" s="15"/>
      <c r="I12" s="14"/>
      <c r="J12" s="9"/>
      <c r="K12" s="9"/>
      <c r="L12" s="9"/>
      <c r="M12" s="9"/>
      <c r="N12" s="9"/>
      <c r="O12" s="9"/>
      <c r="P12" s="9">
        <v>1</v>
      </c>
      <c r="Q12" s="9">
        <v>1</v>
      </c>
      <c r="R12" s="9"/>
      <c r="S12" s="9"/>
      <c r="T12" s="9"/>
      <c r="U12" s="9"/>
      <c r="V12" s="9"/>
      <c r="W12" s="9"/>
      <c r="X12" s="9"/>
      <c r="Y12" s="9"/>
      <c r="AA12" s="34">
        <f t="shared" si="0"/>
        <v>2</v>
      </c>
    </row>
    <row r="13" spans="1:27" ht="37.5" customHeight="1" x14ac:dyDescent="0.25">
      <c r="A13" s="15">
        <v>8</v>
      </c>
      <c r="B13" s="114" t="s">
        <v>163</v>
      </c>
      <c r="C13" s="114" t="s">
        <v>160</v>
      </c>
      <c r="D13" s="114" t="s">
        <v>150</v>
      </c>
      <c r="E13" s="114" t="s">
        <v>158</v>
      </c>
      <c r="F13" s="114">
        <v>8</v>
      </c>
      <c r="G13" s="43"/>
      <c r="H13" s="15"/>
      <c r="I13" s="14"/>
      <c r="J13" s="9"/>
      <c r="K13" s="9"/>
      <c r="L13" s="9"/>
      <c r="M13" s="9"/>
      <c r="N13" s="9">
        <v>1</v>
      </c>
      <c r="O13" s="9"/>
      <c r="P13" s="9">
        <v>1</v>
      </c>
      <c r="Q13" s="9"/>
      <c r="R13" s="9"/>
      <c r="S13" s="9"/>
      <c r="T13" s="9"/>
      <c r="U13" s="9"/>
      <c r="V13" s="9"/>
      <c r="W13" s="9"/>
      <c r="X13" s="9"/>
      <c r="Y13" s="9"/>
      <c r="AA13" s="34">
        <f t="shared" si="0"/>
        <v>2</v>
      </c>
    </row>
    <row r="14" spans="1:27" ht="40.5" customHeight="1" x14ac:dyDescent="0.25">
      <c r="A14" s="15">
        <v>9</v>
      </c>
      <c r="B14" s="114" t="s">
        <v>164</v>
      </c>
      <c r="C14" s="114" t="s">
        <v>157</v>
      </c>
      <c r="D14" s="114" t="s">
        <v>150</v>
      </c>
      <c r="E14" s="114" t="s">
        <v>165</v>
      </c>
      <c r="F14" s="114">
        <v>8</v>
      </c>
      <c r="G14" s="47"/>
      <c r="H14" s="16"/>
      <c r="I14" s="18"/>
      <c r="J14" s="19"/>
      <c r="K14" s="19"/>
      <c r="L14" s="19"/>
      <c r="M14" s="19"/>
      <c r="N14" s="19">
        <v>1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34">
        <f t="shared" si="0"/>
        <v>1</v>
      </c>
    </row>
    <row r="15" spans="1:27" ht="42" customHeight="1" x14ac:dyDescent="0.25">
      <c r="A15" s="15">
        <v>10</v>
      </c>
      <c r="B15" s="114" t="s">
        <v>166</v>
      </c>
      <c r="C15" s="114" t="s">
        <v>167</v>
      </c>
      <c r="D15" s="114" t="s">
        <v>150</v>
      </c>
      <c r="E15" s="114" t="s">
        <v>168</v>
      </c>
      <c r="F15" s="114">
        <v>8</v>
      </c>
      <c r="G15" s="43"/>
      <c r="H15" s="15"/>
      <c r="I15" s="14"/>
      <c r="J15" s="9"/>
      <c r="K15" s="9"/>
      <c r="L15" s="9">
        <v>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AA15" s="34">
        <f t="shared" si="0"/>
        <v>1</v>
      </c>
    </row>
    <row r="16" spans="1:27" ht="26.25" customHeight="1" x14ac:dyDescent="0.25">
      <c r="A16" s="15">
        <v>11</v>
      </c>
      <c r="B16" s="114" t="s">
        <v>169</v>
      </c>
      <c r="C16" s="114" t="s">
        <v>170</v>
      </c>
      <c r="D16" s="114" t="s">
        <v>151</v>
      </c>
      <c r="E16" s="114" t="s">
        <v>151</v>
      </c>
      <c r="F16" s="114">
        <v>17</v>
      </c>
      <c r="G16" s="43"/>
      <c r="H16" s="15"/>
      <c r="I16" s="14"/>
      <c r="J16" s="9"/>
      <c r="K16" s="9"/>
      <c r="L16" s="9"/>
      <c r="M16" s="9"/>
      <c r="N16" s="9"/>
      <c r="O16" s="9"/>
      <c r="P16" s="9"/>
      <c r="Q16" s="9"/>
      <c r="R16" s="9">
        <v>1</v>
      </c>
      <c r="S16" s="9"/>
      <c r="T16" s="9"/>
      <c r="U16" s="9"/>
      <c r="V16" s="9"/>
      <c r="W16" s="9"/>
      <c r="X16" s="9"/>
      <c r="Y16" s="9"/>
      <c r="AA16" s="34">
        <f t="shared" si="0"/>
        <v>1</v>
      </c>
    </row>
    <row r="17" spans="1:27" s="20" customFormat="1" ht="29.25" customHeight="1" x14ac:dyDescent="0.25">
      <c r="A17" s="17">
        <v>12</v>
      </c>
      <c r="B17" s="114" t="s">
        <v>174</v>
      </c>
      <c r="C17" s="114" t="s">
        <v>175</v>
      </c>
      <c r="D17" s="114" t="s">
        <v>141</v>
      </c>
      <c r="E17" s="114" t="s">
        <v>176</v>
      </c>
      <c r="F17" s="114">
        <v>15</v>
      </c>
      <c r="G17" s="43"/>
      <c r="H17" s="1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>
        <v>1</v>
      </c>
      <c r="U17" s="9"/>
      <c r="V17" s="9"/>
      <c r="W17" s="9">
        <v>1</v>
      </c>
      <c r="X17" s="9"/>
      <c r="Y17" s="9"/>
      <c r="AA17" s="34">
        <f t="shared" si="0"/>
        <v>2</v>
      </c>
    </row>
    <row r="18" spans="1:27" ht="45" customHeight="1" x14ac:dyDescent="0.25">
      <c r="A18" s="15">
        <v>13</v>
      </c>
      <c r="B18" s="114" t="s">
        <v>177</v>
      </c>
      <c r="C18" s="114" t="s">
        <v>178</v>
      </c>
      <c r="D18" s="114" t="s">
        <v>172</v>
      </c>
      <c r="E18" s="114" t="s">
        <v>176</v>
      </c>
      <c r="F18" s="114">
        <v>16</v>
      </c>
      <c r="G18" s="43"/>
      <c r="H18" s="11"/>
      <c r="I18" s="9"/>
      <c r="J18" s="9">
        <v>1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>
        <v>1</v>
      </c>
      <c r="X18" s="9">
        <v>1</v>
      </c>
      <c r="Y18" s="9"/>
      <c r="AA18" s="34">
        <f t="shared" si="0"/>
        <v>3</v>
      </c>
    </row>
    <row r="19" spans="1:27" ht="36.75" customHeight="1" x14ac:dyDescent="0.25">
      <c r="A19" s="15">
        <v>14</v>
      </c>
      <c r="B19" s="114" t="s">
        <v>181</v>
      </c>
      <c r="C19" s="114" t="s">
        <v>179</v>
      </c>
      <c r="D19" s="114" t="s">
        <v>180</v>
      </c>
      <c r="E19" s="114" t="s">
        <v>180</v>
      </c>
      <c r="F19" s="114">
        <v>21</v>
      </c>
      <c r="G19" s="43"/>
      <c r="H19" s="11"/>
      <c r="I19" s="9"/>
      <c r="J19" s="9"/>
      <c r="K19" s="9"/>
      <c r="L19" s="9"/>
      <c r="M19" s="9">
        <v>1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AA19" s="34">
        <f t="shared" si="0"/>
        <v>1</v>
      </c>
    </row>
    <row r="20" spans="1:27" ht="44.25" customHeight="1" x14ac:dyDescent="0.25">
      <c r="A20" s="21">
        <v>15</v>
      </c>
      <c r="B20" s="114" t="s">
        <v>184</v>
      </c>
      <c r="C20" s="114" t="s">
        <v>182</v>
      </c>
      <c r="D20" s="114" t="s">
        <v>180</v>
      </c>
      <c r="E20" s="114" t="s">
        <v>183</v>
      </c>
      <c r="F20" s="114">
        <v>21</v>
      </c>
      <c r="G20" s="43"/>
      <c r="H20" s="11"/>
      <c r="I20" s="9"/>
      <c r="J20" s="9"/>
      <c r="K20" s="9"/>
      <c r="L20" s="9"/>
      <c r="M20" s="9">
        <v>1</v>
      </c>
      <c r="N20" s="9"/>
      <c r="O20" s="9"/>
      <c r="P20" s="9"/>
      <c r="Q20" s="9"/>
      <c r="R20" s="9">
        <v>1</v>
      </c>
      <c r="S20" s="9"/>
      <c r="T20" s="9"/>
      <c r="U20" s="9"/>
      <c r="V20" s="9"/>
      <c r="W20" s="9"/>
      <c r="X20" s="9"/>
      <c r="Y20" s="9"/>
      <c r="AA20" s="34">
        <f t="shared" si="0"/>
        <v>2</v>
      </c>
    </row>
    <row r="21" spans="1:27" ht="34.5" customHeight="1" x14ac:dyDescent="0.25">
      <c r="A21" s="11">
        <v>16</v>
      </c>
      <c r="B21" s="114" t="s">
        <v>187</v>
      </c>
      <c r="C21" s="114" t="s">
        <v>185</v>
      </c>
      <c r="D21" s="114" t="s">
        <v>180</v>
      </c>
      <c r="E21" s="114" t="s">
        <v>186</v>
      </c>
      <c r="F21" s="114">
        <v>23</v>
      </c>
      <c r="G21" s="43"/>
      <c r="H21" s="11"/>
      <c r="I21" s="9"/>
      <c r="J21" s="9"/>
      <c r="K21" s="9">
        <v>1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AA21" s="34">
        <f t="shared" si="0"/>
        <v>1</v>
      </c>
    </row>
    <row r="22" spans="1:27" ht="37.5" customHeight="1" x14ac:dyDescent="0.25">
      <c r="A22" s="11">
        <v>17</v>
      </c>
      <c r="B22" s="114" t="s">
        <v>189</v>
      </c>
      <c r="C22" s="114" t="s">
        <v>185</v>
      </c>
      <c r="D22" s="114" t="s">
        <v>183</v>
      </c>
      <c r="E22" s="114" t="s">
        <v>188</v>
      </c>
      <c r="F22" s="114">
        <v>25</v>
      </c>
      <c r="G22" s="43"/>
      <c r="H22" s="11"/>
      <c r="I22" s="9"/>
      <c r="J22" s="9"/>
      <c r="K22" s="9">
        <v>1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AA22" s="34">
        <f t="shared" si="0"/>
        <v>1</v>
      </c>
    </row>
    <row r="23" spans="1:27" ht="34.5" customHeight="1" x14ac:dyDescent="0.25">
      <c r="A23" s="11">
        <v>18</v>
      </c>
      <c r="B23" s="114" t="s">
        <v>192</v>
      </c>
      <c r="C23" s="114" t="s">
        <v>190</v>
      </c>
      <c r="D23" s="114" t="s">
        <v>186</v>
      </c>
      <c r="E23" s="114" t="s">
        <v>191</v>
      </c>
      <c r="F23" s="114">
        <v>27</v>
      </c>
      <c r="G23" s="43"/>
      <c r="H23" s="11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>
        <v>1</v>
      </c>
      <c r="U23" s="9"/>
      <c r="V23" s="9"/>
      <c r="W23" s="9"/>
      <c r="X23" s="9"/>
      <c r="Y23" s="9"/>
      <c r="AA23" s="34">
        <f t="shared" si="0"/>
        <v>1</v>
      </c>
    </row>
    <row r="24" spans="1:27" ht="39" customHeight="1" x14ac:dyDescent="0.25">
      <c r="A24" s="11">
        <v>19</v>
      </c>
      <c r="B24" s="114" t="s">
        <v>193</v>
      </c>
      <c r="C24" s="114" t="s">
        <v>179</v>
      </c>
      <c r="D24" s="114" t="s">
        <v>188</v>
      </c>
      <c r="E24" s="114" t="s">
        <v>188</v>
      </c>
      <c r="F24" s="114">
        <v>29</v>
      </c>
      <c r="G24" s="43"/>
      <c r="H24" s="11"/>
      <c r="I24" s="9"/>
      <c r="J24" s="9"/>
      <c r="K24" s="9"/>
      <c r="L24" s="9"/>
      <c r="M24" s="9">
        <v>1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AA24" s="34">
        <f t="shared" si="0"/>
        <v>1</v>
      </c>
    </row>
    <row r="25" spans="1:27" ht="36.75" customHeight="1" x14ac:dyDescent="0.25">
      <c r="A25" s="11">
        <v>20</v>
      </c>
      <c r="B25" s="114" t="s">
        <v>196</v>
      </c>
      <c r="C25" s="114" t="s">
        <v>194</v>
      </c>
      <c r="D25" s="114" t="s">
        <v>195</v>
      </c>
      <c r="E25" s="114" t="s">
        <v>173</v>
      </c>
      <c r="F25" s="114">
        <v>33</v>
      </c>
      <c r="G25" s="43"/>
      <c r="H25" s="11"/>
      <c r="I25" s="9"/>
      <c r="J25" s="9"/>
      <c r="K25" s="9"/>
      <c r="L25" s="9"/>
      <c r="M25" s="9"/>
      <c r="N25" s="9">
        <v>1</v>
      </c>
      <c r="O25" s="9"/>
      <c r="P25" s="9">
        <v>1</v>
      </c>
      <c r="Q25" s="9">
        <v>1</v>
      </c>
      <c r="R25" s="9"/>
      <c r="S25" s="9"/>
      <c r="T25" s="9"/>
      <c r="U25" s="9"/>
      <c r="V25" s="9"/>
      <c r="W25" s="9"/>
      <c r="X25" s="9"/>
      <c r="Y25" s="9"/>
      <c r="AA25" s="34">
        <f t="shared" ref="AA25:AA37" si="1">SUM(I25:Y25)</f>
        <v>3</v>
      </c>
    </row>
    <row r="26" spans="1:27" ht="37.5" customHeight="1" x14ac:dyDescent="0.25">
      <c r="A26" s="11">
        <v>21</v>
      </c>
      <c r="B26" s="114" t="s">
        <v>199</v>
      </c>
      <c r="C26" s="114" t="s">
        <v>200</v>
      </c>
      <c r="D26" s="114" t="s">
        <v>180</v>
      </c>
      <c r="E26" s="114" t="s">
        <v>183</v>
      </c>
      <c r="F26" s="114">
        <v>23</v>
      </c>
      <c r="G26" s="24"/>
      <c r="H26" s="10"/>
      <c r="I26" s="9"/>
      <c r="J26" s="9"/>
      <c r="K26" s="9"/>
      <c r="L26" s="9"/>
      <c r="M26" s="9">
        <v>1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AA26" s="34">
        <f t="shared" si="1"/>
        <v>1</v>
      </c>
    </row>
    <row r="27" spans="1:27" ht="40.5" customHeight="1" x14ac:dyDescent="0.25">
      <c r="A27" s="11">
        <v>22</v>
      </c>
      <c r="B27" s="114" t="s">
        <v>201</v>
      </c>
      <c r="C27" s="114" t="s">
        <v>182</v>
      </c>
      <c r="D27" s="114" t="s">
        <v>183</v>
      </c>
      <c r="E27" s="114" t="s">
        <v>202</v>
      </c>
      <c r="F27" s="114">
        <v>25</v>
      </c>
      <c r="G27" s="24"/>
      <c r="H27" s="10"/>
      <c r="I27" s="9"/>
      <c r="J27" s="9"/>
      <c r="K27" s="9"/>
      <c r="L27" s="9"/>
      <c r="M27" s="9">
        <v>1</v>
      </c>
      <c r="N27" s="9"/>
      <c r="O27" s="9"/>
      <c r="P27" s="9"/>
      <c r="Q27" s="9"/>
      <c r="R27" s="9">
        <v>1</v>
      </c>
      <c r="S27" s="9"/>
      <c r="T27" s="9"/>
      <c r="U27" s="9"/>
      <c r="V27" s="9"/>
      <c r="W27" s="9"/>
      <c r="X27" s="9"/>
      <c r="Y27" s="9"/>
      <c r="AA27" s="34">
        <f t="shared" si="1"/>
        <v>2</v>
      </c>
    </row>
    <row r="28" spans="1:27" ht="36.75" customHeight="1" x14ac:dyDescent="0.25">
      <c r="A28" s="11">
        <v>23</v>
      </c>
      <c r="B28" s="114" t="s">
        <v>203</v>
      </c>
      <c r="C28" s="114" t="s">
        <v>167</v>
      </c>
      <c r="D28" s="114" t="s">
        <v>186</v>
      </c>
      <c r="E28" s="114" t="s">
        <v>204</v>
      </c>
      <c r="F28" s="114">
        <v>27</v>
      </c>
      <c r="G28" s="24"/>
      <c r="H28" s="5"/>
      <c r="I28" s="9"/>
      <c r="J28" s="9"/>
      <c r="K28" s="9"/>
      <c r="L28" s="9">
        <v>1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AA28" s="34">
        <f t="shared" si="1"/>
        <v>1</v>
      </c>
    </row>
    <row r="29" spans="1:27" ht="39" customHeight="1" x14ac:dyDescent="0.25">
      <c r="A29" s="11">
        <v>24</v>
      </c>
      <c r="B29" s="114" t="s">
        <v>205</v>
      </c>
      <c r="C29" s="114" t="s">
        <v>167</v>
      </c>
      <c r="D29" s="114" t="s">
        <v>188</v>
      </c>
      <c r="E29" s="114" t="s">
        <v>206</v>
      </c>
      <c r="F29" s="114">
        <v>29</v>
      </c>
      <c r="G29" s="24"/>
      <c r="H29" s="10"/>
      <c r="I29" s="9"/>
      <c r="J29" s="9"/>
      <c r="K29" s="9"/>
      <c r="L29" s="9">
        <v>1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AA29" s="34">
        <f t="shared" si="1"/>
        <v>1</v>
      </c>
    </row>
    <row r="30" spans="1:27" ht="35.25" customHeight="1" x14ac:dyDescent="0.25">
      <c r="A30" s="11">
        <v>25</v>
      </c>
      <c r="B30" s="114" t="s">
        <v>207</v>
      </c>
      <c r="C30" s="114" t="s">
        <v>157</v>
      </c>
      <c r="D30" s="114" t="s">
        <v>191</v>
      </c>
      <c r="E30" s="114" t="s">
        <v>208</v>
      </c>
      <c r="F30" s="114">
        <v>31</v>
      </c>
      <c r="G30" s="24"/>
      <c r="H30" s="10"/>
      <c r="I30" s="9"/>
      <c r="J30" s="9">
        <v>1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AA30" s="34">
        <f t="shared" si="1"/>
        <v>1</v>
      </c>
    </row>
    <row r="31" spans="1:27" ht="38.25" customHeight="1" x14ac:dyDescent="0.25">
      <c r="A31" s="11">
        <v>26</v>
      </c>
      <c r="B31" s="114" t="s">
        <v>209</v>
      </c>
      <c r="C31" s="114" t="s">
        <v>157</v>
      </c>
      <c r="D31" s="114" t="s">
        <v>195</v>
      </c>
      <c r="E31" s="114" t="s">
        <v>210</v>
      </c>
      <c r="F31" s="114">
        <v>33</v>
      </c>
      <c r="G31" s="24"/>
      <c r="H31" s="5"/>
      <c r="I31" s="9"/>
      <c r="J31" s="9">
        <v>1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AA31" s="34">
        <f t="shared" si="1"/>
        <v>1</v>
      </c>
    </row>
    <row r="32" spans="1:27" ht="28.5" customHeight="1" x14ac:dyDescent="0.25">
      <c r="A32" s="11">
        <v>27</v>
      </c>
      <c r="B32" s="114" t="s">
        <v>211</v>
      </c>
      <c r="C32" s="114" t="s">
        <v>149</v>
      </c>
      <c r="D32" s="114" t="s">
        <v>173</v>
      </c>
      <c r="E32" s="114" t="s">
        <v>198</v>
      </c>
      <c r="F32" s="114">
        <v>35</v>
      </c>
      <c r="G32" s="24"/>
      <c r="H32" s="10"/>
      <c r="I32" s="9">
        <v>1</v>
      </c>
      <c r="J32" s="9"/>
      <c r="K32" s="9"/>
      <c r="L32" s="9">
        <v>1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AA32" s="34">
        <f t="shared" si="1"/>
        <v>2</v>
      </c>
    </row>
    <row r="33" spans="1:27" ht="33" customHeight="1" x14ac:dyDescent="0.25">
      <c r="A33" s="11">
        <v>28</v>
      </c>
      <c r="B33" s="114" t="s">
        <v>212</v>
      </c>
      <c r="C33" s="114" t="s">
        <v>190</v>
      </c>
      <c r="D33" s="114" t="s">
        <v>198</v>
      </c>
      <c r="E33" s="114" t="s">
        <v>197</v>
      </c>
      <c r="F33" s="114">
        <v>44</v>
      </c>
      <c r="G33" s="24"/>
      <c r="H33" s="5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>
        <v>1</v>
      </c>
      <c r="U33" s="9"/>
      <c r="V33" s="9"/>
      <c r="W33" s="9"/>
      <c r="X33" s="9"/>
      <c r="Y33" s="9"/>
      <c r="AA33" s="34">
        <f t="shared" si="1"/>
        <v>1</v>
      </c>
    </row>
    <row r="34" spans="1:27" ht="27.75" customHeight="1" x14ac:dyDescent="0.25">
      <c r="A34" s="11">
        <v>29</v>
      </c>
      <c r="B34" s="114" t="s">
        <v>220</v>
      </c>
      <c r="C34" s="114" t="s">
        <v>143</v>
      </c>
      <c r="D34" s="114" t="s">
        <v>218</v>
      </c>
      <c r="E34" s="114" t="s">
        <v>213</v>
      </c>
      <c r="F34" s="114">
        <v>49</v>
      </c>
      <c r="G34" s="24"/>
      <c r="H34" s="10"/>
      <c r="I34" s="9">
        <v>1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A34" s="34">
        <f t="shared" si="1"/>
        <v>1</v>
      </c>
    </row>
    <row r="35" spans="1:27" ht="30.75" customHeight="1" x14ac:dyDescent="0.25">
      <c r="A35" s="11">
        <v>30</v>
      </c>
      <c r="B35" s="114" t="s">
        <v>214</v>
      </c>
      <c r="C35" s="114" t="s">
        <v>145</v>
      </c>
      <c r="D35" s="114" t="s">
        <v>183</v>
      </c>
      <c r="E35" s="114" t="s">
        <v>215</v>
      </c>
      <c r="F35" s="114">
        <v>38</v>
      </c>
      <c r="G35" s="24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>
        <v>1</v>
      </c>
      <c r="Y35" s="9"/>
      <c r="AA35" s="34">
        <f t="shared" si="1"/>
        <v>1</v>
      </c>
    </row>
    <row r="36" spans="1:27" ht="35.25" customHeight="1" x14ac:dyDescent="0.25">
      <c r="A36" s="11">
        <v>31</v>
      </c>
      <c r="B36" s="114" t="s">
        <v>216</v>
      </c>
      <c r="C36" s="114" t="s">
        <v>217</v>
      </c>
      <c r="D36" s="114" t="s">
        <v>197</v>
      </c>
      <c r="E36" s="114" t="s">
        <v>218</v>
      </c>
      <c r="F36" s="114">
        <v>45</v>
      </c>
      <c r="G36" s="24"/>
      <c r="H36" s="10"/>
      <c r="I36" s="9"/>
      <c r="J36" s="9"/>
      <c r="K36" s="9"/>
      <c r="L36" s="9"/>
      <c r="M36" s="9"/>
      <c r="N36" s="9"/>
      <c r="O36" s="9"/>
      <c r="P36" s="9">
        <v>1</v>
      </c>
      <c r="Q36" s="9"/>
      <c r="R36" s="9"/>
      <c r="S36" s="9"/>
      <c r="T36" s="9"/>
      <c r="U36" s="9"/>
      <c r="V36" s="9"/>
      <c r="W36" s="9"/>
      <c r="X36" s="9"/>
      <c r="Y36" s="9"/>
      <c r="AA36" s="34">
        <f t="shared" si="1"/>
        <v>1</v>
      </c>
    </row>
    <row r="37" spans="1:27" ht="30.75" customHeight="1" x14ac:dyDescent="0.25">
      <c r="A37" s="11">
        <v>32</v>
      </c>
      <c r="B37" s="114" t="s">
        <v>219</v>
      </c>
      <c r="C37" s="114" t="s">
        <v>217</v>
      </c>
      <c r="D37" s="114" t="s">
        <v>197</v>
      </c>
      <c r="E37" s="114" t="s">
        <v>218</v>
      </c>
      <c r="F37" s="114">
        <v>45</v>
      </c>
      <c r="G37" s="24"/>
      <c r="H37" s="10"/>
      <c r="I37" s="9"/>
      <c r="J37" s="9"/>
      <c r="K37" s="9"/>
      <c r="L37" s="9"/>
      <c r="M37" s="9"/>
      <c r="N37" s="9"/>
      <c r="O37" s="9"/>
      <c r="P37" s="9">
        <v>1</v>
      </c>
      <c r="Q37" s="9"/>
      <c r="R37" s="9"/>
      <c r="S37" s="9"/>
      <c r="T37" s="9"/>
      <c r="U37" s="9"/>
      <c r="V37" s="9"/>
      <c r="W37" s="9"/>
      <c r="X37" s="9"/>
      <c r="Y37" s="9"/>
      <c r="AA37" s="34">
        <f t="shared" si="1"/>
        <v>1</v>
      </c>
    </row>
    <row r="38" spans="1:27" ht="15" customHeight="1" x14ac:dyDescent="0.25"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7" x14ac:dyDescent="0.25">
      <c r="G39" s="124" t="s">
        <v>5</v>
      </c>
      <c r="H39" s="125"/>
      <c r="I39" s="28">
        <f t="shared" ref="I39:Y39" si="2">SUM(I6:I37)</f>
        <v>6</v>
      </c>
      <c r="J39" s="28">
        <f t="shared" si="2"/>
        <v>4</v>
      </c>
      <c r="K39" s="28">
        <f t="shared" si="2"/>
        <v>2</v>
      </c>
      <c r="L39" s="28">
        <f t="shared" si="2"/>
        <v>5</v>
      </c>
      <c r="M39" s="28">
        <f t="shared" si="2"/>
        <v>5</v>
      </c>
      <c r="N39" s="28">
        <f t="shared" si="2"/>
        <v>3</v>
      </c>
      <c r="O39" s="28">
        <f t="shared" si="2"/>
        <v>0</v>
      </c>
      <c r="P39" s="28">
        <f t="shared" si="2"/>
        <v>5</v>
      </c>
      <c r="Q39" s="28">
        <f t="shared" si="2"/>
        <v>2</v>
      </c>
      <c r="R39" s="28">
        <f t="shared" si="2"/>
        <v>3</v>
      </c>
      <c r="S39" s="28">
        <f t="shared" si="2"/>
        <v>0</v>
      </c>
      <c r="T39" s="28">
        <f t="shared" si="2"/>
        <v>3</v>
      </c>
      <c r="U39" s="28">
        <f t="shared" si="2"/>
        <v>0</v>
      </c>
      <c r="V39" s="28">
        <f t="shared" si="2"/>
        <v>0</v>
      </c>
      <c r="W39" s="28">
        <f t="shared" si="2"/>
        <v>2</v>
      </c>
      <c r="X39" s="28">
        <f t="shared" si="2"/>
        <v>3</v>
      </c>
      <c r="Y39" s="28">
        <f t="shared" si="2"/>
        <v>0</v>
      </c>
    </row>
    <row r="40" spans="1:27" ht="15" customHeight="1" x14ac:dyDescent="0.25">
      <c r="G40" s="50"/>
      <c r="H40" s="29"/>
    </row>
    <row r="41" spans="1:27" x14ac:dyDescent="0.25">
      <c r="G41" s="120" t="s">
        <v>4</v>
      </c>
      <c r="H41" s="121"/>
      <c r="I41" s="28">
        <v>4</v>
      </c>
      <c r="J41" s="30">
        <v>8</v>
      </c>
      <c r="K41" s="30">
        <v>12</v>
      </c>
      <c r="L41" s="31">
        <v>16</v>
      </c>
      <c r="M41" s="28">
        <v>2</v>
      </c>
      <c r="N41" s="30">
        <v>8</v>
      </c>
      <c r="O41" s="30">
        <v>12</v>
      </c>
      <c r="P41" s="31">
        <v>24</v>
      </c>
      <c r="Q41" s="28">
        <v>6</v>
      </c>
      <c r="R41" s="30">
        <v>3</v>
      </c>
      <c r="S41" s="30">
        <v>24</v>
      </c>
      <c r="T41" s="31">
        <v>40</v>
      </c>
      <c r="U41" s="28">
        <v>12</v>
      </c>
      <c r="V41" s="30">
        <v>24</v>
      </c>
      <c r="W41" s="30">
        <v>40</v>
      </c>
      <c r="X41" s="31">
        <v>60</v>
      </c>
      <c r="Y41" s="31">
        <v>10</v>
      </c>
    </row>
    <row r="43" spans="1:27" x14ac:dyDescent="0.25">
      <c r="I43" s="119" t="s">
        <v>29</v>
      </c>
      <c r="J43" s="119"/>
      <c r="K43" s="119"/>
      <c r="L43" s="119"/>
      <c r="M43" s="119" t="s">
        <v>30</v>
      </c>
      <c r="N43" s="119"/>
      <c r="O43" s="119"/>
      <c r="P43" s="119"/>
      <c r="Q43" s="119" t="s">
        <v>26</v>
      </c>
      <c r="R43" s="119"/>
      <c r="S43" s="119"/>
      <c r="T43" s="119"/>
      <c r="U43" s="119" t="s">
        <v>31</v>
      </c>
      <c r="V43" s="119"/>
      <c r="W43" s="119"/>
      <c r="X43" s="119"/>
      <c r="Y43" s="119"/>
    </row>
    <row r="44" spans="1:27" ht="54" x14ac:dyDescent="0.25">
      <c r="I44" s="4" t="s">
        <v>2</v>
      </c>
      <c r="J44" s="4" t="s">
        <v>0</v>
      </c>
      <c r="K44" s="4" t="s">
        <v>1</v>
      </c>
      <c r="L44" s="4" t="s">
        <v>3</v>
      </c>
      <c r="M44" s="4" t="s">
        <v>2</v>
      </c>
      <c r="N44" s="4" t="s">
        <v>0</v>
      </c>
      <c r="O44" s="4" t="s">
        <v>1</v>
      </c>
      <c r="P44" s="4" t="s">
        <v>3</v>
      </c>
      <c r="Q44" s="4" t="s">
        <v>2</v>
      </c>
      <c r="R44" s="4" t="s">
        <v>0</v>
      </c>
      <c r="S44" s="4" t="s">
        <v>1</v>
      </c>
      <c r="T44" s="4" t="s">
        <v>3</v>
      </c>
      <c r="U44" s="4" t="s">
        <v>2</v>
      </c>
      <c r="V44" s="4" t="s">
        <v>0</v>
      </c>
      <c r="W44" s="4" t="s">
        <v>1</v>
      </c>
      <c r="X44" s="4" t="s">
        <v>3</v>
      </c>
      <c r="Y44" s="4" t="s">
        <v>23</v>
      </c>
    </row>
    <row r="45" spans="1:27" ht="34.5" customHeight="1" x14ac:dyDescent="0.25">
      <c r="A45" s="6">
        <v>1</v>
      </c>
      <c r="B45" s="114" t="s">
        <v>142</v>
      </c>
      <c r="C45" s="114" t="s">
        <v>143</v>
      </c>
      <c r="D45" s="114" t="s">
        <v>140</v>
      </c>
      <c r="E45" s="114" t="s">
        <v>140</v>
      </c>
      <c r="F45" s="114">
        <v>5</v>
      </c>
      <c r="G45" s="46"/>
      <c r="H45" s="6"/>
      <c r="I45" s="9">
        <f>$I$41*I6</f>
        <v>4</v>
      </c>
      <c r="J45" s="9">
        <f>$J$41*J6</f>
        <v>0</v>
      </c>
      <c r="K45" s="9">
        <f>$K$41*K6</f>
        <v>0</v>
      </c>
      <c r="L45" s="9">
        <f>$L$41*L6</f>
        <v>0</v>
      </c>
      <c r="M45" s="9">
        <f>$M$41*M6</f>
        <v>0</v>
      </c>
      <c r="N45" s="9">
        <f>$N$41*N6</f>
        <v>0</v>
      </c>
      <c r="O45" s="9">
        <f>$O$41*O6</f>
        <v>0</v>
      </c>
      <c r="P45" s="9">
        <f>$P$41*P6</f>
        <v>0</v>
      </c>
      <c r="Q45" s="9">
        <f>$Q$41*Q6</f>
        <v>0</v>
      </c>
      <c r="R45" s="9">
        <f>$R$41*R6</f>
        <v>0</v>
      </c>
      <c r="S45" s="9">
        <f>$S$41*S6</f>
        <v>0</v>
      </c>
      <c r="T45" s="9">
        <f>$T$41*T6</f>
        <v>0</v>
      </c>
      <c r="U45" s="9">
        <f>$U$41*U6</f>
        <v>0</v>
      </c>
      <c r="V45" s="9">
        <f>$V$41*V6</f>
        <v>0</v>
      </c>
      <c r="W45" s="9">
        <f>$W$41*W6</f>
        <v>0</v>
      </c>
      <c r="X45" s="9">
        <f>$X$41*X6</f>
        <v>0</v>
      </c>
      <c r="Y45" s="9">
        <f>$Y$41*Y6</f>
        <v>0</v>
      </c>
      <c r="AA45" s="34">
        <f>SUM(I45:Y45)</f>
        <v>4</v>
      </c>
    </row>
    <row r="46" spans="1:27" ht="27.75" customHeight="1" x14ac:dyDescent="0.25">
      <c r="A46" s="11">
        <v>2</v>
      </c>
      <c r="B46" s="114" t="s">
        <v>144</v>
      </c>
      <c r="C46" s="114" t="s">
        <v>145</v>
      </c>
      <c r="D46" s="114" t="s">
        <v>146</v>
      </c>
      <c r="E46" s="114" t="s">
        <v>147</v>
      </c>
      <c r="F46" s="114">
        <v>7</v>
      </c>
      <c r="G46" s="43"/>
      <c r="H46" s="11"/>
      <c r="I46" s="9">
        <f t="shared" ref="I46:I76" si="3">$I$41*I7</f>
        <v>0</v>
      </c>
      <c r="J46" s="9">
        <f t="shared" ref="J46:J76" si="4">$J$41*J7</f>
        <v>0</v>
      </c>
      <c r="K46" s="9">
        <f t="shared" ref="K46:K76" si="5">$K$41*K7</f>
        <v>0</v>
      </c>
      <c r="L46" s="9">
        <f t="shared" ref="L46:L76" si="6">$L$41*L7</f>
        <v>0</v>
      </c>
      <c r="M46" s="9">
        <f t="shared" ref="M46:M76" si="7">$M$41*M7</f>
        <v>0</v>
      </c>
      <c r="N46" s="9">
        <f t="shared" ref="N46:N76" si="8">$N$41*N7</f>
        <v>0</v>
      </c>
      <c r="O46" s="9">
        <f t="shared" ref="O46:O76" si="9">$O$41*O7</f>
        <v>0</v>
      </c>
      <c r="P46" s="9">
        <f t="shared" ref="P46:P76" si="10">$P$41*P7</f>
        <v>0</v>
      </c>
      <c r="Q46" s="9">
        <f t="shared" ref="Q46:Q76" si="11">$Q$41*Q7</f>
        <v>0</v>
      </c>
      <c r="R46" s="9">
        <f t="shared" ref="R46:R76" si="12">$R$41*R7</f>
        <v>0</v>
      </c>
      <c r="S46" s="9">
        <f t="shared" ref="S46:S76" si="13">$S$41*S7</f>
        <v>0</v>
      </c>
      <c r="T46" s="9">
        <f t="shared" ref="T46:T76" si="14">$T$41*T7</f>
        <v>0</v>
      </c>
      <c r="U46" s="9">
        <f t="shared" ref="U46:U76" si="15">$U$41*U7</f>
        <v>0</v>
      </c>
      <c r="V46" s="9">
        <f t="shared" ref="V46:V76" si="16">$V$41*V7</f>
        <v>0</v>
      </c>
      <c r="W46" s="9">
        <f t="shared" ref="W46:W76" si="17">$W$41*W7</f>
        <v>0</v>
      </c>
      <c r="X46" s="9">
        <f t="shared" ref="X46:X76" si="18">$X$41*X7</f>
        <v>60</v>
      </c>
      <c r="Y46" s="9">
        <f t="shared" ref="Y46:Y76" si="19">$Y$41*Y7</f>
        <v>0</v>
      </c>
      <c r="AA46" s="34">
        <f>SUM(I46:Y46)</f>
        <v>60</v>
      </c>
    </row>
    <row r="47" spans="1:27" ht="32.25" customHeight="1" x14ac:dyDescent="0.25">
      <c r="A47" s="15">
        <v>3</v>
      </c>
      <c r="B47" s="114" t="s">
        <v>148</v>
      </c>
      <c r="C47" s="114" t="s">
        <v>149</v>
      </c>
      <c r="D47" s="114" t="s">
        <v>150</v>
      </c>
      <c r="E47" s="114" t="s">
        <v>151</v>
      </c>
      <c r="F47" s="114">
        <v>8</v>
      </c>
      <c r="G47" s="43"/>
      <c r="H47" s="15"/>
      <c r="I47" s="9">
        <f t="shared" si="3"/>
        <v>4</v>
      </c>
      <c r="J47" s="9">
        <f t="shared" si="4"/>
        <v>0</v>
      </c>
      <c r="K47" s="9">
        <f t="shared" si="5"/>
        <v>0</v>
      </c>
      <c r="L47" s="9">
        <f t="shared" si="6"/>
        <v>16</v>
      </c>
      <c r="M47" s="9">
        <f t="shared" si="7"/>
        <v>0</v>
      </c>
      <c r="N47" s="9">
        <f t="shared" si="8"/>
        <v>0</v>
      </c>
      <c r="O47" s="9">
        <f t="shared" si="9"/>
        <v>0</v>
      </c>
      <c r="P47" s="9">
        <f t="shared" si="10"/>
        <v>0</v>
      </c>
      <c r="Q47" s="9">
        <f t="shared" si="11"/>
        <v>0</v>
      </c>
      <c r="R47" s="9">
        <f t="shared" si="12"/>
        <v>0</v>
      </c>
      <c r="S47" s="9">
        <f t="shared" si="13"/>
        <v>0</v>
      </c>
      <c r="T47" s="9">
        <f t="shared" si="14"/>
        <v>0</v>
      </c>
      <c r="U47" s="9">
        <f t="shared" si="15"/>
        <v>0</v>
      </c>
      <c r="V47" s="9">
        <f t="shared" si="16"/>
        <v>0</v>
      </c>
      <c r="W47" s="9">
        <f t="shared" si="17"/>
        <v>0</v>
      </c>
      <c r="X47" s="9">
        <f t="shared" si="18"/>
        <v>0</v>
      </c>
      <c r="Y47" s="9">
        <f t="shared" si="19"/>
        <v>0</v>
      </c>
      <c r="AA47" s="34">
        <f t="shared" ref="AA47:AA76" si="20">SUM(I47:Y47)</f>
        <v>20</v>
      </c>
    </row>
    <row r="48" spans="1:27" ht="41.25" customHeight="1" x14ac:dyDescent="0.25">
      <c r="A48" s="15">
        <v>4</v>
      </c>
      <c r="B48" s="114" t="s">
        <v>152</v>
      </c>
      <c r="C48" s="114" t="s">
        <v>143</v>
      </c>
      <c r="D48" s="114" t="s">
        <v>153</v>
      </c>
      <c r="E48" s="114" t="s">
        <v>153</v>
      </c>
      <c r="F48" s="114">
        <v>9</v>
      </c>
      <c r="G48" s="43"/>
      <c r="H48" s="11"/>
      <c r="I48" s="9">
        <f t="shared" si="3"/>
        <v>4</v>
      </c>
      <c r="J48" s="9">
        <f t="shared" si="4"/>
        <v>0</v>
      </c>
      <c r="K48" s="9">
        <f t="shared" si="5"/>
        <v>0</v>
      </c>
      <c r="L48" s="9">
        <f t="shared" si="6"/>
        <v>0</v>
      </c>
      <c r="M48" s="9">
        <f t="shared" si="7"/>
        <v>0</v>
      </c>
      <c r="N48" s="9">
        <f t="shared" si="8"/>
        <v>0</v>
      </c>
      <c r="O48" s="9">
        <f t="shared" si="9"/>
        <v>0</v>
      </c>
      <c r="P48" s="9">
        <f t="shared" si="10"/>
        <v>0</v>
      </c>
      <c r="Q48" s="9">
        <f t="shared" si="11"/>
        <v>0</v>
      </c>
      <c r="R48" s="9">
        <f t="shared" si="12"/>
        <v>0</v>
      </c>
      <c r="S48" s="9">
        <f t="shared" si="13"/>
        <v>0</v>
      </c>
      <c r="T48" s="9">
        <f t="shared" si="14"/>
        <v>0</v>
      </c>
      <c r="U48" s="9">
        <f t="shared" si="15"/>
        <v>0</v>
      </c>
      <c r="V48" s="9">
        <f t="shared" si="16"/>
        <v>0</v>
      </c>
      <c r="W48" s="9">
        <f t="shared" si="17"/>
        <v>0</v>
      </c>
      <c r="X48" s="9">
        <f t="shared" si="18"/>
        <v>0</v>
      </c>
      <c r="Y48" s="9">
        <f t="shared" si="19"/>
        <v>0</v>
      </c>
      <c r="AA48" s="34">
        <f t="shared" si="20"/>
        <v>4</v>
      </c>
    </row>
    <row r="49" spans="1:27" ht="27" customHeight="1" x14ac:dyDescent="0.25">
      <c r="A49" s="15">
        <v>5</v>
      </c>
      <c r="B49" s="114" t="s">
        <v>154</v>
      </c>
      <c r="C49" s="114" t="s">
        <v>143</v>
      </c>
      <c r="D49" s="114" t="s">
        <v>155</v>
      </c>
      <c r="E49" s="114" t="s">
        <v>155</v>
      </c>
      <c r="F49" s="114">
        <v>10</v>
      </c>
      <c r="G49" s="43"/>
      <c r="H49" s="15"/>
      <c r="I49" s="9">
        <f t="shared" si="3"/>
        <v>4</v>
      </c>
      <c r="J49" s="9">
        <f t="shared" si="4"/>
        <v>0</v>
      </c>
      <c r="K49" s="9">
        <f t="shared" si="5"/>
        <v>0</v>
      </c>
      <c r="L49" s="9">
        <f t="shared" si="6"/>
        <v>0</v>
      </c>
      <c r="M49" s="9">
        <f t="shared" si="7"/>
        <v>0</v>
      </c>
      <c r="N49" s="9">
        <f t="shared" si="8"/>
        <v>0</v>
      </c>
      <c r="O49" s="9">
        <f t="shared" si="9"/>
        <v>0</v>
      </c>
      <c r="P49" s="9">
        <f t="shared" si="10"/>
        <v>0</v>
      </c>
      <c r="Q49" s="9">
        <f t="shared" si="11"/>
        <v>0</v>
      </c>
      <c r="R49" s="9">
        <f t="shared" si="12"/>
        <v>0</v>
      </c>
      <c r="S49" s="9">
        <f t="shared" si="13"/>
        <v>0</v>
      </c>
      <c r="T49" s="9">
        <f t="shared" si="14"/>
        <v>0</v>
      </c>
      <c r="U49" s="9">
        <f t="shared" si="15"/>
        <v>0</v>
      </c>
      <c r="V49" s="9">
        <f t="shared" si="16"/>
        <v>0</v>
      </c>
      <c r="W49" s="9">
        <f t="shared" si="17"/>
        <v>0</v>
      </c>
      <c r="X49" s="9">
        <f t="shared" si="18"/>
        <v>0</v>
      </c>
      <c r="Y49" s="9">
        <f t="shared" si="19"/>
        <v>0</v>
      </c>
      <c r="AA49" s="34">
        <f t="shared" si="20"/>
        <v>4</v>
      </c>
    </row>
    <row r="50" spans="1:27" ht="26.25" customHeight="1" x14ac:dyDescent="0.25">
      <c r="A50" s="15">
        <v>6</v>
      </c>
      <c r="B50" s="114" t="s">
        <v>156</v>
      </c>
      <c r="C50" s="114" t="s">
        <v>157</v>
      </c>
      <c r="D50" s="114" t="s">
        <v>158</v>
      </c>
      <c r="E50" s="114" t="s">
        <v>141</v>
      </c>
      <c r="F50" s="114">
        <v>11</v>
      </c>
      <c r="G50" s="43"/>
      <c r="H50" s="11"/>
      <c r="I50" s="9">
        <f t="shared" si="3"/>
        <v>0</v>
      </c>
      <c r="J50" s="9">
        <f t="shared" si="4"/>
        <v>8</v>
      </c>
      <c r="K50" s="9">
        <f t="shared" si="5"/>
        <v>0</v>
      </c>
      <c r="L50" s="9">
        <f t="shared" si="6"/>
        <v>0</v>
      </c>
      <c r="M50" s="9">
        <f t="shared" si="7"/>
        <v>0</v>
      </c>
      <c r="N50" s="9">
        <f t="shared" si="8"/>
        <v>0</v>
      </c>
      <c r="O50" s="9">
        <f t="shared" si="9"/>
        <v>0</v>
      </c>
      <c r="P50" s="9">
        <f t="shared" si="10"/>
        <v>0</v>
      </c>
      <c r="Q50" s="9">
        <f t="shared" si="11"/>
        <v>0</v>
      </c>
      <c r="R50" s="9">
        <f t="shared" si="12"/>
        <v>0</v>
      </c>
      <c r="S50" s="9">
        <f t="shared" si="13"/>
        <v>0</v>
      </c>
      <c r="T50" s="9">
        <f t="shared" si="14"/>
        <v>0</v>
      </c>
      <c r="U50" s="9">
        <f t="shared" si="15"/>
        <v>0</v>
      </c>
      <c r="V50" s="9">
        <f t="shared" si="16"/>
        <v>0</v>
      </c>
      <c r="W50" s="9">
        <f t="shared" si="17"/>
        <v>0</v>
      </c>
      <c r="X50" s="9">
        <f t="shared" si="18"/>
        <v>0</v>
      </c>
      <c r="Y50" s="9">
        <f t="shared" si="19"/>
        <v>0</v>
      </c>
      <c r="AA50" s="34">
        <f t="shared" si="20"/>
        <v>8</v>
      </c>
    </row>
    <row r="51" spans="1:27" ht="24" customHeight="1" x14ac:dyDescent="0.25">
      <c r="A51" s="15">
        <v>7</v>
      </c>
      <c r="B51" s="114" t="s">
        <v>161</v>
      </c>
      <c r="C51" s="114" t="s">
        <v>162</v>
      </c>
      <c r="D51" s="114" t="s">
        <v>150</v>
      </c>
      <c r="E51" s="114" t="s">
        <v>158</v>
      </c>
      <c r="F51" s="114">
        <v>8</v>
      </c>
      <c r="G51" s="43"/>
      <c r="H51" s="15"/>
      <c r="I51" s="9">
        <f t="shared" si="3"/>
        <v>0</v>
      </c>
      <c r="J51" s="9">
        <f t="shared" si="4"/>
        <v>0</v>
      </c>
      <c r="K51" s="9">
        <f t="shared" si="5"/>
        <v>0</v>
      </c>
      <c r="L51" s="9">
        <f t="shared" si="6"/>
        <v>0</v>
      </c>
      <c r="M51" s="9">
        <f t="shared" si="7"/>
        <v>0</v>
      </c>
      <c r="N51" s="9">
        <f t="shared" si="8"/>
        <v>0</v>
      </c>
      <c r="O51" s="9">
        <f t="shared" si="9"/>
        <v>0</v>
      </c>
      <c r="P51" s="9">
        <f t="shared" si="10"/>
        <v>24</v>
      </c>
      <c r="Q51" s="9">
        <f t="shared" si="11"/>
        <v>6</v>
      </c>
      <c r="R51" s="9">
        <f t="shared" si="12"/>
        <v>0</v>
      </c>
      <c r="S51" s="9">
        <f t="shared" si="13"/>
        <v>0</v>
      </c>
      <c r="T51" s="9">
        <f t="shared" si="14"/>
        <v>0</v>
      </c>
      <c r="U51" s="9">
        <f t="shared" si="15"/>
        <v>0</v>
      </c>
      <c r="V51" s="9">
        <f t="shared" si="16"/>
        <v>0</v>
      </c>
      <c r="W51" s="9">
        <f t="shared" si="17"/>
        <v>0</v>
      </c>
      <c r="X51" s="9">
        <f t="shared" si="18"/>
        <v>0</v>
      </c>
      <c r="Y51" s="9">
        <f t="shared" si="19"/>
        <v>0</v>
      </c>
      <c r="AA51" s="34">
        <f t="shared" si="20"/>
        <v>30</v>
      </c>
    </row>
    <row r="52" spans="1:27" ht="31.5" customHeight="1" x14ac:dyDescent="0.25">
      <c r="A52" s="15">
        <v>8</v>
      </c>
      <c r="B52" s="114" t="s">
        <v>163</v>
      </c>
      <c r="C52" s="114" t="s">
        <v>160</v>
      </c>
      <c r="D52" s="114" t="s">
        <v>150</v>
      </c>
      <c r="E52" s="114" t="s">
        <v>158</v>
      </c>
      <c r="F52" s="114">
        <v>8</v>
      </c>
      <c r="G52" s="43"/>
      <c r="H52" s="15"/>
      <c r="I52" s="9">
        <f t="shared" si="3"/>
        <v>0</v>
      </c>
      <c r="J52" s="9">
        <f t="shared" si="4"/>
        <v>0</v>
      </c>
      <c r="K52" s="9">
        <f t="shared" si="5"/>
        <v>0</v>
      </c>
      <c r="L52" s="9">
        <f t="shared" si="6"/>
        <v>0</v>
      </c>
      <c r="M52" s="9">
        <f t="shared" si="7"/>
        <v>0</v>
      </c>
      <c r="N52" s="9">
        <f t="shared" si="8"/>
        <v>8</v>
      </c>
      <c r="O52" s="9">
        <f t="shared" si="9"/>
        <v>0</v>
      </c>
      <c r="P52" s="9">
        <f t="shared" si="10"/>
        <v>24</v>
      </c>
      <c r="Q52" s="9">
        <f t="shared" si="11"/>
        <v>0</v>
      </c>
      <c r="R52" s="9">
        <f t="shared" si="12"/>
        <v>0</v>
      </c>
      <c r="S52" s="9">
        <f t="shared" si="13"/>
        <v>0</v>
      </c>
      <c r="T52" s="9">
        <f t="shared" si="14"/>
        <v>0</v>
      </c>
      <c r="U52" s="9">
        <f t="shared" si="15"/>
        <v>0</v>
      </c>
      <c r="V52" s="9">
        <f t="shared" si="16"/>
        <v>0</v>
      </c>
      <c r="W52" s="9">
        <f t="shared" si="17"/>
        <v>0</v>
      </c>
      <c r="X52" s="9">
        <f t="shared" si="18"/>
        <v>0</v>
      </c>
      <c r="Y52" s="9">
        <f t="shared" si="19"/>
        <v>0</v>
      </c>
      <c r="AA52" s="34">
        <f t="shared" si="20"/>
        <v>32</v>
      </c>
    </row>
    <row r="53" spans="1:27" ht="29.25" customHeight="1" x14ac:dyDescent="0.25">
      <c r="A53" s="15">
        <v>9</v>
      </c>
      <c r="B53" s="114" t="s">
        <v>164</v>
      </c>
      <c r="C53" s="114" t="s">
        <v>157</v>
      </c>
      <c r="D53" s="114" t="s">
        <v>150</v>
      </c>
      <c r="E53" s="114" t="s">
        <v>165</v>
      </c>
      <c r="F53" s="114">
        <v>8</v>
      </c>
      <c r="G53" s="43"/>
      <c r="H53" s="11"/>
      <c r="I53" s="9">
        <f t="shared" si="3"/>
        <v>0</v>
      </c>
      <c r="J53" s="9">
        <f t="shared" si="4"/>
        <v>0</v>
      </c>
      <c r="K53" s="9">
        <f t="shared" si="5"/>
        <v>0</v>
      </c>
      <c r="L53" s="9">
        <f t="shared" si="6"/>
        <v>0</v>
      </c>
      <c r="M53" s="9">
        <f t="shared" si="7"/>
        <v>0</v>
      </c>
      <c r="N53" s="9">
        <f t="shared" si="8"/>
        <v>8</v>
      </c>
      <c r="O53" s="9">
        <f t="shared" si="9"/>
        <v>0</v>
      </c>
      <c r="P53" s="9">
        <f t="shared" si="10"/>
        <v>0</v>
      </c>
      <c r="Q53" s="9">
        <f t="shared" si="11"/>
        <v>0</v>
      </c>
      <c r="R53" s="9">
        <f t="shared" si="12"/>
        <v>0</v>
      </c>
      <c r="S53" s="9">
        <f t="shared" si="13"/>
        <v>0</v>
      </c>
      <c r="T53" s="9">
        <f t="shared" si="14"/>
        <v>0</v>
      </c>
      <c r="U53" s="9">
        <f t="shared" si="15"/>
        <v>0</v>
      </c>
      <c r="V53" s="9">
        <f t="shared" si="16"/>
        <v>0</v>
      </c>
      <c r="W53" s="9">
        <f t="shared" si="17"/>
        <v>0</v>
      </c>
      <c r="X53" s="9">
        <f t="shared" si="18"/>
        <v>0</v>
      </c>
      <c r="Y53" s="9">
        <f t="shared" si="19"/>
        <v>0</v>
      </c>
      <c r="AA53" s="34">
        <f t="shared" si="20"/>
        <v>8</v>
      </c>
    </row>
    <row r="54" spans="1:27" ht="24.75" customHeight="1" x14ac:dyDescent="0.25">
      <c r="A54" s="15">
        <v>10</v>
      </c>
      <c r="B54" s="114" t="s">
        <v>166</v>
      </c>
      <c r="C54" s="114" t="s">
        <v>167</v>
      </c>
      <c r="D54" s="114" t="s">
        <v>150</v>
      </c>
      <c r="E54" s="114" t="s">
        <v>168</v>
      </c>
      <c r="F54" s="114">
        <v>8</v>
      </c>
      <c r="G54" s="43"/>
      <c r="H54" s="15"/>
      <c r="I54" s="9">
        <f t="shared" si="3"/>
        <v>0</v>
      </c>
      <c r="J54" s="9">
        <f t="shared" si="4"/>
        <v>0</v>
      </c>
      <c r="K54" s="9">
        <f t="shared" si="5"/>
        <v>0</v>
      </c>
      <c r="L54" s="9">
        <f t="shared" si="6"/>
        <v>16</v>
      </c>
      <c r="M54" s="9">
        <f t="shared" si="7"/>
        <v>0</v>
      </c>
      <c r="N54" s="9">
        <f t="shared" si="8"/>
        <v>0</v>
      </c>
      <c r="O54" s="9">
        <f t="shared" si="9"/>
        <v>0</v>
      </c>
      <c r="P54" s="9">
        <f t="shared" si="10"/>
        <v>0</v>
      </c>
      <c r="Q54" s="9">
        <f t="shared" si="11"/>
        <v>0</v>
      </c>
      <c r="R54" s="9">
        <f t="shared" si="12"/>
        <v>0</v>
      </c>
      <c r="S54" s="9">
        <f t="shared" si="13"/>
        <v>0</v>
      </c>
      <c r="T54" s="9">
        <f t="shared" si="14"/>
        <v>0</v>
      </c>
      <c r="U54" s="9">
        <f t="shared" si="15"/>
        <v>0</v>
      </c>
      <c r="V54" s="9">
        <f t="shared" si="16"/>
        <v>0</v>
      </c>
      <c r="W54" s="9">
        <f t="shared" si="17"/>
        <v>0</v>
      </c>
      <c r="X54" s="9">
        <f t="shared" si="18"/>
        <v>0</v>
      </c>
      <c r="Y54" s="9">
        <f t="shared" si="19"/>
        <v>0</v>
      </c>
      <c r="AA54" s="34">
        <f t="shared" si="20"/>
        <v>16</v>
      </c>
    </row>
    <row r="55" spans="1:27" ht="26.25" customHeight="1" x14ac:dyDescent="0.25">
      <c r="A55" s="15">
        <v>11</v>
      </c>
      <c r="B55" s="114" t="s">
        <v>169</v>
      </c>
      <c r="C55" s="114" t="s">
        <v>170</v>
      </c>
      <c r="D55" s="114" t="s">
        <v>151</v>
      </c>
      <c r="E55" s="114" t="s">
        <v>151</v>
      </c>
      <c r="F55" s="114">
        <v>17</v>
      </c>
      <c r="G55" s="43"/>
      <c r="H55" s="15"/>
      <c r="I55" s="9">
        <f t="shared" si="3"/>
        <v>0</v>
      </c>
      <c r="J55" s="9">
        <f t="shared" si="4"/>
        <v>0</v>
      </c>
      <c r="K55" s="9">
        <f t="shared" si="5"/>
        <v>0</v>
      </c>
      <c r="L55" s="9">
        <f t="shared" si="6"/>
        <v>0</v>
      </c>
      <c r="M55" s="9">
        <f t="shared" si="7"/>
        <v>0</v>
      </c>
      <c r="N55" s="9">
        <f t="shared" si="8"/>
        <v>0</v>
      </c>
      <c r="O55" s="9">
        <f t="shared" si="9"/>
        <v>0</v>
      </c>
      <c r="P55" s="9">
        <f t="shared" si="10"/>
        <v>0</v>
      </c>
      <c r="Q55" s="9">
        <f t="shared" si="11"/>
        <v>0</v>
      </c>
      <c r="R55" s="9">
        <f t="shared" si="12"/>
        <v>3</v>
      </c>
      <c r="S55" s="9">
        <f t="shared" si="13"/>
        <v>0</v>
      </c>
      <c r="T55" s="9">
        <f t="shared" si="14"/>
        <v>0</v>
      </c>
      <c r="U55" s="9">
        <f t="shared" si="15"/>
        <v>0</v>
      </c>
      <c r="V55" s="9">
        <f t="shared" si="16"/>
        <v>0</v>
      </c>
      <c r="W55" s="9">
        <f t="shared" si="17"/>
        <v>0</v>
      </c>
      <c r="X55" s="9">
        <f t="shared" si="18"/>
        <v>0</v>
      </c>
      <c r="Y55" s="9">
        <f t="shared" si="19"/>
        <v>0</v>
      </c>
      <c r="AA55" s="34">
        <f t="shared" si="20"/>
        <v>3</v>
      </c>
    </row>
    <row r="56" spans="1:27" s="20" customFormat="1" ht="29.25" customHeight="1" x14ac:dyDescent="0.25">
      <c r="A56" s="17">
        <v>12</v>
      </c>
      <c r="B56" s="114" t="s">
        <v>174</v>
      </c>
      <c r="C56" s="114" t="s">
        <v>175</v>
      </c>
      <c r="D56" s="114" t="s">
        <v>141</v>
      </c>
      <c r="E56" s="114" t="s">
        <v>176</v>
      </c>
      <c r="F56" s="114">
        <v>15</v>
      </c>
      <c r="G56" s="47"/>
      <c r="H56" s="16"/>
      <c r="I56" s="9">
        <f t="shared" si="3"/>
        <v>0</v>
      </c>
      <c r="J56" s="9">
        <f t="shared" si="4"/>
        <v>0</v>
      </c>
      <c r="K56" s="9">
        <f t="shared" si="5"/>
        <v>0</v>
      </c>
      <c r="L56" s="9">
        <f t="shared" si="6"/>
        <v>0</v>
      </c>
      <c r="M56" s="9">
        <f t="shared" si="7"/>
        <v>0</v>
      </c>
      <c r="N56" s="9">
        <f t="shared" si="8"/>
        <v>0</v>
      </c>
      <c r="O56" s="9">
        <f t="shared" si="9"/>
        <v>0</v>
      </c>
      <c r="P56" s="9">
        <f t="shared" si="10"/>
        <v>0</v>
      </c>
      <c r="Q56" s="9">
        <f t="shared" si="11"/>
        <v>0</v>
      </c>
      <c r="R56" s="9">
        <f t="shared" si="12"/>
        <v>0</v>
      </c>
      <c r="S56" s="9">
        <f t="shared" si="13"/>
        <v>0</v>
      </c>
      <c r="T56" s="9">
        <f t="shared" si="14"/>
        <v>40</v>
      </c>
      <c r="U56" s="9">
        <f t="shared" si="15"/>
        <v>0</v>
      </c>
      <c r="V56" s="9">
        <f t="shared" si="16"/>
        <v>0</v>
      </c>
      <c r="W56" s="9">
        <f t="shared" si="17"/>
        <v>40</v>
      </c>
      <c r="X56" s="9">
        <f t="shared" si="18"/>
        <v>0</v>
      </c>
      <c r="Y56" s="9">
        <f t="shared" si="19"/>
        <v>0</v>
      </c>
      <c r="AA56" s="34">
        <f t="shared" si="20"/>
        <v>80</v>
      </c>
    </row>
    <row r="57" spans="1:27" ht="45" customHeight="1" x14ac:dyDescent="0.25">
      <c r="A57" s="15">
        <v>13</v>
      </c>
      <c r="B57" s="114" t="s">
        <v>177</v>
      </c>
      <c r="C57" s="114" t="s">
        <v>178</v>
      </c>
      <c r="D57" s="114" t="s">
        <v>172</v>
      </c>
      <c r="E57" s="114" t="s">
        <v>176</v>
      </c>
      <c r="F57" s="114">
        <v>16</v>
      </c>
      <c r="G57" s="43"/>
      <c r="H57" s="15"/>
      <c r="I57" s="9">
        <f t="shared" si="3"/>
        <v>0</v>
      </c>
      <c r="J57" s="9">
        <f t="shared" si="4"/>
        <v>8</v>
      </c>
      <c r="K57" s="9">
        <f t="shared" si="5"/>
        <v>0</v>
      </c>
      <c r="L57" s="9">
        <f t="shared" si="6"/>
        <v>0</v>
      </c>
      <c r="M57" s="9">
        <f t="shared" si="7"/>
        <v>0</v>
      </c>
      <c r="N57" s="9">
        <f t="shared" si="8"/>
        <v>0</v>
      </c>
      <c r="O57" s="9">
        <f t="shared" si="9"/>
        <v>0</v>
      </c>
      <c r="P57" s="9">
        <f t="shared" si="10"/>
        <v>0</v>
      </c>
      <c r="Q57" s="9">
        <f t="shared" si="11"/>
        <v>0</v>
      </c>
      <c r="R57" s="9">
        <f t="shared" si="12"/>
        <v>0</v>
      </c>
      <c r="S57" s="9">
        <f t="shared" si="13"/>
        <v>0</v>
      </c>
      <c r="T57" s="9">
        <f t="shared" si="14"/>
        <v>0</v>
      </c>
      <c r="U57" s="9">
        <f t="shared" si="15"/>
        <v>0</v>
      </c>
      <c r="V57" s="9">
        <f t="shared" si="16"/>
        <v>0</v>
      </c>
      <c r="W57" s="9">
        <f t="shared" si="17"/>
        <v>40</v>
      </c>
      <c r="X57" s="9">
        <f t="shared" si="18"/>
        <v>60</v>
      </c>
      <c r="Y57" s="9">
        <f t="shared" si="19"/>
        <v>0</v>
      </c>
      <c r="AA57" s="34">
        <f t="shared" si="20"/>
        <v>108</v>
      </c>
    </row>
    <row r="58" spans="1:27" ht="28.5" customHeight="1" x14ac:dyDescent="0.25">
      <c r="A58" s="15">
        <v>14</v>
      </c>
      <c r="B58" s="114" t="s">
        <v>181</v>
      </c>
      <c r="C58" s="114" t="s">
        <v>179</v>
      </c>
      <c r="D58" s="114" t="s">
        <v>180</v>
      </c>
      <c r="E58" s="114" t="s">
        <v>180</v>
      </c>
      <c r="F58" s="114">
        <v>21</v>
      </c>
      <c r="G58" s="43"/>
      <c r="H58" s="15"/>
      <c r="I58" s="9">
        <f t="shared" si="3"/>
        <v>0</v>
      </c>
      <c r="J58" s="9">
        <f t="shared" si="4"/>
        <v>0</v>
      </c>
      <c r="K58" s="9">
        <f t="shared" si="5"/>
        <v>0</v>
      </c>
      <c r="L58" s="9">
        <f t="shared" si="6"/>
        <v>0</v>
      </c>
      <c r="M58" s="9">
        <f t="shared" si="7"/>
        <v>2</v>
      </c>
      <c r="N58" s="9">
        <f t="shared" si="8"/>
        <v>0</v>
      </c>
      <c r="O58" s="9">
        <f t="shared" si="9"/>
        <v>0</v>
      </c>
      <c r="P58" s="9">
        <f t="shared" si="10"/>
        <v>0</v>
      </c>
      <c r="Q58" s="9">
        <f t="shared" si="11"/>
        <v>0</v>
      </c>
      <c r="R58" s="9">
        <f t="shared" si="12"/>
        <v>0</v>
      </c>
      <c r="S58" s="9">
        <f t="shared" si="13"/>
        <v>0</v>
      </c>
      <c r="T58" s="9">
        <f t="shared" si="14"/>
        <v>0</v>
      </c>
      <c r="U58" s="9">
        <f t="shared" si="15"/>
        <v>0</v>
      </c>
      <c r="V58" s="9">
        <f t="shared" si="16"/>
        <v>0</v>
      </c>
      <c r="W58" s="9">
        <f t="shared" si="17"/>
        <v>0</v>
      </c>
      <c r="X58" s="9">
        <f t="shared" si="18"/>
        <v>0</v>
      </c>
      <c r="Y58" s="9">
        <f t="shared" si="19"/>
        <v>0</v>
      </c>
      <c r="AA58" s="34">
        <f t="shared" si="20"/>
        <v>2</v>
      </c>
    </row>
    <row r="59" spans="1:27" ht="44.25" customHeight="1" x14ac:dyDescent="0.25">
      <c r="A59" s="21">
        <v>15</v>
      </c>
      <c r="B59" s="114" t="s">
        <v>184</v>
      </c>
      <c r="C59" s="114" t="s">
        <v>182</v>
      </c>
      <c r="D59" s="114" t="s">
        <v>180</v>
      </c>
      <c r="E59" s="114" t="s">
        <v>183</v>
      </c>
      <c r="F59" s="114">
        <v>21</v>
      </c>
      <c r="G59" s="48"/>
      <c r="H59" s="21"/>
      <c r="I59" s="9">
        <f t="shared" si="3"/>
        <v>0</v>
      </c>
      <c r="J59" s="9">
        <f t="shared" si="4"/>
        <v>0</v>
      </c>
      <c r="K59" s="9">
        <f t="shared" si="5"/>
        <v>0</v>
      </c>
      <c r="L59" s="9">
        <f t="shared" si="6"/>
        <v>0</v>
      </c>
      <c r="M59" s="9">
        <f t="shared" si="7"/>
        <v>2</v>
      </c>
      <c r="N59" s="9">
        <f t="shared" si="8"/>
        <v>0</v>
      </c>
      <c r="O59" s="9">
        <f t="shared" si="9"/>
        <v>0</v>
      </c>
      <c r="P59" s="9">
        <f t="shared" si="10"/>
        <v>0</v>
      </c>
      <c r="Q59" s="9">
        <f t="shared" si="11"/>
        <v>0</v>
      </c>
      <c r="R59" s="9">
        <f t="shared" si="12"/>
        <v>3</v>
      </c>
      <c r="S59" s="9">
        <f t="shared" si="13"/>
        <v>0</v>
      </c>
      <c r="T59" s="9">
        <f t="shared" si="14"/>
        <v>0</v>
      </c>
      <c r="U59" s="9">
        <f t="shared" si="15"/>
        <v>0</v>
      </c>
      <c r="V59" s="9">
        <f t="shared" si="16"/>
        <v>0</v>
      </c>
      <c r="W59" s="9">
        <f t="shared" si="17"/>
        <v>0</v>
      </c>
      <c r="X59" s="9">
        <f t="shared" si="18"/>
        <v>0</v>
      </c>
      <c r="Y59" s="9">
        <f t="shared" si="19"/>
        <v>0</v>
      </c>
      <c r="AA59" s="34">
        <f t="shared" si="20"/>
        <v>5</v>
      </c>
    </row>
    <row r="60" spans="1:27" ht="27.75" customHeight="1" x14ac:dyDescent="0.25">
      <c r="A60" s="11">
        <v>16</v>
      </c>
      <c r="B60" s="114" t="s">
        <v>187</v>
      </c>
      <c r="C60" s="114" t="s">
        <v>185</v>
      </c>
      <c r="D60" s="114" t="s">
        <v>180</v>
      </c>
      <c r="E60" s="114" t="s">
        <v>186</v>
      </c>
      <c r="F60" s="114">
        <v>23</v>
      </c>
      <c r="G60" s="43"/>
      <c r="H60" s="11"/>
      <c r="I60" s="9">
        <f t="shared" si="3"/>
        <v>0</v>
      </c>
      <c r="J60" s="9">
        <f t="shared" si="4"/>
        <v>0</v>
      </c>
      <c r="K60" s="9">
        <f t="shared" si="5"/>
        <v>12</v>
      </c>
      <c r="L60" s="9">
        <f t="shared" si="6"/>
        <v>0</v>
      </c>
      <c r="M60" s="9">
        <f t="shared" si="7"/>
        <v>0</v>
      </c>
      <c r="N60" s="9">
        <f t="shared" si="8"/>
        <v>0</v>
      </c>
      <c r="O60" s="9">
        <f t="shared" si="9"/>
        <v>0</v>
      </c>
      <c r="P60" s="9">
        <f t="shared" si="10"/>
        <v>0</v>
      </c>
      <c r="Q60" s="9">
        <f t="shared" si="11"/>
        <v>0</v>
      </c>
      <c r="R60" s="9">
        <f t="shared" si="12"/>
        <v>0</v>
      </c>
      <c r="S60" s="9">
        <f t="shared" si="13"/>
        <v>0</v>
      </c>
      <c r="T60" s="9">
        <f t="shared" si="14"/>
        <v>0</v>
      </c>
      <c r="U60" s="9">
        <f t="shared" si="15"/>
        <v>0</v>
      </c>
      <c r="V60" s="9">
        <f t="shared" si="16"/>
        <v>0</v>
      </c>
      <c r="W60" s="9">
        <f t="shared" si="17"/>
        <v>0</v>
      </c>
      <c r="X60" s="9">
        <f t="shared" si="18"/>
        <v>0</v>
      </c>
      <c r="Y60" s="9">
        <f t="shared" si="19"/>
        <v>0</v>
      </c>
      <c r="AA60" s="34">
        <f t="shared" si="20"/>
        <v>12</v>
      </c>
    </row>
    <row r="61" spans="1:27" ht="25.5" customHeight="1" x14ac:dyDescent="0.25">
      <c r="A61" s="11">
        <v>17</v>
      </c>
      <c r="B61" s="114" t="s">
        <v>189</v>
      </c>
      <c r="C61" s="114" t="s">
        <v>185</v>
      </c>
      <c r="D61" s="114" t="s">
        <v>183</v>
      </c>
      <c r="E61" s="114" t="s">
        <v>188</v>
      </c>
      <c r="F61" s="114">
        <v>25</v>
      </c>
      <c r="G61" s="43"/>
      <c r="H61" s="11"/>
      <c r="I61" s="9">
        <f t="shared" si="3"/>
        <v>0</v>
      </c>
      <c r="J61" s="9">
        <f t="shared" si="4"/>
        <v>0</v>
      </c>
      <c r="K61" s="9">
        <f t="shared" si="5"/>
        <v>12</v>
      </c>
      <c r="L61" s="9">
        <f t="shared" si="6"/>
        <v>0</v>
      </c>
      <c r="M61" s="9">
        <f t="shared" si="7"/>
        <v>0</v>
      </c>
      <c r="N61" s="9">
        <f t="shared" si="8"/>
        <v>0</v>
      </c>
      <c r="O61" s="9">
        <f t="shared" si="9"/>
        <v>0</v>
      </c>
      <c r="P61" s="9">
        <f t="shared" si="10"/>
        <v>0</v>
      </c>
      <c r="Q61" s="9">
        <f t="shared" si="11"/>
        <v>0</v>
      </c>
      <c r="R61" s="9">
        <f t="shared" si="12"/>
        <v>0</v>
      </c>
      <c r="S61" s="9">
        <f t="shared" si="13"/>
        <v>0</v>
      </c>
      <c r="T61" s="9">
        <f t="shared" si="14"/>
        <v>0</v>
      </c>
      <c r="U61" s="9">
        <f t="shared" si="15"/>
        <v>0</v>
      </c>
      <c r="V61" s="9">
        <f t="shared" si="16"/>
        <v>0</v>
      </c>
      <c r="W61" s="9">
        <f t="shared" si="17"/>
        <v>0</v>
      </c>
      <c r="X61" s="9">
        <f t="shared" si="18"/>
        <v>0</v>
      </c>
      <c r="Y61" s="9">
        <f t="shared" si="19"/>
        <v>0</v>
      </c>
      <c r="AA61" s="34">
        <f t="shared" si="20"/>
        <v>12</v>
      </c>
    </row>
    <row r="62" spans="1:27" ht="27.75" customHeight="1" x14ac:dyDescent="0.25">
      <c r="A62" s="11">
        <v>18</v>
      </c>
      <c r="B62" s="114" t="s">
        <v>192</v>
      </c>
      <c r="C62" s="114" t="s">
        <v>190</v>
      </c>
      <c r="D62" s="114" t="s">
        <v>186</v>
      </c>
      <c r="E62" s="114" t="s">
        <v>191</v>
      </c>
      <c r="F62" s="114">
        <v>27</v>
      </c>
      <c r="G62" s="43"/>
      <c r="H62" s="11"/>
      <c r="I62" s="9">
        <f t="shared" si="3"/>
        <v>0</v>
      </c>
      <c r="J62" s="9">
        <f t="shared" si="4"/>
        <v>0</v>
      </c>
      <c r="K62" s="9">
        <f t="shared" si="5"/>
        <v>0</v>
      </c>
      <c r="L62" s="9">
        <f t="shared" si="6"/>
        <v>0</v>
      </c>
      <c r="M62" s="9">
        <f t="shared" si="7"/>
        <v>0</v>
      </c>
      <c r="N62" s="9">
        <f t="shared" si="8"/>
        <v>0</v>
      </c>
      <c r="O62" s="9">
        <f t="shared" si="9"/>
        <v>0</v>
      </c>
      <c r="P62" s="9">
        <f t="shared" si="10"/>
        <v>0</v>
      </c>
      <c r="Q62" s="9">
        <f t="shared" si="11"/>
        <v>0</v>
      </c>
      <c r="R62" s="9">
        <f t="shared" si="12"/>
        <v>0</v>
      </c>
      <c r="S62" s="9">
        <f t="shared" si="13"/>
        <v>0</v>
      </c>
      <c r="T62" s="9">
        <f t="shared" si="14"/>
        <v>40</v>
      </c>
      <c r="U62" s="9">
        <f t="shared" si="15"/>
        <v>0</v>
      </c>
      <c r="V62" s="9">
        <f t="shared" si="16"/>
        <v>0</v>
      </c>
      <c r="W62" s="9">
        <f t="shared" si="17"/>
        <v>0</v>
      </c>
      <c r="X62" s="9">
        <f t="shared" si="18"/>
        <v>0</v>
      </c>
      <c r="Y62" s="9">
        <f t="shared" si="19"/>
        <v>0</v>
      </c>
      <c r="AA62" s="34">
        <f t="shared" si="20"/>
        <v>40</v>
      </c>
    </row>
    <row r="63" spans="1:27" ht="27.75" customHeight="1" x14ac:dyDescent="0.25">
      <c r="A63" s="11">
        <v>19</v>
      </c>
      <c r="B63" s="114" t="s">
        <v>193</v>
      </c>
      <c r="C63" s="114" t="s">
        <v>179</v>
      </c>
      <c r="D63" s="114" t="s">
        <v>188</v>
      </c>
      <c r="E63" s="114" t="s">
        <v>188</v>
      </c>
      <c r="F63" s="114">
        <v>29</v>
      </c>
      <c r="G63" s="43"/>
      <c r="H63" s="11"/>
      <c r="I63" s="9">
        <f t="shared" si="3"/>
        <v>0</v>
      </c>
      <c r="J63" s="9">
        <f t="shared" si="4"/>
        <v>0</v>
      </c>
      <c r="K63" s="9">
        <f t="shared" si="5"/>
        <v>0</v>
      </c>
      <c r="L63" s="9">
        <f t="shared" si="6"/>
        <v>0</v>
      </c>
      <c r="M63" s="9">
        <f t="shared" si="7"/>
        <v>2</v>
      </c>
      <c r="N63" s="9">
        <f t="shared" si="8"/>
        <v>0</v>
      </c>
      <c r="O63" s="9">
        <f t="shared" si="9"/>
        <v>0</v>
      </c>
      <c r="P63" s="9">
        <f t="shared" si="10"/>
        <v>0</v>
      </c>
      <c r="Q63" s="9">
        <f t="shared" si="11"/>
        <v>0</v>
      </c>
      <c r="R63" s="9">
        <f t="shared" si="12"/>
        <v>0</v>
      </c>
      <c r="S63" s="9">
        <f t="shared" si="13"/>
        <v>0</v>
      </c>
      <c r="T63" s="9">
        <f t="shared" si="14"/>
        <v>0</v>
      </c>
      <c r="U63" s="9">
        <f t="shared" si="15"/>
        <v>0</v>
      </c>
      <c r="V63" s="9">
        <f t="shared" si="16"/>
        <v>0</v>
      </c>
      <c r="W63" s="9">
        <f t="shared" si="17"/>
        <v>0</v>
      </c>
      <c r="X63" s="9">
        <f t="shared" si="18"/>
        <v>0</v>
      </c>
      <c r="Y63" s="9">
        <f t="shared" si="19"/>
        <v>0</v>
      </c>
      <c r="AA63" s="34">
        <f t="shared" si="20"/>
        <v>2</v>
      </c>
    </row>
    <row r="64" spans="1:27" ht="27.75" customHeight="1" x14ac:dyDescent="0.25">
      <c r="A64" s="11">
        <v>20</v>
      </c>
      <c r="B64" s="114" t="s">
        <v>196</v>
      </c>
      <c r="C64" s="114" t="s">
        <v>194</v>
      </c>
      <c r="D64" s="114" t="s">
        <v>195</v>
      </c>
      <c r="E64" s="114" t="s">
        <v>173</v>
      </c>
      <c r="F64" s="114">
        <v>33</v>
      </c>
      <c r="G64" s="43"/>
      <c r="H64" s="11"/>
      <c r="I64" s="9">
        <f t="shared" si="3"/>
        <v>0</v>
      </c>
      <c r="J64" s="9">
        <f t="shared" si="4"/>
        <v>0</v>
      </c>
      <c r="K64" s="9">
        <f t="shared" si="5"/>
        <v>0</v>
      </c>
      <c r="L64" s="9">
        <f t="shared" si="6"/>
        <v>0</v>
      </c>
      <c r="M64" s="9">
        <f t="shared" si="7"/>
        <v>0</v>
      </c>
      <c r="N64" s="9">
        <f t="shared" si="8"/>
        <v>8</v>
      </c>
      <c r="O64" s="9">
        <f t="shared" si="9"/>
        <v>0</v>
      </c>
      <c r="P64" s="9">
        <f t="shared" si="10"/>
        <v>24</v>
      </c>
      <c r="Q64" s="9">
        <f t="shared" si="11"/>
        <v>6</v>
      </c>
      <c r="R64" s="9">
        <f t="shared" si="12"/>
        <v>0</v>
      </c>
      <c r="S64" s="9">
        <f t="shared" si="13"/>
        <v>0</v>
      </c>
      <c r="T64" s="9">
        <f t="shared" si="14"/>
        <v>0</v>
      </c>
      <c r="U64" s="9">
        <f t="shared" si="15"/>
        <v>0</v>
      </c>
      <c r="V64" s="9">
        <f t="shared" si="16"/>
        <v>0</v>
      </c>
      <c r="W64" s="9">
        <f t="shared" si="17"/>
        <v>0</v>
      </c>
      <c r="X64" s="9">
        <f t="shared" si="18"/>
        <v>0</v>
      </c>
      <c r="Y64" s="9">
        <f t="shared" si="19"/>
        <v>0</v>
      </c>
      <c r="AA64" s="34">
        <f t="shared" si="20"/>
        <v>38</v>
      </c>
    </row>
    <row r="65" spans="1:30" ht="25.5" customHeight="1" x14ac:dyDescent="0.25">
      <c r="A65" s="11">
        <v>21</v>
      </c>
      <c r="B65" s="114" t="s">
        <v>199</v>
      </c>
      <c r="C65" s="114" t="s">
        <v>200</v>
      </c>
      <c r="D65" s="114" t="s">
        <v>180</v>
      </c>
      <c r="E65" s="114" t="s">
        <v>183</v>
      </c>
      <c r="F65" s="114">
        <v>23</v>
      </c>
      <c r="G65" s="43"/>
      <c r="H65" s="11"/>
      <c r="I65" s="9">
        <f t="shared" si="3"/>
        <v>0</v>
      </c>
      <c r="J65" s="9">
        <f t="shared" si="4"/>
        <v>0</v>
      </c>
      <c r="K65" s="9">
        <f t="shared" si="5"/>
        <v>0</v>
      </c>
      <c r="L65" s="9">
        <f t="shared" si="6"/>
        <v>0</v>
      </c>
      <c r="M65" s="9">
        <f t="shared" si="7"/>
        <v>2</v>
      </c>
      <c r="N65" s="9">
        <f t="shared" si="8"/>
        <v>0</v>
      </c>
      <c r="O65" s="9">
        <f t="shared" si="9"/>
        <v>0</v>
      </c>
      <c r="P65" s="9">
        <f t="shared" si="10"/>
        <v>0</v>
      </c>
      <c r="Q65" s="9">
        <f t="shared" si="11"/>
        <v>0</v>
      </c>
      <c r="R65" s="9">
        <f t="shared" si="12"/>
        <v>0</v>
      </c>
      <c r="S65" s="9">
        <f t="shared" si="13"/>
        <v>0</v>
      </c>
      <c r="T65" s="9">
        <f t="shared" si="14"/>
        <v>0</v>
      </c>
      <c r="U65" s="9">
        <f t="shared" si="15"/>
        <v>0</v>
      </c>
      <c r="V65" s="9">
        <f t="shared" si="16"/>
        <v>0</v>
      </c>
      <c r="W65" s="9">
        <f t="shared" si="17"/>
        <v>0</v>
      </c>
      <c r="X65" s="9">
        <f t="shared" si="18"/>
        <v>0</v>
      </c>
      <c r="Y65" s="9">
        <f t="shared" si="19"/>
        <v>0</v>
      </c>
      <c r="AA65" s="34">
        <f t="shared" si="20"/>
        <v>2</v>
      </c>
    </row>
    <row r="66" spans="1:30" ht="27" customHeight="1" x14ac:dyDescent="0.25">
      <c r="A66" s="11">
        <v>22</v>
      </c>
      <c r="B66" s="114" t="s">
        <v>201</v>
      </c>
      <c r="C66" s="114" t="s">
        <v>182</v>
      </c>
      <c r="D66" s="114" t="s">
        <v>183</v>
      </c>
      <c r="E66" s="114" t="s">
        <v>202</v>
      </c>
      <c r="F66" s="114">
        <v>25</v>
      </c>
      <c r="G66" s="43"/>
      <c r="H66" s="11"/>
      <c r="I66" s="9">
        <f t="shared" si="3"/>
        <v>0</v>
      </c>
      <c r="J66" s="9">
        <f t="shared" si="4"/>
        <v>0</v>
      </c>
      <c r="K66" s="9">
        <f t="shared" si="5"/>
        <v>0</v>
      </c>
      <c r="L66" s="9">
        <f t="shared" si="6"/>
        <v>0</v>
      </c>
      <c r="M66" s="9">
        <f t="shared" si="7"/>
        <v>2</v>
      </c>
      <c r="N66" s="9">
        <f t="shared" si="8"/>
        <v>0</v>
      </c>
      <c r="O66" s="9">
        <f t="shared" si="9"/>
        <v>0</v>
      </c>
      <c r="P66" s="9">
        <f t="shared" si="10"/>
        <v>0</v>
      </c>
      <c r="Q66" s="9">
        <f t="shared" si="11"/>
        <v>0</v>
      </c>
      <c r="R66" s="9">
        <f t="shared" si="12"/>
        <v>3</v>
      </c>
      <c r="S66" s="9">
        <f t="shared" si="13"/>
        <v>0</v>
      </c>
      <c r="T66" s="9">
        <f t="shared" si="14"/>
        <v>0</v>
      </c>
      <c r="U66" s="9">
        <f t="shared" si="15"/>
        <v>0</v>
      </c>
      <c r="V66" s="9">
        <f t="shared" si="16"/>
        <v>0</v>
      </c>
      <c r="W66" s="9">
        <f t="shared" si="17"/>
        <v>0</v>
      </c>
      <c r="X66" s="9">
        <f t="shared" si="18"/>
        <v>0</v>
      </c>
      <c r="Y66" s="9">
        <f t="shared" si="19"/>
        <v>0</v>
      </c>
      <c r="AA66" s="34">
        <f t="shared" si="20"/>
        <v>5</v>
      </c>
    </row>
    <row r="67" spans="1:30" ht="28.5" customHeight="1" x14ac:dyDescent="0.25">
      <c r="A67" s="11">
        <v>23</v>
      </c>
      <c r="B67" s="114" t="s">
        <v>203</v>
      </c>
      <c r="C67" s="114" t="s">
        <v>167</v>
      </c>
      <c r="D67" s="114" t="s">
        <v>186</v>
      </c>
      <c r="E67" s="114" t="s">
        <v>204</v>
      </c>
      <c r="F67" s="114">
        <v>27</v>
      </c>
      <c r="G67" s="43"/>
      <c r="H67" s="11"/>
      <c r="I67" s="9">
        <f t="shared" si="3"/>
        <v>0</v>
      </c>
      <c r="J67" s="9">
        <f t="shared" si="4"/>
        <v>0</v>
      </c>
      <c r="K67" s="9">
        <f t="shared" si="5"/>
        <v>0</v>
      </c>
      <c r="L67" s="9">
        <f t="shared" si="6"/>
        <v>16</v>
      </c>
      <c r="M67" s="9">
        <f t="shared" si="7"/>
        <v>0</v>
      </c>
      <c r="N67" s="9">
        <f t="shared" si="8"/>
        <v>0</v>
      </c>
      <c r="O67" s="9">
        <f t="shared" si="9"/>
        <v>0</v>
      </c>
      <c r="P67" s="9">
        <f t="shared" si="10"/>
        <v>0</v>
      </c>
      <c r="Q67" s="9">
        <f t="shared" si="11"/>
        <v>0</v>
      </c>
      <c r="R67" s="9">
        <f t="shared" si="12"/>
        <v>0</v>
      </c>
      <c r="S67" s="9">
        <f t="shared" si="13"/>
        <v>0</v>
      </c>
      <c r="T67" s="9">
        <f t="shared" si="14"/>
        <v>0</v>
      </c>
      <c r="U67" s="9">
        <f t="shared" si="15"/>
        <v>0</v>
      </c>
      <c r="V67" s="9">
        <f t="shared" si="16"/>
        <v>0</v>
      </c>
      <c r="W67" s="9">
        <f t="shared" si="17"/>
        <v>0</v>
      </c>
      <c r="X67" s="9">
        <f t="shared" si="18"/>
        <v>0</v>
      </c>
      <c r="Y67" s="9">
        <f t="shared" si="19"/>
        <v>0</v>
      </c>
      <c r="AA67" s="34">
        <f t="shared" si="20"/>
        <v>16</v>
      </c>
    </row>
    <row r="68" spans="1:30" ht="30" customHeight="1" x14ac:dyDescent="0.25">
      <c r="A68" s="11">
        <v>24</v>
      </c>
      <c r="B68" s="114" t="s">
        <v>205</v>
      </c>
      <c r="C68" s="114" t="s">
        <v>167</v>
      </c>
      <c r="D68" s="114" t="s">
        <v>188</v>
      </c>
      <c r="E68" s="114" t="s">
        <v>206</v>
      </c>
      <c r="F68" s="114">
        <v>29</v>
      </c>
      <c r="G68" s="43"/>
      <c r="H68" s="11"/>
      <c r="I68" s="9">
        <f t="shared" si="3"/>
        <v>0</v>
      </c>
      <c r="J68" s="9">
        <f t="shared" si="4"/>
        <v>0</v>
      </c>
      <c r="K68" s="9">
        <f t="shared" si="5"/>
        <v>0</v>
      </c>
      <c r="L68" s="9">
        <f t="shared" si="6"/>
        <v>16</v>
      </c>
      <c r="M68" s="9">
        <f t="shared" si="7"/>
        <v>0</v>
      </c>
      <c r="N68" s="9">
        <f t="shared" si="8"/>
        <v>0</v>
      </c>
      <c r="O68" s="9">
        <f t="shared" si="9"/>
        <v>0</v>
      </c>
      <c r="P68" s="9">
        <f t="shared" si="10"/>
        <v>0</v>
      </c>
      <c r="Q68" s="9">
        <f t="shared" si="11"/>
        <v>0</v>
      </c>
      <c r="R68" s="9">
        <f t="shared" si="12"/>
        <v>0</v>
      </c>
      <c r="S68" s="9">
        <f t="shared" si="13"/>
        <v>0</v>
      </c>
      <c r="T68" s="9">
        <f t="shared" si="14"/>
        <v>0</v>
      </c>
      <c r="U68" s="9">
        <f t="shared" si="15"/>
        <v>0</v>
      </c>
      <c r="V68" s="9">
        <f t="shared" si="16"/>
        <v>0</v>
      </c>
      <c r="W68" s="9">
        <f t="shared" si="17"/>
        <v>0</v>
      </c>
      <c r="X68" s="9">
        <f t="shared" si="18"/>
        <v>0</v>
      </c>
      <c r="Y68" s="9">
        <f t="shared" si="19"/>
        <v>0</v>
      </c>
      <c r="AA68" s="34">
        <f t="shared" si="20"/>
        <v>16</v>
      </c>
    </row>
    <row r="69" spans="1:30" ht="28.5" customHeight="1" x14ac:dyDescent="0.25">
      <c r="A69" s="11">
        <v>25</v>
      </c>
      <c r="B69" s="114" t="s">
        <v>207</v>
      </c>
      <c r="C69" s="114" t="s">
        <v>157</v>
      </c>
      <c r="D69" s="114" t="s">
        <v>191</v>
      </c>
      <c r="E69" s="114" t="s">
        <v>208</v>
      </c>
      <c r="F69" s="114">
        <v>31</v>
      </c>
      <c r="G69" s="43"/>
      <c r="H69" s="11"/>
      <c r="I69" s="9">
        <f t="shared" si="3"/>
        <v>0</v>
      </c>
      <c r="J69" s="9">
        <f t="shared" si="4"/>
        <v>8</v>
      </c>
      <c r="K69" s="9">
        <f t="shared" si="5"/>
        <v>0</v>
      </c>
      <c r="L69" s="9">
        <f t="shared" si="6"/>
        <v>0</v>
      </c>
      <c r="M69" s="9">
        <f t="shared" si="7"/>
        <v>0</v>
      </c>
      <c r="N69" s="9">
        <f t="shared" si="8"/>
        <v>0</v>
      </c>
      <c r="O69" s="9">
        <f t="shared" si="9"/>
        <v>0</v>
      </c>
      <c r="P69" s="9">
        <f t="shared" si="10"/>
        <v>0</v>
      </c>
      <c r="Q69" s="9">
        <f t="shared" si="11"/>
        <v>0</v>
      </c>
      <c r="R69" s="9">
        <f t="shared" si="12"/>
        <v>0</v>
      </c>
      <c r="S69" s="9">
        <f t="shared" si="13"/>
        <v>0</v>
      </c>
      <c r="T69" s="9">
        <f t="shared" si="14"/>
        <v>0</v>
      </c>
      <c r="U69" s="9">
        <f t="shared" si="15"/>
        <v>0</v>
      </c>
      <c r="V69" s="9">
        <f t="shared" si="16"/>
        <v>0</v>
      </c>
      <c r="W69" s="9">
        <f t="shared" si="17"/>
        <v>0</v>
      </c>
      <c r="X69" s="9">
        <f t="shared" si="18"/>
        <v>0</v>
      </c>
      <c r="Y69" s="9">
        <f t="shared" si="19"/>
        <v>0</v>
      </c>
      <c r="AA69" s="34">
        <f t="shared" si="20"/>
        <v>8</v>
      </c>
    </row>
    <row r="70" spans="1:30" ht="28.5" customHeight="1" x14ac:dyDescent="0.25">
      <c r="A70" s="11">
        <v>26</v>
      </c>
      <c r="B70" s="114" t="s">
        <v>209</v>
      </c>
      <c r="C70" s="114" t="s">
        <v>157</v>
      </c>
      <c r="D70" s="114" t="s">
        <v>195</v>
      </c>
      <c r="E70" s="114" t="s">
        <v>210</v>
      </c>
      <c r="F70" s="114">
        <v>33</v>
      </c>
      <c r="G70" s="43"/>
      <c r="H70" s="11"/>
      <c r="I70" s="9">
        <f t="shared" si="3"/>
        <v>0</v>
      </c>
      <c r="J70" s="9">
        <f t="shared" si="4"/>
        <v>8</v>
      </c>
      <c r="K70" s="9">
        <f t="shared" si="5"/>
        <v>0</v>
      </c>
      <c r="L70" s="9">
        <f t="shared" si="6"/>
        <v>0</v>
      </c>
      <c r="M70" s="9">
        <f t="shared" si="7"/>
        <v>0</v>
      </c>
      <c r="N70" s="9">
        <f t="shared" si="8"/>
        <v>0</v>
      </c>
      <c r="O70" s="9">
        <f t="shared" si="9"/>
        <v>0</v>
      </c>
      <c r="P70" s="9">
        <f t="shared" si="10"/>
        <v>0</v>
      </c>
      <c r="Q70" s="9">
        <f t="shared" si="11"/>
        <v>0</v>
      </c>
      <c r="R70" s="9">
        <f t="shared" si="12"/>
        <v>0</v>
      </c>
      <c r="S70" s="9">
        <f t="shared" si="13"/>
        <v>0</v>
      </c>
      <c r="T70" s="9">
        <f t="shared" si="14"/>
        <v>0</v>
      </c>
      <c r="U70" s="9">
        <f t="shared" si="15"/>
        <v>0</v>
      </c>
      <c r="V70" s="9">
        <f t="shared" si="16"/>
        <v>0</v>
      </c>
      <c r="W70" s="9">
        <f t="shared" si="17"/>
        <v>0</v>
      </c>
      <c r="X70" s="9">
        <f t="shared" si="18"/>
        <v>0</v>
      </c>
      <c r="Y70" s="9">
        <f t="shared" si="19"/>
        <v>0</v>
      </c>
      <c r="AA70" s="34">
        <f t="shared" si="20"/>
        <v>8</v>
      </c>
    </row>
    <row r="71" spans="1:30" ht="28.5" customHeight="1" x14ac:dyDescent="0.25">
      <c r="A71" s="11">
        <v>27</v>
      </c>
      <c r="B71" s="114" t="s">
        <v>211</v>
      </c>
      <c r="C71" s="114" t="s">
        <v>149</v>
      </c>
      <c r="D71" s="114" t="s">
        <v>173</v>
      </c>
      <c r="E71" s="114" t="s">
        <v>198</v>
      </c>
      <c r="F71" s="114">
        <v>35</v>
      </c>
      <c r="G71" s="43"/>
      <c r="H71" s="11"/>
      <c r="I71" s="9">
        <f t="shared" si="3"/>
        <v>4</v>
      </c>
      <c r="J71" s="9">
        <f t="shared" si="4"/>
        <v>0</v>
      </c>
      <c r="K71" s="9">
        <f t="shared" si="5"/>
        <v>0</v>
      </c>
      <c r="L71" s="9">
        <f t="shared" si="6"/>
        <v>16</v>
      </c>
      <c r="M71" s="9">
        <f t="shared" si="7"/>
        <v>0</v>
      </c>
      <c r="N71" s="9">
        <f t="shared" si="8"/>
        <v>0</v>
      </c>
      <c r="O71" s="9">
        <f t="shared" si="9"/>
        <v>0</v>
      </c>
      <c r="P71" s="9">
        <f t="shared" si="10"/>
        <v>0</v>
      </c>
      <c r="Q71" s="9">
        <f t="shared" si="11"/>
        <v>0</v>
      </c>
      <c r="R71" s="9">
        <f t="shared" si="12"/>
        <v>0</v>
      </c>
      <c r="S71" s="9">
        <f t="shared" si="13"/>
        <v>0</v>
      </c>
      <c r="T71" s="9">
        <f t="shared" si="14"/>
        <v>0</v>
      </c>
      <c r="U71" s="9">
        <f t="shared" si="15"/>
        <v>0</v>
      </c>
      <c r="V71" s="9">
        <f t="shared" si="16"/>
        <v>0</v>
      </c>
      <c r="W71" s="9">
        <f t="shared" si="17"/>
        <v>0</v>
      </c>
      <c r="X71" s="9">
        <f t="shared" si="18"/>
        <v>0</v>
      </c>
      <c r="Y71" s="9">
        <f t="shared" si="19"/>
        <v>0</v>
      </c>
      <c r="AA71" s="34">
        <f t="shared" si="20"/>
        <v>20</v>
      </c>
    </row>
    <row r="72" spans="1:30" ht="33" customHeight="1" x14ac:dyDescent="0.25">
      <c r="A72" s="11">
        <v>28</v>
      </c>
      <c r="B72" s="114" t="s">
        <v>212</v>
      </c>
      <c r="C72" s="114" t="s">
        <v>190</v>
      </c>
      <c r="D72" s="114" t="s">
        <v>198</v>
      </c>
      <c r="E72" s="114" t="s">
        <v>197</v>
      </c>
      <c r="F72" s="114">
        <v>44</v>
      </c>
      <c r="G72" s="43"/>
      <c r="H72" s="11"/>
      <c r="I72" s="9">
        <f t="shared" si="3"/>
        <v>0</v>
      </c>
      <c r="J72" s="9">
        <f t="shared" si="4"/>
        <v>0</v>
      </c>
      <c r="K72" s="9">
        <f t="shared" si="5"/>
        <v>0</v>
      </c>
      <c r="L72" s="9">
        <f t="shared" si="6"/>
        <v>0</v>
      </c>
      <c r="M72" s="9">
        <f t="shared" si="7"/>
        <v>0</v>
      </c>
      <c r="N72" s="9">
        <f t="shared" si="8"/>
        <v>0</v>
      </c>
      <c r="O72" s="9">
        <f t="shared" si="9"/>
        <v>0</v>
      </c>
      <c r="P72" s="9">
        <f t="shared" si="10"/>
        <v>0</v>
      </c>
      <c r="Q72" s="9">
        <f t="shared" si="11"/>
        <v>0</v>
      </c>
      <c r="R72" s="9">
        <f t="shared" si="12"/>
        <v>0</v>
      </c>
      <c r="S72" s="9">
        <f t="shared" si="13"/>
        <v>0</v>
      </c>
      <c r="T72" s="9">
        <f t="shared" si="14"/>
        <v>40</v>
      </c>
      <c r="U72" s="9">
        <f t="shared" si="15"/>
        <v>0</v>
      </c>
      <c r="V72" s="9">
        <f t="shared" si="16"/>
        <v>0</v>
      </c>
      <c r="W72" s="9">
        <f t="shared" si="17"/>
        <v>0</v>
      </c>
      <c r="X72" s="9">
        <f t="shared" si="18"/>
        <v>0</v>
      </c>
      <c r="Y72" s="9">
        <f t="shared" si="19"/>
        <v>0</v>
      </c>
      <c r="AA72" s="34">
        <f t="shared" si="20"/>
        <v>40</v>
      </c>
    </row>
    <row r="73" spans="1:30" ht="27.75" customHeight="1" x14ac:dyDescent="0.25">
      <c r="A73" s="11">
        <v>29</v>
      </c>
      <c r="B73" s="114" t="s">
        <v>220</v>
      </c>
      <c r="C73" s="114" t="s">
        <v>143</v>
      </c>
      <c r="D73" s="114" t="s">
        <v>218</v>
      </c>
      <c r="E73" s="114" t="s">
        <v>213</v>
      </c>
      <c r="F73" s="114">
        <v>49</v>
      </c>
      <c r="G73" s="43"/>
      <c r="H73" s="11"/>
      <c r="I73" s="9">
        <f t="shared" si="3"/>
        <v>4</v>
      </c>
      <c r="J73" s="9">
        <f t="shared" si="4"/>
        <v>0</v>
      </c>
      <c r="K73" s="9">
        <f t="shared" si="5"/>
        <v>0</v>
      </c>
      <c r="L73" s="9">
        <f t="shared" si="6"/>
        <v>0</v>
      </c>
      <c r="M73" s="9">
        <f t="shared" si="7"/>
        <v>0</v>
      </c>
      <c r="N73" s="9">
        <f t="shared" si="8"/>
        <v>0</v>
      </c>
      <c r="O73" s="9">
        <f t="shared" si="9"/>
        <v>0</v>
      </c>
      <c r="P73" s="9">
        <f t="shared" si="10"/>
        <v>0</v>
      </c>
      <c r="Q73" s="9">
        <f t="shared" si="11"/>
        <v>0</v>
      </c>
      <c r="R73" s="9">
        <f t="shared" si="12"/>
        <v>0</v>
      </c>
      <c r="S73" s="9">
        <f t="shared" si="13"/>
        <v>0</v>
      </c>
      <c r="T73" s="9">
        <f t="shared" si="14"/>
        <v>0</v>
      </c>
      <c r="U73" s="9">
        <f t="shared" si="15"/>
        <v>0</v>
      </c>
      <c r="V73" s="9">
        <f t="shared" si="16"/>
        <v>0</v>
      </c>
      <c r="W73" s="9">
        <f t="shared" si="17"/>
        <v>0</v>
      </c>
      <c r="X73" s="9">
        <f t="shared" si="18"/>
        <v>0</v>
      </c>
      <c r="Y73" s="9">
        <f t="shared" si="19"/>
        <v>0</v>
      </c>
      <c r="AA73" s="34">
        <f t="shared" si="20"/>
        <v>4</v>
      </c>
    </row>
    <row r="74" spans="1:30" ht="30.75" customHeight="1" x14ac:dyDescent="0.25">
      <c r="A74" s="11">
        <v>30</v>
      </c>
      <c r="B74" s="114" t="s">
        <v>214</v>
      </c>
      <c r="C74" s="114" t="s">
        <v>145</v>
      </c>
      <c r="D74" s="114" t="s">
        <v>183</v>
      </c>
      <c r="E74" s="114" t="s">
        <v>215</v>
      </c>
      <c r="F74" s="114">
        <v>38</v>
      </c>
      <c r="G74" s="43"/>
      <c r="H74" s="11"/>
      <c r="I74" s="9">
        <f t="shared" si="3"/>
        <v>0</v>
      </c>
      <c r="J74" s="9">
        <f t="shared" si="4"/>
        <v>0</v>
      </c>
      <c r="K74" s="9">
        <f t="shared" si="5"/>
        <v>0</v>
      </c>
      <c r="L74" s="9">
        <f t="shared" si="6"/>
        <v>0</v>
      </c>
      <c r="M74" s="9">
        <f t="shared" si="7"/>
        <v>0</v>
      </c>
      <c r="N74" s="9">
        <f t="shared" si="8"/>
        <v>0</v>
      </c>
      <c r="O74" s="9">
        <f t="shared" si="9"/>
        <v>0</v>
      </c>
      <c r="P74" s="9">
        <f t="shared" si="10"/>
        <v>0</v>
      </c>
      <c r="Q74" s="9">
        <f t="shared" si="11"/>
        <v>0</v>
      </c>
      <c r="R74" s="9">
        <f t="shared" si="12"/>
        <v>0</v>
      </c>
      <c r="S74" s="9">
        <f t="shared" si="13"/>
        <v>0</v>
      </c>
      <c r="T74" s="9">
        <f t="shared" si="14"/>
        <v>0</v>
      </c>
      <c r="U74" s="9">
        <f t="shared" si="15"/>
        <v>0</v>
      </c>
      <c r="V74" s="9">
        <f t="shared" si="16"/>
        <v>0</v>
      </c>
      <c r="W74" s="9">
        <f t="shared" si="17"/>
        <v>0</v>
      </c>
      <c r="X74" s="9">
        <f t="shared" si="18"/>
        <v>60</v>
      </c>
      <c r="Y74" s="9">
        <f t="shared" si="19"/>
        <v>0</v>
      </c>
      <c r="AA74" s="34">
        <f t="shared" si="20"/>
        <v>60</v>
      </c>
    </row>
    <row r="75" spans="1:30" ht="35.25" customHeight="1" x14ac:dyDescent="0.25">
      <c r="A75" s="11">
        <v>31</v>
      </c>
      <c r="B75" s="114" t="s">
        <v>216</v>
      </c>
      <c r="C75" s="114" t="s">
        <v>217</v>
      </c>
      <c r="D75" s="114" t="s">
        <v>197</v>
      </c>
      <c r="E75" s="114" t="s">
        <v>218</v>
      </c>
      <c r="F75" s="114">
        <v>45</v>
      </c>
      <c r="G75" s="43"/>
      <c r="H75" s="11"/>
      <c r="I75" s="9">
        <f t="shared" si="3"/>
        <v>0</v>
      </c>
      <c r="J75" s="9">
        <f t="shared" si="4"/>
        <v>0</v>
      </c>
      <c r="K75" s="9">
        <f t="shared" si="5"/>
        <v>0</v>
      </c>
      <c r="L75" s="9">
        <f t="shared" si="6"/>
        <v>0</v>
      </c>
      <c r="M75" s="9">
        <f t="shared" si="7"/>
        <v>0</v>
      </c>
      <c r="N75" s="9">
        <f t="shared" si="8"/>
        <v>0</v>
      </c>
      <c r="O75" s="9">
        <f t="shared" si="9"/>
        <v>0</v>
      </c>
      <c r="P75" s="9">
        <f t="shared" si="10"/>
        <v>24</v>
      </c>
      <c r="Q75" s="9">
        <f t="shared" si="11"/>
        <v>0</v>
      </c>
      <c r="R75" s="9">
        <f t="shared" si="12"/>
        <v>0</v>
      </c>
      <c r="S75" s="9">
        <f t="shared" si="13"/>
        <v>0</v>
      </c>
      <c r="T75" s="9">
        <f t="shared" si="14"/>
        <v>0</v>
      </c>
      <c r="U75" s="9">
        <f t="shared" si="15"/>
        <v>0</v>
      </c>
      <c r="V75" s="9">
        <f t="shared" si="16"/>
        <v>0</v>
      </c>
      <c r="W75" s="9">
        <f t="shared" si="17"/>
        <v>0</v>
      </c>
      <c r="X75" s="9">
        <f t="shared" si="18"/>
        <v>0</v>
      </c>
      <c r="Y75" s="9">
        <f t="shared" si="19"/>
        <v>0</v>
      </c>
      <c r="AA75" s="34">
        <f t="shared" si="20"/>
        <v>24</v>
      </c>
    </row>
    <row r="76" spans="1:30" ht="30.75" customHeight="1" x14ac:dyDescent="0.25">
      <c r="A76" s="11">
        <v>32</v>
      </c>
      <c r="B76" s="114" t="s">
        <v>219</v>
      </c>
      <c r="C76" s="114" t="s">
        <v>217</v>
      </c>
      <c r="D76" s="114" t="s">
        <v>197</v>
      </c>
      <c r="E76" s="114" t="s">
        <v>218</v>
      </c>
      <c r="F76" s="114">
        <v>45</v>
      </c>
      <c r="G76" s="43"/>
      <c r="H76" s="11"/>
      <c r="I76" s="9">
        <f t="shared" si="3"/>
        <v>0</v>
      </c>
      <c r="J76" s="9">
        <f t="shared" si="4"/>
        <v>0</v>
      </c>
      <c r="K76" s="9">
        <f t="shared" si="5"/>
        <v>0</v>
      </c>
      <c r="L76" s="9">
        <f t="shared" si="6"/>
        <v>0</v>
      </c>
      <c r="M76" s="9">
        <f t="shared" si="7"/>
        <v>0</v>
      </c>
      <c r="N76" s="9">
        <f t="shared" si="8"/>
        <v>0</v>
      </c>
      <c r="O76" s="9">
        <f t="shared" si="9"/>
        <v>0</v>
      </c>
      <c r="P76" s="9">
        <f t="shared" si="10"/>
        <v>24</v>
      </c>
      <c r="Q76" s="9">
        <f t="shared" si="11"/>
        <v>0</v>
      </c>
      <c r="R76" s="9">
        <f t="shared" si="12"/>
        <v>0</v>
      </c>
      <c r="S76" s="9">
        <f t="shared" si="13"/>
        <v>0</v>
      </c>
      <c r="T76" s="9">
        <f t="shared" si="14"/>
        <v>0</v>
      </c>
      <c r="U76" s="9">
        <f t="shared" si="15"/>
        <v>0</v>
      </c>
      <c r="V76" s="9">
        <f t="shared" si="16"/>
        <v>0</v>
      </c>
      <c r="W76" s="9">
        <f t="shared" si="17"/>
        <v>0</v>
      </c>
      <c r="X76" s="9">
        <f t="shared" si="18"/>
        <v>0</v>
      </c>
      <c r="Y76" s="9">
        <f t="shared" si="19"/>
        <v>0</v>
      </c>
      <c r="AA76" s="34">
        <f t="shared" si="20"/>
        <v>24</v>
      </c>
    </row>
    <row r="77" spans="1:30" ht="15" customHeight="1" x14ac:dyDescent="0.25">
      <c r="B77" s="114"/>
      <c r="C77" s="114"/>
      <c r="D77" s="114"/>
      <c r="E77" s="114"/>
      <c r="F77" s="114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30" x14ac:dyDescent="0.25">
      <c r="B78" s="114"/>
      <c r="C78" s="114"/>
      <c r="D78" s="114"/>
      <c r="E78" s="114"/>
      <c r="F78" s="114"/>
      <c r="G78" s="124" t="s">
        <v>19</v>
      </c>
      <c r="H78" s="125"/>
      <c r="I78" s="28">
        <f t="shared" ref="I78:Y78" si="21">SUM(I45:I77)</f>
        <v>24</v>
      </c>
      <c r="J78" s="28">
        <f t="shared" si="21"/>
        <v>32</v>
      </c>
      <c r="K78" s="28">
        <f t="shared" si="21"/>
        <v>24</v>
      </c>
      <c r="L78" s="28">
        <f t="shared" si="21"/>
        <v>80</v>
      </c>
      <c r="M78" s="28">
        <f t="shared" si="21"/>
        <v>10</v>
      </c>
      <c r="N78" s="28">
        <f t="shared" si="21"/>
        <v>24</v>
      </c>
      <c r="O78" s="28">
        <f t="shared" si="21"/>
        <v>0</v>
      </c>
      <c r="P78" s="28">
        <f t="shared" si="21"/>
        <v>120</v>
      </c>
      <c r="Q78" s="28">
        <f t="shared" si="21"/>
        <v>12</v>
      </c>
      <c r="R78" s="28">
        <f t="shared" si="21"/>
        <v>9</v>
      </c>
      <c r="S78" s="28">
        <f t="shared" si="21"/>
        <v>0</v>
      </c>
      <c r="T78" s="28">
        <f t="shared" si="21"/>
        <v>120</v>
      </c>
      <c r="U78" s="28">
        <f t="shared" si="21"/>
        <v>0</v>
      </c>
      <c r="V78" s="28">
        <f t="shared" si="21"/>
        <v>0</v>
      </c>
      <c r="W78" s="28">
        <f t="shared" si="21"/>
        <v>80</v>
      </c>
      <c r="X78" s="28">
        <f t="shared" si="21"/>
        <v>180</v>
      </c>
      <c r="Y78" s="28">
        <f t="shared" si="21"/>
        <v>0</v>
      </c>
      <c r="AA78" s="34">
        <f>SUM(I78:Y78)</f>
        <v>715</v>
      </c>
      <c r="AB78" s="10">
        <f>AA78/160</f>
        <v>4.46875</v>
      </c>
      <c r="AC78" s="10">
        <v>4</v>
      </c>
      <c r="AD78" s="10">
        <f>AB78/AC78</f>
        <v>1.1171875</v>
      </c>
    </row>
    <row r="79" spans="1:30" x14ac:dyDescent="0.25">
      <c r="B79" s="114"/>
      <c r="C79" s="114"/>
      <c r="D79" s="114"/>
      <c r="E79" s="114"/>
      <c r="F79" s="114"/>
      <c r="G79" s="50"/>
      <c r="H79" s="29"/>
    </row>
    <row r="80" spans="1:30" x14ac:dyDescent="0.25">
      <c r="B80" s="114"/>
      <c r="C80" s="114"/>
      <c r="D80" s="114"/>
      <c r="E80" s="114"/>
      <c r="F80" s="114"/>
      <c r="G80" s="120" t="s">
        <v>6</v>
      </c>
      <c r="H80" s="121"/>
      <c r="I80" s="32">
        <v>50</v>
      </c>
      <c r="J80" s="32">
        <v>50</v>
      </c>
      <c r="K80" s="32">
        <v>50</v>
      </c>
      <c r="L80" s="32">
        <v>50</v>
      </c>
      <c r="M80" s="32">
        <v>50</v>
      </c>
      <c r="N80" s="32">
        <v>50</v>
      </c>
      <c r="O80" s="32">
        <v>50</v>
      </c>
      <c r="P80" s="32">
        <v>50</v>
      </c>
      <c r="Q80" s="32">
        <v>50</v>
      </c>
      <c r="R80" s="32">
        <v>50</v>
      </c>
      <c r="S80" s="32">
        <v>50</v>
      </c>
      <c r="T80" s="32">
        <v>50</v>
      </c>
      <c r="U80" s="32">
        <v>50</v>
      </c>
      <c r="V80" s="32">
        <v>50</v>
      </c>
      <c r="W80" s="32">
        <v>50</v>
      </c>
      <c r="X80" s="32">
        <v>50</v>
      </c>
      <c r="Y80" s="32">
        <v>50</v>
      </c>
    </row>
    <row r="81" spans="1:27" ht="24" customHeight="1" x14ac:dyDescent="0.25"/>
    <row r="82" spans="1:27" x14ac:dyDescent="0.25">
      <c r="I82" s="119" t="s">
        <v>29</v>
      </c>
      <c r="J82" s="119"/>
      <c r="K82" s="119"/>
      <c r="L82" s="119"/>
      <c r="M82" s="119" t="s">
        <v>30</v>
      </c>
      <c r="N82" s="119"/>
      <c r="O82" s="119"/>
      <c r="P82" s="119"/>
      <c r="Q82" s="119" t="s">
        <v>26</v>
      </c>
      <c r="R82" s="119"/>
      <c r="S82" s="119"/>
      <c r="T82" s="119"/>
      <c r="U82" s="119" t="s">
        <v>31</v>
      </c>
      <c r="V82" s="119"/>
      <c r="W82" s="119"/>
      <c r="X82" s="119"/>
      <c r="Y82" s="119"/>
    </row>
    <row r="83" spans="1:27" ht="54" x14ac:dyDescent="0.25">
      <c r="I83" s="4" t="s">
        <v>2</v>
      </c>
      <c r="J83" s="4" t="s">
        <v>0</v>
      </c>
      <c r="K83" s="4" t="s">
        <v>1</v>
      </c>
      <c r="L83" s="4" t="s">
        <v>3</v>
      </c>
      <c r="M83" s="4" t="s">
        <v>2</v>
      </c>
      <c r="N83" s="4" t="s">
        <v>0</v>
      </c>
      <c r="O83" s="4" t="s">
        <v>1</v>
      </c>
      <c r="P83" s="4" t="s">
        <v>3</v>
      </c>
      <c r="Q83" s="4" t="s">
        <v>2</v>
      </c>
      <c r="R83" s="4" t="s">
        <v>0</v>
      </c>
      <c r="S83" s="4" t="s">
        <v>1</v>
      </c>
      <c r="T83" s="4" t="s">
        <v>3</v>
      </c>
      <c r="U83" s="4" t="s">
        <v>2</v>
      </c>
      <c r="V83" s="4" t="s">
        <v>0</v>
      </c>
      <c r="W83" s="4" t="s">
        <v>1</v>
      </c>
      <c r="X83" s="4" t="s">
        <v>3</v>
      </c>
      <c r="Y83" s="4" t="s">
        <v>23</v>
      </c>
    </row>
    <row r="84" spans="1:27" ht="34.5" customHeight="1" x14ac:dyDescent="0.25">
      <c r="A84" s="6">
        <v>1</v>
      </c>
      <c r="B84" s="114" t="s">
        <v>142</v>
      </c>
      <c r="C84" s="114" t="s">
        <v>143</v>
      </c>
      <c r="D84" s="114" t="s">
        <v>140</v>
      </c>
      <c r="E84" s="114" t="s">
        <v>140</v>
      </c>
      <c r="F84" s="114">
        <v>5</v>
      </c>
      <c r="G84" s="46"/>
      <c r="H84" s="6"/>
      <c r="I84" s="33">
        <f t="shared" ref="I84:I115" si="22">I45*$I$80</f>
        <v>200</v>
      </c>
      <c r="J84" s="33">
        <f t="shared" ref="J84:J115" si="23">J45*$J$80</f>
        <v>0</v>
      </c>
      <c r="K84" s="33">
        <f t="shared" ref="K84:K115" si="24">K45*$K$80</f>
        <v>0</v>
      </c>
      <c r="L84" s="33">
        <f t="shared" ref="L84:L115" si="25">L45*$L$80</f>
        <v>0</v>
      </c>
      <c r="M84" s="33">
        <f t="shared" ref="M84:M115" si="26">M45*$M$80</f>
        <v>0</v>
      </c>
      <c r="N84" s="33">
        <f t="shared" ref="N84:N115" si="27">N45*$N$80</f>
        <v>0</v>
      </c>
      <c r="O84" s="33">
        <f t="shared" ref="O84:O115" si="28">O45*$O$80</f>
        <v>0</v>
      </c>
      <c r="P84" s="33">
        <f t="shared" ref="P84:P115" si="29">P45*$P$80</f>
        <v>0</v>
      </c>
      <c r="Q84" s="33">
        <f t="shared" ref="Q84:Q115" si="30">Q45*$Q$80</f>
        <v>0</v>
      </c>
      <c r="R84" s="33">
        <f t="shared" ref="R84:R115" si="31">R45*$R$80</f>
        <v>0</v>
      </c>
      <c r="S84" s="33">
        <f t="shared" ref="S84:S115" si="32">S45*$S$80</f>
        <v>0</v>
      </c>
      <c r="T84" s="33">
        <f t="shared" ref="T84:T115" si="33">T45*$T$80</f>
        <v>0</v>
      </c>
      <c r="U84" s="33">
        <f t="shared" ref="U84:U115" si="34">U45*$U$80</f>
        <v>0</v>
      </c>
      <c r="V84" s="33">
        <f t="shared" ref="V84:V115" si="35">V45*$V$80</f>
        <v>0</v>
      </c>
      <c r="W84" s="33">
        <f t="shared" ref="W84:W115" si="36">W45*$W$80</f>
        <v>0</v>
      </c>
      <c r="X84" s="33">
        <f t="shared" ref="X84:X115" si="37">X45*$X$80</f>
        <v>0</v>
      </c>
      <c r="Y84" s="33">
        <f t="shared" ref="Y84:Y115" si="38">Y45*$Y$80</f>
        <v>0</v>
      </c>
      <c r="AA84" s="34">
        <f>SUM(I84:Y84)</f>
        <v>200</v>
      </c>
    </row>
    <row r="85" spans="1:27" ht="27.75" customHeight="1" x14ac:dyDescent="0.25">
      <c r="A85" s="11">
        <v>2</v>
      </c>
      <c r="B85" s="114" t="s">
        <v>144</v>
      </c>
      <c r="C85" s="114" t="s">
        <v>145</v>
      </c>
      <c r="D85" s="114" t="s">
        <v>146</v>
      </c>
      <c r="E85" s="114" t="s">
        <v>147</v>
      </c>
      <c r="F85" s="114">
        <v>7</v>
      </c>
      <c r="G85" s="43"/>
      <c r="H85" s="11"/>
      <c r="I85" s="33">
        <f t="shared" si="22"/>
        <v>0</v>
      </c>
      <c r="J85" s="33">
        <f t="shared" si="23"/>
        <v>0</v>
      </c>
      <c r="K85" s="33">
        <f t="shared" si="24"/>
        <v>0</v>
      </c>
      <c r="L85" s="33">
        <f t="shared" si="25"/>
        <v>0</v>
      </c>
      <c r="M85" s="33">
        <f t="shared" si="26"/>
        <v>0</v>
      </c>
      <c r="N85" s="33">
        <f t="shared" si="27"/>
        <v>0</v>
      </c>
      <c r="O85" s="33">
        <f t="shared" si="28"/>
        <v>0</v>
      </c>
      <c r="P85" s="33">
        <f t="shared" si="29"/>
        <v>0</v>
      </c>
      <c r="Q85" s="33">
        <f t="shared" si="30"/>
        <v>0</v>
      </c>
      <c r="R85" s="33">
        <f t="shared" si="31"/>
        <v>0</v>
      </c>
      <c r="S85" s="33">
        <f t="shared" si="32"/>
        <v>0</v>
      </c>
      <c r="T85" s="33">
        <f t="shared" si="33"/>
        <v>0</v>
      </c>
      <c r="U85" s="33">
        <f t="shared" si="34"/>
        <v>0</v>
      </c>
      <c r="V85" s="33">
        <f t="shared" si="35"/>
        <v>0</v>
      </c>
      <c r="W85" s="33">
        <f t="shared" si="36"/>
        <v>0</v>
      </c>
      <c r="X85" s="33">
        <f t="shared" si="37"/>
        <v>3000</v>
      </c>
      <c r="Y85" s="33">
        <f t="shared" si="38"/>
        <v>0</v>
      </c>
      <c r="AA85" s="34">
        <f>SUM(I85:Y85)</f>
        <v>3000</v>
      </c>
    </row>
    <row r="86" spans="1:27" ht="32.25" customHeight="1" x14ac:dyDescent="0.25">
      <c r="A86" s="15">
        <v>3</v>
      </c>
      <c r="B86" s="114" t="s">
        <v>148</v>
      </c>
      <c r="C86" s="114" t="s">
        <v>149</v>
      </c>
      <c r="D86" s="114" t="s">
        <v>150</v>
      </c>
      <c r="E86" s="114" t="s">
        <v>151</v>
      </c>
      <c r="F86" s="114">
        <v>8</v>
      </c>
      <c r="G86" s="43"/>
      <c r="H86" s="15"/>
      <c r="I86" s="33">
        <f t="shared" si="22"/>
        <v>200</v>
      </c>
      <c r="J86" s="33">
        <f t="shared" si="23"/>
        <v>0</v>
      </c>
      <c r="K86" s="33">
        <f t="shared" si="24"/>
        <v>0</v>
      </c>
      <c r="L86" s="33">
        <f t="shared" si="25"/>
        <v>800</v>
      </c>
      <c r="M86" s="33">
        <f t="shared" si="26"/>
        <v>0</v>
      </c>
      <c r="N86" s="33">
        <f t="shared" si="27"/>
        <v>0</v>
      </c>
      <c r="O86" s="33">
        <f t="shared" si="28"/>
        <v>0</v>
      </c>
      <c r="P86" s="33">
        <f t="shared" si="29"/>
        <v>0</v>
      </c>
      <c r="Q86" s="33">
        <f t="shared" si="30"/>
        <v>0</v>
      </c>
      <c r="R86" s="33">
        <f t="shared" si="31"/>
        <v>0</v>
      </c>
      <c r="S86" s="33">
        <f t="shared" si="32"/>
        <v>0</v>
      </c>
      <c r="T86" s="33">
        <f t="shared" si="33"/>
        <v>0</v>
      </c>
      <c r="U86" s="33">
        <f t="shared" si="34"/>
        <v>0</v>
      </c>
      <c r="V86" s="33">
        <f t="shared" si="35"/>
        <v>0</v>
      </c>
      <c r="W86" s="33">
        <f t="shared" si="36"/>
        <v>0</v>
      </c>
      <c r="X86" s="33">
        <f t="shared" si="37"/>
        <v>0</v>
      </c>
      <c r="Y86" s="33">
        <f t="shared" si="38"/>
        <v>0</v>
      </c>
      <c r="AA86" s="34">
        <f t="shared" ref="AA86:AA115" si="39">SUM(I86:Y86)</f>
        <v>1000</v>
      </c>
    </row>
    <row r="87" spans="1:27" ht="23.25" customHeight="1" x14ac:dyDescent="0.25">
      <c r="A87" s="15">
        <v>4</v>
      </c>
      <c r="B87" s="114" t="s">
        <v>152</v>
      </c>
      <c r="C87" s="114" t="s">
        <v>143</v>
      </c>
      <c r="D87" s="114" t="s">
        <v>153</v>
      </c>
      <c r="E87" s="114" t="s">
        <v>153</v>
      </c>
      <c r="F87" s="114">
        <v>9</v>
      </c>
      <c r="G87" s="43"/>
      <c r="H87" s="11"/>
      <c r="I87" s="33">
        <f t="shared" si="22"/>
        <v>200</v>
      </c>
      <c r="J87" s="33">
        <f t="shared" si="23"/>
        <v>0</v>
      </c>
      <c r="K87" s="33">
        <f t="shared" si="24"/>
        <v>0</v>
      </c>
      <c r="L87" s="33">
        <f t="shared" si="25"/>
        <v>0</v>
      </c>
      <c r="M87" s="33">
        <f t="shared" si="26"/>
        <v>0</v>
      </c>
      <c r="N87" s="33">
        <f t="shared" si="27"/>
        <v>0</v>
      </c>
      <c r="O87" s="33">
        <f t="shared" si="28"/>
        <v>0</v>
      </c>
      <c r="P87" s="33">
        <f t="shared" si="29"/>
        <v>0</v>
      </c>
      <c r="Q87" s="33">
        <f t="shared" si="30"/>
        <v>0</v>
      </c>
      <c r="R87" s="33">
        <f t="shared" si="31"/>
        <v>0</v>
      </c>
      <c r="S87" s="33">
        <f t="shared" si="32"/>
        <v>0</v>
      </c>
      <c r="T87" s="33">
        <f t="shared" si="33"/>
        <v>0</v>
      </c>
      <c r="U87" s="33">
        <f t="shared" si="34"/>
        <v>0</v>
      </c>
      <c r="V87" s="33">
        <f t="shared" si="35"/>
        <v>0</v>
      </c>
      <c r="W87" s="33">
        <f t="shared" si="36"/>
        <v>0</v>
      </c>
      <c r="X87" s="33">
        <f t="shared" si="37"/>
        <v>0</v>
      </c>
      <c r="Y87" s="33">
        <f t="shared" si="38"/>
        <v>0</v>
      </c>
      <c r="AA87" s="34">
        <f t="shared" si="39"/>
        <v>200</v>
      </c>
    </row>
    <row r="88" spans="1:27" ht="27" customHeight="1" x14ac:dyDescent="0.25">
      <c r="A88" s="15">
        <v>5</v>
      </c>
      <c r="B88" s="114" t="s">
        <v>154</v>
      </c>
      <c r="C88" s="114" t="s">
        <v>143</v>
      </c>
      <c r="D88" s="114" t="s">
        <v>155</v>
      </c>
      <c r="E88" s="114" t="s">
        <v>155</v>
      </c>
      <c r="F88" s="114">
        <v>10</v>
      </c>
      <c r="G88" s="43"/>
      <c r="H88" s="15"/>
      <c r="I88" s="33">
        <f t="shared" si="22"/>
        <v>200</v>
      </c>
      <c r="J88" s="33">
        <f t="shared" si="23"/>
        <v>0</v>
      </c>
      <c r="K88" s="33">
        <f t="shared" si="24"/>
        <v>0</v>
      </c>
      <c r="L88" s="33">
        <f t="shared" si="25"/>
        <v>0</v>
      </c>
      <c r="M88" s="33">
        <f t="shared" si="26"/>
        <v>0</v>
      </c>
      <c r="N88" s="33">
        <f t="shared" si="27"/>
        <v>0</v>
      </c>
      <c r="O88" s="33">
        <f t="shared" si="28"/>
        <v>0</v>
      </c>
      <c r="P88" s="33">
        <f t="shared" si="29"/>
        <v>0</v>
      </c>
      <c r="Q88" s="33">
        <f t="shared" si="30"/>
        <v>0</v>
      </c>
      <c r="R88" s="33">
        <f t="shared" si="31"/>
        <v>0</v>
      </c>
      <c r="S88" s="33">
        <f t="shared" si="32"/>
        <v>0</v>
      </c>
      <c r="T88" s="33">
        <f t="shared" si="33"/>
        <v>0</v>
      </c>
      <c r="U88" s="33">
        <f t="shared" si="34"/>
        <v>0</v>
      </c>
      <c r="V88" s="33">
        <f t="shared" si="35"/>
        <v>0</v>
      </c>
      <c r="W88" s="33">
        <f t="shared" si="36"/>
        <v>0</v>
      </c>
      <c r="X88" s="33">
        <f t="shared" si="37"/>
        <v>0</v>
      </c>
      <c r="Y88" s="33">
        <f t="shared" si="38"/>
        <v>0</v>
      </c>
      <c r="AA88" s="34">
        <f t="shared" si="39"/>
        <v>200</v>
      </c>
    </row>
    <row r="89" spans="1:27" ht="26.25" customHeight="1" x14ac:dyDescent="0.25">
      <c r="A89" s="15">
        <v>6</v>
      </c>
      <c r="B89" s="114" t="s">
        <v>156</v>
      </c>
      <c r="C89" s="114" t="s">
        <v>157</v>
      </c>
      <c r="D89" s="114" t="s">
        <v>158</v>
      </c>
      <c r="E89" s="114" t="s">
        <v>141</v>
      </c>
      <c r="F89" s="114">
        <v>11</v>
      </c>
      <c r="G89" s="43"/>
      <c r="H89" s="11"/>
      <c r="I89" s="33">
        <f t="shared" si="22"/>
        <v>0</v>
      </c>
      <c r="J89" s="33">
        <f t="shared" si="23"/>
        <v>400</v>
      </c>
      <c r="K89" s="33">
        <f t="shared" si="24"/>
        <v>0</v>
      </c>
      <c r="L89" s="33">
        <f t="shared" si="25"/>
        <v>0</v>
      </c>
      <c r="M89" s="33">
        <f t="shared" si="26"/>
        <v>0</v>
      </c>
      <c r="N89" s="33">
        <f t="shared" si="27"/>
        <v>0</v>
      </c>
      <c r="O89" s="33">
        <f t="shared" si="28"/>
        <v>0</v>
      </c>
      <c r="P89" s="33">
        <f t="shared" si="29"/>
        <v>0</v>
      </c>
      <c r="Q89" s="33">
        <f t="shared" si="30"/>
        <v>0</v>
      </c>
      <c r="R89" s="33">
        <f t="shared" si="31"/>
        <v>0</v>
      </c>
      <c r="S89" s="33">
        <f t="shared" si="32"/>
        <v>0</v>
      </c>
      <c r="T89" s="33">
        <f t="shared" si="33"/>
        <v>0</v>
      </c>
      <c r="U89" s="33">
        <f t="shared" si="34"/>
        <v>0</v>
      </c>
      <c r="V89" s="33">
        <f t="shared" si="35"/>
        <v>0</v>
      </c>
      <c r="W89" s="33">
        <f t="shared" si="36"/>
        <v>0</v>
      </c>
      <c r="X89" s="33">
        <f t="shared" si="37"/>
        <v>0</v>
      </c>
      <c r="Y89" s="33">
        <f t="shared" si="38"/>
        <v>0</v>
      </c>
      <c r="AA89" s="34">
        <f t="shared" si="39"/>
        <v>400</v>
      </c>
    </row>
    <row r="90" spans="1:27" ht="24" customHeight="1" x14ac:dyDescent="0.25">
      <c r="A90" s="15">
        <v>7</v>
      </c>
      <c r="B90" s="114" t="s">
        <v>161</v>
      </c>
      <c r="C90" s="114" t="s">
        <v>162</v>
      </c>
      <c r="D90" s="114" t="s">
        <v>150</v>
      </c>
      <c r="E90" s="114" t="s">
        <v>158</v>
      </c>
      <c r="F90" s="114">
        <v>8</v>
      </c>
      <c r="G90" s="43"/>
      <c r="H90" s="15"/>
      <c r="I90" s="33">
        <f t="shared" si="22"/>
        <v>0</v>
      </c>
      <c r="J90" s="33">
        <f t="shared" si="23"/>
        <v>0</v>
      </c>
      <c r="K90" s="33">
        <f t="shared" si="24"/>
        <v>0</v>
      </c>
      <c r="L90" s="33">
        <f t="shared" si="25"/>
        <v>0</v>
      </c>
      <c r="M90" s="33">
        <f t="shared" si="26"/>
        <v>0</v>
      </c>
      <c r="N90" s="33">
        <f t="shared" si="27"/>
        <v>0</v>
      </c>
      <c r="O90" s="33">
        <f t="shared" si="28"/>
        <v>0</v>
      </c>
      <c r="P90" s="33">
        <f t="shared" si="29"/>
        <v>1200</v>
      </c>
      <c r="Q90" s="33">
        <f t="shared" si="30"/>
        <v>300</v>
      </c>
      <c r="R90" s="33">
        <f t="shared" si="31"/>
        <v>0</v>
      </c>
      <c r="S90" s="33">
        <f t="shared" si="32"/>
        <v>0</v>
      </c>
      <c r="T90" s="33">
        <f t="shared" si="33"/>
        <v>0</v>
      </c>
      <c r="U90" s="33">
        <f t="shared" si="34"/>
        <v>0</v>
      </c>
      <c r="V90" s="33">
        <f t="shared" si="35"/>
        <v>0</v>
      </c>
      <c r="W90" s="33">
        <f t="shared" si="36"/>
        <v>0</v>
      </c>
      <c r="X90" s="33">
        <f t="shared" si="37"/>
        <v>0</v>
      </c>
      <c r="Y90" s="33">
        <f t="shared" si="38"/>
        <v>0</v>
      </c>
      <c r="AA90" s="34">
        <f t="shared" si="39"/>
        <v>1500</v>
      </c>
    </row>
    <row r="91" spans="1:27" ht="31.5" customHeight="1" x14ac:dyDescent="0.25">
      <c r="A91" s="15">
        <v>8</v>
      </c>
      <c r="B91" s="114" t="s">
        <v>163</v>
      </c>
      <c r="C91" s="114" t="s">
        <v>160</v>
      </c>
      <c r="D91" s="114" t="s">
        <v>150</v>
      </c>
      <c r="E91" s="114" t="s">
        <v>158</v>
      </c>
      <c r="F91" s="114">
        <v>8</v>
      </c>
      <c r="G91" s="43"/>
      <c r="H91" s="15"/>
      <c r="I91" s="33">
        <f t="shared" si="22"/>
        <v>0</v>
      </c>
      <c r="J91" s="33">
        <f t="shared" si="23"/>
        <v>0</v>
      </c>
      <c r="K91" s="33">
        <f t="shared" si="24"/>
        <v>0</v>
      </c>
      <c r="L91" s="33">
        <f t="shared" si="25"/>
        <v>0</v>
      </c>
      <c r="M91" s="33">
        <f t="shared" si="26"/>
        <v>0</v>
      </c>
      <c r="N91" s="33">
        <f t="shared" si="27"/>
        <v>400</v>
      </c>
      <c r="O91" s="33">
        <f t="shared" si="28"/>
        <v>0</v>
      </c>
      <c r="P91" s="33">
        <f t="shared" si="29"/>
        <v>1200</v>
      </c>
      <c r="Q91" s="33">
        <f t="shared" si="30"/>
        <v>0</v>
      </c>
      <c r="R91" s="33">
        <f t="shared" si="31"/>
        <v>0</v>
      </c>
      <c r="S91" s="33">
        <f t="shared" si="32"/>
        <v>0</v>
      </c>
      <c r="T91" s="33">
        <f t="shared" si="33"/>
        <v>0</v>
      </c>
      <c r="U91" s="33">
        <f t="shared" si="34"/>
        <v>0</v>
      </c>
      <c r="V91" s="33">
        <f t="shared" si="35"/>
        <v>0</v>
      </c>
      <c r="W91" s="33">
        <f t="shared" si="36"/>
        <v>0</v>
      </c>
      <c r="X91" s="33">
        <f t="shared" si="37"/>
        <v>0</v>
      </c>
      <c r="Y91" s="33">
        <f t="shared" si="38"/>
        <v>0</v>
      </c>
      <c r="AA91" s="34">
        <f t="shared" si="39"/>
        <v>1600</v>
      </c>
    </row>
    <row r="92" spans="1:27" ht="29.25" customHeight="1" x14ac:dyDescent="0.25">
      <c r="A92" s="15">
        <v>9</v>
      </c>
      <c r="B92" s="114" t="s">
        <v>164</v>
      </c>
      <c r="C92" s="114" t="s">
        <v>157</v>
      </c>
      <c r="D92" s="114" t="s">
        <v>150</v>
      </c>
      <c r="E92" s="114" t="s">
        <v>165</v>
      </c>
      <c r="F92" s="114">
        <v>8</v>
      </c>
      <c r="G92" s="43"/>
      <c r="H92" s="11"/>
      <c r="I92" s="33">
        <f t="shared" si="22"/>
        <v>0</v>
      </c>
      <c r="J92" s="33">
        <f t="shared" si="23"/>
        <v>0</v>
      </c>
      <c r="K92" s="33">
        <f t="shared" si="24"/>
        <v>0</v>
      </c>
      <c r="L92" s="33">
        <f t="shared" si="25"/>
        <v>0</v>
      </c>
      <c r="M92" s="33">
        <f t="shared" si="26"/>
        <v>0</v>
      </c>
      <c r="N92" s="33">
        <f t="shared" si="27"/>
        <v>400</v>
      </c>
      <c r="O92" s="33">
        <f t="shared" si="28"/>
        <v>0</v>
      </c>
      <c r="P92" s="33">
        <f t="shared" si="29"/>
        <v>0</v>
      </c>
      <c r="Q92" s="33">
        <f t="shared" si="30"/>
        <v>0</v>
      </c>
      <c r="R92" s="33">
        <f t="shared" si="31"/>
        <v>0</v>
      </c>
      <c r="S92" s="33">
        <f t="shared" si="32"/>
        <v>0</v>
      </c>
      <c r="T92" s="33">
        <f t="shared" si="33"/>
        <v>0</v>
      </c>
      <c r="U92" s="33">
        <f t="shared" si="34"/>
        <v>0</v>
      </c>
      <c r="V92" s="33">
        <f t="shared" si="35"/>
        <v>0</v>
      </c>
      <c r="W92" s="33">
        <f t="shared" si="36"/>
        <v>0</v>
      </c>
      <c r="X92" s="33">
        <f t="shared" si="37"/>
        <v>0</v>
      </c>
      <c r="Y92" s="33">
        <f t="shared" si="38"/>
        <v>0</v>
      </c>
      <c r="AA92" s="34">
        <f t="shared" si="39"/>
        <v>400</v>
      </c>
    </row>
    <row r="93" spans="1:27" ht="24.75" customHeight="1" x14ac:dyDescent="0.25">
      <c r="A93" s="15">
        <v>10</v>
      </c>
      <c r="B93" s="114" t="s">
        <v>166</v>
      </c>
      <c r="C93" s="114" t="s">
        <v>167</v>
      </c>
      <c r="D93" s="114" t="s">
        <v>150</v>
      </c>
      <c r="E93" s="114" t="s">
        <v>168</v>
      </c>
      <c r="F93" s="114">
        <v>8</v>
      </c>
      <c r="G93" s="43"/>
      <c r="H93" s="15"/>
      <c r="I93" s="33">
        <f t="shared" si="22"/>
        <v>0</v>
      </c>
      <c r="J93" s="33">
        <f t="shared" si="23"/>
        <v>0</v>
      </c>
      <c r="K93" s="33">
        <f t="shared" si="24"/>
        <v>0</v>
      </c>
      <c r="L93" s="33">
        <f t="shared" si="25"/>
        <v>800</v>
      </c>
      <c r="M93" s="33">
        <f t="shared" si="26"/>
        <v>0</v>
      </c>
      <c r="N93" s="33">
        <f t="shared" si="27"/>
        <v>0</v>
      </c>
      <c r="O93" s="33">
        <f t="shared" si="28"/>
        <v>0</v>
      </c>
      <c r="P93" s="33">
        <f t="shared" si="29"/>
        <v>0</v>
      </c>
      <c r="Q93" s="33">
        <f t="shared" si="30"/>
        <v>0</v>
      </c>
      <c r="R93" s="33">
        <f t="shared" si="31"/>
        <v>0</v>
      </c>
      <c r="S93" s="33">
        <f t="shared" si="32"/>
        <v>0</v>
      </c>
      <c r="T93" s="33">
        <f t="shared" si="33"/>
        <v>0</v>
      </c>
      <c r="U93" s="33">
        <f t="shared" si="34"/>
        <v>0</v>
      </c>
      <c r="V93" s="33">
        <f t="shared" si="35"/>
        <v>0</v>
      </c>
      <c r="W93" s="33">
        <f t="shared" si="36"/>
        <v>0</v>
      </c>
      <c r="X93" s="33">
        <f t="shared" si="37"/>
        <v>0</v>
      </c>
      <c r="Y93" s="33">
        <f t="shared" si="38"/>
        <v>0</v>
      </c>
      <c r="AA93" s="34">
        <f t="shared" si="39"/>
        <v>800</v>
      </c>
    </row>
    <row r="94" spans="1:27" ht="26.25" customHeight="1" x14ac:dyDescent="0.25">
      <c r="A94" s="15">
        <v>11</v>
      </c>
      <c r="B94" s="114" t="s">
        <v>169</v>
      </c>
      <c r="C94" s="114" t="s">
        <v>170</v>
      </c>
      <c r="D94" s="114" t="s">
        <v>151</v>
      </c>
      <c r="E94" s="114" t="s">
        <v>151</v>
      </c>
      <c r="F94" s="114">
        <v>17</v>
      </c>
      <c r="G94" s="43"/>
      <c r="H94" s="15"/>
      <c r="I94" s="33">
        <f t="shared" si="22"/>
        <v>0</v>
      </c>
      <c r="J94" s="33">
        <f t="shared" si="23"/>
        <v>0</v>
      </c>
      <c r="K94" s="33">
        <f t="shared" si="24"/>
        <v>0</v>
      </c>
      <c r="L94" s="33">
        <f t="shared" si="25"/>
        <v>0</v>
      </c>
      <c r="M94" s="33">
        <f t="shared" si="26"/>
        <v>0</v>
      </c>
      <c r="N94" s="33">
        <f t="shared" si="27"/>
        <v>0</v>
      </c>
      <c r="O94" s="33">
        <f t="shared" si="28"/>
        <v>0</v>
      </c>
      <c r="P94" s="33">
        <f t="shared" si="29"/>
        <v>0</v>
      </c>
      <c r="Q94" s="33">
        <f t="shared" si="30"/>
        <v>0</v>
      </c>
      <c r="R94" s="33">
        <f t="shared" si="31"/>
        <v>150</v>
      </c>
      <c r="S94" s="33">
        <f t="shared" si="32"/>
        <v>0</v>
      </c>
      <c r="T94" s="33">
        <f t="shared" si="33"/>
        <v>0</v>
      </c>
      <c r="U94" s="33">
        <f t="shared" si="34"/>
        <v>0</v>
      </c>
      <c r="V94" s="33">
        <f t="shared" si="35"/>
        <v>0</v>
      </c>
      <c r="W94" s="33">
        <f t="shared" si="36"/>
        <v>0</v>
      </c>
      <c r="X94" s="33">
        <f t="shared" si="37"/>
        <v>0</v>
      </c>
      <c r="Y94" s="33">
        <f t="shared" si="38"/>
        <v>0</v>
      </c>
      <c r="AA94" s="34">
        <f t="shared" si="39"/>
        <v>150</v>
      </c>
    </row>
    <row r="95" spans="1:27" s="20" customFormat="1" ht="29.25" customHeight="1" x14ac:dyDescent="0.25">
      <c r="A95" s="17">
        <v>12</v>
      </c>
      <c r="B95" s="114" t="s">
        <v>174</v>
      </c>
      <c r="C95" s="114" t="s">
        <v>175</v>
      </c>
      <c r="D95" s="114" t="s">
        <v>141</v>
      </c>
      <c r="E95" s="114" t="s">
        <v>176</v>
      </c>
      <c r="F95" s="114">
        <v>15</v>
      </c>
      <c r="G95" s="47"/>
      <c r="H95" s="16"/>
      <c r="I95" s="33">
        <f t="shared" si="22"/>
        <v>0</v>
      </c>
      <c r="J95" s="33">
        <f t="shared" si="23"/>
        <v>0</v>
      </c>
      <c r="K95" s="33">
        <f t="shared" si="24"/>
        <v>0</v>
      </c>
      <c r="L95" s="33">
        <f t="shared" si="25"/>
        <v>0</v>
      </c>
      <c r="M95" s="33">
        <f t="shared" si="26"/>
        <v>0</v>
      </c>
      <c r="N95" s="33">
        <f t="shared" si="27"/>
        <v>0</v>
      </c>
      <c r="O95" s="33">
        <f t="shared" si="28"/>
        <v>0</v>
      </c>
      <c r="P95" s="33">
        <f t="shared" si="29"/>
        <v>0</v>
      </c>
      <c r="Q95" s="33">
        <f t="shared" si="30"/>
        <v>0</v>
      </c>
      <c r="R95" s="33">
        <f t="shared" si="31"/>
        <v>0</v>
      </c>
      <c r="S95" s="33">
        <f t="shared" si="32"/>
        <v>0</v>
      </c>
      <c r="T95" s="33">
        <f t="shared" si="33"/>
        <v>2000</v>
      </c>
      <c r="U95" s="33">
        <f t="shared" si="34"/>
        <v>0</v>
      </c>
      <c r="V95" s="33">
        <f t="shared" si="35"/>
        <v>0</v>
      </c>
      <c r="W95" s="33">
        <f t="shared" si="36"/>
        <v>2000</v>
      </c>
      <c r="X95" s="33">
        <f t="shared" si="37"/>
        <v>0</v>
      </c>
      <c r="Y95" s="33">
        <f t="shared" si="38"/>
        <v>0</v>
      </c>
      <c r="AA95" s="34">
        <f t="shared" si="39"/>
        <v>4000</v>
      </c>
    </row>
    <row r="96" spans="1:27" ht="45" customHeight="1" x14ac:dyDescent="0.25">
      <c r="A96" s="15">
        <v>13</v>
      </c>
      <c r="B96" s="114" t="s">
        <v>177</v>
      </c>
      <c r="C96" s="114" t="s">
        <v>178</v>
      </c>
      <c r="D96" s="114" t="s">
        <v>172</v>
      </c>
      <c r="E96" s="114" t="s">
        <v>176</v>
      </c>
      <c r="F96" s="114">
        <v>16</v>
      </c>
      <c r="G96" s="43"/>
      <c r="H96" s="15"/>
      <c r="I96" s="33">
        <f t="shared" si="22"/>
        <v>0</v>
      </c>
      <c r="J96" s="33">
        <f t="shared" si="23"/>
        <v>400</v>
      </c>
      <c r="K96" s="33">
        <f t="shared" si="24"/>
        <v>0</v>
      </c>
      <c r="L96" s="33">
        <f t="shared" si="25"/>
        <v>0</v>
      </c>
      <c r="M96" s="33">
        <f t="shared" si="26"/>
        <v>0</v>
      </c>
      <c r="N96" s="33">
        <f t="shared" si="27"/>
        <v>0</v>
      </c>
      <c r="O96" s="33">
        <f t="shared" si="28"/>
        <v>0</v>
      </c>
      <c r="P96" s="33">
        <f t="shared" si="29"/>
        <v>0</v>
      </c>
      <c r="Q96" s="33">
        <f t="shared" si="30"/>
        <v>0</v>
      </c>
      <c r="R96" s="33">
        <f t="shared" si="31"/>
        <v>0</v>
      </c>
      <c r="S96" s="33">
        <f t="shared" si="32"/>
        <v>0</v>
      </c>
      <c r="T96" s="33">
        <f t="shared" si="33"/>
        <v>0</v>
      </c>
      <c r="U96" s="33">
        <f t="shared" si="34"/>
        <v>0</v>
      </c>
      <c r="V96" s="33">
        <f t="shared" si="35"/>
        <v>0</v>
      </c>
      <c r="W96" s="33">
        <f t="shared" si="36"/>
        <v>2000</v>
      </c>
      <c r="X96" s="33">
        <f t="shared" si="37"/>
        <v>3000</v>
      </c>
      <c r="Y96" s="33">
        <f t="shared" si="38"/>
        <v>0</v>
      </c>
      <c r="AA96" s="34">
        <f t="shared" si="39"/>
        <v>5400</v>
      </c>
    </row>
    <row r="97" spans="1:27" ht="28.5" customHeight="1" x14ac:dyDescent="0.25">
      <c r="A97" s="15">
        <v>14</v>
      </c>
      <c r="B97" s="114" t="s">
        <v>181</v>
      </c>
      <c r="C97" s="114" t="s">
        <v>179</v>
      </c>
      <c r="D97" s="114" t="s">
        <v>180</v>
      </c>
      <c r="E97" s="114" t="s">
        <v>180</v>
      </c>
      <c r="F97" s="114">
        <v>21</v>
      </c>
      <c r="G97" s="43"/>
      <c r="H97" s="15"/>
      <c r="I97" s="33">
        <f t="shared" si="22"/>
        <v>0</v>
      </c>
      <c r="J97" s="33">
        <f t="shared" si="23"/>
        <v>0</v>
      </c>
      <c r="K97" s="33">
        <f t="shared" si="24"/>
        <v>0</v>
      </c>
      <c r="L97" s="33">
        <f t="shared" si="25"/>
        <v>0</v>
      </c>
      <c r="M97" s="33">
        <f t="shared" si="26"/>
        <v>100</v>
      </c>
      <c r="N97" s="33">
        <f t="shared" si="27"/>
        <v>0</v>
      </c>
      <c r="O97" s="33">
        <f t="shared" si="28"/>
        <v>0</v>
      </c>
      <c r="P97" s="33">
        <f t="shared" si="29"/>
        <v>0</v>
      </c>
      <c r="Q97" s="33">
        <f t="shared" si="30"/>
        <v>0</v>
      </c>
      <c r="R97" s="33">
        <f t="shared" si="31"/>
        <v>0</v>
      </c>
      <c r="S97" s="33">
        <f t="shared" si="32"/>
        <v>0</v>
      </c>
      <c r="T97" s="33">
        <f t="shared" si="33"/>
        <v>0</v>
      </c>
      <c r="U97" s="33">
        <f t="shared" si="34"/>
        <v>0</v>
      </c>
      <c r="V97" s="33">
        <f t="shared" si="35"/>
        <v>0</v>
      </c>
      <c r="W97" s="33">
        <f t="shared" si="36"/>
        <v>0</v>
      </c>
      <c r="X97" s="33">
        <f t="shared" si="37"/>
        <v>0</v>
      </c>
      <c r="Y97" s="33">
        <f t="shared" si="38"/>
        <v>0</v>
      </c>
      <c r="AA97" s="34">
        <f t="shared" si="39"/>
        <v>100</v>
      </c>
    </row>
    <row r="98" spans="1:27" ht="44.25" customHeight="1" x14ac:dyDescent="0.25">
      <c r="A98" s="21">
        <v>15</v>
      </c>
      <c r="B98" s="114" t="s">
        <v>184</v>
      </c>
      <c r="C98" s="114" t="s">
        <v>182</v>
      </c>
      <c r="D98" s="114" t="s">
        <v>180</v>
      </c>
      <c r="E98" s="114" t="s">
        <v>183</v>
      </c>
      <c r="F98" s="114">
        <v>21</v>
      </c>
      <c r="G98" s="48"/>
      <c r="H98" s="21"/>
      <c r="I98" s="33">
        <f t="shared" si="22"/>
        <v>0</v>
      </c>
      <c r="J98" s="33">
        <f t="shared" si="23"/>
        <v>0</v>
      </c>
      <c r="K98" s="33">
        <f t="shared" si="24"/>
        <v>0</v>
      </c>
      <c r="L98" s="33">
        <f t="shared" si="25"/>
        <v>0</v>
      </c>
      <c r="M98" s="33">
        <f t="shared" si="26"/>
        <v>100</v>
      </c>
      <c r="N98" s="33">
        <f t="shared" si="27"/>
        <v>0</v>
      </c>
      <c r="O98" s="33">
        <f t="shared" si="28"/>
        <v>0</v>
      </c>
      <c r="P98" s="33">
        <f t="shared" si="29"/>
        <v>0</v>
      </c>
      <c r="Q98" s="33">
        <f t="shared" si="30"/>
        <v>0</v>
      </c>
      <c r="R98" s="33">
        <f t="shared" si="31"/>
        <v>150</v>
      </c>
      <c r="S98" s="33">
        <f t="shared" si="32"/>
        <v>0</v>
      </c>
      <c r="T98" s="33">
        <f t="shared" si="33"/>
        <v>0</v>
      </c>
      <c r="U98" s="33">
        <f t="shared" si="34"/>
        <v>0</v>
      </c>
      <c r="V98" s="33">
        <f t="shared" si="35"/>
        <v>0</v>
      </c>
      <c r="W98" s="33">
        <f t="shared" si="36"/>
        <v>0</v>
      </c>
      <c r="X98" s="33">
        <f t="shared" si="37"/>
        <v>0</v>
      </c>
      <c r="Y98" s="33">
        <f t="shared" si="38"/>
        <v>0</v>
      </c>
      <c r="AA98" s="34">
        <f t="shared" si="39"/>
        <v>250</v>
      </c>
    </row>
    <row r="99" spans="1:27" ht="27.75" customHeight="1" x14ac:dyDescent="0.25">
      <c r="A99" s="11">
        <v>16</v>
      </c>
      <c r="B99" s="114" t="s">
        <v>187</v>
      </c>
      <c r="C99" s="114" t="s">
        <v>185</v>
      </c>
      <c r="D99" s="114" t="s">
        <v>180</v>
      </c>
      <c r="E99" s="114" t="s">
        <v>186</v>
      </c>
      <c r="F99" s="114">
        <v>23</v>
      </c>
      <c r="G99" s="43"/>
      <c r="H99" s="11"/>
      <c r="I99" s="33">
        <f t="shared" si="22"/>
        <v>0</v>
      </c>
      <c r="J99" s="33">
        <f t="shared" si="23"/>
        <v>0</v>
      </c>
      <c r="K99" s="33">
        <f t="shared" si="24"/>
        <v>600</v>
      </c>
      <c r="L99" s="33">
        <f t="shared" si="25"/>
        <v>0</v>
      </c>
      <c r="M99" s="33">
        <f t="shared" si="26"/>
        <v>0</v>
      </c>
      <c r="N99" s="33">
        <f t="shared" si="27"/>
        <v>0</v>
      </c>
      <c r="O99" s="33">
        <f t="shared" si="28"/>
        <v>0</v>
      </c>
      <c r="P99" s="33">
        <f t="shared" si="29"/>
        <v>0</v>
      </c>
      <c r="Q99" s="33">
        <f t="shared" si="30"/>
        <v>0</v>
      </c>
      <c r="R99" s="33">
        <f t="shared" si="31"/>
        <v>0</v>
      </c>
      <c r="S99" s="33">
        <f t="shared" si="32"/>
        <v>0</v>
      </c>
      <c r="T99" s="33">
        <f t="shared" si="33"/>
        <v>0</v>
      </c>
      <c r="U99" s="33">
        <f t="shared" si="34"/>
        <v>0</v>
      </c>
      <c r="V99" s="33">
        <f t="shared" si="35"/>
        <v>0</v>
      </c>
      <c r="W99" s="33">
        <f t="shared" si="36"/>
        <v>0</v>
      </c>
      <c r="X99" s="33">
        <f t="shared" si="37"/>
        <v>0</v>
      </c>
      <c r="Y99" s="33">
        <f t="shared" si="38"/>
        <v>0</v>
      </c>
      <c r="AA99" s="34">
        <f t="shared" si="39"/>
        <v>600</v>
      </c>
    </row>
    <row r="100" spans="1:27" ht="25.5" customHeight="1" x14ac:dyDescent="0.25">
      <c r="A100" s="11">
        <v>17</v>
      </c>
      <c r="B100" s="114" t="s">
        <v>189</v>
      </c>
      <c r="C100" s="114" t="s">
        <v>185</v>
      </c>
      <c r="D100" s="114" t="s">
        <v>183</v>
      </c>
      <c r="E100" s="114" t="s">
        <v>188</v>
      </c>
      <c r="F100" s="114">
        <v>25</v>
      </c>
      <c r="G100" s="43"/>
      <c r="H100" s="11"/>
      <c r="I100" s="33">
        <f t="shared" si="22"/>
        <v>0</v>
      </c>
      <c r="J100" s="33">
        <f t="shared" si="23"/>
        <v>0</v>
      </c>
      <c r="K100" s="33">
        <f t="shared" si="24"/>
        <v>600</v>
      </c>
      <c r="L100" s="33">
        <f t="shared" si="25"/>
        <v>0</v>
      </c>
      <c r="M100" s="33">
        <f t="shared" si="26"/>
        <v>0</v>
      </c>
      <c r="N100" s="33">
        <f t="shared" si="27"/>
        <v>0</v>
      </c>
      <c r="O100" s="33">
        <f t="shared" si="28"/>
        <v>0</v>
      </c>
      <c r="P100" s="33">
        <f t="shared" si="29"/>
        <v>0</v>
      </c>
      <c r="Q100" s="33">
        <f t="shared" si="30"/>
        <v>0</v>
      </c>
      <c r="R100" s="33">
        <f t="shared" si="31"/>
        <v>0</v>
      </c>
      <c r="S100" s="33">
        <f t="shared" si="32"/>
        <v>0</v>
      </c>
      <c r="T100" s="33">
        <f t="shared" si="33"/>
        <v>0</v>
      </c>
      <c r="U100" s="33">
        <f t="shared" si="34"/>
        <v>0</v>
      </c>
      <c r="V100" s="33">
        <f t="shared" si="35"/>
        <v>0</v>
      </c>
      <c r="W100" s="33">
        <f t="shared" si="36"/>
        <v>0</v>
      </c>
      <c r="X100" s="33">
        <f t="shared" si="37"/>
        <v>0</v>
      </c>
      <c r="Y100" s="33">
        <f t="shared" si="38"/>
        <v>0</v>
      </c>
      <c r="AA100" s="34">
        <f t="shared" si="39"/>
        <v>600</v>
      </c>
    </row>
    <row r="101" spans="1:27" ht="27.75" customHeight="1" x14ac:dyDescent="0.25">
      <c r="A101" s="11">
        <v>18</v>
      </c>
      <c r="B101" s="114" t="s">
        <v>192</v>
      </c>
      <c r="C101" s="114" t="s">
        <v>190</v>
      </c>
      <c r="D101" s="114" t="s">
        <v>186</v>
      </c>
      <c r="E101" s="114" t="s">
        <v>191</v>
      </c>
      <c r="F101" s="114">
        <v>27</v>
      </c>
      <c r="G101" s="43"/>
      <c r="H101" s="11"/>
      <c r="I101" s="33">
        <f t="shared" si="22"/>
        <v>0</v>
      </c>
      <c r="J101" s="33">
        <f t="shared" si="23"/>
        <v>0</v>
      </c>
      <c r="K101" s="33">
        <f t="shared" si="24"/>
        <v>0</v>
      </c>
      <c r="L101" s="33">
        <f t="shared" si="25"/>
        <v>0</v>
      </c>
      <c r="M101" s="33">
        <f t="shared" si="26"/>
        <v>0</v>
      </c>
      <c r="N101" s="33">
        <f t="shared" si="27"/>
        <v>0</v>
      </c>
      <c r="O101" s="33">
        <f t="shared" si="28"/>
        <v>0</v>
      </c>
      <c r="P101" s="33">
        <f t="shared" si="29"/>
        <v>0</v>
      </c>
      <c r="Q101" s="33">
        <f t="shared" si="30"/>
        <v>0</v>
      </c>
      <c r="R101" s="33">
        <f t="shared" si="31"/>
        <v>0</v>
      </c>
      <c r="S101" s="33">
        <f t="shared" si="32"/>
        <v>0</v>
      </c>
      <c r="T101" s="33">
        <f t="shared" si="33"/>
        <v>2000</v>
      </c>
      <c r="U101" s="33">
        <f t="shared" si="34"/>
        <v>0</v>
      </c>
      <c r="V101" s="33">
        <f t="shared" si="35"/>
        <v>0</v>
      </c>
      <c r="W101" s="33">
        <f t="shared" si="36"/>
        <v>0</v>
      </c>
      <c r="X101" s="33">
        <f t="shared" si="37"/>
        <v>0</v>
      </c>
      <c r="Y101" s="33">
        <f t="shared" si="38"/>
        <v>0</v>
      </c>
      <c r="AA101" s="34">
        <f t="shared" si="39"/>
        <v>2000</v>
      </c>
    </row>
    <row r="102" spans="1:27" ht="27.75" customHeight="1" x14ac:dyDescent="0.25">
      <c r="A102" s="11">
        <v>19</v>
      </c>
      <c r="B102" s="114" t="s">
        <v>193</v>
      </c>
      <c r="C102" s="114" t="s">
        <v>179</v>
      </c>
      <c r="D102" s="114" t="s">
        <v>188</v>
      </c>
      <c r="E102" s="114" t="s">
        <v>188</v>
      </c>
      <c r="F102" s="114">
        <v>29</v>
      </c>
      <c r="G102" s="43"/>
      <c r="H102" s="11"/>
      <c r="I102" s="33">
        <f t="shared" si="22"/>
        <v>0</v>
      </c>
      <c r="J102" s="33">
        <f t="shared" si="23"/>
        <v>0</v>
      </c>
      <c r="K102" s="33">
        <f t="shared" si="24"/>
        <v>0</v>
      </c>
      <c r="L102" s="33">
        <f t="shared" si="25"/>
        <v>0</v>
      </c>
      <c r="M102" s="33">
        <f t="shared" si="26"/>
        <v>100</v>
      </c>
      <c r="N102" s="33">
        <f t="shared" si="27"/>
        <v>0</v>
      </c>
      <c r="O102" s="33">
        <f t="shared" si="28"/>
        <v>0</v>
      </c>
      <c r="P102" s="33">
        <f t="shared" si="29"/>
        <v>0</v>
      </c>
      <c r="Q102" s="33">
        <f t="shared" si="30"/>
        <v>0</v>
      </c>
      <c r="R102" s="33">
        <f t="shared" si="31"/>
        <v>0</v>
      </c>
      <c r="S102" s="33">
        <f t="shared" si="32"/>
        <v>0</v>
      </c>
      <c r="T102" s="33">
        <f t="shared" si="33"/>
        <v>0</v>
      </c>
      <c r="U102" s="33">
        <f t="shared" si="34"/>
        <v>0</v>
      </c>
      <c r="V102" s="33">
        <f t="shared" si="35"/>
        <v>0</v>
      </c>
      <c r="W102" s="33">
        <f t="shared" si="36"/>
        <v>0</v>
      </c>
      <c r="X102" s="33">
        <f t="shared" si="37"/>
        <v>0</v>
      </c>
      <c r="Y102" s="33">
        <f t="shared" si="38"/>
        <v>0</v>
      </c>
      <c r="AA102" s="34">
        <f t="shared" si="39"/>
        <v>100</v>
      </c>
    </row>
    <row r="103" spans="1:27" ht="27.75" customHeight="1" x14ac:dyDescent="0.25">
      <c r="A103" s="11">
        <v>20</v>
      </c>
      <c r="B103" s="114" t="s">
        <v>196</v>
      </c>
      <c r="C103" s="114" t="s">
        <v>194</v>
      </c>
      <c r="D103" s="114" t="s">
        <v>195</v>
      </c>
      <c r="E103" s="114" t="s">
        <v>173</v>
      </c>
      <c r="F103" s="114">
        <v>33</v>
      </c>
      <c r="G103" s="43"/>
      <c r="H103" s="11"/>
      <c r="I103" s="33">
        <f t="shared" si="22"/>
        <v>0</v>
      </c>
      <c r="J103" s="33">
        <f t="shared" si="23"/>
        <v>0</v>
      </c>
      <c r="K103" s="33">
        <f t="shared" si="24"/>
        <v>0</v>
      </c>
      <c r="L103" s="33">
        <f t="shared" si="25"/>
        <v>0</v>
      </c>
      <c r="M103" s="33">
        <f t="shared" si="26"/>
        <v>0</v>
      </c>
      <c r="N103" s="33">
        <f t="shared" si="27"/>
        <v>400</v>
      </c>
      <c r="O103" s="33">
        <f t="shared" si="28"/>
        <v>0</v>
      </c>
      <c r="P103" s="33">
        <f t="shared" si="29"/>
        <v>1200</v>
      </c>
      <c r="Q103" s="33">
        <f t="shared" si="30"/>
        <v>300</v>
      </c>
      <c r="R103" s="33">
        <f t="shared" si="31"/>
        <v>0</v>
      </c>
      <c r="S103" s="33">
        <f t="shared" si="32"/>
        <v>0</v>
      </c>
      <c r="T103" s="33">
        <f t="shared" si="33"/>
        <v>0</v>
      </c>
      <c r="U103" s="33">
        <f t="shared" si="34"/>
        <v>0</v>
      </c>
      <c r="V103" s="33">
        <f t="shared" si="35"/>
        <v>0</v>
      </c>
      <c r="W103" s="33">
        <f t="shared" si="36"/>
        <v>0</v>
      </c>
      <c r="X103" s="33">
        <f t="shared" si="37"/>
        <v>0</v>
      </c>
      <c r="Y103" s="33">
        <f t="shared" si="38"/>
        <v>0</v>
      </c>
      <c r="AA103" s="34">
        <f t="shared" si="39"/>
        <v>1900</v>
      </c>
    </row>
    <row r="104" spans="1:27" ht="25.5" customHeight="1" x14ac:dyDescent="0.25">
      <c r="A104" s="11">
        <v>21</v>
      </c>
      <c r="B104" s="114" t="s">
        <v>199</v>
      </c>
      <c r="C104" s="114" t="s">
        <v>200</v>
      </c>
      <c r="D104" s="114" t="s">
        <v>180</v>
      </c>
      <c r="E104" s="114" t="s">
        <v>183</v>
      </c>
      <c r="F104" s="114">
        <v>23</v>
      </c>
      <c r="G104" s="43"/>
      <c r="H104" s="11"/>
      <c r="I104" s="33">
        <f t="shared" si="22"/>
        <v>0</v>
      </c>
      <c r="J104" s="33">
        <f t="shared" si="23"/>
        <v>0</v>
      </c>
      <c r="K104" s="33">
        <f t="shared" si="24"/>
        <v>0</v>
      </c>
      <c r="L104" s="33">
        <f t="shared" si="25"/>
        <v>0</v>
      </c>
      <c r="M104" s="33">
        <f t="shared" si="26"/>
        <v>100</v>
      </c>
      <c r="N104" s="33">
        <f t="shared" si="27"/>
        <v>0</v>
      </c>
      <c r="O104" s="33">
        <f t="shared" si="28"/>
        <v>0</v>
      </c>
      <c r="P104" s="33">
        <f t="shared" si="29"/>
        <v>0</v>
      </c>
      <c r="Q104" s="33">
        <f t="shared" si="30"/>
        <v>0</v>
      </c>
      <c r="R104" s="33">
        <f t="shared" si="31"/>
        <v>0</v>
      </c>
      <c r="S104" s="33">
        <f t="shared" si="32"/>
        <v>0</v>
      </c>
      <c r="T104" s="33">
        <f t="shared" si="33"/>
        <v>0</v>
      </c>
      <c r="U104" s="33">
        <f t="shared" si="34"/>
        <v>0</v>
      </c>
      <c r="V104" s="33">
        <f t="shared" si="35"/>
        <v>0</v>
      </c>
      <c r="W104" s="33">
        <f t="shared" si="36"/>
        <v>0</v>
      </c>
      <c r="X104" s="33">
        <f t="shared" si="37"/>
        <v>0</v>
      </c>
      <c r="Y104" s="33">
        <f t="shared" si="38"/>
        <v>0</v>
      </c>
      <c r="AA104" s="34">
        <f t="shared" si="39"/>
        <v>100</v>
      </c>
    </row>
    <row r="105" spans="1:27" ht="27" customHeight="1" x14ac:dyDescent="0.25">
      <c r="A105" s="11">
        <v>22</v>
      </c>
      <c r="B105" s="114" t="s">
        <v>201</v>
      </c>
      <c r="C105" s="114" t="s">
        <v>182</v>
      </c>
      <c r="D105" s="114" t="s">
        <v>183</v>
      </c>
      <c r="E105" s="114" t="s">
        <v>202</v>
      </c>
      <c r="F105" s="114">
        <v>25</v>
      </c>
      <c r="G105" s="43"/>
      <c r="H105" s="11"/>
      <c r="I105" s="33">
        <f t="shared" si="22"/>
        <v>0</v>
      </c>
      <c r="J105" s="33">
        <f t="shared" si="23"/>
        <v>0</v>
      </c>
      <c r="K105" s="33">
        <f t="shared" si="24"/>
        <v>0</v>
      </c>
      <c r="L105" s="33">
        <f t="shared" si="25"/>
        <v>0</v>
      </c>
      <c r="M105" s="33">
        <f t="shared" si="26"/>
        <v>100</v>
      </c>
      <c r="N105" s="33">
        <f t="shared" si="27"/>
        <v>0</v>
      </c>
      <c r="O105" s="33">
        <f t="shared" si="28"/>
        <v>0</v>
      </c>
      <c r="P105" s="33">
        <f t="shared" si="29"/>
        <v>0</v>
      </c>
      <c r="Q105" s="33">
        <f t="shared" si="30"/>
        <v>0</v>
      </c>
      <c r="R105" s="33">
        <f t="shared" si="31"/>
        <v>150</v>
      </c>
      <c r="S105" s="33">
        <f t="shared" si="32"/>
        <v>0</v>
      </c>
      <c r="T105" s="33">
        <f t="shared" si="33"/>
        <v>0</v>
      </c>
      <c r="U105" s="33">
        <f t="shared" si="34"/>
        <v>0</v>
      </c>
      <c r="V105" s="33">
        <f t="shared" si="35"/>
        <v>0</v>
      </c>
      <c r="W105" s="33">
        <f t="shared" si="36"/>
        <v>0</v>
      </c>
      <c r="X105" s="33">
        <f t="shared" si="37"/>
        <v>0</v>
      </c>
      <c r="Y105" s="33">
        <f t="shared" si="38"/>
        <v>0</v>
      </c>
      <c r="AA105" s="34">
        <f t="shared" si="39"/>
        <v>250</v>
      </c>
    </row>
    <row r="106" spans="1:27" ht="28.5" customHeight="1" x14ac:dyDescent="0.25">
      <c r="A106" s="11">
        <v>23</v>
      </c>
      <c r="B106" s="114" t="s">
        <v>203</v>
      </c>
      <c r="C106" s="114" t="s">
        <v>167</v>
      </c>
      <c r="D106" s="114" t="s">
        <v>186</v>
      </c>
      <c r="E106" s="114" t="s">
        <v>204</v>
      </c>
      <c r="F106" s="114">
        <v>27</v>
      </c>
      <c r="G106" s="43"/>
      <c r="H106" s="11"/>
      <c r="I106" s="33">
        <f t="shared" si="22"/>
        <v>0</v>
      </c>
      <c r="J106" s="33">
        <f t="shared" si="23"/>
        <v>0</v>
      </c>
      <c r="K106" s="33">
        <f t="shared" si="24"/>
        <v>0</v>
      </c>
      <c r="L106" s="33">
        <f t="shared" si="25"/>
        <v>800</v>
      </c>
      <c r="M106" s="33">
        <f t="shared" si="26"/>
        <v>0</v>
      </c>
      <c r="N106" s="33">
        <f t="shared" si="27"/>
        <v>0</v>
      </c>
      <c r="O106" s="33">
        <f t="shared" si="28"/>
        <v>0</v>
      </c>
      <c r="P106" s="33">
        <f t="shared" si="29"/>
        <v>0</v>
      </c>
      <c r="Q106" s="33">
        <f t="shared" si="30"/>
        <v>0</v>
      </c>
      <c r="R106" s="33">
        <f t="shared" si="31"/>
        <v>0</v>
      </c>
      <c r="S106" s="33">
        <f t="shared" si="32"/>
        <v>0</v>
      </c>
      <c r="T106" s="33">
        <f t="shared" si="33"/>
        <v>0</v>
      </c>
      <c r="U106" s="33">
        <f t="shared" si="34"/>
        <v>0</v>
      </c>
      <c r="V106" s="33">
        <f t="shared" si="35"/>
        <v>0</v>
      </c>
      <c r="W106" s="33">
        <f t="shared" si="36"/>
        <v>0</v>
      </c>
      <c r="X106" s="33">
        <f t="shared" si="37"/>
        <v>0</v>
      </c>
      <c r="Y106" s="33">
        <f t="shared" si="38"/>
        <v>0</v>
      </c>
      <c r="AA106" s="34">
        <f t="shared" si="39"/>
        <v>800</v>
      </c>
    </row>
    <row r="107" spans="1:27" ht="30" customHeight="1" x14ac:dyDescent="0.25">
      <c r="A107" s="11">
        <v>24</v>
      </c>
      <c r="B107" s="114" t="s">
        <v>205</v>
      </c>
      <c r="C107" s="114" t="s">
        <v>167</v>
      </c>
      <c r="D107" s="114" t="s">
        <v>188</v>
      </c>
      <c r="E107" s="114" t="s">
        <v>206</v>
      </c>
      <c r="F107" s="114">
        <v>29</v>
      </c>
      <c r="G107" s="43"/>
      <c r="H107" s="11"/>
      <c r="I107" s="33">
        <f t="shared" si="22"/>
        <v>0</v>
      </c>
      <c r="J107" s="33">
        <f t="shared" si="23"/>
        <v>0</v>
      </c>
      <c r="K107" s="33">
        <f t="shared" si="24"/>
        <v>0</v>
      </c>
      <c r="L107" s="33">
        <f t="shared" si="25"/>
        <v>800</v>
      </c>
      <c r="M107" s="33">
        <f t="shared" si="26"/>
        <v>0</v>
      </c>
      <c r="N107" s="33">
        <f t="shared" si="27"/>
        <v>0</v>
      </c>
      <c r="O107" s="33">
        <f t="shared" si="28"/>
        <v>0</v>
      </c>
      <c r="P107" s="33">
        <f t="shared" si="29"/>
        <v>0</v>
      </c>
      <c r="Q107" s="33">
        <f t="shared" si="30"/>
        <v>0</v>
      </c>
      <c r="R107" s="33">
        <f t="shared" si="31"/>
        <v>0</v>
      </c>
      <c r="S107" s="33">
        <f t="shared" si="32"/>
        <v>0</v>
      </c>
      <c r="T107" s="33">
        <f t="shared" si="33"/>
        <v>0</v>
      </c>
      <c r="U107" s="33">
        <f t="shared" si="34"/>
        <v>0</v>
      </c>
      <c r="V107" s="33">
        <f t="shared" si="35"/>
        <v>0</v>
      </c>
      <c r="W107" s="33">
        <f t="shared" si="36"/>
        <v>0</v>
      </c>
      <c r="X107" s="33">
        <f t="shared" si="37"/>
        <v>0</v>
      </c>
      <c r="Y107" s="33">
        <f t="shared" si="38"/>
        <v>0</v>
      </c>
      <c r="AA107" s="34">
        <f t="shared" si="39"/>
        <v>800</v>
      </c>
    </row>
    <row r="108" spans="1:27" ht="28.5" customHeight="1" x14ac:dyDescent="0.25">
      <c r="A108" s="11">
        <v>25</v>
      </c>
      <c r="B108" s="114" t="s">
        <v>207</v>
      </c>
      <c r="C108" s="114" t="s">
        <v>157</v>
      </c>
      <c r="D108" s="114" t="s">
        <v>191</v>
      </c>
      <c r="E108" s="114" t="s">
        <v>208</v>
      </c>
      <c r="F108" s="114">
        <v>31</v>
      </c>
      <c r="G108" s="43"/>
      <c r="H108" s="11"/>
      <c r="I108" s="33">
        <f t="shared" si="22"/>
        <v>0</v>
      </c>
      <c r="J108" s="33">
        <f t="shared" si="23"/>
        <v>400</v>
      </c>
      <c r="K108" s="33">
        <f t="shared" si="24"/>
        <v>0</v>
      </c>
      <c r="L108" s="33">
        <f t="shared" si="25"/>
        <v>0</v>
      </c>
      <c r="M108" s="33">
        <f t="shared" si="26"/>
        <v>0</v>
      </c>
      <c r="N108" s="33">
        <f t="shared" si="27"/>
        <v>0</v>
      </c>
      <c r="O108" s="33">
        <f t="shared" si="28"/>
        <v>0</v>
      </c>
      <c r="P108" s="33">
        <f t="shared" si="29"/>
        <v>0</v>
      </c>
      <c r="Q108" s="33">
        <f t="shared" si="30"/>
        <v>0</v>
      </c>
      <c r="R108" s="33">
        <f t="shared" si="31"/>
        <v>0</v>
      </c>
      <c r="S108" s="33">
        <f t="shared" si="32"/>
        <v>0</v>
      </c>
      <c r="T108" s="33">
        <f t="shared" si="33"/>
        <v>0</v>
      </c>
      <c r="U108" s="33">
        <f t="shared" si="34"/>
        <v>0</v>
      </c>
      <c r="V108" s="33">
        <f t="shared" si="35"/>
        <v>0</v>
      </c>
      <c r="W108" s="33">
        <f t="shared" si="36"/>
        <v>0</v>
      </c>
      <c r="X108" s="33">
        <f t="shared" si="37"/>
        <v>0</v>
      </c>
      <c r="Y108" s="33">
        <f t="shared" si="38"/>
        <v>0</v>
      </c>
      <c r="AA108" s="34">
        <f t="shared" si="39"/>
        <v>400</v>
      </c>
    </row>
    <row r="109" spans="1:27" ht="28.5" customHeight="1" x14ac:dyDescent="0.25">
      <c r="A109" s="11">
        <v>26</v>
      </c>
      <c r="B109" s="114" t="s">
        <v>209</v>
      </c>
      <c r="C109" s="114" t="s">
        <v>157</v>
      </c>
      <c r="D109" s="114" t="s">
        <v>195</v>
      </c>
      <c r="E109" s="114" t="s">
        <v>210</v>
      </c>
      <c r="F109" s="114">
        <v>33</v>
      </c>
      <c r="G109" s="43"/>
      <c r="H109" s="11"/>
      <c r="I109" s="33">
        <f t="shared" si="22"/>
        <v>0</v>
      </c>
      <c r="J109" s="33">
        <f t="shared" si="23"/>
        <v>400</v>
      </c>
      <c r="K109" s="33">
        <f t="shared" si="24"/>
        <v>0</v>
      </c>
      <c r="L109" s="33">
        <f t="shared" si="25"/>
        <v>0</v>
      </c>
      <c r="M109" s="33">
        <f t="shared" si="26"/>
        <v>0</v>
      </c>
      <c r="N109" s="33">
        <f t="shared" si="27"/>
        <v>0</v>
      </c>
      <c r="O109" s="33">
        <f t="shared" si="28"/>
        <v>0</v>
      </c>
      <c r="P109" s="33">
        <f t="shared" si="29"/>
        <v>0</v>
      </c>
      <c r="Q109" s="33">
        <f t="shared" si="30"/>
        <v>0</v>
      </c>
      <c r="R109" s="33">
        <f t="shared" si="31"/>
        <v>0</v>
      </c>
      <c r="S109" s="33">
        <f t="shared" si="32"/>
        <v>0</v>
      </c>
      <c r="T109" s="33">
        <f t="shared" si="33"/>
        <v>0</v>
      </c>
      <c r="U109" s="33">
        <f t="shared" si="34"/>
        <v>0</v>
      </c>
      <c r="V109" s="33">
        <f t="shared" si="35"/>
        <v>0</v>
      </c>
      <c r="W109" s="33">
        <f t="shared" si="36"/>
        <v>0</v>
      </c>
      <c r="X109" s="33">
        <f t="shared" si="37"/>
        <v>0</v>
      </c>
      <c r="Y109" s="33">
        <f t="shared" si="38"/>
        <v>0</v>
      </c>
      <c r="AA109" s="34">
        <f t="shared" si="39"/>
        <v>400</v>
      </c>
    </row>
    <row r="110" spans="1:27" ht="28.5" customHeight="1" x14ac:dyDescent="0.25">
      <c r="A110" s="11">
        <v>27</v>
      </c>
      <c r="B110" s="114" t="s">
        <v>211</v>
      </c>
      <c r="C110" s="114" t="s">
        <v>149</v>
      </c>
      <c r="D110" s="114" t="s">
        <v>173</v>
      </c>
      <c r="E110" s="114" t="s">
        <v>198</v>
      </c>
      <c r="F110" s="114">
        <v>35</v>
      </c>
      <c r="G110" s="43"/>
      <c r="H110" s="11"/>
      <c r="I110" s="33">
        <f t="shared" si="22"/>
        <v>200</v>
      </c>
      <c r="J110" s="33">
        <f t="shared" si="23"/>
        <v>0</v>
      </c>
      <c r="K110" s="33">
        <f t="shared" si="24"/>
        <v>0</v>
      </c>
      <c r="L110" s="33">
        <f t="shared" si="25"/>
        <v>800</v>
      </c>
      <c r="M110" s="33">
        <f t="shared" si="26"/>
        <v>0</v>
      </c>
      <c r="N110" s="33">
        <f t="shared" si="27"/>
        <v>0</v>
      </c>
      <c r="O110" s="33">
        <f t="shared" si="28"/>
        <v>0</v>
      </c>
      <c r="P110" s="33">
        <f t="shared" si="29"/>
        <v>0</v>
      </c>
      <c r="Q110" s="33">
        <f t="shared" si="30"/>
        <v>0</v>
      </c>
      <c r="R110" s="33">
        <f t="shared" si="31"/>
        <v>0</v>
      </c>
      <c r="S110" s="33">
        <f t="shared" si="32"/>
        <v>0</v>
      </c>
      <c r="T110" s="33">
        <f t="shared" si="33"/>
        <v>0</v>
      </c>
      <c r="U110" s="33">
        <f t="shared" si="34"/>
        <v>0</v>
      </c>
      <c r="V110" s="33">
        <f t="shared" si="35"/>
        <v>0</v>
      </c>
      <c r="W110" s="33">
        <f t="shared" si="36"/>
        <v>0</v>
      </c>
      <c r="X110" s="33">
        <f t="shared" si="37"/>
        <v>0</v>
      </c>
      <c r="Y110" s="33">
        <f t="shared" si="38"/>
        <v>0</v>
      </c>
      <c r="AA110" s="34">
        <f t="shared" si="39"/>
        <v>1000</v>
      </c>
    </row>
    <row r="111" spans="1:27" ht="33" customHeight="1" x14ac:dyDescent="0.25">
      <c r="A111" s="11">
        <v>28</v>
      </c>
      <c r="B111" s="114" t="s">
        <v>212</v>
      </c>
      <c r="C111" s="114" t="s">
        <v>190</v>
      </c>
      <c r="D111" s="114" t="s">
        <v>198</v>
      </c>
      <c r="E111" s="114" t="s">
        <v>197</v>
      </c>
      <c r="F111" s="114">
        <v>44</v>
      </c>
      <c r="G111" s="43"/>
      <c r="H111" s="11"/>
      <c r="I111" s="33">
        <f t="shared" si="22"/>
        <v>0</v>
      </c>
      <c r="J111" s="33">
        <f t="shared" si="23"/>
        <v>0</v>
      </c>
      <c r="K111" s="33">
        <f t="shared" si="24"/>
        <v>0</v>
      </c>
      <c r="L111" s="33">
        <f t="shared" si="25"/>
        <v>0</v>
      </c>
      <c r="M111" s="33">
        <f t="shared" si="26"/>
        <v>0</v>
      </c>
      <c r="N111" s="33">
        <f t="shared" si="27"/>
        <v>0</v>
      </c>
      <c r="O111" s="33">
        <f t="shared" si="28"/>
        <v>0</v>
      </c>
      <c r="P111" s="33">
        <f t="shared" si="29"/>
        <v>0</v>
      </c>
      <c r="Q111" s="33">
        <f t="shared" si="30"/>
        <v>0</v>
      </c>
      <c r="R111" s="33">
        <f t="shared" si="31"/>
        <v>0</v>
      </c>
      <c r="S111" s="33">
        <f t="shared" si="32"/>
        <v>0</v>
      </c>
      <c r="T111" s="33">
        <f t="shared" si="33"/>
        <v>2000</v>
      </c>
      <c r="U111" s="33">
        <f t="shared" si="34"/>
        <v>0</v>
      </c>
      <c r="V111" s="33">
        <f t="shared" si="35"/>
        <v>0</v>
      </c>
      <c r="W111" s="33">
        <f t="shared" si="36"/>
        <v>0</v>
      </c>
      <c r="X111" s="33">
        <f t="shared" si="37"/>
        <v>0</v>
      </c>
      <c r="Y111" s="33">
        <f t="shared" si="38"/>
        <v>0</v>
      </c>
      <c r="AA111" s="34">
        <f t="shared" si="39"/>
        <v>2000</v>
      </c>
    </row>
    <row r="112" spans="1:27" ht="27.75" customHeight="1" x14ac:dyDescent="0.25">
      <c r="A112" s="11">
        <v>29</v>
      </c>
      <c r="B112" s="114" t="s">
        <v>220</v>
      </c>
      <c r="C112" s="114" t="s">
        <v>143</v>
      </c>
      <c r="D112" s="114" t="s">
        <v>218</v>
      </c>
      <c r="E112" s="114" t="s">
        <v>213</v>
      </c>
      <c r="F112" s="114">
        <v>49</v>
      </c>
      <c r="G112" s="43"/>
      <c r="H112" s="11"/>
      <c r="I112" s="33">
        <f t="shared" si="22"/>
        <v>200</v>
      </c>
      <c r="J112" s="33">
        <f t="shared" si="23"/>
        <v>0</v>
      </c>
      <c r="K112" s="33">
        <f t="shared" si="24"/>
        <v>0</v>
      </c>
      <c r="L112" s="33">
        <f t="shared" si="25"/>
        <v>0</v>
      </c>
      <c r="M112" s="33">
        <f t="shared" si="26"/>
        <v>0</v>
      </c>
      <c r="N112" s="33">
        <f t="shared" si="27"/>
        <v>0</v>
      </c>
      <c r="O112" s="33">
        <f t="shared" si="28"/>
        <v>0</v>
      </c>
      <c r="P112" s="33">
        <f t="shared" si="29"/>
        <v>0</v>
      </c>
      <c r="Q112" s="33">
        <f t="shared" si="30"/>
        <v>0</v>
      </c>
      <c r="R112" s="33">
        <f t="shared" si="31"/>
        <v>0</v>
      </c>
      <c r="S112" s="33">
        <f t="shared" si="32"/>
        <v>0</v>
      </c>
      <c r="T112" s="33">
        <f t="shared" si="33"/>
        <v>0</v>
      </c>
      <c r="U112" s="33">
        <f t="shared" si="34"/>
        <v>0</v>
      </c>
      <c r="V112" s="33">
        <f t="shared" si="35"/>
        <v>0</v>
      </c>
      <c r="W112" s="33">
        <f t="shared" si="36"/>
        <v>0</v>
      </c>
      <c r="X112" s="33">
        <f t="shared" si="37"/>
        <v>0</v>
      </c>
      <c r="Y112" s="33">
        <f t="shared" si="38"/>
        <v>0</v>
      </c>
      <c r="AA112" s="34">
        <f t="shared" si="39"/>
        <v>200</v>
      </c>
    </row>
    <row r="113" spans="1:27" ht="30.75" customHeight="1" x14ac:dyDescent="0.25">
      <c r="A113" s="11">
        <v>30</v>
      </c>
      <c r="B113" s="114" t="s">
        <v>214</v>
      </c>
      <c r="C113" s="114" t="s">
        <v>145</v>
      </c>
      <c r="D113" s="114" t="s">
        <v>183</v>
      </c>
      <c r="E113" s="114" t="s">
        <v>215</v>
      </c>
      <c r="F113" s="114">
        <v>38</v>
      </c>
      <c r="G113" s="43"/>
      <c r="H113" s="11"/>
      <c r="I113" s="33">
        <f t="shared" si="22"/>
        <v>0</v>
      </c>
      <c r="J113" s="33">
        <f t="shared" si="23"/>
        <v>0</v>
      </c>
      <c r="K113" s="33">
        <f t="shared" si="24"/>
        <v>0</v>
      </c>
      <c r="L113" s="33">
        <f t="shared" si="25"/>
        <v>0</v>
      </c>
      <c r="M113" s="33">
        <f t="shared" si="26"/>
        <v>0</v>
      </c>
      <c r="N113" s="33">
        <f t="shared" si="27"/>
        <v>0</v>
      </c>
      <c r="O113" s="33">
        <f t="shared" si="28"/>
        <v>0</v>
      </c>
      <c r="P113" s="33">
        <f t="shared" si="29"/>
        <v>0</v>
      </c>
      <c r="Q113" s="33">
        <f t="shared" si="30"/>
        <v>0</v>
      </c>
      <c r="R113" s="33">
        <f t="shared" si="31"/>
        <v>0</v>
      </c>
      <c r="S113" s="33">
        <f t="shared" si="32"/>
        <v>0</v>
      </c>
      <c r="T113" s="33">
        <f t="shared" si="33"/>
        <v>0</v>
      </c>
      <c r="U113" s="33">
        <f t="shared" si="34"/>
        <v>0</v>
      </c>
      <c r="V113" s="33">
        <f t="shared" si="35"/>
        <v>0</v>
      </c>
      <c r="W113" s="33">
        <f t="shared" si="36"/>
        <v>0</v>
      </c>
      <c r="X113" s="33">
        <f t="shared" si="37"/>
        <v>3000</v>
      </c>
      <c r="Y113" s="33">
        <f t="shared" si="38"/>
        <v>0</v>
      </c>
      <c r="AA113" s="34">
        <f t="shared" si="39"/>
        <v>3000</v>
      </c>
    </row>
    <row r="114" spans="1:27" ht="35.25" customHeight="1" x14ac:dyDescent="0.25">
      <c r="A114" s="11">
        <v>31</v>
      </c>
      <c r="B114" s="114" t="s">
        <v>216</v>
      </c>
      <c r="C114" s="114" t="s">
        <v>217</v>
      </c>
      <c r="D114" s="114" t="s">
        <v>197</v>
      </c>
      <c r="E114" s="114" t="s">
        <v>218</v>
      </c>
      <c r="F114" s="114">
        <v>45</v>
      </c>
      <c r="G114" s="43"/>
      <c r="H114" s="11"/>
      <c r="I114" s="33">
        <f t="shared" si="22"/>
        <v>0</v>
      </c>
      <c r="J114" s="33">
        <f t="shared" si="23"/>
        <v>0</v>
      </c>
      <c r="K114" s="33">
        <f t="shared" si="24"/>
        <v>0</v>
      </c>
      <c r="L114" s="33">
        <f t="shared" si="25"/>
        <v>0</v>
      </c>
      <c r="M114" s="33">
        <f t="shared" si="26"/>
        <v>0</v>
      </c>
      <c r="N114" s="33">
        <f t="shared" si="27"/>
        <v>0</v>
      </c>
      <c r="O114" s="33">
        <f t="shared" si="28"/>
        <v>0</v>
      </c>
      <c r="P114" s="33">
        <f t="shared" si="29"/>
        <v>1200</v>
      </c>
      <c r="Q114" s="33">
        <f t="shared" si="30"/>
        <v>0</v>
      </c>
      <c r="R114" s="33">
        <f t="shared" si="31"/>
        <v>0</v>
      </c>
      <c r="S114" s="33">
        <f t="shared" si="32"/>
        <v>0</v>
      </c>
      <c r="T114" s="33">
        <f t="shared" si="33"/>
        <v>0</v>
      </c>
      <c r="U114" s="33">
        <f t="shared" si="34"/>
        <v>0</v>
      </c>
      <c r="V114" s="33">
        <f t="shared" si="35"/>
        <v>0</v>
      </c>
      <c r="W114" s="33">
        <f t="shared" si="36"/>
        <v>0</v>
      </c>
      <c r="X114" s="33">
        <f t="shared" si="37"/>
        <v>0</v>
      </c>
      <c r="Y114" s="33">
        <f t="shared" si="38"/>
        <v>0</v>
      </c>
      <c r="AA114" s="34">
        <f t="shared" si="39"/>
        <v>1200</v>
      </c>
    </row>
    <row r="115" spans="1:27" ht="30.75" customHeight="1" x14ac:dyDescent="0.25">
      <c r="A115" s="11">
        <v>32</v>
      </c>
      <c r="B115" s="114" t="s">
        <v>219</v>
      </c>
      <c r="C115" s="114" t="s">
        <v>217</v>
      </c>
      <c r="D115" s="114" t="s">
        <v>197</v>
      </c>
      <c r="E115" s="114" t="s">
        <v>218</v>
      </c>
      <c r="F115" s="114">
        <v>45</v>
      </c>
      <c r="G115" s="43"/>
      <c r="H115" s="11"/>
      <c r="I115" s="33">
        <f t="shared" si="22"/>
        <v>0</v>
      </c>
      <c r="J115" s="33">
        <f t="shared" si="23"/>
        <v>0</v>
      </c>
      <c r="K115" s="33">
        <f t="shared" si="24"/>
        <v>0</v>
      </c>
      <c r="L115" s="33">
        <f t="shared" si="25"/>
        <v>0</v>
      </c>
      <c r="M115" s="33">
        <f t="shared" si="26"/>
        <v>0</v>
      </c>
      <c r="N115" s="33">
        <f t="shared" si="27"/>
        <v>0</v>
      </c>
      <c r="O115" s="33">
        <f t="shared" si="28"/>
        <v>0</v>
      </c>
      <c r="P115" s="33">
        <f t="shared" si="29"/>
        <v>1200</v>
      </c>
      <c r="Q115" s="33">
        <f t="shared" si="30"/>
        <v>0</v>
      </c>
      <c r="R115" s="33">
        <f t="shared" si="31"/>
        <v>0</v>
      </c>
      <c r="S115" s="33">
        <f t="shared" si="32"/>
        <v>0</v>
      </c>
      <c r="T115" s="33">
        <f t="shared" si="33"/>
        <v>0</v>
      </c>
      <c r="U115" s="33">
        <f t="shared" si="34"/>
        <v>0</v>
      </c>
      <c r="V115" s="33">
        <f t="shared" si="35"/>
        <v>0</v>
      </c>
      <c r="W115" s="33">
        <f t="shared" si="36"/>
        <v>0</v>
      </c>
      <c r="X115" s="33">
        <f t="shared" si="37"/>
        <v>0</v>
      </c>
      <c r="Y115" s="33">
        <f t="shared" si="38"/>
        <v>0</v>
      </c>
      <c r="AA115" s="34">
        <f t="shared" si="39"/>
        <v>1200</v>
      </c>
    </row>
    <row r="116" spans="1:27" ht="15" customHeight="1" x14ac:dyDescent="0.25"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7" s="34" customFormat="1" x14ac:dyDescent="0.25">
      <c r="B117" s="35"/>
      <c r="C117" s="35"/>
      <c r="D117" s="35"/>
      <c r="E117" s="35"/>
      <c r="F117" s="36"/>
      <c r="G117" s="122" t="s">
        <v>19</v>
      </c>
      <c r="H117" s="123"/>
      <c r="I117" s="37">
        <f t="shared" ref="I117:Y117" si="40">SUM(I84:I116)</f>
        <v>1200</v>
      </c>
      <c r="J117" s="37">
        <f t="shared" si="40"/>
        <v>1600</v>
      </c>
      <c r="K117" s="37">
        <f t="shared" si="40"/>
        <v>1200</v>
      </c>
      <c r="L117" s="37">
        <f t="shared" si="40"/>
        <v>4000</v>
      </c>
      <c r="M117" s="37">
        <f t="shared" si="40"/>
        <v>500</v>
      </c>
      <c r="N117" s="37">
        <f t="shared" si="40"/>
        <v>1200</v>
      </c>
      <c r="O117" s="37">
        <f t="shared" si="40"/>
        <v>0</v>
      </c>
      <c r="P117" s="37">
        <f t="shared" si="40"/>
        <v>6000</v>
      </c>
      <c r="Q117" s="37">
        <f t="shared" si="40"/>
        <v>600</v>
      </c>
      <c r="R117" s="37">
        <f t="shared" si="40"/>
        <v>450</v>
      </c>
      <c r="S117" s="37">
        <f t="shared" si="40"/>
        <v>0</v>
      </c>
      <c r="T117" s="37">
        <f t="shared" si="40"/>
        <v>6000</v>
      </c>
      <c r="U117" s="37">
        <f t="shared" si="40"/>
        <v>0</v>
      </c>
      <c r="V117" s="37">
        <f t="shared" si="40"/>
        <v>0</v>
      </c>
      <c r="W117" s="37">
        <f t="shared" si="40"/>
        <v>4000</v>
      </c>
      <c r="X117" s="37">
        <f t="shared" si="40"/>
        <v>9000</v>
      </c>
      <c r="Y117" s="37">
        <f t="shared" si="40"/>
        <v>0</v>
      </c>
      <c r="AA117" s="34">
        <f>SUM(I117:Y117)</f>
        <v>35750</v>
      </c>
    </row>
    <row r="118" spans="1:27" x14ac:dyDescent="0.25">
      <c r="G118" s="50"/>
      <c r="H118" s="29"/>
    </row>
    <row r="119" spans="1:27" s="1" customFormat="1" ht="16.5" x14ac:dyDescent="0.25">
      <c r="B119" s="100"/>
      <c r="C119" s="100"/>
      <c r="D119" s="100"/>
      <c r="E119" s="100"/>
      <c r="F119" s="2"/>
      <c r="G119" s="115" t="s">
        <v>20</v>
      </c>
      <c r="H119" s="116"/>
      <c r="I119" s="101">
        <f>SUM(I84:I115)</f>
        <v>1200</v>
      </c>
      <c r="J119" s="101">
        <f>SUM(J84:J115)</f>
        <v>1600</v>
      </c>
      <c r="K119" s="101">
        <f>SUM(K84:K115)</f>
        <v>1200</v>
      </c>
      <c r="L119" s="101">
        <f>SUM(L84:L115)</f>
        <v>4000</v>
      </c>
      <c r="M119" s="101">
        <f>SUM(M84:M115)</f>
        <v>500</v>
      </c>
      <c r="N119" s="101">
        <f>SUM(N84:N115)</f>
        <v>1200</v>
      </c>
      <c r="O119" s="101">
        <f>SUM(O84:O115)</f>
        <v>0</v>
      </c>
      <c r="P119" s="101">
        <f>SUM(P84:P115)</f>
        <v>6000</v>
      </c>
      <c r="Q119" s="101">
        <f>SUM(Q84:Q115)</f>
        <v>600</v>
      </c>
      <c r="R119" s="101">
        <f>SUM(R84:R115)</f>
        <v>450</v>
      </c>
      <c r="S119" s="101">
        <f>SUM(S84:S115)</f>
        <v>0</v>
      </c>
      <c r="T119" s="101">
        <f>SUM(T84:T115)</f>
        <v>6000</v>
      </c>
      <c r="U119" s="101">
        <f>SUM(U84:U115)</f>
        <v>0</v>
      </c>
      <c r="V119" s="101">
        <f>SUM(V84:V115)</f>
        <v>0</v>
      </c>
      <c r="W119" s="101">
        <f>SUM(W84:W115)</f>
        <v>4000</v>
      </c>
      <c r="X119" s="101">
        <f>SUM(X84:X115)</f>
        <v>9000</v>
      </c>
      <c r="Y119" s="101">
        <f>SUM(Y84:Y115)</f>
        <v>0</v>
      </c>
      <c r="AA119" s="102"/>
    </row>
    <row r="120" spans="1:27" s="1" customFormat="1" ht="16.5" x14ac:dyDescent="0.25">
      <c r="B120" s="100"/>
      <c r="C120" s="100"/>
      <c r="D120" s="100"/>
      <c r="E120" s="100"/>
      <c r="F120" s="2"/>
      <c r="G120" s="51"/>
      <c r="H120" s="103"/>
      <c r="AA120" s="102"/>
    </row>
    <row r="121" spans="1:27" s="1" customFormat="1" ht="16.5" x14ac:dyDescent="0.25">
      <c r="B121" s="100"/>
      <c r="C121" s="100"/>
      <c r="D121" s="100"/>
      <c r="E121" s="100"/>
      <c r="F121" s="2"/>
      <c r="G121" s="117" t="s">
        <v>21</v>
      </c>
      <c r="H121" s="118"/>
      <c r="I121" s="101">
        <f>SUM(I119:Y119)</f>
        <v>35750</v>
      </c>
      <c r="AA121" s="102"/>
    </row>
  </sheetData>
  <autoFilter ref="A4:Y37"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3" showButton="0"/>
  </autoFilter>
  <mergeCells count="27">
    <mergeCell ref="G117:H117"/>
    <mergeCell ref="G119:H119"/>
    <mergeCell ref="G121:H121"/>
    <mergeCell ref="G78:H78"/>
    <mergeCell ref="G80:H80"/>
    <mergeCell ref="I82:L82"/>
    <mergeCell ref="M82:P82"/>
    <mergeCell ref="Q82:T82"/>
    <mergeCell ref="U82:Y82"/>
    <mergeCell ref="G39:H39"/>
    <mergeCell ref="G41:H41"/>
    <mergeCell ref="I43:L43"/>
    <mergeCell ref="M43:P43"/>
    <mergeCell ref="Q43:T43"/>
    <mergeCell ref="U43:Y43"/>
    <mergeCell ref="U4:Y4"/>
    <mergeCell ref="A4:A5"/>
    <mergeCell ref="B4:B5"/>
    <mergeCell ref="C4:C5"/>
    <mergeCell ref="D4:D5"/>
    <mergeCell ref="E4:E5"/>
    <mergeCell ref="F4:F5"/>
    <mergeCell ref="G4:G5"/>
    <mergeCell ref="H4:H5"/>
    <mergeCell ref="I4:L4"/>
    <mergeCell ref="M4:P4"/>
    <mergeCell ref="Q4:T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 de Trabajo</vt:lpstr>
      <vt:lpstr>Costeo por Actividades</vt:lpstr>
      <vt:lpstr>Hoja1</vt:lpstr>
      <vt:lpstr>Costeo por Actividades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Antún Halún</dc:creator>
  <cp:lastModifiedBy>Usuario</cp:lastModifiedBy>
  <cp:lastPrinted>2014-12-17T01:31:12Z</cp:lastPrinted>
  <dcterms:created xsi:type="dcterms:W3CDTF">2011-07-21T05:09:25Z</dcterms:created>
  <dcterms:modified xsi:type="dcterms:W3CDTF">2016-04-14T17:59:35Z</dcterms:modified>
</cp:coreProperties>
</file>