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pepin/Box/Work/4_PhD/_Papers/1_In.Preparation/Koentges ADIPOR1.KO/3_Results/"/>
    </mc:Choice>
  </mc:AlternateContent>
  <xr:revisionPtr revIDLastSave="0" documentId="8_{717393AF-3BF0-8D4D-A3F1-3BF1C0587646}" xr6:coauthVersionLast="40" xr6:coauthVersionMax="40" xr10:uidLastSave="{00000000-0000-0000-0000-000000000000}"/>
  <bookViews>
    <workbookView xWindow="980" yWindow="460" windowWidth="37420" windowHeight="21140" xr2:uid="{1162C8DC-E511-304C-AD4E-B7A76A6F6AF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C4" i="1"/>
  <c r="G7" i="2"/>
  <c r="F7" i="2"/>
  <c r="E7" i="2"/>
  <c r="D7" i="2"/>
  <c r="C7" i="2"/>
  <c r="B7" i="2"/>
</calcChain>
</file>

<file path=xl/sharedStrings.xml><?xml version="1.0" encoding="utf-8"?>
<sst xmlns="http://schemas.openxmlformats.org/spreadsheetml/2006/main" count="66" uniqueCount="41">
  <si>
    <t>ADIPOR1</t>
  </si>
  <si>
    <t>Gene_Symbol</t>
  </si>
  <si>
    <t>pvalue</t>
  </si>
  <si>
    <t>FoldChange</t>
  </si>
  <si>
    <t>DCM658</t>
  </si>
  <si>
    <t>DCM661</t>
  </si>
  <si>
    <t>DCM662</t>
  </si>
  <si>
    <t>DCM667</t>
  </si>
  <si>
    <t>DCM723</t>
  </si>
  <si>
    <t>NF1</t>
  </si>
  <si>
    <t>NF2</t>
  </si>
  <si>
    <t>NF3</t>
  </si>
  <si>
    <t>NF4</t>
  </si>
  <si>
    <t>NF5</t>
  </si>
  <si>
    <t>BL6_5</t>
  </si>
  <si>
    <t>BL6_6</t>
  </si>
  <si>
    <t>BL6_9</t>
  </si>
  <si>
    <t>BL6_15</t>
  </si>
  <si>
    <t>BL6_16</t>
  </si>
  <si>
    <t>BL6_17</t>
  </si>
  <si>
    <t>BL6_18</t>
  </si>
  <si>
    <t>BL6_19</t>
  </si>
  <si>
    <t>BL6_20</t>
  </si>
  <si>
    <t>BL6_24</t>
  </si>
  <si>
    <t>BL6_5_norm</t>
  </si>
  <si>
    <t>BL6_6_norm</t>
  </si>
  <si>
    <t>BL6_9_norm</t>
  </si>
  <si>
    <t>BL6_15_norm</t>
  </si>
  <si>
    <t>BL6_16_norm</t>
  </si>
  <si>
    <t>BL6_17_norm</t>
  </si>
  <si>
    <t>BL6_18_norm</t>
  </si>
  <si>
    <t>BL6_19_norm</t>
  </si>
  <si>
    <t>BL6_20_norm</t>
  </si>
  <si>
    <t>BL6_24_norm</t>
  </si>
  <si>
    <t>SHAM</t>
  </si>
  <si>
    <t>TAC</t>
  </si>
  <si>
    <t>CON</t>
  </si>
  <si>
    <t>Mean</t>
  </si>
  <si>
    <t>Stdev</t>
  </si>
  <si>
    <t>SEM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</si>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</sst>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Arial" panose="020B0604020202020204" pitchFamily="34" charset="0"/>
              </a:defRPr>
            </a:pPr>
            <a:r>
              <a:rPr lang="en-US" sz="1000"/>
              <a:t>Human ADIPOR1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TAC</c:v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Sheet1!$E$4</c:f>
                <c:numCache>
                  <c:formatCode>General</c:formatCode>
                  <c:ptCount val="1"/>
                  <c:pt idx="0">
                    <c:v>7.5828754440515581E-2</c:v>
                  </c:pt>
                </c:numCache>
              </c:numRef>
            </c:plus>
            <c:minus>
              <c:numRef>
                <c:f>Sheet1!$E$4</c:f>
                <c:numCache>
                  <c:formatCode>General</c:formatCode>
                  <c:ptCount val="1"/>
                  <c:pt idx="0">
                    <c:v>7.5828754440515581E-2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Sheet1!$C$3:$H$3</c:f>
              <c:strCache>
                <c:ptCount val="4"/>
                <c:pt idx="0">
                  <c:v>TAC</c:v>
                </c:pt>
                <c:pt idx="3">
                  <c:v>CON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5-E242-9A73-BC886EC31CF1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CON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</c:f>
                <c:numCache>
                  <c:formatCode>General</c:formatCode>
                  <c:ptCount val="1"/>
                  <c:pt idx="0">
                    <c:v>7.2312690212976816E-2</c:v>
                  </c:pt>
                </c:numCache>
              </c:numRef>
            </c:plus>
            <c:minus>
              <c:numRef>
                <c:f>Sheet1!$H$4</c:f>
                <c:numCache>
                  <c:formatCode>General</c:formatCode>
                  <c:ptCount val="1"/>
                  <c:pt idx="0">
                    <c:v>7.2312690212976816E-2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Sheet1!$C$3:$H$3</c:f>
              <c:strCache>
                <c:ptCount val="4"/>
                <c:pt idx="0">
                  <c:v>TAC</c:v>
                </c:pt>
                <c:pt idx="3">
                  <c:v>CON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9.3800000000000008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5-E242-9A73-BC886EC3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92511711"/>
        <c:axId val="1479461039"/>
      </c:barChart>
      <c:catAx>
        <c:axId val="14925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9461039"/>
        <c:crosses val="autoZero"/>
        <c:auto val="1"/>
        <c:lblAlgn val="ctr"/>
        <c:lblOffset val="100"/>
        <c:noMultiLvlLbl val="0"/>
      </c:catAx>
      <c:valAx>
        <c:axId val="147946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mRNA</a:t>
                </a:r>
                <a:r>
                  <a:rPr lang="en-US" b="1" baseline="0">
                    <a:solidFill>
                      <a:schemeClr val="tx1"/>
                    </a:solidFill>
                  </a:rPr>
                  <a:t> Expression (</a:t>
                </a: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β  value)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25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485743"/>
        <c:axId val="1120549247"/>
      </c:barChart>
      <c:catAx>
        <c:axId val="1485485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49247"/>
        <c:crosses val="autoZero"/>
        <c:auto val="1"/>
        <c:lblAlgn val="ctr"/>
        <c:lblOffset val="100"/>
        <c:noMultiLvlLbl val="0"/>
      </c:catAx>
      <c:valAx>
        <c:axId val="112054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485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/>
                </a:solidFill>
                <a:latin typeface="Times New Roman"/>
                <a:ea typeface="+mn-ea"/>
                <a:cs typeface="Arial" panose="020B0604020202020204" pitchFamily="34" charset="0"/>
              </a:defRPr>
            </a:pPr>
            <a:r>
              <a:rPr lang="en-US" sz="1000"/>
              <a:t>Mouse </a:t>
            </a:r>
            <a:r>
              <a:rPr lang="en-US" sz="1000" i="1"/>
              <a:t>Adipor1</a:t>
            </a:r>
            <a:r>
              <a:rPr lang="en-US" sz="1000"/>
              <a:t> Expression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/>
              </a:solidFill>
              <a:latin typeface="Times New Roman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Sheet2!$B$5</c:f>
              <c:strCache>
                <c:ptCount val="1"/>
                <c:pt idx="0">
                  <c:v>CON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Sheet1!$H$4</c:f>
                <c:numCache>
                  <c:formatCode>General</c:formatCode>
                  <c:ptCount val="1"/>
                  <c:pt idx="0">
                    <c:v>7.2312690212976816E-2</c:v>
                  </c:pt>
                </c:numCache>
              </c:numRef>
            </c:plus>
            <c:minus>
              <c:numRef>
                <c:f>Sheet1!$H$4</c:f>
                <c:numCache>
                  <c:formatCode>General</c:formatCode>
                  <c:ptCount val="1"/>
                  <c:pt idx="0">
                    <c:v>7.2312690212976816E-2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HF</c:v>
              </c:pt>
              <c:pt idx="1">
                <c:v> NF</c:v>
              </c:pt>
            </c:strLit>
          </c:cat>
          <c:val>
            <c:numRef>
              <c:f>Sheet2!$B$7</c:f>
              <c:numCache>
                <c:formatCode>General</c:formatCode>
                <c:ptCount val="1"/>
                <c:pt idx="0">
                  <c:v>4.5802779999999998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D-A74D-A438-8246C64BD974}"/>
            </c:ext>
          </c:extLst>
        </c:ser>
        <c:ser>
          <c:idx val="0"/>
          <c:order val="1"/>
          <c:tx>
            <c:strRef>
              <c:f>Sheet2!$E$5</c:f>
              <c:strCache>
                <c:ptCount val="1"/>
                <c:pt idx="0">
                  <c:v>HF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Sheet1!$E$4</c:f>
                <c:numCache>
                  <c:formatCode>General</c:formatCode>
                  <c:ptCount val="1"/>
                  <c:pt idx="0">
                    <c:v>7.5828754440515581E-2</c:v>
                  </c:pt>
                </c:numCache>
              </c:numRef>
            </c:plus>
            <c:minus>
              <c:numRef>
                <c:f>Sheet1!$E$4</c:f>
                <c:numCache>
                  <c:formatCode>General</c:formatCode>
                  <c:ptCount val="1"/>
                  <c:pt idx="0">
                    <c:v>7.5828754440515581E-2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HF</c:v>
              </c:pt>
              <c:pt idx="1">
                <c:v> NF</c:v>
              </c:pt>
            </c:strLit>
          </c:cat>
          <c:val>
            <c:numRef>
              <c:f>Sheet2!$E$7</c:f>
              <c:numCache>
                <c:formatCode>General</c:formatCode>
                <c:ptCount val="1"/>
                <c:pt idx="0">
                  <c:v>4.9356580000000001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D-A74D-A438-8246C64B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92511711"/>
        <c:axId val="1479461039"/>
      </c:barChart>
      <c:catAx>
        <c:axId val="149251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79461039"/>
        <c:crosses val="autoZero"/>
        <c:auto val="1"/>
        <c:lblAlgn val="ctr"/>
        <c:lblOffset val="100"/>
        <c:noMultiLvlLbl val="0"/>
      </c:catAx>
      <c:valAx>
        <c:axId val="14794610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/>
                    <a:ea typeface="+mn-ea"/>
                    <a:cs typeface="Arial" panose="020B0604020202020204" pitchFamily="34" charset="0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mRNA</a:t>
                </a:r>
                <a:r>
                  <a:rPr lang="en-US" b="1" baseline="0">
                    <a:solidFill>
                      <a:schemeClr val="tx1"/>
                    </a:solidFill>
                  </a:rPr>
                  <a:t> Expression (</a:t>
                </a:r>
                <a:r>
                  <a:rPr lang="en-US" sz="1000" b="1" i="0" u="none" strike="noStrike" baseline="0">
                    <a:solidFill>
                      <a:schemeClr val="tx1"/>
                    </a:solidFill>
                    <a:effectLst/>
                  </a:rPr>
                  <a:t>β  value)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4925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0</xdr:row>
      <xdr:rowOff>63500</xdr:rowOff>
    </xdr:from>
    <xdr:to>
      <xdr:col>16</xdr:col>
      <xdr:colOff>152400</xdr:colOff>
      <xdr:row>12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E770E-16FF-F04F-9119-3AC2A37DC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723900</xdr:colOff>
      <xdr:row>5</xdr:row>
      <xdr:rowOff>127000</xdr:rowOff>
    </xdr:from>
    <xdr:to>
      <xdr:col>14</xdr:col>
      <xdr:colOff>25400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109AD-86F1-744B-B847-E4E10EF00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18</xdr:col>
      <xdr:colOff>596900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2558-6E33-C148-B1AF-76F8E7D54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E77D-8E4B-FE47-9D9F-7027D474EA63}">
  <dimension ref="A1:M4"/>
  <sheetViews>
    <sheetView tabSelected="1" workbookViewId="0">
      <selection activeCell="F11" sqref="F11"/>
    </sheetView>
  </sheetViews>
  <sheetFormatPr baseColWidth="10" defaultRowHeight="16" x14ac:dyDescent="0.2"/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0</v>
      </c>
      <c r="B2">
        <v>1.6E-2</v>
      </c>
      <c r="C2">
        <v>-1.2</v>
      </c>
      <c r="D2">
        <v>9.1</v>
      </c>
      <c r="E2">
        <v>9.1</v>
      </c>
      <c r="F2">
        <v>9.1999999999999993</v>
      </c>
      <c r="G2">
        <v>9.4</v>
      </c>
      <c r="H2">
        <v>9</v>
      </c>
      <c r="I2">
        <v>9.3000000000000007</v>
      </c>
      <c r="J2">
        <v>9.4</v>
      </c>
      <c r="K2">
        <v>9.4</v>
      </c>
      <c r="L2">
        <v>9.3000000000000007</v>
      </c>
      <c r="M2">
        <v>9.5</v>
      </c>
    </row>
    <row r="3" spans="1:13" x14ac:dyDescent="0.2">
      <c r="C3" s="1" t="s">
        <v>35</v>
      </c>
      <c r="D3" s="1"/>
      <c r="E3" s="1"/>
      <c r="F3" s="1" t="s">
        <v>36</v>
      </c>
      <c r="G3" s="1"/>
      <c r="H3" s="1"/>
    </row>
    <row r="4" spans="1:13" x14ac:dyDescent="0.2">
      <c r="C4">
        <f>AVERAGE(D2:H2)</f>
        <v>9.16</v>
      </c>
      <c r="D4">
        <f>STDEV(D2:H2)</f>
        <v>0.15165750888103116</v>
      </c>
      <c r="E4">
        <f>D4/SQRT(4)</f>
        <v>7.5828754440515581E-2</v>
      </c>
      <c r="F4">
        <f>AVERAGE(I2:M2)</f>
        <v>9.3800000000000008</v>
      </c>
      <c r="G4">
        <f>STDEV(I2:M2)</f>
        <v>8.3666002653407262E-2</v>
      </c>
      <c r="H4">
        <f>SQRT(G4)/4</f>
        <v>7.2312690212976816E-2</v>
      </c>
    </row>
  </sheetData>
  <mergeCells count="2">
    <mergeCell ref="F3:H3"/>
    <mergeCell ref="C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CBC7D-D1F4-2E41-9488-596FEE1BF91A}">
  <dimension ref="A1:U7"/>
  <sheetViews>
    <sheetView workbookViewId="0">
      <selection activeCell="S10" sqref="S10"/>
    </sheetView>
  </sheetViews>
  <sheetFormatPr baseColWidth="10" defaultRowHeight="16" x14ac:dyDescent="0.2"/>
  <cols>
    <col min="1" max="1" width="12.5" bestFit="1" customWidth="1"/>
  </cols>
  <sheetData>
    <row r="1" spans="1:21" x14ac:dyDescent="0.2">
      <c r="B1" t="s">
        <v>34</v>
      </c>
      <c r="C1" t="s">
        <v>35</v>
      </c>
      <c r="D1" t="s">
        <v>35</v>
      </c>
      <c r="E1" t="s">
        <v>34</v>
      </c>
      <c r="F1" t="s">
        <v>34</v>
      </c>
      <c r="G1" t="s">
        <v>35</v>
      </c>
      <c r="H1" t="s">
        <v>35</v>
      </c>
      <c r="I1" t="s">
        <v>34</v>
      </c>
      <c r="J1" t="s">
        <v>34</v>
      </c>
      <c r="K1" t="s">
        <v>35</v>
      </c>
      <c r="L1" t="s">
        <v>34</v>
      </c>
      <c r="M1" t="s">
        <v>35</v>
      </c>
      <c r="N1" t="s">
        <v>35</v>
      </c>
      <c r="O1" t="s">
        <v>34</v>
      </c>
      <c r="P1" t="s">
        <v>34</v>
      </c>
      <c r="Q1" t="s">
        <v>35</v>
      </c>
      <c r="R1" t="s">
        <v>35</v>
      </c>
      <c r="S1" t="s">
        <v>34</v>
      </c>
      <c r="T1" t="s">
        <v>34</v>
      </c>
      <c r="U1" t="s">
        <v>35</v>
      </c>
    </row>
    <row r="2" spans="1:21" x14ac:dyDescent="0.2">
      <c r="A2" t="s">
        <v>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 t="s">
        <v>31</v>
      </c>
      <c r="T2" t="s">
        <v>32</v>
      </c>
      <c r="U2" t="s">
        <v>33</v>
      </c>
    </row>
    <row r="3" spans="1:21" x14ac:dyDescent="0.2">
      <c r="A3" t="s">
        <v>0</v>
      </c>
      <c r="B3">
        <v>4.6535599999999997</v>
      </c>
      <c r="C3">
        <v>5.1914499999999997</v>
      </c>
      <c r="D3">
        <v>4.8746</v>
      </c>
      <c r="E3">
        <v>4.4653</v>
      </c>
      <c r="F3">
        <v>4.6257599999999996</v>
      </c>
      <c r="G3">
        <v>4.4947999999999997</v>
      </c>
      <c r="H3">
        <v>4.9905799999999996</v>
      </c>
      <c r="I3">
        <v>4.4516499999999999</v>
      </c>
      <c r="J3">
        <v>4.70512</v>
      </c>
      <c r="K3">
        <v>5.1268599999999998</v>
      </c>
      <c r="L3">
        <v>1.015999466</v>
      </c>
      <c r="M3">
        <v>1.133435569</v>
      </c>
      <c r="N3">
        <v>1.0642585449999999</v>
      </c>
      <c r="O3">
        <v>0.97489715700000001</v>
      </c>
      <c r="P3">
        <v>1.009929965</v>
      </c>
      <c r="Q3">
        <v>0.98133781399999997</v>
      </c>
      <c r="R3">
        <v>1.0895801519999999</v>
      </c>
      <c r="S3">
        <v>0.97191698800000004</v>
      </c>
      <c r="T3">
        <v>1.0272564239999999</v>
      </c>
      <c r="U3">
        <v>1.1193338049999999</v>
      </c>
    </row>
    <row r="5" spans="1:21" x14ac:dyDescent="0.2">
      <c r="B5" s="1" t="s">
        <v>36</v>
      </c>
      <c r="C5" s="1"/>
      <c r="D5" s="1"/>
      <c r="E5" s="1" t="s">
        <v>40</v>
      </c>
      <c r="F5" s="1"/>
      <c r="G5" s="1"/>
    </row>
    <row r="6" spans="1:21" x14ac:dyDescent="0.2">
      <c r="B6" t="s">
        <v>37</v>
      </c>
      <c r="C6" t="s">
        <v>38</v>
      </c>
      <c r="D6" t="s">
        <v>39</v>
      </c>
      <c r="E6" t="s">
        <v>37</v>
      </c>
      <c r="F6" t="s">
        <v>38</v>
      </c>
      <c r="G6" t="s">
        <v>39</v>
      </c>
    </row>
    <row r="7" spans="1:21" x14ac:dyDescent="0.2">
      <c r="B7">
        <f>AVERAGE(B3,E3:F3,I3:J3)</f>
        <v>4.5802779999999998</v>
      </c>
      <c r="C7">
        <f>STDEV(B3,E3:F3,I3:J3)</f>
        <v>0.11487981946364637</v>
      </c>
      <c r="D7">
        <f>C7/SQRT(4)</f>
        <v>5.7439909731823183E-2</v>
      </c>
      <c r="E7">
        <f>AVERAGE(C3:D3,G3:H3,K3)</f>
        <v>4.9356580000000001</v>
      </c>
      <c r="F7">
        <f>STDEV(C3:D3,G3:H3,K3)</f>
        <v>0.27526715826629228</v>
      </c>
      <c r="G7">
        <f>F7/SQRT(4)</f>
        <v>0.13763357913314614</v>
      </c>
    </row>
  </sheetData>
  <mergeCells count="2">
    <mergeCell ref="B5:D5"/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Pepin</dc:creator>
  <cp:lastModifiedBy>Mark Pepin</cp:lastModifiedBy>
  <dcterms:created xsi:type="dcterms:W3CDTF">2018-11-26T12:02:46Z</dcterms:created>
  <dcterms:modified xsi:type="dcterms:W3CDTF">2018-11-26T12:47:51Z</dcterms:modified>
</cp:coreProperties>
</file>