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6440"/>
  </bookViews>
  <sheets>
    <sheet name="WBS + Estimates" sheetId="22" r:id="rId1"/>
    <sheet name="Resource Plan" sheetId="23" r:id="rId2"/>
  </sheets>
  <definedNames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  <definedName name="_xlnm.Print_Titles" localSheetId="1">'Resource Plan'!$4:$4</definedName>
    <definedName name="_xlnm.Print_Titles" localSheetId="0">'WBS + Estimates'!$5:$5</definedName>
    <definedName name="_xlnm.Print_Area" localSheetId="1">'Resource Plan'!$B:$I</definedName>
    <definedName name="_xlnm.Print_Area" localSheetId="0">'WBS + Estimates'!$B:$I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3" l="1"/>
  <c r="I10" i="23"/>
  <c r="C11" i="23"/>
  <c r="I11" i="23"/>
  <c r="C12" i="23"/>
  <c r="I12" i="23"/>
  <c r="C13" i="23"/>
  <c r="I13" i="23"/>
  <c r="C14" i="23"/>
  <c r="I14" i="23"/>
  <c r="C9" i="23"/>
  <c r="I9" i="23"/>
  <c r="C8" i="23"/>
  <c r="I8" i="23"/>
  <c r="C6" i="23"/>
  <c r="I6" i="23"/>
  <c r="C7" i="23"/>
  <c r="I7" i="23"/>
  <c r="I16" i="23"/>
  <c r="I18" i="23"/>
  <c r="C16" i="23"/>
  <c r="H26" i="22"/>
  <c r="H25" i="22"/>
  <c r="H15" i="22"/>
  <c r="H11" i="22"/>
  <c r="H7" i="22"/>
  <c r="H6" i="22"/>
  <c r="H36" i="22"/>
  <c r="H31" i="22"/>
  <c r="H21" i="22"/>
  <c r="H40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0" i="22"/>
</calcChain>
</file>

<file path=xl/sharedStrings.xml><?xml version="1.0" encoding="utf-8"?>
<sst xmlns="http://schemas.openxmlformats.org/spreadsheetml/2006/main" count="64" uniqueCount="62">
  <si>
    <t>Work Breakdown Structure</t>
  </si>
  <si>
    <t>Level</t>
  </si>
  <si>
    <t>WBS</t>
  </si>
  <si>
    <t>Task Description</t>
  </si>
  <si>
    <t>Project Start</t>
  </si>
  <si>
    <t>Assigned To</t>
  </si>
  <si>
    <t>Notes</t>
  </si>
  <si>
    <t>31/12/2017</t>
  </si>
  <si>
    <t>Booking Management System</t>
  </si>
  <si>
    <t>Requirements Phase</t>
  </si>
  <si>
    <t>Design Phase</t>
  </si>
  <si>
    <t>Start date</t>
  </si>
  <si>
    <t>End date</t>
  </si>
  <si>
    <t>Requirements elicitation and definition</t>
  </si>
  <si>
    <t>Define current business process</t>
  </si>
  <si>
    <t>Define "to be" business process</t>
  </si>
  <si>
    <t>Define state transition diagrams</t>
  </si>
  <si>
    <t>Define and write Use Cases</t>
  </si>
  <si>
    <t>Verify Use Cases</t>
  </si>
  <si>
    <t>Develop Logical Data Model</t>
  </si>
  <si>
    <t>Document Requirements</t>
  </si>
  <si>
    <t>Write Requirements Document</t>
  </si>
  <si>
    <t>Verify Requirements Document</t>
  </si>
  <si>
    <t>Refine Impact Analysis</t>
  </si>
  <si>
    <t>Refine Risk Analysis</t>
  </si>
  <si>
    <t>Business Process Analysis</t>
  </si>
  <si>
    <t>Sign-off requirements</t>
  </si>
  <si>
    <t>Development Phase</t>
  </si>
  <si>
    <t>Testing Phase</t>
  </si>
  <si>
    <t>Deployment Phase</t>
  </si>
  <si>
    <t>Integration Testing</t>
  </si>
  <si>
    <t>System support</t>
  </si>
  <si>
    <t>DevOps Activities (prepare env, rollout)</t>
  </si>
  <si>
    <t>UAT</t>
  </si>
  <si>
    <t>Write Help Desk Instructions</t>
  </si>
  <si>
    <t>Conduct communication activities</t>
  </si>
  <si>
    <t>Develop System Components</t>
  </si>
  <si>
    <t>Unit Tests</t>
  </si>
  <si>
    <t>Develop Physical Storage (Persistent Layer)</t>
  </si>
  <si>
    <t>Develop BMS integration services (Backend)</t>
  </si>
  <si>
    <t>Develop UI (Frontend)</t>
  </si>
  <si>
    <t>Design Prototyping</t>
  </si>
  <si>
    <t>Develop Detailed Design</t>
  </si>
  <si>
    <t>Verify Detailed Design</t>
  </si>
  <si>
    <t>TOTAL</t>
  </si>
  <si>
    <t>Resource Plan</t>
  </si>
  <si>
    <t>Total days</t>
  </si>
  <si>
    <t>Project time line</t>
  </si>
  <si>
    <t>Hourly rate</t>
  </si>
  <si>
    <t>Cost</t>
  </si>
  <si>
    <t>Senior Developer</t>
  </si>
  <si>
    <t>Developer</t>
  </si>
  <si>
    <t>Contingency</t>
  </si>
  <si>
    <t>Estimation, md</t>
  </si>
  <si>
    <t>Architect</t>
  </si>
  <si>
    <t>Team Lead</t>
  </si>
  <si>
    <t>QA Lead</t>
  </si>
  <si>
    <t>QA Engineer</t>
  </si>
  <si>
    <t>Business Analyst</t>
  </si>
  <si>
    <t>System Engineer</t>
  </si>
  <si>
    <t>SME</t>
  </si>
  <si>
    <t>Month,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</si>
</sst>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d\,\ mmm\ d\,\ yyyy;@"/>
    <numFmt numFmtId="165" formatCode="dd/mm/yy;@"/>
    <numFmt numFmtId="166" formatCode="[$$-409]#,##0.00"/>
  </numFmts>
  <fonts count="21" x14ac:knownFonts="1">
    <font>
      <sz val="10"/>
      <name val="Arial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8"/>
      <color theme="1" tint="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Arial"/>
      <family val="2"/>
    </font>
    <font>
      <sz val="9"/>
      <color theme="1" tint="0.499984740745262"/>
      <name val="Cambria"/>
      <family val="1"/>
      <scheme val="major"/>
    </font>
    <font>
      <b/>
      <sz val="11"/>
      <name val="Calibri"/>
      <scheme val="minor"/>
    </font>
    <font>
      <b/>
      <sz val="1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auto="1"/>
      </top>
      <bottom style="thin">
        <color auto="1"/>
      </bottom>
      <diagonal/>
    </border>
    <border>
      <left style="medium">
        <color theme="4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2499465926084170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 textRotation="90"/>
    </xf>
    <xf numFmtId="0" fontId="4" fillId="0" borderId="0" xfId="0" applyFont="1"/>
    <xf numFmtId="0" fontId="3" fillId="0" borderId="0" xfId="0" applyFont="1" applyAlignment="1">
      <alignment vertical="top"/>
    </xf>
    <xf numFmtId="0" fontId="5" fillId="3" borderId="0" xfId="0" applyFont="1" applyFill="1" applyBorder="1" applyProtection="1"/>
    <xf numFmtId="0" fontId="1" fillId="0" borderId="0" xfId="1" applyBorder="1" applyAlignment="1" applyProtection="1"/>
    <xf numFmtId="0" fontId="6" fillId="0" borderId="0" xfId="0" applyFont="1" applyBorder="1" applyProtection="1"/>
    <xf numFmtId="0" fontId="7" fillId="0" borderId="0" xfId="0" applyFont="1" applyBorder="1" applyProtection="1"/>
    <xf numFmtId="14" fontId="2" fillId="3" borderId="0" xfId="0" applyNumberFormat="1" applyFont="1" applyFill="1"/>
    <xf numFmtId="0" fontId="9" fillId="5" borderId="1" xfId="0" applyFont="1" applyFill="1" applyBorder="1" applyAlignment="1">
      <alignment horizontal="right" vertical="center" indent="1"/>
    </xf>
    <xf numFmtId="164" fontId="10" fillId="0" borderId="2" xfId="0" applyNumberFormat="1" applyFont="1" applyBorder="1" applyAlignment="1">
      <alignment horizontal="center" vertical="center"/>
    </xf>
    <xf numFmtId="0" fontId="11" fillId="3" borderId="0" xfId="0" applyFont="1" applyFill="1" applyAlignment="1" applyProtection="1">
      <alignment vertical="center"/>
    </xf>
    <xf numFmtId="0" fontId="12" fillId="3" borderId="0" xfId="0" applyFont="1" applyFill="1" applyBorder="1" applyAlignment="1" applyProtection="1">
      <alignment horizontal="right" vertical="center"/>
    </xf>
    <xf numFmtId="0" fontId="13" fillId="3" borderId="0" xfId="0" applyFont="1" applyFill="1"/>
    <xf numFmtId="0" fontId="14" fillId="0" borderId="0" xfId="0" applyFont="1" applyBorder="1" applyAlignment="1">
      <alignment vertical="top"/>
    </xf>
    <xf numFmtId="0" fontId="8" fillId="0" borderId="5" xfId="0" applyFont="1" applyFill="1" applyBorder="1" applyAlignment="1">
      <alignment horizontal="left" vertical="center" indent="2"/>
    </xf>
    <xf numFmtId="0" fontId="8" fillId="0" borderId="5" xfId="0" applyFont="1" applyFill="1" applyBorder="1" applyAlignment="1">
      <alignment horizontal="left" vertical="center" indent="3"/>
    </xf>
    <xf numFmtId="164" fontId="10" fillId="0" borderId="0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inden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left" vertical="center" indent="1"/>
    </xf>
    <xf numFmtId="0" fontId="8" fillId="6" borderId="4" xfId="0" applyFont="1" applyFill="1" applyBorder="1" applyAlignment="1" applyProtection="1">
      <alignment horizontal="left" vertical="center" indent="1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indent="1"/>
    </xf>
    <xf numFmtId="0" fontId="1" fillId="0" borderId="0" xfId="1" applyAlignment="1" applyProtection="1">
      <alignment vertical="top"/>
    </xf>
    <xf numFmtId="0" fontId="8" fillId="0" borderId="13" xfId="0" applyNumberFormat="1" applyFont="1" applyFill="1" applyBorder="1" applyAlignment="1">
      <alignment horizontal="left" vertical="center" indent="1"/>
    </xf>
    <xf numFmtId="0" fontId="8" fillId="0" borderId="14" xfId="0" applyNumberFormat="1" applyFont="1" applyFill="1" applyBorder="1" applyAlignment="1">
      <alignment horizontal="left" vertical="center" indent="1"/>
    </xf>
    <xf numFmtId="0" fontId="8" fillId="6" borderId="14" xfId="0" applyNumberFormat="1" applyFont="1" applyFill="1" applyBorder="1" applyAlignment="1">
      <alignment horizontal="left" vertical="center" indent="1"/>
    </xf>
    <xf numFmtId="164" fontId="17" fillId="0" borderId="0" xfId="0" applyNumberFormat="1" applyFont="1" applyBorder="1" applyAlignment="1">
      <alignment horizontal="right" vertical="center"/>
    </xf>
    <xf numFmtId="165" fontId="13" fillId="3" borderId="0" xfId="0" applyNumberFormat="1" applyFont="1" applyFill="1"/>
    <xf numFmtId="165" fontId="2" fillId="3" borderId="0" xfId="0" applyNumberFormat="1" applyFont="1" applyFill="1"/>
    <xf numFmtId="165" fontId="10" fillId="0" borderId="0" xfId="0" applyNumberFormat="1" applyFont="1" applyBorder="1" applyAlignment="1">
      <alignment horizontal="center" vertical="center"/>
    </xf>
    <xf numFmtId="165" fontId="9" fillId="5" borderId="11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left" vertical="center" indent="1"/>
    </xf>
    <xf numFmtId="165" fontId="8" fillId="6" borderId="15" xfId="0" applyNumberFormat="1" applyFont="1" applyFill="1" applyBorder="1" applyAlignment="1">
      <alignment horizontal="left" vertical="center" indent="1"/>
    </xf>
    <xf numFmtId="0" fontId="2" fillId="3" borderId="0" xfId="0" applyNumberFormat="1" applyFont="1" applyFill="1"/>
    <xf numFmtId="0" fontId="9" fillId="5" borderId="11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indent="2"/>
    </xf>
    <xf numFmtId="0" fontId="18" fillId="0" borderId="5" xfId="0" applyFont="1" applyFill="1" applyBorder="1" applyAlignment="1">
      <alignment horizontal="left" vertical="center" indent="1"/>
    </xf>
    <xf numFmtId="0" fontId="18" fillId="6" borderId="5" xfId="0" applyFont="1" applyFill="1" applyBorder="1" applyAlignment="1">
      <alignment horizontal="left" vertical="center" indent="1"/>
    </xf>
    <xf numFmtId="0" fontId="13" fillId="3" borderId="0" xfId="0" applyNumberFormat="1" applyFont="1" applyFill="1"/>
    <xf numFmtId="0" fontId="2" fillId="3" borderId="0" xfId="0" applyFont="1" applyFill="1" applyBorder="1"/>
    <xf numFmtId="0" fontId="2" fillId="3" borderId="0" xfId="0" applyNumberFormat="1" applyFont="1" applyFill="1" applyBorder="1"/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6" xfId="0" applyNumberFormat="1" applyFont="1" applyFill="1" applyBorder="1"/>
    <xf numFmtId="9" fontId="2" fillId="3" borderId="16" xfId="0" applyNumberFormat="1" applyFont="1" applyFill="1" applyBorder="1"/>
    <xf numFmtId="0" fontId="2" fillId="6" borderId="21" xfId="0" applyFont="1" applyFill="1" applyBorder="1"/>
    <xf numFmtId="0" fontId="2" fillId="6" borderId="21" xfId="0" applyNumberFormat="1" applyFont="1" applyFill="1" applyBorder="1"/>
    <xf numFmtId="0" fontId="2" fillId="3" borderId="25" xfId="0" applyFont="1" applyFill="1" applyBorder="1"/>
    <xf numFmtId="0" fontId="2" fillId="3" borderId="17" xfId="0" applyFont="1" applyFill="1" applyBorder="1"/>
    <xf numFmtId="0" fontId="2" fillId="3" borderId="17" xfId="0" applyNumberFormat="1" applyFont="1" applyFill="1" applyBorder="1"/>
    <xf numFmtId="0" fontId="2" fillId="3" borderId="26" xfId="0" applyFont="1" applyFill="1" applyBorder="1"/>
    <xf numFmtId="0" fontId="20" fillId="6" borderId="21" xfId="0" applyFont="1" applyFill="1" applyBorder="1"/>
    <xf numFmtId="0" fontId="20" fillId="7" borderId="16" xfId="0" applyNumberFormat="1" applyFont="1" applyFill="1" applyBorder="1"/>
    <xf numFmtId="166" fontId="2" fillId="3" borderId="16" xfId="0" applyNumberFormat="1" applyFont="1" applyFill="1" applyBorder="1"/>
    <xf numFmtId="166" fontId="20" fillId="6" borderId="21" xfId="0" applyNumberFormat="1" applyFont="1" applyFill="1" applyBorder="1"/>
    <xf numFmtId="0" fontId="19" fillId="6" borderId="3" xfId="0" applyNumberFormat="1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L44"/>
  <sheetViews>
    <sheetView showGridLines="0" tabSelected="1" workbookViewId="0">
      <selection activeCell="I3" sqref="I3"/>
    </sheetView>
  </sheetViews>
  <sheetFormatPr defaultColWidth="3.85546875" defaultRowHeight="14.25" x14ac:dyDescent="0.2"/>
  <cols>
    <col min="1" max="1" width="2" style="1" customWidth="1"/>
    <col min="2" max="2" width="8.28515625" style="1" customWidth="1"/>
    <col min="3" max="3" width="11.85546875" style="1" customWidth="1"/>
    <col min="4" max="4" width="39.7109375" style="1" customWidth="1"/>
    <col min="5" max="5" width="16.28515625" style="1" customWidth="1"/>
    <col min="6" max="7" width="16.28515625" style="36" customWidth="1"/>
    <col min="8" max="8" width="23.140625" style="41" customWidth="1"/>
    <col min="9" max="9" width="31" style="1" customWidth="1"/>
    <col min="10" max="10" width="2" style="1" customWidth="1"/>
    <col min="11" max="11" width="7.28515625" style="1" customWidth="1"/>
    <col min="12" max="12" width="24.28515625" style="1" customWidth="1"/>
    <col min="13" max="16384" width="3.85546875" style="1"/>
  </cols>
  <sheetData>
    <row r="1" spans="2:12" ht="33.75" customHeight="1" x14ac:dyDescent="0.2">
      <c r="B1" s="12" t="s">
        <v>0</v>
      </c>
      <c r="C1" s="14"/>
      <c r="D1" s="14"/>
      <c r="E1" s="14"/>
      <c r="F1" s="35"/>
      <c r="G1" s="35"/>
      <c r="I1" s="13" t="s">
        <v>8</v>
      </c>
      <c r="K1" s="3"/>
    </row>
    <row r="2" spans="2:12" ht="13.5" customHeight="1" thickBot="1" x14ac:dyDescent="0.3">
      <c r="B2" s="5"/>
      <c r="L2" s="15"/>
    </row>
    <row r="3" spans="2:12" ht="21.75" customHeight="1" thickBot="1" x14ac:dyDescent="0.25">
      <c r="B3" s="10"/>
      <c r="C3" s="10" t="s">
        <v>4</v>
      </c>
      <c r="D3" s="11" t="s">
        <v>7</v>
      </c>
      <c r="E3" s="18"/>
      <c r="F3" s="37"/>
      <c r="G3" s="37"/>
      <c r="I3" s="34"/>
      <c r="L3" s="30"/>
    </row>
    <row r="4" spans="2:12" ht="15" thickBot="1" x14ac:dyDescent="0.25">
      <c r="D4" s="9"/>
      <c r="E4" s="9"/>
      <c r="I4" s="9"/>
      <c r="K4" s="3"/>
      <c r="L4" s="4"/>
    </row>
    <row r="5" spans="2:12" s="2" customFormat="1" ht="26.25" customHeight="1" x14ac:dyDescent="0.2">
      <c r="B5" s="24" t="s">
        <v>1</v>
      </c>
      <c r="C5" s="25" t="s">
        <v>2</v>
      </c>
      <c r="D5" s="25" t="s">
        <v>3</v>
      </c>
      <c r="E5" s="25" t="s">
        <v>5</v>
      </c>
      <c r="F5" s="38" t="s">
        <v>11</v>
      </c>
      <c r="G5" s="38" t="s">
        <v>12</v>
      </c>
      <c r="H5" s="42" t="s">
        <v>53</v>
      </c>
      <c r="I5" s="26" t="s">
        <v>6</v>
      </c>
      <c r="L5" s="6"/>
    </row>
    <row r="6" spans="2:12" ht="21" customHeight="1" x14ac:dyDescent="0.2">
      <c r="B6" s="21">
        <v>1</v>
      </c>
      <c r="C6" s="22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46" t="s">
        <v>9</v>
      </c>
      <c r="E6" s="19"/>
      <c r="F6" s="39"/>
      <c r="G6" s="39"/>
      <c r="H6" s="43">
        <f>SUM(H7,H11,H15)</f>
        <v>129</v>
      </c>
      <c r="I6" s="31"/>
      <c r="L6" s="27"/>
    </row>
    <row r="7" spans="2:12" ht="21" customHeight="1" x14ac:dyDescent="0.3">
      <c r="B7" s="20">
        <v>2</v>
      </c>
      <c r="C7" s="22" t="str">
        <f t="shared" ref="C7:C30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45" t="s">
        <v>25</v>
      </c>
      <c r="E7" s="19"/>
      <c r="F7" s="39"/>
      <c r="G7" s="39"/>
      <c r="H7" s="43">
        <f>SUM(H8:H10)</f>
        <v>52</v>
      </c>
      <c r="I7" s="32"/>
      <c r="L7" s="8"/>
    </row>
    <row r="8" spans="2:12" ht="21" customHeight="1" x14ac:dyDescent="0.3">
      <c r="B8" s="20">
        <v>3</v>
      </c>
      <c r="C8" s="22" t="str">
        <f t="shared" ref="C8:C9" ca="1" si="1">IF(B8="","",IF(B8&gt;OFFSET(B8,-1,0,1,1),IF(OFFSET(C8,-1,0,1,1)="","1",OFFSET(C8,-1,0,1,1))&amp;REPT(".1",B8-MAX(OFFSET(B8,-1,0,1,1),1)),IF(ISERROR(FIND(".",OFFSET(C8,-1,0,1,1))),REPT("1.",B8-1)&amp;IFERROR(VALUE(OFFSET(C8,-1,0,1,1))+1,"1"),IF(B8=1,"",IFERROR(LEFT(OFFSET(C8,-1,0,1,1),FIND("^",SUBSTITUTE(OFFSET(C8,-1,0,1,1),".","^",B8-1))),""))&amp;VALUE(TRIM(MID(SUBSTITUTE(OFFSET(C8,-1,0,1,1),".",REPT(" ",LEN(OFFSET(C8,-1,0,1,1)))),(B8-1)*LEN(OFFSET(C8,-1,0,1,1))+1,LEN(OFFSET(C8,-1,0,1,1)))))+1)))</f>
        <v>1.1.1</v>
      </c>
      <c r="D8" s="17" t="s">
        <v>14</v>
      </c>
      <c r="E8" s="19"/>
      <c r="F8" s="39"/>
      <c r="G8" s="39"/>
      <c r="H8" s="43">
        <v>12</v>
      </c>
      <c r="I8" s="32"/>
      <c r="L8" s="8"/>
    </row>
    <row r="9" spans="2:12" ht="21" customHeight="1" x14ac:dyDescent="0.3">
      <c r="B9" s="20">
        <v>3</v>
      </c>
      <c r="C9" s="22" t="str">
        <f t="shared" ca="1" si="1"/>
        <v>1.1.2</v>
      </c>
      <c r="D9" s="17" t="s">
        <v>15</v>
      </c>
      <c r="E9" s="19"/>
      <c r="F9" s="39"/>
      <c r="G9" s="39"/>
      <c r="H9" s="43">
        <v>20</v>
      </c>
      <c r="I9" s="32"/>
      <c r="L9" s="8"/>
    </row>
    <row r="10" spans="2:12" ht="21" customHeight="1" x14ac:dyDescent="0.3">
      <c r="B10" s="20">
        <v>3</v>
      </c>
      <c r="C10" s="22" t="str">
        <f t="shared" ca="1" si="0"/>
        <v>1.1.3</v>
      </c>
      <c r="D10" s="17" t="s">
        <v>16</v>
      </c>
      <c r="E10" s="19"/>
      <c r="F10" s="39"/>
      <c r="G10" s="39"/>
      <c r="H10" s="43">
        <v>20</v>
      </c>
      <c r="I10" s="32"/>
      <c r="L10" s="8"/>
    </row>
    <row r="11" spans="2:12" ht="21" customHeight="1" x14ac:dyDescent="0.3">
      <c r="B11" s="20">
        <v>2</v>
      </c>
      <c r="C11" s="22" t="str">
        <f t="shared" ca="1" si="0"/>
        <v>1.2</v>
      </c>
      <c r="D11" s="45" t="s">
        <v>13</v>
      </c>
      <c r="E11" s="19"/>
      <c r="F11" s="39"/>
      <c r="G11" s="39"/>
      <c r="H11" s="43">
        <f>SUM(H12:H14)</f>
        <v>48</v>
      </c>
      <c r="I11" s="32"/>
      <c r="L11" s="8"/>
    </row>
    <row r="12" spans="2:12" ht="21" customHeight="1" x14ac:dyDescent="0.3">
      <c r="B12" s="20">
        <v>3</v>
      </c>
      <c r="C12" s="22" t="str">
        <f t="shared" ca="1" si="0"/>
        <v>1.2.1</v>
      </c>
      <c r="D12" s="17" t="s">
        <v>17</v>
      </c>
      <c r="E12" s="19"/>
      <c r="F12" s="39"/>
      <c r="G12" s="39"/>
      <c r="H12" s="43">
        <v>36</v>
      </c>
      <c r="I12" s="32"/>
      <c r="L12" s="8"/>
    </row>
    <row r="13" spans="2:12" ht="21" customHeight="1" x14ac:dyDescent="0.3">
      <c r="B13" s="20">
        <v>3</v>
      </c>
      <c r="C13" s="22" t="str">
        <f t="shared" ca="1" si="0"/>
        <v>1.2.2</v>
      </c>
      <c r="D13" s="17" t="s">
        <v>18</v>
      </c>
      <c r="E13" s="19"/>
      <c r="F13" s="39"/>
      <c r="G13" s="39"/>
      <c r="H13" s="43">
        <v>7</v>
      </c>
      <c r="I13" s="32"/>
      <c r="L13" s="8"/>
    </row>
    <row r="14" spans="2:12" ht="21" customHeight="1" x14ac:dyDescent="0.3">
      <c r="B14" s="20">
        <v>3</v>
      </c>
      <c r="C14" s="22" t="str">
        <f t="shared" ca="1" si="0"/>
        <v>1.2.3</v>
      </c>
      <c r="D14" s="17" t="s">
        <v>19</v>
      </c>
      <c r="E14" s="19"/>
      <c r="F14" s="39"/>
      <c r="G14" s="39"/>
      <c r="H14" s="43">
        <v>5</v>
      </c>
      <c r="I14" s="32"/>
      <c r="L14" s="8"/>
    </row>
    <row r="15" spans="2:12" ht="21" customHeight="1" x14ac:dyDescent="0.3">
      <c r="B15" s="20">
        <v>2</v>
      </c>
      <c r="C15" s="22" t="str">
        <f t="shared" ca="1" si="0"/>
        <v>1.3</v>
      </c>
      <c r="D15" s="45" t="s">
        <v>20</v>
      </c>
      <c r="E15" s="19"/>
      <c r="F15" s="39"/>
      <c r="G15" s="39"/>
      <c r="H15" s="43">
        <f>SUM(H16:H20)</f>
        <v>29</v>
      </c>
      <c r="I15" s="32"/>
      <c r="L15" s="8"/>
    </row>
    <row r="16" spans="2:12" ht="21" customHeight="1" x14ac:dyDescent="0.3">
      <c r="B16" s="20">
        <v>3</v>
      </c>
      <c r="C16" s="22" t="str">
        <f t="shared" ca="1" si="0"/>
        <v>1.3.1</v>
      </c>
      <c r="D16" s="17" t="s">
        <v>21</v>
      </c>
      <c r="E16" s="19"/>
      <c r="F16" s="39"/>
      <c r="G16" s="39"/>
      <c r="H16" s="43">
        <v>14</v>
      </c>
      <c r="I16" s="32"/>
      <c r="L16" s="7"/>
    </row>
    <row r="17" spans="2:12" ht="21" customHeight="1" x14ac:dyDescent="0.3">
      <c r="B17" s="20">
        <v>3</v>
      </c>
      <c r="C17" s="22" t="str">
        <f t="shared" ca="1" si="0"/>
        <v>1.3.2</v>
      </c>
      <c r="D17" s="17" t="s">
        <v>22</v>
      </c>
      <c r="E17" s="19"/>
      <c r="F17" s="39"/>
      <c r="G17" s="39"/>
      <c r="H17" s="43">
        <v>4</v>
      </c>
      <c r="I17" s="32"/>
      <c r="L17" s="7"/>
    </row>
    <row r="18" spans="2:12" ht="21" customHeight="1" x14ac:dyDescent="0.3">
      <c r="B18" s="20">
        <v>3</v>
      </c>
      <c r="C18" s="22" t="str">
        <f t="shared" ca="1" si="0"/>
        <v>1.3.3</v>
      </c>
      <c r="D18" s="17" t="s">
        <v>23</v>
      </c>
      <c r="E18" s="19"/>
      <c r="F18" s="39"/>
      <c r="G18" s="39"/>
      <c r="H18" s="43">
        <v>4</v>
      </c>
      <c r="I18" s="32"/>
      <c r="L18" s="7"/>
    </row>
    <row r="19" spans="2:12" ht="21" customHeight="1" x14ac:dyDescent="0.3">
      <c r="B19" s="20">
        <v>3</v>
      </c>
      <c r="C19" s="22" t="str">
        <f t="shared" ref="C19:C20" ca="1" si="2">IF(B19="","",IF(B19&gt;OFFSET(B19,-1,0,1,1),IF(OFFSET(C19,-1,0,1,1)="","1",OFFSET(C19,-1,0,1,1))&amp;REPT(".1",B19-MAX(OFFSET(B19,-1,0,1,1),1)),IF(ISERROR(FIND(".",OFFSET(C19,-1,0,1,1))),REPT("1.",B19-1)&amp;IFERROR(VALUE(OFFSET(C19,-1,0,1,1))+1,"1"),IF(B19=1,"",IFERROR(LEFT(OFFSET(C19,-1,0,1,1),FIND("^",SUBSTITUTE(OFFSET(C19,-1,0,1,1),".","^",B19-1))),""))&amp;VALUE(TRIM(MID(SUBSTITUTE(OFFSET(C19,-1,0,1,1),".",REPT(" ",LEN(OFFSET(C19,-1,0,1,1)))),(B19-1)*LEN(OFFSET(C19,-1,0,1,1))+1,LEN(OFFSET(C19,-1,0,1,1)))))+1)))</f>
        <v>1.3.4</v>
      </c>
      <c r="D19" s="17" t="s">
        <v>24</v>
      </c>
      <c r="E19" s="19"/>
      <c r="F19" s="39"/>
      <c r="G19" s="39"/>
      <c r="H19" s="43">
        <v>3</v>
      </c>
      <c r="I19" s="32"/>
      <c r="L19" s="7"/>
    </row>
    <row r="20" spans="2:12" ht="21" customHeight="1" x14ac:dyDescent="0.3">
      <c r="B20" s="20">
        <v>3</v>
      </c>
      <c r="C20" s="22" t="str">
        <f t="shared" ca="1" si="2"/>
        <v>1.3.5</v>
      </c>
      <c r="D20" s="17" t="s">
        <v>26</v>
      </c>
      <c r="E20" s="19"/>
      <c r="F20" s="39"/>
      <c r="G20" s="39"/>
      <c r="H20" s="43">
        <v>4</v>
      </c>
      <c r="I20" s="32"/>
      <c r="L20" s="7"/>
    </row>
    <row r="21" spans="2:12" ht="21" customHeight="1" x14ac:dyDescent="0.3">
      <c r="B21" s="20">
        <v>1</v>
      </c>
      <c r="C21" s="22" t="str">
        <f t="shared" ca="1" si="0"/>
        <v>2</v>
      </c>
      <c r="D21" s="46" t="s">
        <v>10</v>
      </c>
      <c r="E21" s="19"/>
      <c r="F21" s="39"/>
      <c r="G21" s="39"/>
      <c r="H21" s="44">
        <f>SUM(H22:H24)</f>
        <v>62</v>
      </c>
      <c r="I21" s="32"/>
      <c r="L21" s="7"/>
    </row>
    <row r="22" spans="2:12" ht="21" customHeight="1" x14ac:dyDescent="0.3">
      <c r="B22" s="20">
        <v>2</v>
      </c>
      <c r="C22" s="22" t="str">
        <f t="shared" ca="1" si="0"/>
        <v>2.1</v>
      </c>
      <c r="D22" s="16" t="s">
        <v>41</v>
      </c>
      <c r="E22" s="19"/>
      <c r="F22" s="39"/>
      <c r="G22" s="39"/>
      <c r="H22" s="44">
        <v>16</v>
      </c>
      <c r="I22" s="32"/>
      <c r="L22" s="7"/>
    </row>
    <row r="23" spans="2:12" ht="21" customHeight="1" x14ac:dyDescent="0.3">
      <c r="B23" s="20">
        <v>2</v>
      </c>
      <c r="C23" s="22" t="str">
        <f t="shared" ca="1" si="0"/>
        <v>2.2</v>
      </c>
      <c r="D23" s="16" t="s">
        <v>42</v>
      </c>
      <c r="E23" s="19"/>
      <c r="F23" s="39"/>
      <c r="G23" s="39"/>
      <c r="H23" s="44">
        <v>38</v>
      </c>
      <c r="I23" s="32"/>
      <c r="L23" s="7"/>
    </row>
    <row r="24" spans="2:12" ht="21" customHeight="1" x14ac:dyDescent="0.3">
      <c r="B24" s="20">
        <v>2</v>
      </c>
      <c r="C24" s="22" t="str">
        <f t="shared" ca="1" si="0"/>
        <v>2.3</v>
      </c>
      <c r="D24" s="16" t="s">
        <v>43</v>
      </c>
      <c r="E24" s="19"/>
      <c r="F24" s="39"/>
      <c r="G24" s="39"/>
      <c r="H24" s="44">
        <v>8</v>
      </c>
      <c r="I24" s="32"/>
      <c r="L24" s="7"/>
    </row>
    <row r="25" spans="2:12" ht="21" customHeight="1" x14ac:dyDescent="0.3">
      <c r="B25" s="20">
        <v>1</v>
      </c>
      <c r="C25" s="22" t="str">
        <f t="shared" ca="1" si="0"/>
        <v>3</v>
      </c>
      <c r="D25" s="46" t="s">
        <v>27</v>
      </c>
      <c r="E25" s="19"/>
      <c r="F25" s="39"/>
      <c r="G25" s="39"/>
      <c r="H25" s="44">
        <f>SUM(H26,H30)</f>
        <v>94</v>
      </c>
      <c r="I25" s="32"/>
      <c r="L25" s="7"/>
    </row>
    <row r="26" spans="2:12" ht="21" customHeight="1" x14ac:dyDescent="0.2">
      <c r="B26" s="20">
        <v>2</v>
      </c>
      <c r="C26" s="22" t="str">
        <f t="shared" ca="1" si="0"/>
        <v>3.1</v>
      </c>
      <c r="D26" s="45" t="s">
        <v>36</v>
      </c>
      <c r="E26" s="19"/>
      <c r="F26" s="39"/>
      <c r="G26" s="39"/>
      <c r="H26" s="44">
        <f>SUM(H27:H29)</f>
        <v>85</v>
      </c>
      <c r="I26" s="32"/>
    </row>
    <row r="27" spans="2:12" ht="21" customHeight="1" x14ac:dyDescent="0.2">
      <c r="B27" s="20">
        <v>3</v>
      </c>
      <c r="C27" s="22" t="str">
        <f t="shared" ref="C27:C28" ca="1" si="3">IF(B27="","",IF(B27&gt;OFFSET(B27,-1,0,1,1),IF(OFFSET(C27,-1,0,1,1)="","1",OFFSET(C27,-1,0,1,1))&amp;REPT(".1",B27-MAX(OFFSET(B27,-1,0,1,1),1)),IF(ISERROR(FIND(".",OFFSET(C27,-1,0,1,1))),REPT("1.",B27-1)&amp;IFERROR(VALUE(OFFSET(C27,-1,0,1,1))+1,"1"),IF(B27=1,"",IFERROR(LEFT(OFFSET(C27,-1,0,1,1),FIND("^",SUBSTITUTE(OFFSET(C27,-1,0,1,1),".","^",B27-1))),""))&amp;VALUE(TRIM(MID(SUBSTITUTE(OFFSET(C27,-1,0,1,1),".",REPT(" ",LEN(OFFSET(C27,-1,0,1,1)))),(B27-1)*LEN(OFFSET(C27,-1,0,1,1))+1,LEN(OFFSET(C27,-1,0,1,1)))))+1)))</f>
        <v>3.1.1</v>
      </c>
      <c r="D27" s="17" t="s">
        <v>38</v>
      </c>
      <c r="E27" s="19"/>
      <c r="F27" s="39"/>
      <c r="G27" s="39"/>
      <c r="H27" s="44">
        <v>22</v>
      </c>
      <c r="I27" s="32"/>
    </row>
    <row r="28" spans="2:12" ht="21" customHeight="1" x14ac:dyDescent="0.2">
      <c r="B28" s="20">
        <v>3</v>
      </c>
      <c r="C28" s="22" t="str">
        <f t="shared" ca="1" si="3"/>
        <v>3.1.2</v>
      </c>
      <c r="D28" s="17" t="s">
        <v>39</v>
      </c>
      <c r="E28" s="19"/>
      <c r="F28" s="39"/>
      <c r="G28" s="39"/>
      <c r="H28" s="44">
        <v>41</v>
      </c>
      <c r="I28" s="32"/>
    </row>
    <row r="29" spans="2:12" ht="21" customHeight="1" x14ac:dyDescent="0.2">
      <c r="B29" s="20">
        <v>3</v>
      </c>
      <c r="C29" s="22" t="str">
        <f t="shared" ca="1" si="0"/>
        <v>3.1.3</v>
      </c>
      <c r="D29" s="17" t="s">
        <v>40</v>
      </c>
      <c r="E29" s="19"/>
      <c r="F29" s="39"/>
      <c r="G29" s="39"/>
      <c r="H29" s="44">
        <v>22</v>
      </c>
      <c r="I29" s="32"/>
    </row>
    <row r="30" spans="2:12" ht="21" customHeight="1" x14ac:dyDescent="0.2">
      <c r="B30" s="20">
        <v>2</v>
      </c>
      <c r="C30" s="22" t="str">
        <f t="shared" ca="1" si="0"/>
        <v>3.2</v>
      </c>
      <c r="D30" s="16" t="s">
        <v>37</v>
      </c>
      <c r="E30" s="19"/>
      <c r="F30" s="39"/>
      <c r="G30" s="39"/>
      <c r="H30" s="44">
        <v>9</v>
      </c>
      <c r="I30" s="32"/>
    </row>
    <row r="31" spans="2:12" ht="21" customHeight="1" x14ac:dyDescent="0.2">
      <c r="B31" s="20">
        <v>1</v>
      </c>
      <c r="C31" s="22" t="str">
        <f t="shared" ref="C31:C35" ca="1" si="4">IF(B31="","",IF(B31&gt;OFFSET(B31,-1,0,1,1),IF(OFFSET(C31,-1,0,1,1)="","1",OFFSET(C31,-1,0,1,1))&amp;REPT(".1",B31-MAX(OFFSET(B31,-1,0,1,1),1)),IF(ISERROR(FIND(".",OFFSET(C31,-1,0,1,1))),REPT("1.",B31-1)&amp;IFERROR(VALUE(OFFSET(C31,-1,0,1,1))+1,"1"),IF(B31=1,"",IFERROR(LEFT(OFFSET(C31,-1,0,1,1),FIND("^",SUBSTITUTE(OFFSET(C31,-1,0,1,1),".","^",B31-1))),""))&amp;VALUE(TRIM(MID(SUBSTITUTE(OFFSET(C31,-1,0,1,1),".",REPT(" ",LEN(OFFSET(C31,-1,0,1,1)))),(B31-1)*LEN(OFFSET(C31,-1,0,1,1))+1,LEN(OFFSET(C31,-1,0,1,1)))))+1)))</f>
        <v>4</v>
      </c>
      <c r="D31" s="46" t="s">
        <v>28</v>
      </c>
      <c r="E31" s="19"/>
      <c r="F31" s="39"/>
      <c r="G31" s="39"/>
      <c r="H31" s="44">
        <f>SUM(H32:H35)</f>
        <v>86</v>
      </c>
      <c r="I31" s="32"/>
    </row>
    <row r="32" spans="2:12" ht="21" customHeight="1" x14ac:dyDescent="0.2">
      <c r="B32" s="20">
        <v>2</v>
      </c>
      <c r="C32" s="22" t="str">
        <f t="shared" ref="C32" ca="1" si="5">IF(B32="","",IF(B32&gt;OFFSET(B32,-1,0,1,1),IF(OFFSET(C32,-1,0,1,1)="","1",OFFSET(C32,-1,0,1,1))&amp;REPT(".1",B32-MAX(OFFSET(B32,-1,0,1,1),1)),IF(ISERROR(FIND(".",OFFSET(C32,-1,0,1,1))),REPT("1.",B32-1)&amp;IFERROR(VALUE(OFFSET(C32,-1,0,1,1))+1,"1"),IF(B32=1,"",IFERROR(LEFT(OFFSET(C32,-1,0,1,1),FIND("^",SUBSTITUTE(OFFSET(C32,-1,0,1,1),".","^",B32-1))),""))&amp;VALUE(TRIM(MID(SUBSTITUTE(OFFSET(C32,-1,0,1,1),".",REPT(" ",LEN(OFFSET(C32,-1,0,1,1)))),(B32-1)*LEN(OFFSET(C32,-1,0,1,1))+1,LEN(OFFSET(C32,-1,0,1,1)))))+1)))</f>
        <v>4.1</v>
      </c>
      <c r="D32" s="16" t="s">
        <v>30</v>
      </c>
      <c r="E32" s="19"/>
      <c r="F32" s="39"/>
      <c r="G32" s="39"/>
      <c r="H32" s="44">
        <v>18</v>
      </c>
      <c r="I32" s="32"/>
    </row>
    <row r="33" spans="2:12" ht="21" customHeight="1" x14ac:dyDescent="0.2">
      <c r="B33" s="20">
        <v>2</v>
      </c>
      <c r="C33" s="22" t="str">
        <f t="shared" ca="1" si="4"/>
        <v>4.2</v>
      </c>
      <c r="D33" s="16" t="s">
        <v>33</v>
      </c>
      <c r="E33" s="19"/>
      <c r="F33" s="39"/>
      <c r="G33" s="39"/>
      <c r="H33" s="44">
        <v>48</v>
      </c>
      <c r="I33" s="32"/>
    </row>
    <row r="34" spans="2:12" ht="21" customHeight="1" x14ac:dyDescent="0.2">
      <c r="B34" s="20">
        <v>2</v>
      </c>
      <c r="C34" s="22" t="str">
        <f t="shared" ca="1" si="4"/>
        <v>4.3</v>
      </c>
      <c r="D34" s="16" t="s">
        <v>34</v>
      </c>
      <c r="E34" s="19"/>
      <c r="F34" s="39"/>
      <c r="G34" s="39"/>
      <c r="H34" s="44">
        <v>10</v>
      </c>
      <c r="I34" s="32"/>
    </row>
    <row r="35" spans="2:12" ht="21" customHeight="1" x14ac:dyDescent="0.2">
      <c r="B35" s="20">
        <v>2</v>
      </c>
      <c r="C35" s="22" t="str">
        <f t="shared" ca="1" si="4"/>
        <v>4.4</v>
      </c>
      <c r="D35" s="16" t="s">
        <v>35</v>
      </c>
      <c r="E35" s="19"/>
      <c r="F35" s="39"/>
      <c r="G35" s="39"/>
      <c r="H35" s="44">
        <v>10</v>
      </c>
      <c r="I35" s="32"/>
    </row>
    <row r="36" spans="2:12" ht="21" customHeight="1" x14ac:dyDescent="0.2">
      <c r="B36" s="20">
        <v>1</v>
      </c>
      <c r="C36" s="22" t="str">
        <f t="shared" ref="C36:C37" ca="1" si="6">IF(B36="","",IF(B36&gt;OFFSET(B36,-1,0,1,1),IF(OFFSET(C36,-1,0,1,1)="","1",OFFSET(C36,-1,0,1,1))&amp;REPT(".1",B36-MAX(OFFSET(B36,-1,0,1,1),1)),IF(ISERROR(FIND(".",OFFSET(C36,-1,0,1,1))),REPT("1.",B36-1)&amp;IFERROR(VALUE(OFFSET(C36,-1,0,1,1))+1,"1"),IF(B36=1,"",IFERROR(LEFT(OFFSET(C36,-1,0,1,1),FIND("^",SUBSTITUTE(OFFSET(C36,-1,0,1,1),".","^",B36-1))),""))&amp;VALUE(TRIM(MID(SUBSTITUTE(OFFSET(C36,-1,0,1,1),".",REPT(" ",LEN(OFFSET(C36,-1,0,1,1)))),(B36-1)*LEN(OFFSET(C36,-1,0,1,1))+1,LEN(OFFSET(C36,-1,0,1,1)))))+1)))</f>
        <v>5</v>
      </c>
      <c r="D36" s="46" t="s">
        <v>29</v>
      </c>
      <c r="E36" s="19"/>
      <c r="F36" s="39"/>
      <c r="G36" s="39"/>
      <c r="H36" s="44">
        <f>SUM(H37:H39)</f>
        <v>34</v>
      </c>
      <c r="I36" s="32"/>
    </row>
    <row r="37" spans="2:12" ht="21" customHeight="1" x14ac:dyDescent="0.2">
      <c r="B37" s="20">
        <v>2</v>
      </c>
      <c r="C37" s="22" t="str">
        <f t="shared" ca="1" si="6"/>
        <v>5.1</v>
      </c>
      <c r="D37" s="16" t="s">
        <v>32</v>
      </c>
      <c r="E37" s="19"/>
      <c r="F37" s="39"/>
      <c r="G37" s="39"/>
      <c r="H37" s="44">
        <v>12</v>
      </c>
      <c r="I37" s="32"/>
    </row>
    <row r="38" spans="2:12" ht="21" customHeight="1" x14ac:dyDescent="0.2">
      <c r="B38" s="20">
        <v>2</v>
      </c>
      <c r="C38" s="22" t="str">
        <f t="shared" ref="C38" ca="1" si="7">IF(B38="","",IF(B38&gt;OFFSET(B38,-1,0,1,1),IF(OFFSET(C38,-1,0,1,1)="","1",OFFSET(C38,-1,0,1,1))&amp;REPT(".1",B38-MAX(OFFSET(B38,-1,0,1,1),1)),IF(ISERROR(FIND(".",OFFSET(C38,-1,0,1,1))),REPT("1.",B38-1)&amp;IFERROR(VALUE(OFFSET(C38,-1,0,1,1))+1,"1"),IF(B38=1,"",IFERROR(LEFT(OFFSET(C38,-1,0,1,1),FIND("^",SUBSTITUTE(OFFSET(C38,-1,0,1,1),".","^",B38-1))),""))&amp;VALUE(TRIM(MID(SUBSTITUTE(OFFSET(C38,-1,0,1,1),".",REPT(" ",LEN(OFFSET(C38,-1,0,1,1)))),(B38-1)*LEN(OFFSET(C38,-1,0,1,1))+1,LEN(OFFSET(C38,-1,0,1,1)))))+1)))</f>
        <v>5.2</v>
      </c>
      <c r="D38" s="16" t="s">
        <v>31</v>
      </c>
      <c r="E38" s="19"/>
      <c r="F38" s="39"/>
      <c r="G38" s="39"/>
      <c r="H38" s="44">
        <v>22</v>
      </c>
      <c r="I38" s="32"/>
    </row>
    <row r="39" spans="2:12" ht="21" customHeight="1" x14ac:dyDescent="0.2">
      <c r="B39" s="20"/>
      <c r="C39" s="22"/>
      <c r="D39" s="16"/>
      <c r="E39" s="19"/>
      <c r="F39" s="39"/>
      <c r="G39" s="39"/>
      <c r="H39" s="44"/>
      <c r="I39" s="32"/>
    </row>
    <row r="40" spans="2:12" ht="21" customHeight="1" x14ac:dyDescent="0.2">
      <c r="B40" s="28"/>
      <c r="C40" s="23" t="str">
        <f ca="1">IF(B40="","",IF(B40&gt;OFFSET(B40,-1,0,1,1),IF(OFFSET(C40,-1,0,1,1)="","1",OFFSET(C40,-1,0,1,1))&amp;REPT(".1",B40-MAX(OFFSET(B40,-1,0,1,1),1)),IF(ISERROR(FIND(".",OFFSET(C40,-1,0,1,1))),REPT("1.",B40-1)&amp;IFERROR(VALUE(OFFSET(C40,-1,0,1,1))+1,"1"),IF(B40=1,"",IFERROR(LEFT(OFFSET(C40,-1,0,1,1),FIND("^",SUBSTITUTE(OFFSET(C40,-1,0,1,1),".","^",B40-1))),""))&amp;VALUE(TRIM(MID(SUBSTITUTE(OFFSET(C40,-1,0,1,1),".",REPT(" ",LEN(OFFSET(C40,-1,0,1,1)))),(B40-1)*LEN(OFFSET(C40,-1,0,1,1))+1,LEN(OFFSET(C40,-1,0,1,1)))))+1)))</f>
        <v/>
      </c>
      <c r="D40" s="47" t="s">
        <v>44</v>
      </c>
      <c r="E40" s="29"/>
      <c r="F40" s="40"/>
      <c r="G40" s="40"/>
      <c r="H40" s="67">
        <f>H6+H21+H25+H31+H36</f>
        <v>405</v>
      </c>
      <c r="I40" s="33"/>
    </row>
    <row r="41" spans="2:12" ht="21" customHeight="1" x14ac:dyDescent="0.2"/>
    <row r="42" spans="2:12" ht="21" customHeight="1" x14ac:dyDescent="0.2"/>
    <row r="43" spans="2:12" ht="21" customHeight="1" x14ac:dyDescent="0.2"/>
    <row r="44" spans="2:12" ht="21" customHeight="1" x14ac:dyDescent="0.2">
      <c r="L44" s="27"/>
    </row>
  </sheetData>
  <conditionalFormatting sqref="B6:I40">
    <cfRule type="expression" dxfId="0" priority="2">
      <formula>($B6=1)</formula>
    </cfRule>
  </conditionalFormatting>
  <dataValidations count="1">
    <dataValidation type="list" allowBlank="1" sqref="B6:B40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showGridLines="0" workbookViewId="0">
      <selection activeCell="B18" sqref="B18"/>
    </sheetView>
  </sheetViews>
  <sheetFormatPr defaultColWidth="3.85546875" defaultRowHeight="14.25" x14ac:dyDescent="0.2"/>
  <cols>
    <col min="1" max="1" width="2" style="1" customWidth="1"/>
    <col min="2" max="2" width="21.7109375" style="1" bestFit="1" customWidth="1"/>
    <col min="3" max="3" width="11.85546875" style="1" customWidth="1"/>
    <col min="4" max="4" width="18.42578125" style="1" customWidth="1"/>
    <col min="5" max="5" width="16.28515625" style="1" customWidth="1"/>
    <col min="6" max="7" width="16.28515625" style="41" customWidth="1"/>
    <col min="8" max="8" width="23.140625" style="41" customWidth="1"/>
    <col min="9" max="9" width="31" style="1" customWidth="1"/>
    <col min="10" max="10" width="2" style="1" customWidth="1"/>
    <col min="11" max="11" width="7.28515625" style="1" customWidth="1"/>
    <col min="12" max="12" width="24.28515625" style="1" customWidth="1"/>
    <col min="13" max="16384" width="3.85546875" style="1"/>
  </cols>
  <sheetData>
    <row r="1" spans="2:12" ht="33.75" customHeight="1" x14ac:dyDescent="0.2">
      <c r="B1" s="12" t="s">
        <v>45</v>
      </c>
      <c r="C1" s="14"/>
      <c r="D1" s="14"/>
      <c r="E1" s="14"/>
      <c r="F1" s="48"/>
      <c r="G1" s="48"/>
      <c r="I1" s="13"/>
      <c r="K1" s="3"/>
    </row>
    <row r="2" spans="2:12" ht="13.5" customHeight="1" x14ac:dyDescent="0.25">
      <c r="B2" s="5"/>
      <c r="L2" s="15"/>
    </row>
    <row r="3" spans="2:12" ht="30" customHeight="1" x14ac:dyDescent="0.2">
      <c r="B3" s="68" t="s">
        <v>45</v>
      </c>
      <c r="C3" s="68" t="s">
        <v>46</v>
      </c>
      <c r="D3" s="71" t="s">
        <v>47</v>
      </c>
      <c r="E3" s="71"/>
      <c r="F3" s="71"/>
      <c r="G3" s="71"/>
      <c r="H3" s="68" t="s">
        <v>48</v>
      </c>
      <c r="I3" s="68" t="s">
        <v>49</v>
      </c>
      <c r="K3" s="3"/>
      <c r="L3" s="4"/>
    </row>
    <row r="4" spans="2:12" s="2" customFormat="1" ht="26.25" customHeight="1" x14ac:dyDescent="0.2">
      <c r="B4" s="69"/>
      <c r="C4" s="69"/>
      <c r="D4" s="72" t="s">
        <v>61</v>
      </c>
      <c r="E4" s="72"/>
      <c r="F4" s="72"/>
      <c r="G4" s="72"/>
      <c r="H4" s="69"/>
      <c r="I4" s="69"/>
      <c r="L4" s="6"/>
    </row>
    <row r="5" spans="2:12" ht="21" customHeight="1" x14ac:dyDescent="0.2">
      <c r="B5" s="70"/>
      <c r="C5" s="70"/>
      <c r="D5" s="53">
        <v>1</v>
      </c>
      <c r="E5" s="51">
        <v>2</v>
      </c>
      <c r="F5" s="51">
        <v>3</v>
      </c>
      <c r="G5" s="52">
        <v>4</v>
      </c>
      <c r="H5" s="70"/>
      <c r="I5" s="70"/>
      <c r="L5" s="27"/>
    </row>
    <row r="6" spans="2:12" ht="21" customHeight="1" x14ac:dyDescent="0.2">
      <c r="B6" s="54" t="s">
        <v>54</v>
      </c>
      <c r="C6" s="54">
        <f>SUM(D6:G6)/4*84</f>
        <v>71.399999999999991</v>
      </c>
      <c r="D6" s="54">
        <v>1</v>
      </c>
      <c r="E6" s="54">
        <v>0.8</v>
      </c>
      <c r="F6" s="55">
        <v>0.6</v>
      </c>
      <c r="G6" s="55">
        <v>1</v>
      </c>
      <c r="H6" s="65">
        <v>40</v>
      </c>
      <c r="I6" s="65">
        <f>C6*8*H6</f>
        <v>22847.999999999996</v>
      </c>
      <c r="L6" s="27"/>
    </row>
    <row r="7" spans="2:12" ht="21" customHeight="1" x14ac:dyDescent="0.3">
      <c r="B7" s="54" t="s">
        <v>55</v>
      </c>
      <c r="C7" s="54">
        <f>SUM(D7:G7)/4*84</f>
        <v>84</v>
      </c>
      <c r="D7" s="54">
        <v>1</v>
      </c>
      <c r="E7" s="54">
        <v>1</v>
      </c>
      <c r="F7" s="55">
        <v>1</v>
      </c>
      <c r="G7" s="55">
        <v>1</v>
      </c>
      <c r="H7" s="65">
        <v>30</v>
      </c>
      <c r="I7" s="65">
        <f t="shared" ref="I7:I14" si="0">C7*8*H7</f>
        <v>20160</v>
      </c>
      <c r="L7" s="8"/>
    </row>
    <row r="8" spans="2:12" ht="21" customHeight="1" x14ac:dyDescent="0.3">
      <c r="B8" s="54" t="s">
        <v>50</v>
      </c>
      <c r="C8" s="54">
        <f t="shared" ref="C8:C14" si="1">SUM(D8:G8)/4*84</f>
        <v>84</v>
      </c>
      <c r="D8" s="54">
        <v>1</v>
      </c>
      <c r="E8" s="54">
        <v>1</v>
      </c>
      <c r="F8" s="55">
        <v>1</v>
      </c>
      <c r="G8" s="55">
        <v>1</v>
      </c>
      <c r="H8" s="65">
        <v>24</v>
      </c>
      <c r="I8" s="65">
        <f t="shared" si="0"/>
        <v>16128</v>
      </c>
      <c r="L8" s="8"/>
    </row>
    <row r="9" spans="2:12" ht="21" customHeight="1" x14ac:dyDescent="0.3">
      <c r="B9" s="54" t="s">
        <v>51</v>
      </c>
      <c r="C9" s="54">
        <f t="shared" si="1"/>
        <v>199.5</v>
      </c>
      <c r="D9" s="54">
        <v>1.5</v>
      </c>
      <c r="E9" s="54">
        <v>2</v>
      </c>
      <c r="F9" s="55">
        <v>3</v>
      </c>
      <c r="G9" s="55">
        <v>3</v>
      </c>
      <c r="H9" s="65">
        <v>18</v>
      </c>
      <c r="I9" s="65">
        <f t="shared" si="0"/>
        <v>28728</v>
      </c>
      <c r="L9" s="8"/>
    </row>
    <row r="10" spans="2:12" ht="21" customHeight="1" x14ac:dyDescent="0.3">
      <c r="B10" s="54" t="s">
        <v>56</v>
      </c>
      <c r="C10" s="54">
        <f t="shared" si="1"/>
        <v>65.100000000000009</v>
      </c>
      <c r="D10" s="54">
        <v>1</v>
      </c>
      <c r="E10" s="54">
        <v>0.6</v>
      </c>
      <c r="F10" s="55">
        <v>0.6</v>
      </c>
      <c r="G10" s="55">
        <v>0.9</v>
      </c>
      <c r="H10" s="65">
        <v>28</v>
      </c>
      <c r="I10" s="65">
        <f t="shared" si="0"/>
        <v>14582.400000000001</v>
      </c>
      <c r="L10" s="8"/>
    </row>
    <row r="11" spans="2:12" ht="21" customHeight="1" x14ac:dyDescent="0.3">
      <c r="B11" s="54" t="s">
        <v>57</v>
      </c>
      <c r="C11" s="54">
        <f t="shared" si="1"/>
        <v>147</v>
      </c>
      <c r="D11" s="54">
        <v>1</v>
      </c>
      <c r="E11" s="54">
        <v>1</v>
      </c>
      <c r="F11" s="55">
        <v>2</v>
      </c>
      <c r="G11" s="55">
        <v>3</v>
      </c>
      <c r="H11" s="65">
        <v>18</v>
      </c>
      <c r="I11" s="65">
        <f t="shared" si="0"/>
        <v>21168</v>
      </c>
      <c r="L11" s="8"/>
    </row>
    <row r="12" spans="2:12" ht="21" customHeight="1" x14ac:dyDescent="0.3">
      <c r="B12" s="54" t="s">
        <v>58</v>
      </c>
      <c r="C12" s="54">
        <f t="shared" si="1"/>
        <v>115.5</v>
      </c>
      <c r="D12" s="54">
        <v>2</v>
      </c>
      <c r="E12" s="54">
        <v>1.5</v>
      </c>
      <c r="F12" s="55">
        <v>1</v>
      </c>
      <c r="G12" s="55">
        <v>1</v>
      </c>
      <c r="H12" s="65">
        <v>28</v>
      </c>
      <c r="I12" s="65">
        <f t="shared" si="0"/>
        <v>25872</v>
      </c>
      <c r="L12" s="8"/>
    </row>
    <row r="13" spans="2:12" ht="21" customHeight="1" x14ac:dyDescent="0.3">
      <c r="B13" s="54" t="s">
        <v>59</v>
      </c>
      <c r="C13" s="54">
        <f t="shared" si="1"/>
        <v>39.9</v>
      </c>
      <c r="D13" s="54">
        <v>0.7</v>
      </c>
      <c r="E13" s="54">
        <v>0.3</v>
      </c>
      <c r="F13" s="55">
        <v>0.3</v>
      </c>
      <c r="G13" s="55">
        <v>0.6</v>
      </c>
      <c r="H13" s="65">
        <v>25</v>
      </c>
      <c r="I13" s="65">
        <f t="shared" si="0"/>
        <v>7980</v>
      </c>
      <c r="L13" s="8"/>
    </row>
    <row r="14" spans="2:12" ht="21" customHeight="1" x14ac:dyDescent="0.3">
      <c r="B14" s="54" t="s">
        <v>60</v>
      </c>
      <c r="C14" s="54">
        <f t="shared" si="1"/>
        <v>21</v>
      </c>
      <c r="D14" s="54">
        <v>0.3</v>
      </c>
      <c r="E14" s="54">
        <v>0.2</v>
      </c>
      <c r="F14" s="55">
        <v>0.2</v>
      </c>
      <c r="G14" s="55">
        <v>0.3</v>
      </c>
      <c r="H14" s="65">
        <v>35</v>
      </c>
      <c r="I14" s="65">
        <f t="shared" si="0"/>
        <v>5880</v>
      </c>
      <c r="L14" s="8"/>
    </row>
    <row r="15" spans="2:12" ht="21" customHeight="1" x14ac:dyDescent="0.3">
      <c r="B15" s="59"/>
      <c r="C15" s="60"/>
      <c r="D15" s="60"/>
      <c r="E15" s="60"/>
      <c r="F15" s="61"/>
      <c r="G15" s="61"/>
      <c r="H15" s="61"/>
      <c r="I15" s="62"/>
      <c r="L15" s="8"/>
    </row>
    <row r="16" spans="2:12" ht="21" customHeight="1" x14ac:dyDescent="0.3">
      <c r="B16" s="63" t="s">
        <v>44</v>
      </c>
      <c r="C16" s="57">
        <f>SUM(C6:C14)</f>
        <v>827.4</v>
      </c>
      <c r="D16" s="57"/>
      <c r="E16" s="57"/>
      <c r="F16" s="58"/>
      <c r="G16" s="58"/>
      <c r="H16" s="58"/>
      <c r="I16" s="66">
        <f>SUM(I6:I14)</f>
        <v>163346.4</v>
      </c>
      <c r="L16" s="8"/>
    </row>
    <row r="17" spans="2:12" ht="21" customHeight="1" x14ac:dyDescent="0.3">
      <c r="B17" s="49"/>
      <c r="C17" s="49"/>
      <c r="D17" s="49"/>
      <c r="E17" s="49"/>
      <c r="F17" s="50"/>
      <c r="G17" s="50"/>
      <c r="H17" s="64" t="s">
        <v>52</v>
      </c>
      <c r="I17" s="56">
        <v>0.15</v>
      </c>
      <c r="L17" s="8"/>
    </row>
    <row r="18" spans="2:12" ht="21" customHeight="1" x14ac:dyDescent="0.3">
      <c r="B18" s="49"/>
      <c r="C18" s="49"/>
      <c r="D18" s="49"/>
      <c r="E18" s="49"/>
      <c r="F18" s="50"/>
      <c r="G18" s="50"/>
      <c r="H18" s="50"/>
      <c r="I18" s="66">
        <f>I16*(1+I17)</f>
        <v>187848.36</v>
      </c>
      <c r="L18" s="8"/>
    </row>
    <row r="19" spans="2:12" ht="21" customHeight="1" x14ac:dyDescent="0.3">
      <c r="L19" s="8"/>
    </row>
    <row r="20" spans="2:12" ht="21" customHeight="1" x14ac:dyDescent="0.3">
      <c r="L20" s="7"/>
    </row>
    <row r="21" spans="2:12" ht="21" customHeight="1" x14ac:dyDescent="0.3">
      <c r="L21" s="7"/>
    </row>
    <row r="22" spans="2:12" ht="21" customHeight="1" x14ac:dyDescent="0.3">
      <c r="L22" s="7"/>
    </row>
    <row r="23" spans="2:12" ht="21" customHeight="1" x14ac:dyDescent="0.3">
      <c r="L23" s="7"/>
    </row>
    <row r="24" spans="2:12" ht="21" customHeight="1" x14ac:dyDescent="0.3">
      <c r="L24" s="7"/>
    </row>
    <row r="25" spans="2:12" ht="21" customHeight="1" x14ac:dyDescent="0.3">
      <c r="L25" s="7"/>
    </row>
    <row r="26" spans="2:12" ht="21" customHeight="1" x14ac:dyDescent="0.3">
      <c r="L26" s="7"/>
    </row>
    <row r="27" spans="2:12" ht="21" customHeight="1" x14ac:dyDescent="0.3">
      <c r="L27" s="7"/>
    </row>
    <row r="28" spans="2:12" ht="21" customHeight="1" x14ac:dyDescent="0.3">
      <c r="L28" s="7"/>
    </row>
    <row r="29" spans="2:12" ht="21" customHeight="1" x14ac:dyDescent="0.3">
      <c r="L29" s="7"/>
    </row>
    <row r="30" spans="2:12" ht="21" customHeight="1" x14ac:dyDescent="0.2"/>
    <row r="31" spans="2:12" ht="21" customHeight="1" x14ac:dyDescent="0.2"/>
    <row r="32" spans="2:12" ht="21" customHeight="1" x14ac:dyDescent="0.2"/>
    <row r="33" spans="12:12" ht="21" customHeight="1" x14ac:dyDescent="0.2"/>
    <row r="34" spans="12:12" ht="21" customHeight="1" x14ac:dyDescent="0.2"/>
    <row r="35" spans="12:12" ht="21" customHeight="1" x14ac:dyDescent="0.2"/>
    <row r="36" spans="12:12" ht="21" customHeight="1" x14ac:dyDescent="0.2"/>
    <row r="37" spans="12:12" ht="21" customHeight="1" x14ac:dyDescent="0.2"/>
    <row r="38" spans="12:12" ht="21" customHeight="1" x14ac:dyDescent="0.2"/>
    <row r="39" spans="12:12" ht="21" customHeight="1" x14ac:dyDescent="0.2"/>
    <row r="40" spans="12:12" ht="21" customHeight="1" x14ac:dyDescent="0.2"/>
    <row r="41" spans="12:12" ht="21" customHeight="1" x14ac:dyDescent="0.2"/>
    <row r="42" spans="12:12" ht="21" customHeight="1" x14ac:dyDescent="0.2"/>
    <row r="43" spans="12:12" ht="21" customHeight="1" x14ac:dyDescent="0.2"/>
    <row r="44" spans="12:12" ht="21" customHeight="1" x14ac:dyDescent="0.2"/>
    <row r="45" spans="12:12" ht="21" customHeight="1" x14ac:dyDescent="0.2"/>
    <row r="46" spans="12:12" ht="21" customHeight="1" x14ac:dyDescent="0.2"/>
    <row r="47" spans="12:12" ht="21" customHeight="1" x14ac:dyDescent="0.2"/>
    <row r="48" spans="12:12" ht="21" customHeight="1" x14ac:dyDescent="0.2">
      <c r="L48" s="27"/>
    </row>
  </sheetData>
  <mergeCells count="6">
    <mergeCell ref="B3:B5"/>
    <mergeCell ref="D3:G3"/>
    <mergeCell ref="D4:G4"/>
    <mergeCell ref="H3:H5"/>
    <mergeCell ref="I3:I5"/>
    <mergeCell ref="C3:C5"/>
  </mergeCell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WBS + Estimates</vt:lpstr>
      <vt:lpstr>Resource Plan</vt:lpstr>
      <vt:lpstr>'Resource Plan'!Заголовки_для_печати</vt:lpstr>
      <vt:lpstr>'WBS + Estimates'!Заголовки_для_печати</vt:lpstr>
      <vt:lpstr>'Resource Plan'!Область_печати</vt:lpstr>
      <vt:lpstr>'WBS + Estimates'!Область_печати</vt:lpstr>
    </vt:vector>
  </TitlesOfParts>
  <Manager/>
  <Company>Sergey Krasnov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subject/>
  <dc:creator>Sergey Krasnov</dc:creator>
  <cp:keywords/>
  <dc:description/>
  <cp:lastModifiedBy>Sergey Krasnov</cp:lastModifiedBy>
  <cp:lastPrinted>2017-01-24T21:27:19Z</cp:lastPrinted>
  <dcterms:created xsi:type="dcterms:W3CDTF">2010-06-09T16:05:03Z</dcterms:created>
  <dcterms:modified xsi:type="dcterms:W3CDTF">2017-12-29T00:39:49Z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