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X:\assafk\PROMISE\prioritizing\PTM\"/>
    </mc:Choice>
  </mc:AlternateContent>
  <xr:revisionPtr revIDLastSave="0" documentId="13_ncr:1_{B26B784A-26D9-48E7-A355-497D4AA51F52}" xr6:coauthVersionLast="47" xr6:coauthVersionMax="47" xr10:uidLastSave="{00000000-0000-0000-0000-000000000000}"/>
  <bookViews>
    <workbookView xWindow="2490" yWindow="2475" windowWidth="33165" windowHeight="17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2" i="1" l="1"/>
  <c r="C71" i="1"/>
  <c r="C70" i="1"/>
  <c r="C31" i="1"/>
  <c r="C60" i="1"/>
  <c r="C65" i="1"/>
  <c r="C64" i="1"/>
  <c r="C63" i="1"/>
  <c r="C62" i="1"/>
  <c r="C61" i="1"/>
  <c r="C59" i="1"/>
  <c r="C58" i="1"/>
  <c r="C57" i="1"/>
  <c r="C56" i="1"/>
  <c r="C55" i="1"/>
  <c r="C54" i="1"/>
  <c r="C53" i="1"/>
  <c r="C52" i="1"/>
  <c r="C51" i="1"/>
  <c r="C49" i="1"/>
  <c r="C48" i="1"/>
  <c r="C50" i="1"/>
  <c r="C30" i="1"/>
  <c r="C69" i="1" l="1"/>
  <c r="C68" i="1"/>
  <c r="C67" i="1"/>
  <c r="C66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 l="1"/>
  <c r="C33" i="1"/>
  <c r="C32" i="1"/>
  <c r="G16" i="1" s="1"/>
  <c r="H16" i="1" s="1"/>
  <c r="C29" i="1"/>
  <c r="C28" i="1"/>
  <c r="C27" i="1"/>
  <c r="C26" i="1"/>
  <c r="C24" i="1" l="1"/>
  <c r="C23" i="1"/>
  <c r="C22" i="1"/>
</calcChain>
</file>

<file path=xl/sharedStrings.xml><?xml version="1.0" encoding="utf-8"?>
<sst xmlns="http://schemas.openxmlformats.org/spreadsheetml/2006/main" count="227" uniqueCount="83">
  <si>
    <t>A</t>
  </si>
  <si>
    <t>D</t>
  </si>
  <si>
    <t>E</t>
  </si>
  <si>
    <t>G</t>
  </si>
  <si>
    <t>N</t>
  </si>
  <si>
    <t>Q</t>
  </si>
  <si>
    <t>C</t>
  </si>
  <si>
    <t>aa</t>
  </si>
  <si>
    <t>mass</t>
  </si>
  <si>
    <t>F</t>
  </si>
  <si>
    <t>H</t>
  </si>
  <si>
    <t>K</t>
  </si>
  <si>
    <t>L</t>
  </si>
  <si>
    <t>I</t>
  </si>
  <si>
    <t>M</t>
  </si>
  <si>
    <t>P</t>
  </si>
  <si>
    <t>R</t>
  </si>
  <si>
    <t>S</t>
  </si>
  <si>
    <t>T</t>
  </si>
  <si>
    <t>V</t>
  </si>
  <si>
    <t>W</t>
  </si>
  <si>
    <t>Y</t>
  </si>
  <si>
    <t>U</t>
  </si>
  <si>
    <t>base</t>
  </si>
  <si>
    <t>ox</t>
  </si>
  <si>
    <t>M(ox)</t>
  </si>
  <si>
    <t>H(ox)</t>
  </si>
  <si>
    <t>C(ox)</t>
  </si>
  <si>
    <t>W(ox)</t>
  </si>
  <si>
    <t>S(p)</t>
  </si>
  <si>
    <t>T(p)</t>
  </si>
  <si>
    <t>Y(p)</t>
  </si>
  <si>
    <t>K(G)</t>
  </si>
  <si>
    <t>K(ac)</t>
  </si>
  <si>
    <t>ac</t>
  </si>
  <si>
    <t>me</t>
  </si>
  <si>
    <t>K(me)</t>
  </si>
  <si>
    <t>T(me)</t>
  </si>
  <si>
    <t>S(me)</t>
  </si>
  <si>
    <t>E(me)</t>
  </si>
  <si>
    <t>D(me)</t>
  </si>
  <si>
    <t>L(me)</t>
  </si>
  <si>
    <t>I(me)</t>
  </si>
  <si>
    <t>R(me)</t>
  </si>
  <si>
    <t>Q(me)</t>
  </si>
  <si>
    <t>N(me)</t>
  </si>
  <si>
    <t>H(me)</t>
  </si>
  <si>
    <t>C(me)</t>
  </si>
  <si>
    <t>K(me2)</t>
  </si>
  <si>
    <t>R(me2)</t>
  </si>
  <si>
    <t>K(GG)</t>
  </si>
  <si>
    <t>K(GGR)</t>
  </si>
  <si>
    <t>K(GGRL)</t>
  </si>
  <si>
    <t>K(GGRLR)</t>
  </si>
  <si>
    <t>K(GGRLRL)</t>
  </si>
  <si>
    <t>K(GGRLRLV)</t>
  </si>
  <si>
    <t>K(GGRLRLVL)</t>
  </si>
  <si>
    <t>K(GGRLRLN)</t>
  </si>
  <si>
    <t>K(GGRLRLNM)</t>
  </si>
  <si>
    <t>K(GGT)</t>
  </si>
  <si>
    <t>K(GGTQ)</t>
  </si>
  <si>
    <t>K(GGTQE)</t>
  </si>
  <si>
    <t>K(QEQTGG)</t>
  </si>
  <si>
    <t>K(GGTQQ)</t>
  </si>
  <si>
    <t>K(GGTQQQ)</t>
  </si>
  <si>
    <t>N(d)</t>
  </si>
  <si>
    <t>Q(d)</t>
  </si>
  <si>
    <t>R(ci)</t>
  </si>
  <si>
    <t>d/ci</t>
  </si>
  <si>
    <t>K(GGI)</t>
  </si>
  <si>
    <t>K(GGIC)</t>
  </si>
  <si>
    <t>K(GGICY)</t>
  </si>
  <si>
    <t>K(me3)</t>
  </si>
  <si>
    <t>type</t>
  </si>
  <si>
    <t>general</t>
  </si>
  <si>
    <t>mass shift</t>
  </si>
  <si>
    <t>K(ox)</t>
  </si>
  <si>
    <t>P(ox)</t>
  </si>
  <si>
    <t>C(ca)</t>
  </si>
  <si>
    <t>ca</t>
  </si>
  <si>
    <t>C(cy)</t>
  </si>
  <si>
    <t>n</t>
  </si>
  <si>
    <t>n(ac)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</si>
</sst>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7"/>
  <sheetViews>
    <sheetView tabSelected="1" workbookViewId="0">
      <selection activeCell="A78" sqref="A78:XFD88"/>
    </sheetView>
  </sheetViews>
  <sheetFormatPr defaultRowHeight="15" x14ac:dyDescent="0.25"/>
  <cols>
    <col min="2" max="2" width="11.42578125" bestFit="1" customWidth="1"/>
    <col min="3" max="3" width="11.5703125" style="1" bestFit="1" customWidth="1"/>
  </cols>
  <sheetData>
    <row r="1" spans="1:8" x14ac:dyDescent="0.25">
      <c r="A1" t="s">
        <v>23</v>
      </c>
      <c r="B1" t="s">
        <v>7</v>
      </c>
      <c r="C1" s="1" t="s">
        <v>8</v>
      </c>
      <c r="D1" t="s">
        <v>73</v>
      </c>
    </row>
    <row r="2" spans="1:8" x14ac:dyDescent="0.25">
      <c r="A2" t="s">
        <v>0</v>
      </c>
      <c r="B2" t="s">
        <v>0</v>
      </c>
      <c r="C2" s="2">
        <v>71.037099999999995</v>
      </c>
      <c r="D2" t="s">
        <v>74</v>
      </c>
    </row>
    <row r="3" spans="1:8" x14ac:dyDescent="0.25">
      <c r="A3" t="s">
        <v>6</v>
      </c>
      <c r="B3" t="s">
        <v>6</v>
      </c>
      <c r="C3" s="2">
        <v>103.00920000000001</v>
      </c>
      <c r="D3" t="s">
        <v>74</v>
      </c>
    </row>
    <row r="4" spans="1:8" x14ac:dyDescent="0.25">
      <c r="A4" t="s">
        <v>1</v>
      </c>
      <c r="B4" t="s">
        <v>1</v>
      </c>
      <c r="C4" s="2">
        <v>115.0269</v>
      </c>
      <c r="D4" t="s">
        <v>74</v>
      </c>
    </row>
    <row r="5" spans="1:8" x14ac:dyDescent="0.25">
      <c r="A5" t="s">
        <v>2</v>
      </c>
      <c r="B5" t="s">
        <v>2</v>
      </c>
      <c r="C5" s="2">
        <v>129.04259999999999</v>
      </c>
      <c r="D5" t="s">
        <v>74</v>
      </c>
    </row>
    <row r="6" spans="1:8" x14ac:dyDescent="0.25">
      <c r="A6" t="s">
        <v>3</v>
      </c>
      <c r="B6" t="s">
        <v>3</v>
      </c>
      <c r="C6" s="2">
        <v>57.021500000000003</v>
      </c>
      <c r="D6" t="s">
        <v>74</v>
      </c>
    </row>
    <row r="7" spans="1:8" x14ac:dyDescent="0.25">
      <c r="A7" t="s">
        <v>4</v>
      </c>
      <c r="B7" t="s">
        <v>4</v>
      </c>
      <c r="C7" s="2">
        <v>114.0429</v>
      </c>
      <c r="D7" t="s">
        <v>74</v>
      </c>
    </row>
    <row r="8" spans="1:8" x14ac:dyDescent="0.25">
      <c r="A8" t="s">
        <v>5</v>
      </c>
      <c r="B8" t="s">
        <v>5</v>
      </c>
      <c r="C8" s="2">
        <v>128.05860000000001</v>
      </c>
      <c r="D8" t="s">
        <v>74</v>
      </c>
    </row>
    <row r="9" spans="1:8" x14ac:dyDescent="0.25">
      <c r="A9" t="s">
        <v>9</v>
      </c>
      <c r="B9" t="s">
        <v>9</v>
      </c>
      <c r="C9" s="2">
        <v>147.0684</v>
      </c>
      <c r="D9" t="s">
        <v>74</v>
      </c>
    </row>
    <row r="10" spans="1:8" x14ac:dyDescent="0.25">
      <c r="A10" t="s">
        <v>10</v>
      </c>
      <c r="B10" t="s">
        <v>10</v>
      </c>
      <c r="C10" s="2">
        <v>137.05889999999999</v>
      </c>
      <c r="D10" t="s">
        <v>74</v>
      </c>
    </row>
    <row r="11" spans="1:8" x14ac:dyDescent="0.25">
      <c r="A11" t="s">
        <v>11</v>
      </c>
      <c r="B11" t="s">
        <v>11</v>
      </c>
      <c r="C11" s="2">
        <v>128.095</v>
      </c>
      <c r="D11" t="s">
        <v>74</v>
      </c>
    </row>
    <row r="12" spans="1:8" x14ac:dyDescent="0.25">
      <c r="A12" t="s">
        <v>12</v>
      </c>
      <c r="B12" t="s">
        <v>12</v>
      </c>
      <c r="C12" s="2">
        <v>113.08410000000001</v>
      </c>
      <c r="D12" t="s">
        <v>74</v>
      </c>
    </row>
    <row r="13" spans="1:8" x14ac:dyDescent="0.25">
      <c r="A13" t="s">
        <v>13</v>
      </c>
      <c r="B13" t="s">
        <v>13</v>
      </c>
      <c r="C13" s="2">
        <v>113.08410000000001</v>
      </c>
      <c r="D13" t="s">
        <v>74</v>
      </c>
    </row>
    <row r="14" spans="1:8" x14ac:dyDescent="0.25">
      <c r="A14" t="s">
        <v>14</v>
      </c>
      <c r="B14" t="s">
        <v>14</v>
      </c>
      <c r="C14" s="2">
        <v>131.04050000000001</v>
      </c>
      <c r="D14" t="s">
        <v>74</v>
      </c>
    </row>
    <row r="15" spans="1:8" x14ac:dyDescent="0.25">
      <c r="A15" t="s">
        <v>15</v>
      </c>
      <c r="B15" t="s">
        <v>15</v>
      </c>
      <c r="C15" s="2">
        <v>97.052800000000005</v>
      </c>
      <c r="D15" t="s">
        <v>74</v>
      </c>
    </row>
    <row r="16" spans="1:8" x14ac:dyDescent="0.25">
      <c r="A16" t="s">
        <v>16</v>
      </c>
      <c r="B16" t="s">
        <v>16</v>
      </c>
      <c r="C16" s="2">
        <v>156.1011</v>
      </c>
      <c r="D16" t="s">
        <v>74</v>
      </c>
      <c r="G16">
        <f>C14+C32+C11+C21</f>
        <v>607.31530000000009</v>
      </c>
      <c r="H16">
        <f>G16-C14-C11</f>
        <v>348.17980000000011</v>
      </c>
    </row>
    <row r="17" spans="1:4" x14ac:dyDescent="0.25">
      <c r="A17" t="s">
        <v>17</v>
      </c>
      <c r="B17" t="s">
        <v>17</v>
      </c>
      <c r="C17" s="2">
        <v>87.031999999999996</v>
      </c>
      <c r="D17" t="s">
        <v>74</v>
      </c>
    </row>
    <row r="18" spans="1:4" x14ac:dyDescent="0.25">
      <c r="A18" t="s">
        <v>18</v>
      </c>
      <c r="B18" t="s">
        <v>18</v>
      </c>
      <c r="C18" s="2">
        <v>101.04770000000001</v>
      </c>
      <c r="D18" t="s">
        <v>74</v>
      </c>
    </row>
    <row r="19" spans="1:4" x14ac:dyDescent="0.25">
      <c r="A19" t="s">
        <v>19</v>
      </c>
      <c r="B19" t="s">
        <v>19</v>
      </c>
      <c r="C19" s="2">
        <v>99.068399999999997</v>
      </c>
      <c r="D19" t="s">
        <v>74</v>
      </c>
    </row>
    <row r="20" spans="1:4" x14ac:dyDescent="0.25">
      <c r="A20" t="s">
        <v>20</v>
      </c>
      <c r="B20" t="s">
        <v>20</v>
      </c>
      <c r="C20" s="2">
        <v>186.07929999999999</v>
      </c>
      <c r="D20" t="s">
        <v>74</v>
      </c>
    </row>
    <row r="21" spans="1:4" x14ac:dyDescent="0.25">
      <c r="A21" t="s">
        <v>21</v>
      </c>
      <c r="B21" t="s">
        <v>21</v>
      </c>
      <c r="C21" s="2">
        <v>163.0633</v>
      </c>
      <c r="D21" t="s">
        <v>74</v>
      </c>
    </row>
    <row r="22" spans="1:4" x14ac:dyDescent="0.25">
      <c r="A22" t="s">
        <v>21</v>
      </c>
      <c r="B22" t="s">
        <v>31</v>
      </c>
      <c r="C22" s="2">
        <f>C21+79.96633</f>
        <v>243.02963</v>
      </c>
      <c r="D22" t="s">
        <v>74</v>
      </c>
    </row>
    <row r="23" spans="1:4" x14ac:dyDescent="0.25">
      <c r="A23" t="s">
        <v>18</v>
      </c>
      <c r="B23" t="s">
        <v>30</v>
      </c>
      <c r="C23" s="2">
        <f>C18+79.96633</f>
        <v>181.01402999999999</v>
      </c>
      <c r="D23" t="s">
        <v>74</v>
      </c>
    </row>
    <row r="24" spans="1:4" x14ac:dyDescent="0.25">
      <c r="A24" t="s">
        <v>17</v>
      </c>
      <c r="B24" t="s">
        <v>29</v>
      </c>
      <c r="C24" s="2">
        <f>C17+79.96633</f>
        <v>166.99833000000001</v>
      </c>
      <c r="D24" t="s">
        <v>74</v>
      </c>
    </row>
    <row r="25" spans="1:4" x14ac:dyDescent="0.25">
      <c r="A25" t="s">
        <v>22</v>
      </c>
      <c r="B25" t="s">
        <v>22</v>
      </c>
      <c r="C25" s="2">
        <v>150.95359999999999</v>
      </c>
      <c r="D25" t="s">
        <v>74</v>
      </c>
    </row>
    <row r="26" spans="1:4" x14ac:dyDescent="0.25">
      <c r="A26" t="s">
        <v>14</v>
      </c>
      <c r="B26" t="s">
        <v>25</v>
      </c>
      <c r="C26" s="2">
        <f>C14+C73</f>
        <v>147.03541000000001</v>
      </c>
      <c r="D26" t="s">
        <v>74</v>
      </c>
    </row>
    <row r="27" spans="1:4" x14ac:dyDescent="0.25">
      <c r="A27" t="s">
        <v>10</v>
      </c>
      <c r="B27" t="s">
        <v>26</v>
      </c>
      <c r="C27" s="2">
        <f>C10+C73</f>
        <v>153.05381</v>
      </c>
      <c r="D27" t="s">
        <v>74</v>
      </c>
    </row>
    <row r="28" spans="1:4" x14ac:dyDescent="0.25">
      <c r="A28" t="s">
        <v>6</v>
      </c>
      <c r="B28" t="s">
        <v>27</v>
      </c>
      <c r="C28" s="2">
        <f>C3+C73</f>
        <v>119.00411000000001</v>
      </c>
      <c r="D28" t="s">
        <v>74</v>
      </c>
    </row>
    <row r="29" spans="1:4" x14ac:dyDescent="0.25">
      <c r="A29" t="s">
        <v>20</v>
      </c>
      <c r="B29" t="s">
        <v>28</v>
      </c>
      <c r="C29" s="2">
        <f>C20+C73</f>
        <v>202.07420999999999</v>
      </c>
      <c r="D29" t="s">
        <v>74</v>
      </c>
    </row>
    <row r="30" spans="1:4" x14ac:dyDescent="0.25">
      <c r="A30" t="s">
        <v>11</v>
      </c>
      <c r="B30" t="s">
        <v>76</v>
      </c>
      <c r="C30" s="2">
        <f>C11+C73</f>
        <v>144.08991</v>
      </c>
      <c r="D30" t="s">
        <v>74</v>
      </c>
    </row>
    <row r="31" spans="1:4" x14ac:dyDescent="0.25">
      <c r="A31" t="s">
        <v>15</v>
      </c>
      <c r="B31" t="s">
        <v>77</v>
      </c>
      <c r="C31" s="2">
        <f>C15+C73</f>
        <v>113.04771000000001</v>
      </c>
      <c r="D31" t="s">
        <v>74</v>
      </c>
    </row>
    <row r="32" spans="1:4" x14ac:dyDescent="0.25">
      <c r="A32" t="s">
        <v>11</v>
      </c>
      <c r="B32" t="s">
        <v>32</v>
      </c>
      <c r="C32" s="2">
        <f>C11+C6</f>
        <v>185.1165</v>
      </c>
      <c r="D32" t="s">
        <v>74</v>
      </c>
    </row>
    <row r="33" spans="1:4" x14ac:dyDescent="0.25">
      <c r="A33" t="s">
        <v>11</v>
      </c>
      <c r="B33" t="s">
        <v>33</v>
      </c>
      <c r="C33" s="2">
        <f>C11+C74</f>
        <v>170.10556</v>
      </c>
      <c r="D33" t="s">
        <v>74</v>
      </c>
    </row>
    <row r="34" spans="1:4" x14ac:dyDescent="0.25">
      <c r="A34" t="s">
        <v>11</v>
      </c>
      <c r="B34" t="s">
        <v>36</v>
      </c>
      <c r="C34" s="2">
        <f>C11+C75</f>
        <v>142.11064999999999</v>
      </c>
      <c r="D34" t="s">
        <v>74</v>
      </c>
    </row>
    <row r="35" spans="1:4" x14ac:dyDescent="0.25">
      <c r="A35" t="s">
        <v>18</v>
      </c>
      <c r="B35" t="s">
        <v>37</v>
      </c>
      <c r="C35" s="2">
        <f>C18+C75</f>
        <v>115.06335000000001</v>
      </c>
      <c r="D35" t="s">
        <v>74</v>
      </c>
    </row>
    <row r="36" spans="1:4" x14ac:dyDescent="0.25">
      <c r="A36" t="s">
        <v>17</v>
      </c>
      <c r="B36" t="s">
        <v>38</v>
      </c>
      <c r="C36" s="2">
        <f>C17+C75</f>
        <v>101.04765</v>
      </c>
      <c r="D36" t="s">
        <v>74</v>
      </c>
    </row>
    <row r="37" spans="1:4" x14ac:dyDescent="0.25">
      <c r="A37" t="s">
        <v>2</v>
      </c>
      <c r="B37" t="s">
        <v>39</v>
      </c>
      <c r="C37" s="2">
        <f>C5+C75</f>
        <v>143.05824999999999</v>
      </c>
      <c r="D37" t="s">
        <v>74</v>
      </c>
    </row>
    <row r="38" spans="1:4" x14ac:dyDescent="0.25">
      <c r="A38" t="s">
        <v>1</v>
      </c>
      <c r="B38" t="s">
        <v>40</v>
      </c>
      <c r="C38" s="2">
        <f>C4+C75</f>
        <v>129.04255000000001</v>
      </c>
      <c r="D38" t="s">
        <v>74</v>
      </c>
    </row>
    <row r="39" spans="1:4" x14ac:dyDescent="0.25">
      <c r="A39" t="s">
        <v>12</v>
      </c>
      <c r="B39" t="s">
        <v>41</v>
      </c>
      <c r="C39" s="2">
        <f>C12+C75</f>
        <v>127.09975</v>
      </c>
      <c r="D39" t="s">
        <v>74</v>
      </c>
    </row>
    <row r="40" spans="1:4" x14ac:dyDescent="0.25">
      <c r="A40" t="s">
        <v>13</v>
      </c>
      <c r="B40" t="s">
        <v>42</v>
      </c>
      <c r="C40" s="2">
        <f>C13+C75</f>
        <v>127.09975</v>
      </c>
      <c r="D40" t="s">
        <v>74</v>
      </c>
    </row>
    <row r="41" spans="1:4" x14ac:dyDescent="0.25">
      <c r="A41" t="s">
        <v>16</v>
      </c>
      <c r="B41" t="s">
        <v>43</v>
      </c>
      <c r="C41" s="2">
        <f>C16+C75</f>
        <v>170.11675</v>
      </c>
      <c r="D41" t="s">
        <v>74</v>
      </c>
    </row>
    <row r="42" spans="1:4" x14ac:dyDescent="0.25">
      <c r="A42" t="s">
        <v>5</v>
      </c>
      <c r="B42" t="s">
        <v>44</v>
      </c>
      <c r="C42" s="2">
        <f>C8+C75</f>
        <v>142.07425000000001</v>
      </c>
      <c r="D42" t="s">
        <v>74</v>
      </c>
    </row>
    <row r="43" spans="1:4" x14ac:dyDescent="0.25">
      <c r="A43" t="s">
        <v>4</v>
      </c>
      <c r="B43" t="s">
        <v>45</v>
      </c>
      <c r="C43" s="2">
        <f>C7+C75</f>
        <v>128.05855</v>
      </c>
      <c r="D43" t="s">
        <v>74</v>
      </c>
    </row>
    <row r="44" spans="1:4" x14ac:dyDescent="0.25">
      <c r="A44" t="s">
        <v>10</v>
      </c>
      <c r="B44" t="s">
        <v>46</v>
      </c>
      <c r="C44" s="2">
        <f>C10+C75</f>
        <v>151.07454999999999</v>
      </c>
      <c r="D44" t="s">
        <v>74</v>
      </c>
    </row>
    <row r="45" spans="1:4" x14ac:dyDescent="0.25">
      <c r="A45" t="s">
        <v>6</v>
      </c>
      <c r="B45" t="s">
        <v>47</v>
      </c>
      <c r="C45" s="2">
        <f>C3+C75</f>
        <v>117.02485000000001</v>
      </c>
      <c r="D45" t="s">
        <v>74</v>
      </c>
    </row>
    <row r="46" spans="1:4" x14ac:dyDescent="0.25">
      <c r="A46" t="s">
        <v>11</v>
      </c>
      <c r="B46" t="s">
        <v>48</v>
      </c>
      <c r="C46" s="2">
        <f>C11+(2*C75)</f>
        <v>156.12630000000001</v>
      </c>
      <c r="D46" t="s">
        <v>74</v>
      </c>
    </row>
    <row r="47" spans="1:4" x14ac:dyDescent="0.25">
      <c r="A47" t="s">
        <v>16</v>
      </c>
      <c r="B47" t="s">
        <v>49</v>
      </c>
      <c r="C47" s="2">
        <f>C16+(2*C75)</f>
        <v>184.13240000000002</v>
      </c>
      <c r="D47" t="s">
        <v>74</v>
      </c>
    </row>
    <row r="48" spans="1:4" x14ac:dyDescent="0.25">
      <c r="A48" t="s">
        <v>11</v>
      </c>
      <c r="B48" t="s">
        <v>50</v>
      </c>
      <c r="C48" s="2">
        <f>114.0429+C11</f>
        <v>242.1379</v>
      </c>
      <c r="D48" t="s">
        <v>74</v>
      </c>
    </row>
    <row r="49" spans="1:4" x14ac:dyDescent="0.25">
      <c r="A49" t="s">
        <v>11</v>
      </c>
      <c r="B49" t="s">
        <v>51</v>
      </c>
      <c r="C49" s="2">
        <f>270.144+C11</f>
        <v>398.23900000000003</v>
      </c>
      <c r="D49" t="s">
        <v>74</v>
      </c>
    </row>
    <row r="50" spans="1:4" x14ac:dyDescent="0.25">
      <c r="A50" t="s">
        <v>11</v>
      </c>
      <c r="B50" t="s">
        <v>52</v>
      </c>
      <c r="C50" s="2">
        <f>383.2281+C11</f>
        <v>511.32309999999995</v>
      </c>
      <c r="D50" t="s">
        <v>74</v>
      </c>
    </row>
    <row r="51" spans="1:4" x14ac:dyDescent="0.25">
      <c r="A51" t="s">
        <v>11</v>
      </c>
      <c r="B51" t="s">
        <v>53</v>
      </c>
      <c r="C51" s="2">
        <f>539.3292+C11</f>
        <v>667.42420000000004</v>
      </c>
      <c r="D51" t="s">
        <v>74</v>
      </c>
    </row>
    <row r="52" spans="1:4" x14ac:dyDescent="0.25">
      <c r="A52" t="s">
        <v>11</v>
      </c>
      <c r="B52" t="s">
        <v>54</v>
      </c>
      <c r="C52" s="2">
        <f>652.4133+C11</f>
        <v>780.50830000000008</v>
      </c>
      <c r="D52" t="s">
        <v>74</v>
      </c>
    </row>
    <row r="53" spans="1:4" x14ac:dyDescent="0.25">
      <c r="A53" t="s">
        <v>11</v>
      </c>
      <c r="B53" t="s">
        <v>55</v>
      </c>
      <c r="C53" s="2">
        <f>751.4817+C11</f>
        <v>879.57670000000007</v>
      </c>
      <c r="D53" t="s">
        <v>74</v>
      </c>
    </row>
    <row r="54" spans="1:4" x14ac:dyDescent="0.25">
      <c r="A54" t="s">
        <v>11</v>
      </c>
      <c r="B54" t="s">
        <v>56</v>
      </c>
      <c r="C54" s="2">
        <f>864.5658+C11</f>
        <v>992.66079999999999</v>
      </c>
      <c r="D54" t="s">
        <v>74</v>
      </c>
    </row>
    <row r="55" spans="1:4" x14ac:dyDescent="0.25">
      <c r="A55" t="s">
        <v>11</v>
      </c>
      <c r="B55" t="s">
        <v>57</v>
      </c>
      <c r="C55" s="2">
        <f>766.4562+C11</f>
        <v>894.55119999999999</v>
      </c>
      <c r="D55" t="s">
        <v>74</v>
      </c>
    </row>
    <row r="56" spans="1:4" x14ac:dyDescent="0.25">
      <c r="A56" t="s">
        <v>11</v>
      </c>
      <c r="B56" t="s">
        <v>58</v>
      </c>
      <c r="C56" s="2">
        <f>897.4967+C11</f>
        <v>1025.5916999999999</v>
      </c>
      <c r="D56" t="s">
        <v>74</v>
      </c>
    </row>
    <row r="57" spans="1:4" x14ac:dyDescent="0.25">
      <c r="A57" t="s">
        <v>11</v>
      </c>
      <c r="B57" t="s">
        <v>59</v>
      </c>
      <c r="C57" s="2">
        <f>215.0906+C11</f>
        <v>343.18560000000002</v>
      </c>
      <c r="D57" t="s">
        <v>74</v>
      </c>
    </row>
    <row r="58" spans="1:4" x14ac:dyDescent="0.25">
      <c r="A58" t="s">
        <v>11</v>
      </c>
      <c r="B58" t="s">
        <v>60</v>
      </c>
      <c r="C58" s="2">
        <f>343.1492+C11</f>
        <v>471.24419999999998</v>
      </c>
      <c r="D58" t="s">
        <v>74</v>
      </c>
    </row>
    <row r="59" spans="1:4" x14ac:dyDescent="0.25">
      <c r="A59" t="s">
        <v>11</v>
      </c>
      <c r="B59" t="s">
        <v>61</v>
      </c>
      <c r="C59" s="2">
        <f>472.1918+C11</f>
        <v>600.28679999999997</v>
      </c>
      <c r="D59" t="s">
        <v>74</v>
      </c>
    </row>
    <row r="60" spans="1:4" x14ac:dyDescent="0.25">
      <c r="A60" t="s">
        <v>11</v>
      </c>
      <c r="B60" t="s">
        <v>62</v>
      </c>
      <c r="C60" s="2">
        <f>600.2504+C11</f>
        <v>728.34540000000004</v>
      </c>
      <c r="D60" t="s">
        <v>74</v>
      </c>
    </row>
    <row r="61" spans="1:4" x14ac:dyDescent="0.25">
      <c r="A61" t="s">
        <v>11</v>
      </c>
      <c r="B61" t="s">
        <v>63</v>
      </c>
      <c r="C61" s="2">
        <f>471.2078+C11</f>
        <v>599.30280000000005</v>
      </c>
      <c r="D61" t="s">
        <v>74</v>
      </c>
    </row>
    <row r="62" spans="1:4" x14ac:dyDescent="0.25">
      <c r="A62" t="s">
        <v>11</v>
      </c>
      <c r="B62" t="s">
        <v>64</v>
      </c>
      <c r="C62" s="2">
        <f>599.2663+C11</f>
        <v>727.36130000000003</v>
      </c>
      <c r="D62" t="s">
        <v>74</v>
      </c>
    </row>
    <row r="63" spans="1:4" x14ac:dyDescent="0.25">
      <c r="A63" t="s">
        <v>11</v>
      </c>
      <c r="B63" t="s">
        <v>69</v>
      </c>
      <c r="C63" s="2">
        <f>227.127+C11</f>
        <v>355.22199999999998</v>
      </c>
      <c r="D63" t="s">
        <v>74</v>
      </c>
    </row>
    <row r="64" spans="1:4" x14ac:dyDescent="0.25">
      <c r="A64" t="s">
        <v>11</v>
      </c>
      <c r="B64" t="s">
        <v>70</v>
      </c>
      <c r="C64" s="2">
        <f>330.1362+C11</f>
        <v>458.23119999999994</v>
      </c>
      <c r="D64" t="s">
        <v>74</v>
      </c>
    </row>
    <row r="65" spans="1:4" x14ac:dyDescent="0.25">
      <c r="A65" t="s">
        <v>11</v>
      </c>
      <c r="B65" t="s">
        <v>71</v>
      </c>
      <c r="C65" s="2">
        <f>493.1995+C11</f>
        <v>621.29449999999997</v>
      </c>
      <c r="D65" t="s">
        <v>74</v>
      </c>
    </row>
    <row r="66" spans="1:4" x14ac:dyDescent="0.25">
      <c r="A66" t="s">
        <v>4</v>
      </c>
      <c r="B66" t="s">
        <v>65</v>
      </c>
      <c r="C66" s="2">
        <f>C7+C76</f>
        <v>115.02692</v>
      </c>
      <c r="D66" t="s">
        <v>74</v>
      </c>
    </row>
    <row r="67" spans="1:4" x14ac:dyDescent="0.25">
      <c r="A67" t="s">
        <v>5</v>
      </c>
      <c r="B67" t="s">
        <v>66</v>
      </c>
      <c r="C67" s="2">
        <f>C8+C76</f>
        <v>129.04262</v>
      </c>
      <c r="D67" t="s">
        <v>74</v>
      </c>
    </row>
    <row r="68" spans="1:4" x14ac:dyDescent="0.25">
      <c r="A68" t="s">
        <v>16</v>
      </c>
      <c r="B68" t="s">
        <v>67</v>
      </c>
      <c r="C68" s="2">
        <f>C16+C76</f>
        <v>157.08511999999999</v>
      </c>
      <c r="D68" t="s">
        <v>74</v>
      </c>
    </row>
    <row r="69" spans="1:4" x14ac:dyDescent="0.25">
      <c r="A69" t="s">
        <v>11</v>
      </c>
      <c r="B69" t="s">
        <v>72</v>
      </c>
      <c r="C69" s="2">
        <f>C11+(3*C75)</f>
        <v>170.14195000000001</v>
      </c>
      <c r="D69" t="s">
        <v>74</v>
      </c>
    </row>
    <row r="70" spans="1:4" x14ac:dyDescent="0.25">
      <c r="A70" t="s">
        <v>6</v>
      </c>
      <c r="B70" t="s">
        <v>78</v>
      </c>
      <c r="C70" s="2">
        <f>C3+C77</f>
        <v>160.03070000000002</v>
      </c>
      <c r="D70" t="s">
        <v>74</v>
      </c>
    </row>
    <row r="71" spans="1:4" x14ac:dyDescent="0.25">
      <c r="A71" t="s">
        <v>6</v>
      </c>
      <c r="B71" t="s">
        <v>80</v>
      </c>
      <c r="C71" s="2">
        <f>119.0041+C3</f>
        <v>222.01330000000002</v>
      </c>
      <c r="D71" t="s">
        <v>74</v>
      </c>
    </row>
    <row r="72" spans="1:4" x14ac:dyDescent="0.25">
      <c r="A72" t="s">
        <v>81</v>
      </c>
      <c r="B72" t="s">
        <v>82</v>
      </c>
      <c r="C72" s="2">
        <f>C74</f>
        <v>42.010559999999998</v>
      </c>
      <c r="D72" t="s">
        <v>74</v>
      </c>
    </row>
    <row r="73" spans="1:4" x14ac:dyDescent="0.25">
      <c r="A73" t="s">
        <v>24</v>
      </c>
      <c r="C73" s="2">
        <v>15.994910000000001</v>
      </c>
      <c r="D73" t="s">
        <v>75</v>
      </c>
    </row>
    <row r="74" spans="1:4" x14ac:dyDescent="0.25">
      <c r="A74" t="s">
        <v>34</v>
      </c>
      <c r="C74" s="2">
        <v>42.010559999999998</v>
      </c>
      <c r="D74" t="s">
        <v>75</v>
      </c>
    </row>
    <row r="75" spans="1:4" x14ac:dyDescent="0.25">
      <c r="A75" t="s">
        <v>35</v>
      </c>
      <c r="C75" s="2">
        <v>14.015650000000001</v>
      </c>
      <c r="D75" t="s">
        <v>75</v>
      </c>
    </row>
    <row r="76" spans="1:4" x14ac:dyDescent="0.25">
      <c r="A76" t="s">
        <v>68</v>
      </c>
      <c r="C76" s="2">
        <v>0.98402000000000001</v>
      </c>
      <c r="D76" t="s">
        <v>75</v>
      </c>
    </row>
    <row r="77" spans="1:4" x14ac:dyDescent="0.25">
      <c r="A77" t="s">
        <v>79</v>
      </c>
      <c r="C77" s="1">
        <v>57.021500000000003</v>
      </c>
      <c r="D77" t="s">
        <v>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Weizmann Institute of Sceince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Assaf Kacen</dc:creator>
  <cp:lastModifiedBy>Assaf Kacen</cp:lastModifiedBy>
  <dcterms:created xsi:type="dcterms:W3CDTF">2018-04-24T09:02:23Z</dcterms:created>
  <dcterms:modified xsi:type="dcterms:W3CDTF">2022-08-04T08:30:50Z</dcterms:modified>
</cp:coreProperties>
</file>