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<sst xmlns="http://schemas.openxmlformats.org/spreadsheetml/2006/main" count="132" uniqueCount="127">
  <si>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</si>
  <si>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</si>
  <si>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</si>
  <si>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</si>
  <si>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</si>
  <si>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</si>
  <si>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</si>
  <si>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</si>
  <si>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</si>
  <si>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</si>
  <si>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</si>
  <si>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</si>
  <si>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</si>
  <si>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</si>
  <si>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</si>
  <si>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</si>
  <si>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</si>
  <si>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</si>
  <si>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</si>
  <si>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</si>
  <si>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</si>
  <si>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</si>
  <si>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</si>
  <si>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</si>
  <si>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</si>
  <si>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</si>
  <si>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</si>
  <si>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</si>
  <si>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</si>
  <si>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</si>
  <si>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</si>
  <si>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</si>
  <si>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</si>
  <si>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</si>
  <si>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</si>
  <si>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</si>
  <si>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</si>
  <si>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</si>
  <si>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</si>
  <si>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</si>
  <si>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</si>
  <si>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</si>
  <si>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</si>
  <si>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</si>
  <si>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</si>
  <si>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</si>
  <si>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</si>
  <si>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</si>
  <si>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</si>
  <si>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</si>
  <si>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</si>
  <si>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</si>
  <si>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</si>
  <si>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</si>
  <si>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</si>
  <si>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</si>
  <si>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</si>
  <si>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</si>
  <si>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</si>
  <si>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</si>
  <si>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</si>
  <si>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</si>
  <si>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</si>
  <si>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</si>
  <si>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</si>
  <si>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</si>
  <si>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</si>
  <si>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</si>
  <si>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</si>
  <si>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</si>
  <si>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</si>
  <si>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</si>
  <si>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</si>
  <si>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</si>
  <si>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</si>
  <si>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</si>
  <si>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</si>
  <si>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</si>
  <si>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</si>
  <si>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</si>
  <si>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</si>
  <si>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</si>
  <si>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</si>
  <si>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</si>
  <si>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</si>
  <si>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</si>
  <si>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</si>
  <si>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</si>
  <si>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</si>
  <si>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</si>
  <si>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</si>
  <si>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</si>
  <si>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</si>
  <si>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</si>
  <si>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</si>
  <si>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</si>
  <si>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</si>
  <si>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</si>
  <si>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</si>
  <si>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</si>
  <si>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</si>
  <si>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</si>
  <si>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</si>
  <si>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</si>
  <si>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</si>
  <si>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</si>
  <si>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</si>
  <si>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</si>
  <si>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</si>
  <si>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</si>
  <si>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</si>
  <si>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</si>
  <si>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</si>
  <si>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</si>
  <si>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</si>
  <si>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</si>
  <si>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</si>
  <si>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</si>
  <si>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</si>
  <si>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</si>
  <si>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</si>
  <si>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</si>
  <si>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</si>
  <si>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</si>
  <si>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</si>
  <si>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CMC-1239</t>
  </si>
  <si>
    <t>Deneme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</si>
</sst>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20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20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42928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CMC-1239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42957</v>
      </c>
      <c r="G18" s="40">
        <f>Record_CMC!F31</f>
        <v>42957</v>
      </c>
      <c r="H18" s="141">
        <f>Record_CMC!G31</f>
        <v>42957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29</v>
      </c>
      <c r="G19" s="118">
        <f>Record_CMC!F32</f>
        <v>29</v>
      </c>
      <c r="H19" s="142">
        <f>Record_CMC!G32</f>
        <v>29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25.9</v>
      </c>
      <c r="G22" s="33">
        <f>Record_CMC!F27</f>
        <v>26.4</v>
      </c>
      <c r="H22" s="144">
        <f>Record_CMC!G27</f>
        <v>24.3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35.799999999999997</v>
      </c>
      <c r="G24" s="25">
        <f>Record_CMC!F34</f>
        <v>34.299999999999997</v>
      </c>
      <c r="H24" s="130">
        <f>Record_CMC!G34</f>
        <v>33.9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24.5</v>
      </c>
      <c r="G25" s="31">
        <f>Record_CMC!F25</f>
        <v>24.5</v>
      </c>
      <c r="H25" s="143">
        <f>Record_CMC!G25</f>
        <v>24.5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24.8</v>
      </c>
      <c r="G26" s="31">
        <f>Record_CMC!F36</f>
        <v>24.8</v>
      </c>
      <c r="H26" s="143">
        <f>Record_CMC!G36</f>
        <v>24.8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10.69</v>
      </c>
      <c r="G27" s="25">
        <f>Record_CMC!F38</f>
        <v>17.43</v>
      </c>
      <c r="H27" s="130">
        <f>Record_CMC!G38</f>
        <v>9.75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6.64</v>
      </c>
      <c r="G28" s="25">
        <f>Record_CMC!F39</f>
        <v>7.14</v>
      </c>
      <c r="H28" s="130">
        <f>Record_CMC!G39</f>
        <v>11.29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10.11</v>
      </c>
      <c r="G29" s="25">
        <f>Record_CMC!F40</f>
        <v>9.2899999999999991</v>
      </c>
      <c r="H29" s="130">
        <f>Record_CMC!G40</f>
        <v>12.68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7.12</v>
      </c>
      <c r="G30" s="25">
        <f>Record_CMC!F41</f>
        <v>6.01</v>
      </c>
      <c r="H30" s="130">
        <f>Record_CMC!G41</f>
        <v>11.02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7.16</v>
      </c>
      <c r="G31" s="25">
        <f>Record_CMC!F42</f>
        <v>9.48</v>
      </c>
      <c r="H31" s="130">
        <f>Record_CMC!G42</f>
        <v>10.91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8.99</v>
      </c>
      <c r="G32" s="25">
        <f>Record_CMC!F43</f>
        <v>7.82</v>
      </c>
      <c r="H32" s="156">
        <f>Record_CMC!G43</f>
        <v>9.56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9.56</v>
      </c>
      <c r="G33" s="25">
        <f>Record_CMC!F44</f>
        <v>11.18</v>
      </c>
      <c r="H33" s="130">
        <f>Record_CMC!G44</f>
        <v>9.14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8.6100000000000012</v>
      </c>
      <c r="G34" s="25">
        <f>Record_CMC!F46</f>
        <v>9.7642857142857142</v>
      </c>
      <c r="H34" s="130">
        <f>Record_CMC!G46</f>
        <v>10.62142857142857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2.8704098347666958</v>
      </c>
      <c r="G35" s="25">
        <f>Record_CMC!F51</f>
        <v>3.3024425591158799</v>
      </c>
      <c r="H35" s="130">
        <f>Record_CMC!G51</f>
        <v>3.6871085985161107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3.2866536641328956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99,6x51</v>
      </c>
      <c r="G37" s="38" t="str">
        <f>(Record_CMC!F50)&amp; "x" &amp; (Record_CMC!K25)</f>
        <v>99,6x51,2</v>
      </c>
      <c r="H37" s="145" t="str">
        <f>(Record_CMC!G50)&amp; "x" &amp; (Record_CMC!L25)</f>
        <v>99,6x52,2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2425.3164556962024</v>
      </c>
      <c r="G38" s="37">
        <f>Record_CMC!F49</f>
        <v>2437.1859296482412</v>
      </c>
      <c r="H38" s="146">
        <f>Record_CMC!G49</f>
        <v>2428.2115869017634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13,59 ; 18,7 and 13,82mm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42957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42961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42928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50.81</v>
      </c>
      <c r="F19" s="87">
        <v>50.92</v>
      </c>
      <c r="G19" s="88">
        <v>52.39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51.21</v>
      </c>
      <c r="F20" s="89">
        <v>51.4</v>
      </c>
      <c r="G20" s="90">
        <v>52.04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51.010000000000005</v>
      </c>
      <c r="F21" s="92">
        <f t="shared" ref="F21:G21" si="0">AVERAGE(F19:F20)</f>
        <v>51.16</v>
      </c>
      <c r="G21" s="92">
        <f t="shared" si="0"/>
        <v>52.215000000000003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24.5</v>
      </c>
      <c r="F25" s="93">
        <v>24.5</v>
      </c>
      <c r="G25" s="94">
        <v>24.5</v>
      </c>
      <c r="H25" s="93"/>
      <c r="I25" s="93"/>
      <c r="J25" s="119">
        <f>ROUND(E21,1)</f>
        <v>51</v>
      </c>
      <c r="K25" s="119">
        <f>ROUND(F21,1)</f>
        <v>51.2</v>
      </c>
      <c r="L25" s="119">
        <f>ROUND(G21,1)</f>
        <v>52.2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25.9</v>
      </c>
      <c r="F27" s="91">
        <v>26.4</v>
      </c>
      <c r="G27" s="91">
        <v>24.3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35.1</v>
      </c>
      <c r="F29" s="91">
        <v>35.9</v>
      </c>
      <c r="G29" s="91">
        <v>33.1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42957</v>
      </c>
      <c r="F31" s="117">
        <v>42957</v>
      </c>
      <c r="G31" s="117">
        <v>42957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29</v>
      </c>
      <c r="F32" s="116">
        <f t="shared" ref="F32:G32" si="1">F31-$E$11</f>
        <v>29</v>
      </c>
      <c r="G32" s="116">
        <f t="shared" si="1"/>
        <v>29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35.799999999999997</v>
      </c>
      <c r="F34" s="91">
        <v>34.299999999999997</v>
      </c>
      <c r="G34" s="91">
        <v>33.9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42958</v>
      </c>
      <c r="F35" s="122">
        <f t="shared" ref="F35:G35" si="2">F31+F30/24</f>
        <v>42958</v>
      </c>
      <c r="G35" s="122">
        <f t="shared" si="2"/>
        <v>42958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24.8</v>
      </c>
      <c r="F36" s="99">
        <v>24.8</v>
      </c>
      <c r="G36" s="100">
        <v>24.8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24.65</v>
      </c>
      <c r="F37" s="104">
        <f>AVERAGE(F36,F25)</f>
        <v>24.65</v>
      </c>
      <c r="G37" s="104">
        <f>AVERAGE(G36,G25)</f>
        <v>24.65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10.69</v>
      </c>
      <c r="F38" s="95">
        <v>17.43</v>
      </c>
      <c r="G38" s="95">
        <v>9.75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6.64</v>
      </c>
      <c r="F39" s="87">
        <v>7.14</v>
      </c>
      <c r="G39" s="87">
        <v>11.29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10.11</v>
      </c>
      <c r="F40" s="87">
        <v>9.2899999999999991</v>
      </c>
      <c r="G40" s="87">
        <v>12.68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7.12</v>
      </c>
      <c r="F41" s="87">
        <v>6.01</v>
      </c>
      <c r="G41" s="87">
        <v>11.02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7.16</v>
      </c>
      <c r="F42" s="87">
        <v>9.48</v>
      </c>
      <c r="G42" s="87">
        <v>10.91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8.99</v>
      </c>
      <c r="F43" s="87">
        <v>7.82</v>
      </c>
      <c r="G43" s="87">
        <v>9.56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9.56</v>
      </c>
      <c r="F44" s="87">
        <v>11.18</v>
      </c>
      <c r="G44" s="87">
        <v>9.14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13.59</v>
      </c>
      <c r="F45" s="96">
        <v>18.7</v>
      </c>
      <c r="G45" s="96">
        <v>13.82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8.6100000000000012</v>
      </c>
      <c r="F46" s="109">
        <f>AVERAGE(F38:F44)</f>
        <v>9.7642857142857142</v>
      </c>
      <c r="G46" s="109">
        <f>AVERAGE(G38:G44)</f>
        <v>10.62142857142857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958</v>
      </c>
      <c r="F47" s="102">
        <v>970</v>
      </c>
      <c r="G47" s="102">
        <v>964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563</v>
      </c>
      <c r="F48" s="102">
        <v>572</v>
      </c>
      <c r="G48" s="102">
        <v>567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2425.3164556962024</v>
      </c>
      <c r="F49" s="103">
        <f>1000*F47/(F47-F48)</f>
        <v>2437.1859296482412</v>
      </c>
      <c r="G49" s="103">
        <f>1000*G47/(G47-G48)</f>
        <v>2428.2115869017634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2.8704098347666958</v>
      </c>
      <c r="F51" s="107">
        <f>(F46-(((((273+F37)*F21*F46)/(F33-2))^(1/2))*0.0238))*(((273+F37)*F21*0.0239)/((F33-2)*F30))</f>
        <v>3.3024425591158799</v>
      </c>
      <c r="G51" s="107">
        <f>(G46-(((((273+G37)*G21*G46)/(G33-2))^(1/2))*0.0238))*(((273+G37)*G21*0.0239)/((G33-2)*G30))</f>
        <v>3.6871085985161107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2018-03-21T20:59:31Z</dcterms:modified>
</cp:coreProperties>
</file>