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606"/>
  <workbookPr/>
  <mc:AlternateContent xmlns:mc="http://schemas.openxmlformats.org/markup-compatibility/2006">
    <mc:Choice Requires="x15">
      <x15ac:absPath xmlns:x15ac="http://schemas.microsoft.com/office/spreadsheetml/2010/11/ac" url="/Users/utkukoc/Google Drive/academic/CM alper hoca/"/>
    </mc:Choice>
  </mc:AlternateContent>
  <bookViews>
    <workbookView xWindow="0" yWindow="460" windowWidth="19420" windowHeight="8020" activeTab="1"/>
  </bookViews>
  <sheets>
    <sheet name="Report.CMC" sheetId="14" r:id="rId1"/>
    <sheet name="Record_CMC" sheetId="17" r:id="rId2"/>
    <sheet name="Sheet1" sheetId="16" r:id="rId3"/>
  </sheets>
  <definedNames>
    <definedName name="_xlnm.Print_Area" localSheetId="1">Record_CMC!$A$2:$I$55</definedName>
    <definedName name="_xlnm.Print_Area" localSheetId="0">Report.CMC!$A$1:$K$52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4" l="1"/>
  <c r="E13" i="14"/>
  <c r="E12" i="14"/>
  <c r="E11" i="14"/>
  <c r="E9" i="14"/>
  <c r="E14" i="14"/>
  <c r="F46" i="17"/>
  <c r="G46" i="17"/>
  <c r="E46" i="17"/>
  <c r="H32" i="14"/>
  <c r="E49" i="17"/>
  <c r="E37" i="17"/>
  <c r="E35" i="17"/>
  <c r="B40" i="14"/>
  <c r="E16" i="14"/>
  <c r="M25" i="17"/>
  <c r="N25" i="17"/>
  <c r="H29" i="14"/>
  <c r="F21" i="14"/>
  <c r="F38" i="14"/>
  <c r="F35" i="17"/>
  <c r="G35" i="17"/>
  <c r="F28" i="14"/>
  <c r="G28" i="14"/>
  <c r="H28" i="14"/>
  <c r="F29" i="14"/>
  <c r="G29" i="14"/>
  <c r="F30" i="14"/>
  <c r="G30" i="14"/>
  <c r="H30" i="14"/>
  <c r="F31" i="14"/>
  <c r="G31" i="14"/>
  <c r="H31" i="14"/>
  <c r="F32" i="14"/>
  <c r="G32" i="14"/>
  <c r="F33" i="14"/>
  <c r="G33" i="14"/>
  <c r="H33" i="14"/>
  <c r="G27" i="14"/>
  <c r="H27" i="14"/>
  <c r="F27" i="14"/>
  <c r="G26" i="14"/>
  <c r="H26" i="14"/>
  <c r="F26" i="14"/>
  <c r="G25" i="14"/>
  <c r="H25" i="14"/>
  <c r="F25" i="14"/>
  <c r="G24" i="14"/>
  <c r="H24" i="14"/>
  <c r="F24" i="14"/>
  <c r="G23" i="14"/>
  <c r="H23" i="14"/>
  <c r="F23" i="14"/>
  <c r="G22" i="14"/>
  <c r="H22" i="14"/>
  <c r="F22" i="14"/>
  <c r="G21" i="14"/>
  <c r="H21" i="14"/>
  <c r="H18" i="14"/>
  <c r="G18" i="14"/>
  <c r="F18" i="14"/>
  <c r="F32" i="17"/>
  <c r="G19" i="14"/>
  <c r="G32" i="17"/>
  <c r="H19" i="14"/>
  <c r="E32" i="17"/>
  <c r="F19" i="14"/>
  <c r="G17" i="14"/>
  <c r="H17" i="14"/>
  <c r="F17" i="14"/>
  <c r="J3" i="14"/>
  <c r="J2" i="14"/>
  <c r="E8" i="14"/>
  <c r="H34" i="14"/>
  <c r="G34" i="14"/>
  <c r="F34" i="14"/>
  <c r="F37" i="17"/>
  <c r="G37" i="17"/>
  <c r="G49" i="17"/>
  <c r="H38" i="14"/>
  <c r="F49" i="17"/>
  <c r="G38" i="14"/>
  <c r="E21" i="17"/>
  <c r="F21" i="17"/>
  <c r="K25" i="17"/>
  <c r="G37" i="14"/>
  <c r="G21" i="17"/>
  <c r="L25" i="17"/>
  <c r="H37" i="14"/>
  <c r="G51" i="17"/>
  <c r="H35" i="14"/>
  <c r="J25" i="17"/>
  <c r="F37" i="14"/>
  <c r="E51" i="17"/>
  <c r="F35" i="14"/>
  <c r="F51" i="17"/>
  <c r="G35" i="14"/>
  <c r="F36" i="14"/>
</calcChain>
</file>

<file path=xl/sharedStrings.xml><?xml version="1.0" encoding="utf-8"?>
<sst xmlns="http://schemas.openxmlformats.org/spreadsheetml/2006/main" count="132" uniqueCount="127">
  <si>
    <t>Report No</t>
  </si>
  <si>
    <t>Report Date</t>
  </si>
  <si>
    <t>NT BUILD 492</t>
  </si>
  <si>
    <t>Sample Type</t>
  </si>
  <si>
    <t>Specimen Code</t>
  </si>
  <si>
    <t xml:space="preserve">ISTANBUL TECHNICAL UNIVERSITY    </t>
  </si>
  <si>
    <t xml:space="preserve">CIVIL ENGINEERING FACULTY    </t>
  </si>
  <si>
    <t>Report Page</t>
  </si>
  <si>
    <t>1/1</t>
  </si>
  <si>
    <t>Request No / Date</t>
  </si>
  <si>
    <t>Sample Testing Date</t>
  </si>
  <si>
    <t>Yılmaz AKKAYA</t>
  </si>
  <si>
    <t>Prof. Dr.</t>
  </si>
  <si>
    <t xml:space="preserve">ISTANBUL TECHNICAL UNIVERSITY </t>
  </si>
  <si>
    <t xml:space="preserve">CIVIL ENGINEERING FACULTY </t>
  </si>
  <si>
    <t>CONSTRUCTION MATERIALS MARMARAY LABORATORY</t>
  </si>
  <si>
    <t>MASLAK / ISTANBUL - TURKEY</t>
  </si>
  <si>
    <t>Chloride Migration Coefficient</t>
  </si>
  <si>
    <t>MASLAK – ISTANBUL / TURKEY</t>
  </si>
  <si>
    <t>Applied Voltage, [V]</t>
  </si>
  <si>
    <t xml:space="preserve">Initial Current, [mA] </t>
  </si>
  <si>
    <t>Final Current, [mA]</t>
  </si>
  <si>
    <t>Penetration Depth-1, [mm]</t>
  </si>
  <si>
    <t>Penetration Depth-2, [mm]</t>
  </si>
  <si>
    <t>Penetration Depth-3, [mm]</t>
  </si>
  <si>
    <t>Penetration Depth-4, [mm]</t>
  </si>
  <si>
    <t>Penetration Depth-5, [mm]</t>
  </si>
  <si>
    <t>Penetration Depth-6, [mm]</t>
  </si>
  <si>
    <t>Penetration Depth-7, [mm]</t>
  </si>
  <si>
    <t>Average Depth of Penetration, [mm]</t>
  </si>
  <si>
    <r>
      <t>Initial Temperature of NaOH, [</t>
    </r>
    <r>
      <rPr>
        <vertAlign val="superscript"/>
        <sz val="10"/>
        <color rgb="FF000000"/>
        <rFont val="Arial"/>
        <family val="2"/>
        <charset val="162"/>
      </rPr>
      <t>o</t>
    </r>
    <r>
      <rPr>
        <sz val="10"/>
        <color rgb="FF000000"/>
        <rFont val="Arial"/>
        <family val="2"/>
        <charset val="162"/>
      </rPr>
      <t>C]</t>
    </r>
  </si>
  <si>
    <r>
      <t>Final Temperature of NaOH, [</t>
    </r>
    <r>
      <rPr>
        <vertAlign val="superscript"/>
        <sz val="10"/>
        <color rgb="FF000000"/>
        <rFont val="Arial"/>
        <family val="2"/>
        <charset val="162"/>
      </rPr>
      <t>o</t>
    </r>
    <r>
      <rPr>
        <sz val="10"/>
        <color rgb="FF000000"/>
        <rFont val="Arial"/>
        <family val="2"/>
        <charset val="162"/>
      </rPr>
      <t>C]</t>
    </r>
  </si>
  <si>
    <t>Remarks:</t>
  </si>
  <si>
    <r>
      <t xml:space="preserve">Migration Coefficient, [10 </t>
    </r>
    <r>
      <rPr>
        <vertAlign val="superscript"/>
        <sz val="10"/>
        <color rgb="FF000000"/>
        <rFont val="Arial"/>
        <family val="2"/>
        <charset val="162"/>
      </rPr>
      <t>-12</t>
    </r>
    <r>
      <rPr>
        <sz val="10"/>
        <color rgb="FF000000"/>
        <rFont val="Arial"/>
        <family val="2"/>
        <charset val="162"/>
      </rPr>
      <t xml:space="preserve"> x m</t>
    </r>
    <r>
      <rPr>
        <vertAlign val="superscript"/>
        <sz val="10"/>
        <color rgb="FF000000"/>
        <rFont val="Arial"/>
        <family val="2"/>
        <charset val="162"/>
      </rPr>
      <t>2</t>
    </r>
    <r>
      <rPr>
        <sz val="10"/>
        <color rgb="FF000000"/>
        <rFont val="Arial"/>
        <family val="2"/>
        <charset val="162"/>
      </rPr>
      <t>/s]</t>
    </r>
  </si>
  <si>
    <r>
      <t xml:space="preserve">Average Migration Coefficient,  [10 </t>
    </r>
    <r>
      <rPr>
        <vertAlign val="superscript"/>
        <sz val="10"/>
        <color rgb="FF000000"/>
        <rFont val="Arial"/>
        <family val="2"/>
        <charset val="162"/>
      </rPr>
      <t>-12</t>
    </r>
    <r>
      <rPr>
        <sz val="10"/>
        <color rgb="FF000000"/>
        <rFont val="Arial"/>
        <family val="2"/>
        <charset val="162"/>
      </rPr>
      <t xml:space="preserve"> x m</t>
    </r>
    <r>
      <rPr>
        <vertAlign val="superscript"/>
        <sz val="10"/>
        <color rgb="FF000000"/>
        <rFont val="Arial"/>
        <family val="2"/>
        <charset val="162"/>
      </rPr>
      <t>2</t>
    </r>
    <r>
      <rPr>
        <sz val="10"/>
        <color rgb="FF000000"/>
        <rFont val="Arial"/>
        <family val="2"/>
        <charset val="162"/>
      </rPr>
      <t>/s]</t>
    </r>
  </si>
  <si>
    <t>Diameter x height,  [mm]</t>
  </si>
  <si>
    <r>
      <t>Saturated Unit Weight [kg / m</t>
    </r>
    <r>
      <rPr>
        <vertAlign val="superscript"/>
        <sz val="10"/>
        <color rgb="FF000000"/>
        <rFont val="Arial"/>
        <family val="2"/>
        <charset val="162"/>
      </rPr>
      <t>3</t>
    </r>
    <r>
      <rPr>
        <sz val="10"/>
        <color rgb="FF000000"/>
        <rFont val="Arial"/>
        <family val="2"/>
        <charset val="162"/>
      </rPr>
      <t xml:space="preserve">] </t>
    </r>
  </si>
  <si>
    <r>
      <t xml:space="preserve">Sample
</t>
    </r>
    <r>
      <rPr>
        <i/>
        <sz val="9"/>
        <color indexed="8"/>
        <rFont val="Arial"/>
        <family val="2"/>
        <charset val="162"/>
      </rPr>
      <t>Numune</t>
    </r>
  </si>
  <si>
    <r>
      <rPr>
        <b/>
        <sz val="8.5"/>
        <color indexed="8"/>
        <rFont val="Arial"/>
        <family val="2"/>
        <charset val="162"/>
      </rPr>
      <t>Sample No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Numune No</t>
    </r>
  </si>
  <si>
    <r>
      <t>L</t>
    </r>
    <r>
      <rPr>
        <b/>
        <sz val="6"/>
        <color indexed="8"/>
        <rFont val="Arial"/>
        <family val="2"/>
        <charset val="162"/>
      </rPr>
      <t>1</t>
    </r>
  </si>
  <si>
    <r>
      <rPr>
        <b/>
        <sz val="8.5"/>
        <color indexed="8"/>
        <rFont val="Arial"/>
        <family val="2"/>
        <charset val="162"/>
      </rPr>
      <t>Thickness of Sample-1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Numunenin Kalınlığı-1,</t>
    </r>
    <r>
      <rPr>
        <sz val="8.5"/>
        <color indexed="8"/>
        <rFont val="Arial"/>
        <family val="2"/>
        <charset val="162"/>
      </rPr>
      <t xml:space="preserve"> [mm]</t>
    </r>
  </si>
  <si>
    <r>
      <t>L</t>
    </r>
    <r>
      <rPr>
        <b/>
        <sz val="6"/>
        <color indexed="8"/>
        <rFont val="Arial"/>
        <family val="2"/>
        <charset val="162"/>
      </rPr>
      <t>2</t>
    </r>
  </si>
  <si>
    <r>
      <t xml:space="preserve">Thickness of Sample-2 / </t>
    </r>
    <r>
      <rPr>
        <i/>
        <sz val="8.5"/>
        <color indexed="8"/>
        <rFont val="Arial"/>
        <family val="2"/>
        <charset val="162"/>
      </rPr>
      <t>Numunenin Kalınlığı-2,</t>
    </r>
    <r>
      <rPr>
        <b/>
        <sz val="8.5"/>
        <color indexed="8"/>
        <rFont val="Arial"/>
        <family val="2"/>
        <charset val="162"/>
      </rPr>
      <t xml:space="preserve"> </t>
    </r>
    <r>
      <rPr>
        <sz val="8.5"/>
        <color indexed="8"/>
        <rFont val="Arial"/>
        <family val="2"/>
        <charset val="162"/>
      </rPr>
      <t>[mm]</t>
    </r>
  </si>
  <si>
    <r>
      <t xml:space="preserve">Conditioning
</t>
    </r>
    <r>
      <rPr>
        <i/>
        <sz val="9"/>
        <color indexed="8"/>
        <rFont val="Arial"/>
        <family val="2"/>
        <charset val="162"/>
      </rPr>
      <t>Hazırlama</t>
    </r>
    <r>
      <rPr>
        <b/>
        <sz val="9"/>
        <color indexed="8"/>
        <rFont val="Arial"/>
        <family val="2"/>
        <charset val="162"/>
      </rPr>
      <t xml:space="preserve">
</t>
    </r>
  </si>
  <si>
    <r>
      <rPr>
        <b/>
        <sz val="8.5"/>
        <color indexed="8"/>
        <rFont val="Arial"/>
        <family val="2"/>
        <charset val="162"/>
      </rPr>
      <t>Start Time of Sample in Vacuum (50 mmHg, 3h)</t>
    </r>
    <r>
      <rPr>
        <sz val="8.5"/>
        <color indexed="8"/>
        <rFont val="Arial"/>
        <family val="2"/>
        <charset val="162"/>
      </rPr>
      <t xml:space="preserve"> /
</t>
    </r>
    <r>
      <rPr>
        <i/>
        <sz val="8.5"/>
        <color indexed="8"/>
        <rFont val="Arial"/>
        <family val="2"/>
        <charset val="162"/>
      </rPr>
      <t xml:space="preserve">Numunenin vakuma konulduğu saat (50 mmHg), </t>
    </r>
    <r>
      <rPr>
        <sz val="8.5"/>
        <color indexed="8"/>
        <rFont val="Arial"/>
        <family val="2"/>
        <charset val="162"/>
      </rPr>
      <t>[dd:mm:yyyy, hh:mm]</t>
    </r>
  </si>
  <si>
    <r>
      <rPr>
        <b/>
        <sz val="8.5"/>
        <color indexed="8"/>
        <rFont val="Arial"/>
        <family val="2"/>
        <charset val="162"/>
      </rPr>
      <t>Start Time of Sample Immersed in Solution (1h)</t>
    </r>
    <r>
      <rPr>
        <sz val="8.5"/>
        <color indexed="8"/>
        <rFont val="Arial"/>
        <family val="2"/>
        <charset val="162"/>
      </rPr>
      <t xml:space="preserve"> / 
</t>
    </r>
    <r>
      <rPr>
        <i/>
        <sz val="8.5"/>
        <color indexed="8"/>
        <rFont val="Arial"/>
        <family val="2"/>
        <charset val="162"/>
      </rPr>
      <t xml:space="preserve">Numunenin çözeltiye konulduğu saat, </t>
    </r>
    <r>
      <rPr>
        <sz val="8.5"/>
        <color indexed="8"/>
        <rFont val="Arial"/>
        <family val="2"/>
        <charset val="162"/>
      </rPr>
      <t>[dd:mm:yyyy, hh:mm]</t>
    </r>
  </si>
  <si>
    <r>
      <rPr>
        <b/>
        <sz val="8.5"/>
        <color indexed="8"/>
        <rFont val="Arial"/>
        <family val="2"/>
        <charset val="162"/>
      </rPr>
      <t>Time of Sample out of Bucket (After 18±2 h)</t>
    </r>
    <r>
      <rPr>
        <sz val="8.5"/>
        <color indexed="8"/>
        <rFont val="Arial"/>
        <family val="2"/>
        <charset val="162"/>
      </rPr>
      <t xml:space="preserve"> / 
</t>
    </r>
    <r>
      <rPr>
        <i/>
        <sz val="8.5"/>
        <color indexed="8"/>
        <rFont val="Arial"/>
        <family val="2"/>
        <charset val="162"/>
      </rPr>
      <t xml:space="preserve">Numunenin desikatörden çıkarıldığı saat, </t>
    </r>
    <r>
      <rPr>
        <sz val="8.5"/>
        <color indexed="8"/>
        <rFont val="Arial"/>
        <family val="2"/>
        <charset val="162"/>
      </rPr>
      <t>[dd:mm:yyyy, hh:mm]</t>
    </r>
  </si>
  <si>
    <r>
      <t xml:space="preserve">Start
</t>
    </r>
    <r>
      <rPr>
        <i/>
        <sz val="9"/>
        <color indexed="8"/>
        <rFont val="Arial"/>
        <family val="2"/>
        <charset val="162"/>
      </rPr>
      <t>Başlangıç</t>
    </r>
  </si>
  <si>
    <r>
      <t>T</t>
    </r>
    <r>
      <rPr>
        <b/>
        <sz val="6"/>
        <color indexed="8"/>
        <rFont val="Arial"/>
        <family val="2"/>
        <charset val="162"/>
      </rPr>
      <t>1</t>
    </r>
  </si>
  <si>
    <r>
      <rPr>
        <b/>
        <sz val="8.5"/>
        <color indexed="8"/>
        <rFont val="Arial"/>
        <family val="2"/>
        <charset val="162"/>
      </rPr>
      <t xml:space="preserve"> NaOH Temperature at Start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Başlangıçtaki NaOH Sıcaklığı,</t>
    </r>
    <r>
      <rPr>
        <sz val="8.5"/>
        <color indexed="8"/>
        <rFont val="Arial"/>
        <family val="2"/>
        <charset val="162"/>
      </rPr>
      <t xml:space="preserve"> [°C]</t>
    </r>
  </si>
  <si>
    <r>
      <rPr>
        <b/>
        <sz val="8.5"/>
        <color indexed="8"/>
        <rFont val="Arial"/>
        <family val="2"/>
        <charset val="162"/>
      </rPr>
      <t>Initial Voltage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İlk Voltaj,</t>
    </r>
    <r>
      <rPr>
        <sz val="8.5"/>
        <color indexed="8"/>
        <rFont val="Arial"/>
        <family val="2"/>
        <charset val="162"/>
      </rPr>
      <t xml:space="preserve"> [V]</t>
    </r>
  </si>
  <si>
    <r>
      <rPr>
        <b/>
        <sz val="8.5"/>
        <color indexed="8"/>
        <rFont val="Arial"/>
        <family val="2"/>
        <charset val="162"/>
      </rPr>
      <t>Initial Current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İlk Akım,</t>
    </r>
    <r>
      <rPr>
        <sz val="8.5"/>
        <color indexed="8"/>
        <rFont val="Arial"/>
        <family val="2"/>
        <charset val="162"/>
      </rPr>
      <t xml:space="preserve"> [mA]</t>
    </r>
  </si>
  <si>
    <t>U</t>
  </si>
  <si>
    <r>
      <rPr>
        <b/>
        <sz val="8.5"/>
        <color indexed="8"/>
        <rFont val="Arial"/>
        <family val="2"/>
        <charset val="162"/>
      </rPr>
      <t>Starting Voltage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Başlangıçtaki Voltaj,</t>
    </r>
    <r>
      <rPr>
        <sz val="8.5"/>
        <color indexed="8"/>
        <rFont val="Arial"/>
        <family val="2"/>
        <charset val="162"/>
      </rPr>
      <t xml:space="preserve"> [V]</t>
    </r>
  </si>
  <si>
    <r>
      <rPr>
        <b/>
        <sz val="8.5"/>
        <color indexed="8"/>
        <rFont val="Arial"/>
        <family val="2"/>
        <charset val="162"/>
      </rPr>
      <t>Starting Current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Başlangıçtaki Akım,</t>
    </r>
    <r>
      <rPr>
        <sz val="8.5"/>
        <color indexed="8"/>
        <rFont val="Arial"/>
        <family val="2"/>
        <charset val="162"/>
      </rPr>
      <t xml:space="preserve"> [mA]</t>
    </r>
  </si>
  <si>
    <r>
      <rPr>
        <b/>
        <sz val="8.5"/>
        <color indexed="8"/>
        <rFont val="Arial"/>
        <family val="2"/>
        <charset val="162"/>
      </rPr>
      <t>Test Duration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Test Süresi,</t>
    </r>
    <r>
      <rPr>
        <sz val="8.5"/>
        <color indexed="8"/>
        <rFont val="Arial"/>
        <family val="2"/>
        <charset val="162"/>
      </rPr>
      <t xml:space="preserve"> [h]</t>
    </r>
  </si>
  <si>
    <r>
      <rPr>
        <b/>
        <sz val="11"/>
        <color indexed="8"/>
        <rFont val="Arial"/>
        <family val="2"/>
        <charset val="162"/>
      </rPr>
      <t>t</t>
    </r>
    <r>
      <rPr>
        <b/>
        <sz val="6"/>
        <color indexed="8"/>
        <rFont val="Arial"/>
        <family val="2"/>
        <charset val="162"/>
      </rPr>
      <t>1</t>
    </r>
  </si>
  <si>
    <r>
      <rPr>
        <b/>
        <sz val="8.5"/>
        <color indexed="8"/>
        <rFont val="Arial"/>
        <family val="2"/>
        <charset val="162"/>
      </rPr>
      <t>Starting Time When New Voltage Is Applied</t>
    </r>
    <r>
      <rPr>
        <sz val="8.5"/>
        <color indexed="8"/>
        <rFont val="Arial"/>
        <family val="2"/>
        <charset val="162"/>
      </rPr>
      <t xml:space="preserve"> / 
</t>
    </r>
    <r>
      <rPr>
        <i/>
        <sz val="8.5"/>
        <color indexed="8"/>
        <rFont val="Arial"/>
        <family val="2"/>
        <charset val="162"/>
      </rPr>
      <t xml:space="preserve">Yeni Voltaj Verildiği Andaki Başlangıç Saati, </t>
    </r>
    <r>
      <rPr>
        <sz val="8.5"/>
        <color indexed="8"/>
        <rFont val="Arial"/>
        <family val="2"/>
        <charset val="162"/>
      </rPr>
      <t>[dd:mm:yyyy, hh:mm]</t>
    </r>
  </si>
  <si>
    <r>
      <t xml:space="preserve">End
</t>
    </r>
    <r>
      <rPr>
        <i/>
        <sz val="9"/>
        <color indexed="8"/>
        <rFont val="Arial"/>
        <family val="2"/>
        <charset val="162"/>
      </rPr>
      <t>Bitiş</t>
    </r>
  </si>
  <si>
    <r>
      <rPr>
        <b/>
        <sz val="8.5"/>
        <color indexed="8"/>
        <rFont val="Arial"/>
        <family val="2"/>
        <charset val="162"/>
      </rPr>
      <t>Ending Voltage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Bitiş Voltajı,</t>
    </r>
    <r>
      <rPr>
        <sz val="8.5"/>
        <color indexed="8"/>
        <rFont val="Arial"/>
        <family val="2"/>
        <charset val="162"/>
      </rPr>
      <t xml:space="preserve"> [V]</t>
    </r>
  </si>
  <si>
    <r>
      <rPr>
        <b/>
        <sz val="8.5"/>
        <color indexed="8"/>
        <rFont val="Arial"/>
        <family val="2"/>
        <charset val="162"/>
      </rPr>
      <t>Ending Current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Bitiş Akımı,</t>
    </r>
    <r>
      <rPr>
        <sz val="8.5"/>
        <color indexed="8"/>
        <rFont val="Arial"/>
        <family val="2"/>
        <charset val="162"/>
      </rPr>
      <t xml:space="preserve"> [mA]</t>
    </r>
  </si>
  <si>
    <r>
      <rPr>
        <b/>
        <sz val="11"/>
        <color indexed="8"/>
        <rFont val="Arial"/>
        <family val="2"/>
        <charset val="162"/>
      </rPr>
      <t>t</t>
    </r>
    <r>
      <rPr>
        <b/>
        <sz val="6"/>
        <color indexed="8"/>
        <rFont val="Arial"/>
        <family val="2"/>
        <charset val="162"/>
      </rPr>
      <t>2</t>
    </r>
  </si>
  <si>
    <r>
      <rPr>
        <b/>
        <sz val="8.5"/>
        <color indexed="8"/>
        <rFont val="Arial"/>
        <family val="2"/>
        <charset val="162"/>
      </rPr>
      <t>Ending Time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 xml:space="preserve">Bitiş Zamanı, </t>
    </r>
    <r>
      <rPr>
        <sz val="8.5"/>
        <color indexed="8"/>
        <rFont val="Arial"/>
        <family val="2"/>
        <charset val="162"/>
      </rPr>
      <t>[dd:mm:yyyy, hh:mm]</t>
    </r>
  </si>
  <si>
    <r>
      <rPr>
        <b/>
        <sz val="10"/>
        <color indexed="8"/>
        <rFont val="Arial"/>
        <family val="2"/>
        <charset val="162"/>
      </rPr>
      <t>T</t>
    </r>
    <r>
      <rPr>
        <b/>
        <sz val="6"/>
        <color indexed="8"/>
        <rFont val="Arial"/>
        <family val="2"/>
        <charset val="162"/>
      </rPr>
      <t>2</t>
    </r>
  </si>
  <si>
    <r>
      <rPr>
        <b/>
        <sz val="8.5"/>
        <color indexed="8"/>
        <rFont val="Arial"/>
        <family val="2"/>
        <charset val="162"/>
      </rPr>
      <t>Ending Temperature of NaOH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NaOH Son Sıcaklığı,</t>
    </r>
    <r>
      <rPr>
        <sz val="8.5"/>
        <color indexed="8"/>
        <rFont val="Arial"/>
        <family val="2"/>
        <charset val="162"/>
      </rPr>
      <t xml:space="preserve"> [</t>
    </r>
    <r>
      <rPr>
        <sz val="8.5"/>
        <color indexed="8"/>
        <rFont val="Arial Tur"/>
        <charset val="162"/>
      </rPr>
      <t>°</t>
    </r>
    <r>
      <rPr>
        <sz val="8.5"/>
        <color indexed="8"/>
        <rFont val="Arial"/>
        <family val="2"/>
        <charset val="162"/>
      </rPr>
      <t>C]</t>
    </r>
  </si>
  <si>
    <r>
      <t xml:space="preserve">Measuring
</t>
    </r>
    <r>
      <rPr>
        <i/>
        <sz val="9"/>
        <color indexed="8"/>
        <rFont val="Arial"/>
        <family val="2"/>
        <charset val="162"/>
      </rPr>
      <t>Ölçüm</t>
    </r>
  </si>
  <si>
    <r>
      <rPr>
        <b/>
        <sz val="8.5"/>
        <color indexed="8"/>
        <rFont val="Arial"/>
        <family val="2"/>
        <charset val="162"/>
      </rPr>
      <t>Chloride Ingress-1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Derinliği-1,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</si>
  <si>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Ingress-2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Derinliği-2,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</si>
  <si>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Ingress-3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Derinliği-3,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</si>
  <si>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Ingress-4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Derinliği-4,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</si>
  <si>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Ingress-5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Derinliği-5,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</si>
  <si>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Ingress-6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Derinliği-6,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</si>
  <si>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Ingress-7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Derinliği-7,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</si>
  <si>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Max. Depth of Chloride Ingress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Max. Klor Derinliği,</t>
    </r>
    <r>
      <rPr>
        <sz val="8.5"/>
        <color indexed="8"/>
        <rFont val="Arial"/>
        <family val="2"/>
        <charset val="162"/>
      </rPr>
      <t xml:space="preserve"> [mm]</t>
    </r>
  </si>
  <si>
    <r>
      <t>Client</t>
    </r>
    <r>
      <rPr>
        <sz val="10"/>
        <rFont val="Arial"/>
        <family val="2"/>
        <charset val="162"/>
      </rPr>
      <t xml:space="preserve"> / </t>
    </r>
    <r>
      <rPr>
        <i/>
        <sz val="10"/>
        <rFont val="Arial"/>
        <family val="2"/>
        <charset val="162"/>
      </rPr>
      <t xml:space="preserve">Müşteri </t>
    </r>
  </si>
  <si>
    <r>
      <t xml:space="preserve">Mix Design Code </t>
    </r>
    <r>
      <rPr>
        <sz val="10"/>
        <rFont val="Arial"/>
        <family val="2"/>
        <charset val="162"/>
      </rPr>
      <t xml:space="preserve">/ </t>
    </r>
    <r>
      <rPr>
        <i/>
        <sz val="10"/>
        <rFont val="Arial"/>
        <family val="2"/>
        <charset val="162"/>
      </rPr>
      <t>Karışım Kodu</t>
    </r>
  </si>
  <si>
    <r>
      <t>Material Register Code</t>
    </r>
    <r>
      <rPr>
        <sz val="10"/>
        <rFont val="Arial"/>
        <family val="2"/>
        <charset val="162"/>
      </rPr>
      <t xml:space="preserve"> / </t>
    </r>
    <r>
      <rPr>
        <i/>
        <sz val="10"/>
        <rFont val="Arial"/>
        <family val="2"/>
        <charset val="162"/>
      </rPr>
      <t>Numune Kayıt Kodu</t>
    </r>
  </si>
  <si>
    <r>
      <t xml:space="preserve">Concrete Production Date - Age </t>
    </r>
    <r>
      <rPr>
        <sz val="11"/>
        <color theme="1"/>
        <rFont val="Calibri"/>
        <family val="2"/>
        <charset val="162"/>
        <scheme val="minor"/>
      </rPr>
      <t xml:space="preserve">/ Beton </t>
    </r>
    <r>
      <rPr>
        <i/>
        <sz val="10"/>
        <rFont val="Arial"/>
        <family val="2"/>
        <charset val="162"/>
      </rPr>
      <t>Döküm Tarihi - Yaşı</t>
    </r>
  </si>
  <si>
    <r>
      <t xml:space="preserve">Lab Temperature </t>
    </r>
    <r>
      <rPr>
        <sz val="10"/>
        <rFont val="Arial"/>
        <family val="2"/>
        <charset val="162"/>
      </rPr>
      <t xml:space="preserve">/ </t>
    </r>
    <r>
      <rPr>
        <i/>
        <sz val="10"/>
        <rFont val="Arial"/>
        <family val="2"/>
        <charset val="162"/>
      </rPr>
      <t>Lab Sıcaklığı</t>
    </r>
    <r>
      <rPr>
        <sz val="10"/>
        <rFont val="Arial"/>
        <family val="2"/>
        <charset val="162"/>
      </rPr>
      <t xml:space="preserve"> [</t>
    </r>
    <r>
      <rPr>
        <sz val="10"/>
        <rFont val="Arial Tur"/>
        <charset val="162"/>
      </rPr>
      <t>°</t>
    </r>
    <r>
      <rPr>
        <sz val="10"/>
        <rFont val="Arial"/>
        <family val="2"/>
        <charset val="162"/>
      </rPr>
      <t>C]</t>
    </r>
  </si>
  <si>
    <t>Person
in Charge</t>
  </si>
  <si>
    <r>
      <rPr>
        <b/>
        <sz val="10"/>
        <rFont val="Arial"/>
        <family val="2"/>
        <charset val="162"/>
      </rPr>
      <t>Remarks</t>
    </r>
    <r>
      <rPr>
        <sz val="10"/>
        <rFont val="Arial"/>
        <family val="2"/>
        <charset val="162"/>
      </rPr>
      <t xml:space="preserve"> / </t>
    </r>
    <r>
      <rPr>
        <i/>
        <sz val="10"/>
        <rFont val="Arial"/>
        <family val="2"/>
        <charset val="162"/>
      </rPr>
      <t>Notlar</t>
    </r>
  </si>
  <si>
    <r>
      <t xml:space="preserve">Record No / </t>
    </r>
    <r>
      <rPr>
        <i/>
        <sz val="8"/>
        <rFont val="Arial"/>
        <family val="2"/>
        <charset val="162"/>
      </rPr>
      <t>Kayıt No :</t>
    </r>
  </si>
  <si>
    <r>
      <t xml:space="preserve">Record Date / </t>
    </r>
    <r>
      <rPr>
        <i/>
        <sz val="8"/>
        <rFont val="Arial"/>
        <family val="2"/>
        <charset val="162"/>
      </rPr>
      <t>Kayıt Tarihi :</t>
    </r>
  </si>
  <si>
    <r>
      <t>Test Standard</t>
    </r>
    <r>
      <rPr>
        <sz val="11"/>
        <color theme="1"/>
        <rFont val="Calibri"/>
        <family val="2"/>
        <charset val="162"/>
        <scheme val="minor"/>
      </rPr>
      <t xml:space="preserve"> / </t>
    </r>
    <r>
      <rPr>
        <i/>
        <sz val="10"/>
        <rFont val="Arial"/>
        <family val="2"/>
        <charset val="162"/>
      </rPr>
      <t xml:space="preserve">Deney Standardı : </t>
    </r>
  </si>
  <si>
    <t>Sample Description</t>
  </si>
  <si>
    <r>
      <t>Sample ID</t>
    </r>
    <r>
      <rPr>
        <sz val="10"/>
        <rFont val="Arial"/>
        <family val="2"/>
        <charset val="162"/>
      </rPr>
      <t xml:space="preserve"> </t>
    </r>
  </si>
  <si>
    <r>
      <t xml:space="preserve">Test </t>
    </r>
    <r>
      <rPr>
        <sz val="11"/>
        <color theme="1"/>
        <rFont val="Calibri"/>
        <family val="2"/>
        <charset val="162"/>
        <scheme val="minor"/>
      </rPr>
      <t xml:space="preserve">/ </t>
    </r>
    <r>
      <rPr>
        <i/>
        <sz val="10"/>
        <rFont val="Arial"/>
        <family val="2"/>
        <charset val="162"/>
      </rPr>
      <t>Deney</t>
    </r>
    <r>
      <rPr>
        <sz val="11"/>
        <color theme="1"/>
        <rFont val="Calibri"/>
        <family val="2"/>
        <charset val="162"/>
        <scheme val="minor"/>
      </rPr>
      <t xml:space="preserve"> :</t>
    </r>
  </si>
  <si>
    <r>
      <t xml:space="preserve">Sample Dimensions </t>
    </r>
    <r>
      <rPr>
        <i/>
        <sz val="9"/>
        <color theme="1"/>
        <rFont val="Arial"/>
        <family val="2"/>
        <charset val="162"/>
      </rPr>
      <t>Numune Ölçüleri</t>
    </r>
  </si>
  <si>
    <r>
      <rPr>
        <b/>
        <sz val="8.5"/>
        <color indexed="8"/>
        <rFont val="Arial"/>
        <family val="2"/>
        <charset val="162"/>
      </rPr>
      <t>Diameter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Çap, [mm]</t>
    </r>
  </si>
  <si>
    <r>
      <rPr>
        <b/>
        <sz val="8.5"/>
        <color indexed="8"/>
        <rFont val="Arial"/>
        <family val="2"/>
        <charset val="162"/>
      </rPr>
      <t>Saturated Unit Weight</t>
    </r>
    <r>
      <rPr>
        <sz val="8.5"/>
        <color indexed="8"/>
        <rFont val="Arial"/>
        <family val="2"/>
        <charset val="162"/>
      </rPr>
      <t xml:space="preserve"> / Doygun Birim Ağırlık</t>
    </r>
    <r>
      <rPr>
        <i/>
        <sz val="8.5"/>
        <color indexed="8"/>
        <rFont val="Arial"/>
        <family val="2"/>
        <charset val="162"/>
      </rPr>
      <t xml:space="preserve"> </t>
    </r>
    <r>
      <rPr>
        <sz val="8.5"/>
        <color indexed="8"/>
        <rFont val="Arial"/>
        <family val="2"/>
        <charset val="162"/>
      </rPr>
      <t>[g/cm^3]</t>
    </r>
  </si>
  <si>
    <r>
      <rPr>
        <b/>
        <sz val="8.5"/>
        <color indexed="8"/>
        <rFont val="Arial"/>
        <family val="2"/>
        <charset val="162"/>
      </rPr>
      <t>Mass in Air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Havadaki Ağırlık,</t>
    </r>
    <r>
      <rPr>
        <sz val="8.5"/>
        <color indexed="8"/>
        <rFont val="Arial"/>
        <family val="2"/>
        <charset val="162"/>
      </rPr>
      <t xml:space="preserve"> [g]</t>
    </r>
  </si>
  <si>
    <r>
      <rPr>
        <b/>
        <sz val="8.5"/>
        <color indexed="8"/>
        <rFont val="Arial"/>
        <family val="2"/>
        <charset val="162"/>
      </rPr>
      <t>Mass in Water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Sudaki Ağırlık,</t>
    </r>
    <r>
      <rPr>
        <sz val="8.5"/>
        <color indexed="8"/>
        <rFont val="Arial"/>
        <family val="2"/>
        <charset val="162"/>
      </rPr>
      <t xml:space="preserve"> [g]</t>
    </r>
  </si>
  <si>
    <t>Average of Thickness</t>
  </si>
  <si>
    <t>Average of NaOH Temperature</t>
  </si>
  <si>
    <t>Average Chloride Ingress, [mm] Xd</t>
  </si>
  <si>
    <t>Dnssm (non-steady-state migration coefficient, m2/s;)</t>
  </si>
  <si>
    <r>
      <rPr>
        <b/>
        <sz val="8.5"/>
        <color indexed="8"/>
        <rFont val="Arial"/>
        <family val="2"/>
        <charset val="162"/>
      </rPr>
      <t xml:space="preserve">Specimen Age, </t>
    </r>
    <r>
      <rPr>
        <sz val="8.5"/>
        <color indexed="8"/>
        <rFont val="Arial"/>
        <family val="2"/>
        <charset val="162"/>
      </rPr>
      <t>[days]</t>
    </r>
  </si>
  <si>
    <t>,</t>
  </si>
  <si>
    <t>Depth of Specimen from Surface, [mm]</t>
  </si>
  <si>
    <t>Parallel to Casting Direction</t>
  </si>
  <si>
    <t xml:space="preserve">Test Duration, [hours] </t>
  </si>
  <si>
    <t>Direction</t>
  </si>
  <si>
    <t>Reproduced test reports without permission and test reports without original signatures are not valid. The results are only related to the investigated samples.</t>
  </si>
  <si>
    <r>
      <t>Test Record No / Lab Temperature [</t>
    </r>
    <r>
      <rPr>
        <vertAlign val="superscript"/>
        <sz val="10"/>
        <rFont val="Arial"/>
        <family val="2"/>
        <charset val="162"/>
      </rPr>
      <t>o</t>
    </r>
    <r>
      <rPr>
        <sz val="10"/>
        <rFont val="Arial"/>
        <family val="2"/>
        <charset val="162"/>
      </rPr>
      <t>C]</t>
    </r>
  </si>
  <si>
    <t>Test Standard / Equipment No</t>
  </si>
  <si>
    <t>NT BUILD 492 / 1</t>
  </si>
  <si>
    <t>20-70</t>
  </si>
  <si>
    <t xml:space="preserve">INFRASTRUCTURES MATERIALS LABORATORY  </t>
  </si>
  <si>
    <t>Oğuz GÜNEŞ</t>
  </si>
  <si>
    <t>Asst.Prof.Dr.</t>
  </si>
  <si>
    <t>Age of Specimen, [days]</t>
  </si>
  <si>
    <t>The tests were performed by Technician Cüneyt Yıldız.</t>
  </si>
  <si>
    <t>Material Register No</t>
  </si>
  <si>
    <t>Mix Code / Class, by client</t>
  </si>
  <si>
    <t>Sample Casting Date, by client</t>
  </si>
  <si>
    <t>Request No / Date, by client</t>
  </si>
  <si>
    <t>Sample ID, by client</t>
  </si>
  <si>
    <t>1</t>
  </si>
  <si>
    <t>2</t>
  </si>
  <si>
    <t>3</t>
  </si>
  <si>
    <t>Client / Project</t>
  </si>
  <si>
    <t>Chloride Migration Coefficient Test Report</t>
  </si>
  <si>
    <t>YCMR-0XX</t>
  </si>
  <si>
    <t>KKC JV / G3HL</t>
  </si>
  <si>
    <t xml:space="preserve"> ø100x200 mm cylinder</t>
  </si>
  <si>
    <t>CMC-1236</t>
  </si>
  <si>
    <t>Deneme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</si>
</sst>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2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9"/>
      <name val="Arial"/>
      <family val="2"/>
      <charset val="162"/>
    </font>
    <font>
      <b/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4"/>
      <name val="Arial"/>
      <family val="2"/>
      <charset val="162"/>
    </font>
    <font>
      <b/>
      <sz val="9"/>
      <name val="Arial"/>
      <family val="2"/>
      <charset val="162"/>
    </font>
    <font>
      <sz val="9"/>
      <color indexed="13"/>
      <name val="Arial"/>
      <family val="2"/>
      <charset val="162"/>
    </font>
    <font>
      <sz val="10"/>
      <color theme="1"/>
      <name val="Arial"/>
      <family val="2"/>
      <charset val="162"/>
    </font>
    <font>
      <sz val="10"/>
      <color rgb="FF000000"/>
      <name val="Arial"/>
      <family val="2"/>
      <charset val="162"/>
    </font>
    <font>
      <vertAlign val="superscript"/>
      <sz val="10"/>
      <color rgb="FF000000"/>
      <name val="Arial"/>
      <family val="2"/>
      <charset val="162"/>
    </font>
    <font>
      <b/>
      <sz val="9"/>
      <color theme="1"/>
      <name val="Arial"/>
      <family val="2"/>
      <charset val="162"/>
    </font>
    <font>
      <i/>
      <sz val="9"/>
      <color indexed="8"/>
      <name val="Arial"/>
      <family val="2"/>
      <charset val="162"/>
    </font>
    <font>
      <sz val="8.5"/>
      <color theme="1"/>
      <name val="Arial"/>
      <family val="2"/>
      <charset val="162"/>
    </font>
    <font>
      <b/>
      <sz val="8.5"/>
      <color indexed="8"/>
      <name val="Arial"/>
      <family val="2"/>
      <charset val="162"/>
    </font>
    <font>
      <sz val="8.5"/>
      <color indexed="8"/>
      <name val="Arial"/>
      <family val="2"/>
      <charset val="162"/>
    </font>
    <font>
      <i/>
      <sz val="8.5"/>
      <color indexed="8"/>
      <name val="Arial"/>
      <family val="2"/>
      <charset val="162"/>
    </font>
    <font>
      <sz val="9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6"/>
      <color indexed="8"/>
      <name val="Arial"/>
      <family val="2"/>
      <charset val="162"/>
    </font>
    <font>
      <b/>
      <sz val="9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sz val="8.5"/>
      <color indexed="8"/>
      <name val="Arial Tur"/>
      <charset val="162"/>
    </font>
    <font>
      <sz val="10"/>
      <name val="Arial"/>
      <family val="2"/>
      <charset val="162"/>
    </font>
    <font>
      <i/>
      <sz val="10"/>
      <name val="Arial"/>
      <family val="2"/>
      <charset val="162"/>
    </font>
    <font>
      <sz val="10"/>
      <name val="Arial Tur"/>
      <charset val="162"/>
    </font>
    <font>
      <b/>
      <sz val="8"/>
      <name val="Arial"/>
      <family val="2"/>
      <charset val="162"/>
    </font>
    <font>
      <i/>
      <sz val="8"/>
      <name val="Arial"/>
      <family val="2"/>
      <charset val="162"/>
    </font>
    <font>
      <i/>
      <sz val="9"/>
      <color theme="1"/>
      <name val="Arial"/>
      <family val="2"/>
      <charset val="162"/>
    </font>
    <font>
      <vertAlign val="superscript"/>
      <sz val="10"/>
      <name val="Arial"/>
      <family val="2"/>
      <charset val="16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</borders>
  <cellStyleXfs count="3">
    <xf numFmtId="0" fontId="0" fillId="0" borderId="0"/>
    <xf numFmtId="0" fontId="1" fillId="0" borderId="0"/>
    <xf numFmtId="0" fontId="25" fillId="0" borderId="0"/>
  </cellStyleXfs>
  <cellXfs count="299">
    <xf numFmtId="0" fontId="0" fillId="0" borderId="0" xfId="0"/>
    <xf numFmtId="0" fontId="2" fillId="0" borderId="6" xfId="1" applyFont="1" applyBorder="1"/>
    <xf numFmtId="0" fontId="2" fillId="0" borderId="9" xfId="1" applyFont="1" applyBorder="1"/>
    <xf numFmtId="0" fontId="3" fillId="0" borderId="0" xfId="1" applyFont="1" applyBorder="1"/>
    <xf numFmtId="0" fontId="2" fillId="0" borderId="0" xfId="1" applyFont="1"/>
    <xf numFmtId="0" fontId="2" fillId="0" borderId="10" xfId="1" applyFont="1" applyBorder="1"/>
    <xf numFmtId="0" fontId="2" fillId="0" borderId="0" xfId="1" applyFont="1" applyBorder="1"/>
    <xf numFmtId="0" fontId="2" fillId="0" borderId="7" xfId="1" applyFont="1" applyBorder="1"/>
    <xf numFmtId="0" fontId="1" fillId="0" borderId="7" xfId="1" applyBorder="1" applyAlignment="1">
      <alignment vertical="center"/>
    </xf>
    <xf numFmtId="0" fontId="1" fillId="0" borderId="0" xfId="1" applyBorder="1" applyAlignment="1">
      <alignment vertical="center"/>
    </xf>
    <xf numFmtId="0" fontId="1" fillId="0" borderId="0" xfId="1" applyAlignment="1">
      <alignment vertical="center"/>
    </xf>
    <xf numFmtId="0" fontId="3" fillId="0" borderId="0" xfId="1" applyFont="1" applyBorder="1" applyAlignment="1">
      <alignment vertical="center"/>
    </xf>
    <xf numFmtId="0" fontId="3" fillId="0" borderId="7" xfId="1" applyFont="1" applyBorder="1"/>
    <xf numFmtId="0" fontId="3" fillId="0" borderId="10" xfId="1" applyFont="1" applyBorder="1"/>
    <xf numFmtId="0" fontId="3" fillId="0" borderId="0" xfId="1" applyFont="1"/>
    <xf numFmtId="0" fontId="8" fillId="0" borderId="0" xfId="1" applyNumberFormat="1" applyFont="1" applyBorder="1"/>
    <xf numFmtId="0" fontId="2" fillId="0" borderId="16" xfId="1" applyFont="1" applyBorder="1"/>
    <xf numFmtId="0" fontId="2" fillId="0" borderId="12" xfId="1" applyFont="1" applyBorder="1"/>
    <xf numFmtId="0" fontId="4" fillId="0" borderId="0" xfId="1" applyFont="1" applyBorder="1"/>
    <xf numFmtId="0" fontId="7" fillId="0" borderId="8" xfId="1" applyFont="1" applyBorder="1" applyAlignment="1">
      <alignment vertical="center"/>
    </xf>
    <xf numFmtId="0" fontId="7" fillId="0" borderId="0" xfId="1" applyFont="1" applyBorder="1" applyAlignment="1">
      <alignment vertical="center"/>
    </xf>
    <xf numFmtId="0" fontId="7" fillId="0" borderId="11" xfId="1" applyFont="1" applyBorder="1" applyAlignment="1">
      <alignment vertical="center"/>
    </xf>
    <xf numFmtId="0" fontId="1" fillId="0" borderId="28" xfId="1" applyBorder="1" applyAlignment="1">
      <alignment vertical="center"/>
    </xf>
    <xf numFmtId="14" fontId="1" fillId="0" borderId="28" xfId="1" applyNumberFormat="1" applyBorder="1" applyAlignment="1">
      <alignment vertical="center"/>
    </xf>
    <xf numFmtId="0" fontId="2" fillId="0" borderId="15" xfId="1" applyFont="1" applyBorder="1"/>
    <xf numFmtId="2" fontId="10" fillId="0" borderId="23" xfId="0" applyNumberFormat="1" applyFont="1" applyBorder="1" applyAlignment="1">
      <alignment horizontal="center" vertical="center"/>
    </xf>
    <xf numFmtId="2" fontId="10" fillId="0" borderId="0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" fillId="0" borderId="27" xfId="1" applyFont="1" applyBorder="1"/>
    <xf numFmtId="0" fontId="10" fillId="0" borderId="0" xfId="0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10" fillId="0" borderId="23" xfId="0" applyFont="1" applyBorder="1" applyAlignment="1">
      <alignment horizontal="center" vertical="center"/>
    </xf>
    <xf numFmtId="0" fontId="2" fillId="0" borderId="22" xfId="1" applyFont="1" applyBorder="1"/>
    <xf numFmtId="4" fontId="10" fillId="0" borderId="23" xfId="0" applyNumberFormat="1" applyFont="1" applyBorder="1" applyAlignment="1">
      <alignment horizontal="center" vertical="center"/>
    </xf>
    <xf numFmtId="0" fontId="7" fillId="0" borderId="1" xfId="1" applyFont="1" applyBorder="1" applyAlignment="1">
      <alignment horizontal="left" vertical="center"/>
    </xf>
    <xf numFmtId="0" fontId="7" fillId="0" borderId="13" xfId="1" applyFont="1" applyBorder="1" applyAlignment="1">
      <alignment horizontal="left" vertical="center"/>
    </xf>
    <xf numFmtId="0" fontId="1" fillId="0" borderId="22" xfId="1" applyFont="1" applyBorder="1"/>
    <xf numFmtId="1" fontId="10" fillId="0" borderId="24" xfId="0" applyNumberFormat="1" applyFont="1" applyBorder="1" applyAlignment="1">
      <alignment horizontal="center" vertical="center"/>
    </xf>
    <xf numFmtId="164" fontId="10" fillId="0" borderId="23" xfId="0" applyNumberFormat="1" applyFont="1" applyBorder="1" applyAlignment="1">
      <alignment horizontal="center" vertical="center"/>
    </xf>
    <xf numFmtId="14" fontId="10" fillId="0" borderId="32" xfId="0" applyNumberFormat="1" applyFont="1" applyBorder="1" applyAlignment="1">
      <alignment horizontal="center" vertical="center"/>
    </xf>
    <xf numFmtId="14" fontId="10" fillId="0" borderId="32" xfId="0" applyNumberFormat="1" applyFont="1" applyBorder="1" applyAlignment="1">
      <alignment horizontal="center" vertical="center" wrapText="1"/>
    </xf>
    <xf numFmtId="0" fontId="1" fillId="0" borderId="22" xfId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20" xfId="1" applyFont="1" applyBorder="1" applyAlignment="1">
      <alignment vertical="center"/>
    </xf>
    <xf numFmtId="0" fontId="25" fillId="0" borderId="0" xfId="2"/>
    <xf numFmtId="0" fontId="4" fillId="0" borderId="8" xfId="2" applyFont="1" applyBorder="1" applyAlignment="1">
      <alignment vertical="center"/>
    </xf>
    <xf numFmtId="0" fontId="25" fillId="0" borderId="0" xfId="2" applyBorder="1"/>
    <xf numFmtId="0" fontId="4" fillId="0" borderId="0" xfId="2" applyFont="1" applyBorder="1" applyAlignment="1">
      <alignment vertical="center"/>
    </xf>
    <xf numFmtId="0" fontId="4" fillId="0" borderId="0" xfId="2" applyFont="1" applyBorder="1" applyAlignment="1">
      <alignment horizontal="left" vertical="center"/>
    </xf>
    <xf numFmtId="0" fontId="4" fillId="0" borderId="11" xfId="2" applyFont="1" applyBorder="1" applyAlignment="1">
      <alignment vertical="center"/>
    </xf>
    <xf numFmtId="0" fontId="4" fillId="0" borderId="0" xfId="2" applyFont="1" applyFill="1" applyBorder="1" applyAlignment="1">
      <alignment vertical="center"/>
    </xf>
    <xf numFmtId="0" fontId="4" fillId="0" borderId="0" xfId="2" applyFont="1" applyBorder="1" applyAlignment="1">
      <alignment horizontal="center" vertical="center" wrapText="1"/>
    </xf>
    <xf numFmtId="0" fontId="12" fillId="0" borderId="17" xfId="2" applyFont="1" applyBorder="1" applyAlignment="1">
      <alignment vertical="center" wrapText="1"/>
    </xf>
    <xf numFmtId="0" fontId="14" fillId="0" borderId="3" xfId="2" applyFont="1" applyBorder="1" applyAlignment="1">
      <alignment horizontal="left" vertical="center"/>
    </xf>
    <xf numFmtId="0" fontId="12" fillId="0" borderId="22" xfId="2" applyFont="1" applyBorder="1" applyAlignment="1">
      <alignment horizontal="center" vertical="center" wrapText="1"/>
    </xf>
    <xf numFmtId="0" fontId="19" fillId="0" borderId="20" xfId="2" applyFont="1" applyBorder="1" applyAlignment="1">
      <alignment horizontal="right" vertical="center" wrapText="1"/>
    </xf>
    <xf numFmtId="0" fontId="14" fillId="0" borderId="25" xfId="2" applyFont="1" applyBorder="1" applyAlignment="1">
      <alignment horizontal="left" vertical="center"/>
    </xf>
    <xf numFmtId="0" fontId="19" fillId="0" borderId="21" xfId="2" applyFont="1" applyBorder="1" applyAlignment="1">
      <alignment horizontal="right" vertical="center" wrapText="1"/>
    </xf>
    <xf numFmtId="0" fontId="15" fillId="0" borderId="0" xfId="2" applyFont="1" applyBorder="1" applyAlignment="1">
      <alignment horizontal="left" vertical="center"/>
    </xf>
    <xf numFmtId="0" fontId="19" fillId="0" borderId="20" xfId="2" applyFont="1" applyBorder="1" applyAlignment="1">
      <alignment vertical="center" wrapText="1"/>
    </xf>
    <xf numFmtId="0" fontId="16" fillId="0" borderId="41" xfId="2" applyFont="1" applyBorder="1" applyAlignment="1">
      <alignment horizontal="left" vertical="center" wrapText="1"/>
    </xf>
    <xf numFmtId="0" fontId="16" fillId="0" borderId="37" xfId="2" applyFont="1" applyBorder="1" applyAlignment="1">
      <alignment horizontal="left" vertical="center" wrapText="1"/>
    </xf>
    <xf numFmtId="0" fontId="16" fillId="0" borderId="5" xfId="2" applyFont="1" applyBorder="1" applyAlignment="1">
      <alignment horizontal="left" vertical="center" wrapText="1"/>
    </xf>
    <xf numFmtId="0" fontId="19" fillId="0" borderId="17" xfId="2" applyFont="1" applyBorder="1" applyAlignment="1">
      <alignment vertical="center" wrapText="1"/>
    </xf>
    <xf numFmtId="0" fontId="16" fillId="0" borderId="0" xfId="2" applyFont="1" applyBorder="1" applyAlignment="1">
      <alignment horizontal="left" vertical="center" wrapText="1"/>
    </xf>
    <xf numFmtId="0" fontId="12" fillId="0" borderId="20" xfId="2" applyFont="1" applyBorder="1" applyAlignment="1">
      <alignment vertical="center" wrapText="1"/>
    </xf>
    <xf numFmtId="0" fontId="14" fillId="0" borderId="37" xfId="2" applyFont="1" applyBorder="1" applyAlignment="1">
      <alignment horizontal="left" vertical="center"/>
    </xf>
    <xf numFmtId="0" fontId="19" fillId="0" borderId="23" xfId="2" applyFont="1" applyBorder="1" applyAlignment="1">
      <alignment horizontal="center" vertical="center"/>
    </xf>
    <xf numFmtId="0" fontId="19" fillId="0" borderId="30" xfId="2" applyFont="1" applyBorder="1" applyAlignment="1">
      <alignment horizontal="center" vertical="center"/>
    </xf>
    <xf numFmtId="0" fontId="19" fillId="0" borderId="20" xfId="2" applyFont="1" applyBorder="1" applyAlignment="1">
      <alignment horizontal="center" vertical="center" wrapText="1"/>
    </xf>
    <xf numFmtId="0" fontId="14" fillId="0" borderId="37" xfId="2" applyFont="1" applyBorder="1" applyAlignment="1">
      <alignment horizontal="left" vertical="center" wrapText="1"/>
    </xf>
    <xf numFmtId="0" fontId="12" fillId="0" borderId="23" xfId="2" applyFont="1" applyBorder="1" applyAlignment="1">
      <alignment horizontal="center" vertical="center"/>
    </xf>
    <xf numFmtId="0" fontId="12" fillId="0" borderId="30" xfId="2" applyFont="1" applyBorder="1" applyAlignment="1">
      <alignment horizontal="center" vertical="center"/>
    </xf>
    <xf numFmtId="0" fontId="12" fillId="0" borderId="21" xfId="2" applyFont="1" applyBorder="1" applyAlignment="1">
      <alignment horizontal="center" vertical="center" wrapText="1"/>
    </xf>
    <xf numFmtId="0" fontId="14" fillId="0" borderId="41" xfId="2" applyFont="1" applyBorder="1" applyAlignment="1">
      <alignment horizontal="left" vertical="center"/>
    </xf>
    <xf numFmtId="0" fontId="16" fillId="0" borderId="37" xfId="2" applyFont="1" applyBorder="1" applyAlignment="1">
      <alignment horizontal="left" vertical="center"/>
    </xf>
    <xf numFmtId="0" fontId="16" fillId="0" borderId="50" xfId="2" applyFont="1" applyBorder="1" applyAlignment="1">
      <alignment horizontal="left" vertical="center" wrapText="1"/>
    </xf>
    <xf numFmtId="0" fontId="12" fillId="0" borderId="21" xfId="2" applyFont="1" applyBorder="1" applyAlignment="1">
      <alignment vertical="center" wrapText="1"/>
    </xf>
    <xf numFmtId="0" fontId="14" fillId="0" borderId="5" xfId="2" applyFont="1" applyBorder="1" applyAlignment="1">
      <alignment horizontal="left" vertical="center"/>
    </xf>
    <xf numFmtId="0" fontId="1" fillId="0" borderId="0" xfId="2" applyFont="1" applyBorder="1" applyAlignment="1">
      <alignment vertical="center"/>
    </xf>
    <xf numFmtId="0" fontId="1" fillId="0" borderId="0" xfId="2" applyFont="1"/>
    <xf numFmtId="0" fontId="26" fillId="0" borderId="0" xfId="2" applyFont="1" applyBorder="1" applyAlignment="1">
      <alignment vertical="center"/>
    </xf>
    <xf numFmtId="0" fontId="3" fillId="0" borderId="0" xfId="2" applyFont="1" applyBorder="1" applyAlignment="1">
      <alignment vertical="center"/>
    </xf>
    <xf numFmtId="0" fontId="7" fillId="0" borderId="0" xfId="2" applyFont="1" applyBorder="1" applyAlignment="1">
      <alignment vertical="center"/>
    </xf>
    <xf numFmtId="0" fontId="28" fillId="0" borderId="8" xfId="1" applyFont="1" applyBorder="1" applyAlignment="1">
      <alignment vertical="center"/>
    </xf>
    <xf numFmtId="0" fontId="28" fillId="0" borderId="0" xfId="1" applyFont="1" applyBorder="1" applyAlignment="1">
      <alignment vertical="center"/>
    </xf>
    <xf numFmtId="0" fontId="28" fillId="0" borderId="11" xfId="1" applyFont="1" applyBorder="1" applyAlignment="1">
      <alignment vertical="center"/>
    </xf>
    <xf numFmtId="2" fontId="18" fillId="3" borderId="23" xfId="2" applyNumberFormat="1" applyFont="1" applyFill="1" applyBorder="1" applyAlignment="1">
      <alignment horizontal="center" vertical="center"/>
    </xf>
    <xf numFmtId="2" fontId="18" fillId="3" borderId="39" xfId="2" applyNumberFormat="1" applyFont="1" applyFill="1" applyBorder="1" applyAlignment="1">
      <alignment horizontal="center" vertical="center"/>
    </xf>
    <xf numFmtId="2" fontId="18" fillId="3" borderId="40" xfId="2" applyNumberFormat="1" applyFont="1" applyFill="1" applyBorder="1" applyAlignment="1">
      <alignment horizontal="center" vertical="center"/>
    </xf>
    <xf numFmtId="2" fontId="18" fillId="3" borderId="20" xfId="2" applyNumberFormat="1" applyFont="1" applyFill="1" applyBorder="1" applyAlignment="1">
      <alignment horizontal="center" vertical="center"/>
    </xf>
    <xf numFmtId="2" fontId="18" fillId="3" borderId="53" xfId="2" applyNumberFormat="1" applyFont="1" applyFill="1" applyBorder="1" applyAlignment="1">
      <alignment horizontal="center" vertical="center"/>
    </xf>
    <xf numFmtId="2" fontId="18" fillId="0" borderId="53" xfId="2" applyNumberFormat="1" applyFont="1" applyFill="1" applyBorder="1" applyAlignment="1">
      <alignment horizontal="center" vertical="center"/>
    </xf>
    <xf numFmtId="0" fontId="18" fillId="3" borderId="32" xfId="2" applyFont="1" applyFill="1" applyBorder="1" applyAlignment="1">
      <alignment horizontal="center" vertical="center"/>
    </xf>
    <xf numFmtId="0" fontId="18" fillId="3" borderId="20" xfId="2" applyFont="1" applyFill="1" applyBorder="1" applyAlignment="1">
      <alignment horizontal="center" vertical="center"/>
    </xf>
    <xf numFmtId="2" fontId="18" fillId="3" borderId="48" xfId="2" applyNumberFormat="1" applyFont="1" applyFill="1" applyBorder="1" applyAlignment="1">
      <alignment horizontal="center" vertical="center"/>
    </xf>
    <xf numFmtId="2" fontId="18" fillId="3" borderId="24" xfId="2" applyNumberFormat="1" applyFont="1" applyFill="1" applyBorder="1" applyAlignment="1">
      <alignment horizontal="center" vertical="center"/>
    </xf>
    <xf numFmtId="0" fontId="18" fillId="3" borderId="48" xfId="2" applyFont="1" applyFill="1" applyBorder="1" applyAlignment="1">
      <alignment horizontal="center" vertical="center"/>
    </xf>
    <xf numFmtId="0" fontId="18" fillId="3" borderId="49" xfId="2" applyFont="1" applyFill="1" applyBorder="1" applyAlignment="1">
      <alignment horizontal="center" vertical="center"/>
    </xf>
    <xf numFmtId="0" fontId="18" fillId="3" borderId="34" xfId="2" applyFont="1" applyFill="1" applyBorder="1" applyAlignment="1">
      <alignment horizontal="center" vertical="center"/>
    </xf>
    <xf numFmtId="0" fontId="18" fillId="3" borderId="35" xfId="2" applyFont="1" applyFill="1" applyBorder="1" applyAlignment="1">
      <alignment horizontal="center" vertical="center"/>
    </xf>
    <xf numFmtId="0" fontId="16" fillId="0" borderId="41" xfId="2" applyFont="1" applyBorder="1" applyAlignment="1">
      <alignment horizontal="left" vertical="center"/>
    </xf>
    <xf numFmtId="1" fontId="18" fillId="3" borderId="23" xfId="2" applyNumberFormat="1" applyFont="1" applyFill="1" applyBorder="1" applyAlignment="1">
      <alignment horizontal="center" vertical="center"/>
    </xf>
    <xf numFmtId="1" fontId="18" fillId="0" borderId="23" xfId="2" applyNumberFormat="1" applyFont="1" applyFill="1" applyBorder="1" applyAlignment="1">
      <alignment horizontal="center" vertical="center"/>
    </xf>
    <xf numFmtId="0" fontId="18" fillId="0" borderId="40" xfId="2" applyFont="1" applyFill="1" applyBorder="1" applyAlignment="1">
      <alignment horizontal="center" vertical="center"/>
    </xf>
    <xf numFmtId="0" fontId="15" fillId="5" borderId="0" xfId="2" applyFont="1" applyFill="1" applyBorder="1" applyAlignment="1">
      <alignment horizontal="left" vertical="center"/>
    </xf>
    <xf numFmtId="0" fontId="16" fillId="5" borderId="54" xfId="2" applyFont="1" applyFill="1" applyBorder="1" applyAlignment="1">
      <alignment horizontal="left" vertical="center" wrapText="1"/>
    </xf>
    <xf numFmtId="0" fontId="9" fillId="0" borderId="19" xfId="0" applyFont="1" applyBorder="1" applyAlignment="1">
      <alignment vertical="center" wrapText="1"/>
    </xf>
    <xf numFmtId="0" fontId="14" fillId="5" borderId="0" xfId="2" applyFont="1" applyFill="1" applyBorder="1" applyAlignment="1">
      <alignment horizontal="left" vertical="center"/>
    </xf>
    <xf numFmtId="2" fontId="18" fillId="0" borderId="34" xfId="2" applyNumberFormat="1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vertical="center" wrapText="1"/>
    </xf>
    <xf numFmtId="0" fontId="18" fillId="0" borderId="45" xfId="2" applyFont="1" applyBorder="1" applyAlignment="1">
      <alignment vertical="center"/>
    </xf>
    <xf numFmtId="0" fontId="18" fillId="0" borderId="46" xfId="2" applyFont="1" applyBorder="1" applyAlignment="1">
      <alignment vertical="center"/>
    </xf>
    <xf numFmtId="0" fontId="18" fillId="0" borderId="47" xfId="2" applyFont="1" applyBorder="1" applyAlignment="1">
      <alignment vertical="center"/>
    </xf>
    <xf numFmtId="0" fontId="12" fillId="0" borderId="20" xfId="2" applyFont="1" applyBorder="1" applyAlignment="1">
      <alignment horizontal="center" vertical="center" wrapText="1"/>
    </xf>
    <xf numFmtId="0" fontId="16" fillId="0" borderId="55" xfId="2" applyFont="1" applyBorder="1" applyAlignment="1">
      <alignment horizontal="left" vertical="center" wrapText="1"/>
    </xf>
    <xf numFmtId="1" fontId="18" fillId="0" borderId="32" xfId="2" applyNumberFormat="1" applyFont="1" applyBorder="1" applyAlignment="1">
      <alignment horizontal="center" vertical="center"/>
    </xf>
    <xf numFmtId="14" fontId="18" fillId="3" borderId="23" xfId="2" applyNumberFormat="1" applyFont="1" applyFill="1" applyBorder="1" applyAlignment="1">
      <alignment horizontal="center" vertical="center"/>
    </xf>
    <xf numFmtId="1" fontId="10" fillId="0" borderId="32" xfId="0" applyNumberFormat="1" applyFont="1" applyBorder="1" applyAlignment="1">
      <alignment horizontal="center" vertical="center"/>
    </xf>
    <xf numFmtId="164" fontId="25" fillId="0" borderId="0" xfId="2" applyNumberFormat="1"/>
    <xf numFmtId="0" fontId="18" fillId="3" borderId="23" xfId="2" applyFont="1" applyFill="1" applyBorder="1" applyAlignment="1">
      <alignment horizontal="center" vertical="center"/>
    </xf>
    <xf numFmtId="0" fontId="18" fillId="3" borderId="30" xfId="2" applyFont="1" applyFill="1" applyBorder="1" applyAlignment="1">
      <alignment horizontal="center" vertical="center"/>
    </xf>
    <xf numFmtId="14" fontId="18" fillId="0" borderId="23" xfId="2" applyNumberFormat="1" applyFont="1" applyBorder="1" applyAlignment="1">
      <alignment horizontal="center" vertical="center"/>
    </xf>
    <xf numFmtId="49" fontId="18" fillId="3" borderId="38" xfId="2" applyNumberFormat="1" applyFont="1" applyFill="1" applyBorder="1" applyAlignment="1">
      <alignment horizontal="center" vertical="center"/>
    </xf>
    <xf numFmtId="0" fontId="1" fillId="0" borderId="0" xfId="1" applyFont="1" applyBorder="1"/>
    <xf numFmtId="0" fontId="18" fillId="0" borderId="42" xfId="2" applyFont="1" applyBorder="1" applyAlignment="1">
      <alignment vertical="center"/>
    </xf>
    <xf numFmtId="0" fontId="18" fillId="0" borderId="43" xfId="2" applyFont="1" applyBorder="1" applyAlignment="1">
      <alignment vertical="center"/>
    </xf>
    <xf numFmtId="0" fontId="18" fillId="0" borderId="26" xfId="2" applyFont="1" applyBorder="1" applyAlignment="1">
      <alignment vertical="center"/>
    </xf>
    <xf numFmtId="0" fontId="18" fillId="0" borderId="25" xfId="2" applyFont="1" applyBorder="1" applyAlignment="1">
      <alignment vertical="center"/>
    </xf>
    <xf numFmtId="0" fontId="10" fillId="0" borderId="48" xfId="0" applyFont="1" applyBorder="1" applyAlignment="1">
      <alignment horizontal="center" vertical="center"/>
    </xf>
    <xf numFmtId="2" fontId="10" fillId="0" borderId="26" xfId="0" applyNumberFormat="1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14" fontId="10" fillId="0" borderId="20" xfId="0" applyNumberFormat="1" applyFont="1" applyBorder="1" applyAlignment="1">
      <alignment horizontal="center" vertical="center" wrapText="1"/>
    </xf>
    <xf numFmtId="1" fontId="10" fillId="0" borderId="20" xfId="0" applyNumberFormat="1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4" fontId="10" fillId="0" borderId="20" xfId="0" applyNumberFormat="1" applyFont="1" applyBorder="1" applyAlignment="1">
      <alignment horizontal="center" vertical="center"/>
    </xf>
    <xf numFmtId="2" fontId="10" fillId="0" borderId="20" xfId="0" applyNumberFormat="1" applyFont="1" applyBorder="1" applyAlignment="1">
      <alignment horizontal="center" vertical="center"/>
    </xf>
    <xf numFmtId="2" fontId="10" fillId="0" borderId="20" xfId="0" applyNumberFormat="1" applyFont="1" applyBorder="1" applyAlignment="1">
      <alignment vertical="center"/>
    </xf>
    <xf numFmtId="164" fontId="10" fillId="0" borderId="20" xfId="0" applyNumberFormat="1" applyFont="1" applyBorder="1" applyAlignment="1">
      <alignment horizontal="center" vertical="center"/>
    </xf>
    <xf numFmtId="1" fontId="10" fillId="0" borderId="21" xfId="0" applyNumberFormat="1" applyFont="1" applyBorder="1" applyAlignment="1">
      <alignment horizontal="center" vertical="center"/>
    </xf>
    <xf numFmtId="0" fontId="10" fillId="0" borderId="42" xfId="0" applyFont="1" applyBorder="1" applyAlignment="1">
      <alignment horizontal="center" vertical="center"/>
    </xf>
    <xf numFmtId="14" fontId="10" fillId="0" borderId="26" xfId="0" applyNumberFormat="1" applyFont="1" applyBorder="1" applyAlignment="1">
      <alignment horizontal="center" vertical="center" wrapText="1"/>
    </xf>
    <xf numFmtId="1" fontId="10" fillId="0" borderId="57" xfId="0" applyNumberFormat="1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4" fontId="10" fillId="0" borderId="26" xfId="0" applyNumberFormat="1" applyFont="1" applyBorder="1" applyAlignment="1">
      <alignment horizontal="center" vertical="center"/>
    </xf>
    <xf numFmtId="164" fontId="10" fillId="0" borderId="26" xfId="0" applyNumberFormat="1" applyFont="1" applyBorder="1" applyAlignment="1">
      <alignment horizontal="center" vertical="center"/>
    </xf>
    <xf numFmtId="1" fontId="10" fillId="0" borderId="45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4" fontId="10" fillId="0" borderId="22" xfId="0" applyNumberFormat="1" applyFont="1" applyBorder="1" applyAlignment="1">
      <alignment horizontal="center" vertical="center"/>
    </xf>
    <xf numFmtId="1" fontId="10" fillId="0" borderId="22" xfId="0" applyNumberFormat="1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4" fontId="10" fillId="0" borderId="22" xfId="0" applyNumberFormat="1" applyFont="1" applyBorder="1" applyAlignment="1">
      <alignment horizontal="center" vertical="center"/>
    </xf>
    <xf numFmtId="2" fontId="10" fillId="0" borderId="22" xfId="0" applyNumberFormat="1" applyFont="1" applyBorder="1" applyAlignment="1">
      <alignment horizontal="center" vertical="center"/>
    </xf>
    <xf numFmtId="2" fontId="10" fillId="0" borderId="22" xfId="0" applyNumberFormat="1" applyFont="1" applyBorder="1" applyAlignment="1">
      <alignment vertical="center"/>
    </xf>
    <xf numFmtId="164" fontId="10" fillId="0" borderId="22" xfId="0" applyNumberFormat="1" applyFont="1" applyBorder="1" applyAlignment="1">
      <alignment horizontal="center" vertical="center"/>
    </xf>
    <xf numFmtId="1" fontId="10" fillId="0" borderId="4" xfId="0" applyNumberFormat="1" applyFont="1" applyBorder="1" applyAlignment="1">
      <alignment horizontal="center" vertical="center"/>
    </xf>
    <xf numFmtId="2" fontId="10" fillId="0" borderId="26" xfId="0" applyNumberFormat="1" applyFont="1" applyBorder="1" applyAlignment="1">
      <alignment horizontal="center" vertical="center"/>
    </xf>
    <xf numFmtId="0" fontId="1" fillId="0" borderId="0" xfId="1" applyFont="1" applyBorder="1" applyAlignment="1">
      <alignment vertical="center" wrapText="1"/>
    </xf>
    <xf numFmtId="0" fontId="1" fillId="0" borderId="20" xfId="1" applyFont="1" applyBorder="1" applyAlignment="1">
      <alignment vertical="center" wrapText="1"/>
    </xf>
    <xf numFmtId="0" fontId="1" fillId="0" borderId="7" xfId="1" applyFont="1" applyBorder="1"/>
    <xf numFmtId="0" fontId="1" fillId="0" borderId="10" xfId="1" applyFont="1" applyBorder="1"/>
    <xf numFmtId="0" fontId="1" fillId="0" borderId="0" xfId="1" applyFont="1"/>
    <xf numFmtId="14" fontId="1" fillId="0" borderId="10" xfId="1" applyNumberFormat="1" applyBorder="1" applyAlignment="1">
      <alignment vertical="center"/>
    </xf>
    <xf numFmtId="14" fontId="2" fillId="0" borderId="1" xfId="1" applyNumberFormat="1" applyFont="1" applyBorder="1" applyAlignment="1">
      <alignment horizontal="left" vertical="center"/>
    </xf>
    <xf numFmtId="0" fontId="6" fillId="0" borderId="4" xfId="1" applyFont="1" applyBorder="1" applyAlignment="1">
      <alignment vertical="center"/>
    </xf>
    <xf numFmtId="0" fontId="6" fillId="0" borderId="5" xfId="1" applyFont="1" applyBorder="1" applyAlignment="1">
      <alignment vertical="center"/>
    </xf>
    <xf numFmtId="0" fontId="4" fillId="0" borderId="2" xfId="1" applyFont="1" applyBorder="1" applyAlignment="1"/>
    <xf numFmtId="0" fontId="4" fillId="0" borderId="3" xfId="1" applyFont="1" applyBorder="1" applyAlignment="1"/>
    <xf numFmtId="0" fontId="5" fillId="0" borderId="22" xfId="1" applyFont="1" applyBorder="1" applyAlignment="1"/>
    <xf numFmtId="0" fontId="5" fillId="0" borderId="0" xfId="1" applyFont="1" applyBorder="1" applyAlignment="1"/>
    <xf numFmtId="0" fontId="4" fillId="0" borderId="22" xfId="1" applyFont="1" applyBorder="1" applyAlignment="1"/>
    <xf numFmtId="0" fontId="7" fillId="0" borderId="18" xfId="1" applyFont="1" applyBorder="1" applyAlignment="1">
      <alignment vertical="center"/>
    </xf>
    <xf numFmtId="0" fontId="6" fillId="0" borderId="22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49" fontId="2" fillId="0" borderId="1" xfId="1" applyNumberFormat="1" applyFont="1" applyBorder="1" applyAlignment="1">
      <alignment horizontal="left" vertical="center"/>
    </xf>
    <xf numFmtId="0" fontId="2" fillId="0" borderId="19" xfId="1" applyFont="1" applyBorder="1" applyAlignment="1"/>
    <xf numFmtId="0" fontId="1" fillId="0" borderId="2" xfId="1" applyFont="1" applyBorder="1" applyAlignment="1">
      <alignment horizontal="left" vertical="center"/>
    </xf>
    <xf numFmtId="0" fontId="2" fillId="0" borderId="3" xfId="1" applyFont="1" applyBorder="1" applyAlignment="1">
      <alignment horizontal="left" vertical="center"/>
    </xf>
    <xf numFmtId="0" fontId="2" fillId="0" borderId="62" xfId="1" applyFont="1" applyBorder="1" applyAlignment="1">
      <alignment horizontal="left" vertical="center"/>
    </xf>
    <xf numFmtId="0" fontId="2" fillId="0" borderId="17" xfId="1" applyFont="1" applyBorder="1" applyAlignment="1">
      <alignment horizontal="left" vertical="center"/>
    </xf>
    <xf numFmtId="0" fontId="1" fillId="0" borderId="59" xfId="1" applyFont="1" applyBorder="1" applyAlignment="1">
      <alignment horizontal="left" vertical="center"/>
    </xf>
    <xf numFmtId="0" fontId="2" fillId="0" borderId="14" xfId="1" applyFont="1" applyBorder="1" applyAlignment="1">
      <alignment horizontal="left" vertical="center"/>
    </xf>
    <xf numFmtId="0" fontId="2" fillId="0" borderId="61" xfId="1" applyFont="1" applyBorder="1" applyAlignment="1">
      <alignment horizontal="left" vertical="center"/>
    </xf>
    <xf numFmtId="0" fontId="2" fillId="0" borderId="60" xfId="1" applyFont="1" applyBorder="1" applyAlignment="1">
      <alignment horizontal="left" vertical="center"/>
    </xf>
    <xf numFmtId="0" fontId="1" fillId="0" borderId="60" xfId="1" applyFont="1" applyBorder="1" applyAlignment="1">
      <alignment horizontal="left" vertical="center"/>
    </xf>
    <xf numFmtId="0" fontId="2" fillId="0" borderId="4" xfId="1" applyFont="1" applyBorder="1" applyAlignment="1">
      <alignment horizontal="left" vertical="center"/>
    </xf>
    <xf numFmtId="0" fontId="10" fillId="0" borderId="56" xfId="0" applyFont="1" applyBorder="1" applyAlignment="1">
      <alignment horizontal="left" vertical="center"/>
    </xf>
    <xf numFmtId="0" fontId="10" fillId="0" borderId="48" xfId="0" applyFont="1" applyBorder="1" applyAlignment="1">
      <alignment horizontal="left" vertical="center"/>
    </xf>
    <xf numFmtId="0" fontId="10" fillId="0" borderId="36" xfId="0" applyFont="1" applyBorder="1" applyAlignment="1">
      <alignment horizontal="left" vertical="center"/>
    </xf>
    <xf numFmtId="0" fontId="10" fillId="0" borderId="25" xfId="0" applyFont="1" applyBorder="1" applyAlignment="1">
      <alignment horizontal="left" vertical="center"/>
    </xf>
    <xf numFmtId="0" fontId="10" fillId="0" borderId="37" xfId="0" applyFont="1" applyBorder="1" applyAlignment="1">
      <alignment horizontal="left" vertical="center"/>
    </xf>
    <xf numFmtId="0" fontId="1" fillId="0" borderId="14" xfId="1" applyFont="1" applyBorder="1" applyAlignment="1">
      <alignment horizontal="left" vertical="center"/>
    </xf>
    <xf numFmtId="0" fontId="2" fillId="0" borderId="22" xfId="1" applyFont="1" applyBorder="1" applyAlignment="1">
      <alignment horizontal="left" vertical="center"/>
    </xf>
    <xf numFmtId="0" fontId="10" fillId="0" borderId="29" xfId="0" applyFont="1" applyBorder="1" applyAlignment="1">
      <alignment horizontal="left" vertical="center"/>
    </xf>
    <xf numFmtId="0" fontId="10" fillId="0" borderId="23" xfId="0" applyFont="1" applyBorder="1" applyAlignment="1">
      <alignment horizontal="left" vertical="center"/>
    </xf>
    <xf numFmtId="0" fontId="2" fillId="0" borderId="22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20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21" xfId="1" applyFont="1" applyBorder="1" applyAlignment="1">
      <alignment horizontal="center" vertical="center"/>
    </xf>
    <xf numFmtId="0" fontId="2" fillId="0" borderId="58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1" fillId="0" borderId="22" xfId="1" applyFont="1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2" fillId="0" borderId="59" xfId="1" applyFont="1" applyBorder="1" applyAlignment="1">
      <alignment horizontal="left" vertical="center"/>
    </xf>
    <xf numFmtId="0" fontId="10" fillId="0" borderId="33" xfId="0" applyFont="1" applyBorder="1" applyAlignment="1">
      <alignment horizontal="left" vertical="center"/>
    </xf>
    <xf numFmtId="0" fontId="10" fillId="0" borderId="34" xfId="0" applyFont="1" applyBorder="1" applyAlignment="1">
      <alignment horizontal="left" vertical="center"/>
    </xf>
    <xf numFmtId="0" fontId="1" fillId="0" borderId="0" xfId="1" applyFont="1" applyBorder="1" applyAlignment="1">
      <alignment horizontal="left" vertical="center"/>
    </xf>
    <xf numFmtId="0" fontId="1" fillId="0" borderId="20" xfId="1" applyFont="1" applyBorder="1" applyAlignment="1">
      <alignment horizontal="left" vertical="center"/>
    </xf>
    <xf numFmtId="0" fontId="1" fillId="0" borderId="2" xfId="1" applyFont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0" fontId="1" fillId="0" borderId="17" xfId="1" applyFont="1" applyBorder="1" applyAlignment="1">
      <alignment horizontal="center" vertical="center"/>
    </xf>
    <xf numFmtId="0" fontId="3" fillId="0" borderId="2" xfId="1" applyFont="1" applyBorder="1" applyAlignment="1">
      <alignment horizontal="left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3" xfId="1" applyFont="1" applyBorder="1" applyAlignment="1">
      <alignment horizontal="left" vertical="center"/>
    </xf>
    <xf numFmtId="0" fontId="3" fillId="0" borderId="17" xfId="1" applyFont="1" applyBorder="1" applyAlignment="1">
      <alignment horizontal="left" vertical="center"/>
    </xf>
    <xf numFmtId="0" fontId="3" fillId="0" borderId="4" xfId="1" applyFont="1" applyBorder="1" applyAlignment="1">
      <alignment horizontal="left" vertical="center"/>
    </xf>
    <xf numFmtId="0" fontId="3" fillId="0" borderId="5" xfId="1" applyFont="1" applyBorder="1" applyAlignment="1">
      <alignment horizontal="left" vertical="center"/>
    </xf>
    <xf numFmtId="0" fontId="3" fillId="0" borderId="21" xfId="1" applyFont="1" applyBorder="1" applyAlignment="1">
      <alignment horizontal="left" vertical="center"/>
    </xf>
    <xf numFmtId="0" fontId="10" fillId="0" borderId="31" xfId="0" applyFont="1" applyBorder="1" applyAlignment="1">
      <alignment horizontal="left" vertical="center"/>
    </xf>
    <xf numFmtId="0" fontId="10" fillId="0" borderId="24" xfId="0" applyFont="1" applyBorder="1" applyAlignment="1">
      <alignment horizontal="left" vertical="center"/>
    </xf>
    <xf numFmtId="0" fontId="4" fillId="0" borderId="2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17" xfId="1" applyFont="1" applyBorder="1" applyAlignment="1">
      <alignment horizontal="left" vertical="center"/>
    </xf>
    <xf numFmtId="2" fontId="10" fillId="0" borderId="26" xfId="0" applyNumberFormat="1" applyFont="1" applyBorder="1" applyAlignment="1">
      <alignment horizontal="center" vertical="center"/>
    </xf>
    <xf numFmtId="2" fontId="10" fillId="0" borderId="25" xfId="0" applyNumberFormat="1" applyFont="1" applyBorder="1" applyAlignment="1">
      <alignment horizontal="center" vertical="center"/>
    </xf>
    <xf numFmtId="0" fontId="1" fillId="0" borderId="22" xfId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2" fillId="0" borderId="53" xfId="1" applyFont="1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20" xfId="1" applyFont="1" applyBorder="1" applyAlignment="1">
      <alignment horizontal="left" vertical="center" wrapText="1"/>
    </xf>
    <xf numFmtId="0" fontId="6" fillId="0" borderId="2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17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21" xfId="1" applyFont="1" applyBorder="1" applyAlignment="1">
      <alignment horizontal="center" vertical="center"/>
    </xf>
    <xf numFmtId="0" fontId="4" fillId="0" borderId="2" xfId="1" applyFont="1" applyBorder="1" applyAlignment="1">
      <alignment horizontal="left"/>
    </xf>
    <xf numFmtId="0" fontId="4" fillId="0" borderId="3" xfId="1" applyFont="1" applyBorder="1" applyAlignment="1">
      <alignment horizontal="left"/>
    </xf>
    <xf numFmtId="0" fontId="4" fillId="0" borderId="17" xfId="1" applyFont="1" applyBorder="1" applyAlignment="1">
      <alignment horizontal="left"/>
    </xf>
    <xf numFmtId="0" fontId="4" fillId="0" borderId="22" xfId="1" applyFont="1" applyBorder="1" applyAlignment="1">
      <alignment horizontal="left"/>
    </xf>
    <xf numFmtId="0" fontId="4" fillId="0" borderId="0" xfId="1" applyFont="1" applyBorder="1" applyAlignment="1">
      <alignment horizontal="left"/>
    </xf>
    <xf numFmtId="0" fontId="4" fillId="0" borderId="20" xfId="1" applyFont="1" applyBorder="1" applyAlignment="1">
      <alignment horizontal="left"/>
    </xf>
    <xf numFmtId="0" fontId="4" fillId="0" borderId="4" xfId="1" applyFont="1" applyBorder="1" applyAlignment="1">
      <alignment horizontal="left"/>
    </xf>
    <xf numFmtId="0" fontId="4" fillId="0" borderId="5" xfId="1" applyFont="1" applyBorder="1" applyAlignment="1">
      <alignment horizontal="left"/>
    </xf>
    <xf numFmtId="14" fontId="2" fillId="0" borderId="59" xfId="1" applyNumberFormat="1" applyFont="1" applyBorder="1" applyAlignment="1">
      <alignment horizontal="left" vertical="center"/>
    </xf>
    <xf numFmtId="14" fontId="2" fillId="0" borderId="14" xfId="1" applyNumberFormat="1" applyFont="1" applyBorder="1" applyAlignment="1">
      <alignment horizontal="left" vertical="center"/>
    </xf>
    <xf numFmtId="0" fontId="1" fillId="0" borderId="53" xfId="1" applyFont="1" applyBorder="1" applyAlignment="1">
      <alignment horizontal="left" vertical="center"/>
    </xf>
    <xf numFmtId="14" fontId="9" fillId="0" borderId="53" xfId="0" applyNumberFormat="1" applyFont="1" applyBorder="1" applyAlignment="1">
      <alignment horizontal="left" vertical="center"/>
    </xf>
    <xf numFmtId="14" fontId="9" fillId="0" borderId="0" xfId="0" applyNumberFormat="1" applyFont="1" applyBorder="1" applyAlignment="1">
      <alignment horizontal="left" vertical="center"/>
    </xf>
    <xf numFmtId="14" fontId="9" fillId="0" borderId="20" xfId="0" applyNumberFormat="1" applyFont="1" applyBorder="1" applyAlignment="1">
      <alignment horizontal="left" vertical="center"/>
    </xf>
    <xf numFmtId="14" fontId="1" fillId="2" borderId="0" xfId="1" applyNumberFormat="1" applyFont="1" applyFill="1" applyAlignment="1">
      <alignment horizontal="center"/>
    </xf>
    <xf numFmtId="0" fontId="1" fillId="2" borderId="0" xfId="1" applyFont="1" applyFill="1" applyAlignment="1">
      <alignment horizontal="center"/>
    </xf>
    <xf numFmtId="0" fontId="4" fillId="0" borderId="8" xfId="2" applyFont="1" applyBorder="1" applyAlignment="1">
      <alignment horizontal="left" wrapText="1"/>
    </xf>
    <xf numFmtId="0" fontId="4" fillId="0" borderId="36" xfId="2" applyFont="1" applyBorder="1" applyAlignment="1">
      <alignment horizontal="left" vertical="center"/>
    </xf>
    <xf numFmtId="0" fontId="4" fillId="0" borderId="25" xfId="2" applyFont="1" applyBorder="1" applyAlignment="1">
      <alignment horizontal="left" vertical="center"/>
    </xf>
    <xf numFmtId="0" fontId="4" fillId="0" borderId="39" xfId="2" applyFont="1" applyBorder="1" applyAlignment="1">
      <alignment horizontal="left" vertical="center"/>
    </xf>
    <xf numFmtId="0" fontId="1" fillId="3" borderId="36" xfId="2" applyFont="1" applyFill="1" applyBorder="1" applyAlignment="1">
      <alignment horizontal="center" vertical="center"/>
    </xf>
    <xf numFmtId="0" fontId="25" fillId="3" borderId="25" xfId="2" applyFill="1" applyBorder="1" applyAlignment="1">
      <alignment horizontal="center" vertical="center"/>
    </xf>
    <xf numFmtId="0" fontId="25" fillId="3" borderId="39" xfId="2" applyFill="1" applyBorder="1" applyAlignment="1">
      <alignment horizontal="center" vertical="center"/>
    </xf>
    <xf numFmtId="14" fontId="1" fillId="3" borderId="36" xfId="2" applyNumberFormat="1" applyFont="1" applyFill="1" applyBorder="1" applyAlignment="1">
      <alignment horizontal="center" vertical="center"/>
    </xf>
    <xf numFmtId="14" fontId="25" fillId="3" borderId="25" xfId="2" applyNumberFormat="1" applyFill="1" applyBorder="1" applyAlignment="1">
      <alignment horizontal="center" vertical="center"/>
    </xf>
    <xf numFmtId="14" fontId="25" fillId="3" borderId="39" xfId="2" applyNumberFormat="1" applyFill="1" applyBorder="1" applyAlignment="1">
      <alignment horizontal="center" vertical="center"/>
    </xf>
    <xf numFmtId="0" fontId="4" fillId="0" borderId="5" xfId="2" applyFont="1" applyBorder="1" applyAlignment="1">
      <alignment horizontal="left" vertical="center"/>
    </xf>
    <xf numFmtId="0" fontId="4" fillId="0" borderId="51" xfId="2" applyFont="1" applyBorder="1" applyAlignment="1">
      <alignment horizontal="left" vertical="center"/>
    </xf>
    <xf numFmtId="0" fontId="4" fillId="0" borderId="43" xfId="2" applyFont="1" applyBorder="1" applyAlignment="1">
      <alignment horizontal="left" vertical="center"/>
    </xf>
    <xf numFmtId="0" fontId="4" fillId="0" borderId="44" xfId="2" applyFont="1" applyBorder="1" applyAlignment="1">
      <alignment horizontal="left" vertical="center"/>
    </xf>
    <xf numFmtId="0" fontId="1" fillId="3" borderId="51" xfId="2" applyFont="1" applyFill="1" applyBorder="1" applyAlignment="1">
      <alignment horizontal="center" vertical="center"/>
    </xf>
    <xf numFmtId="0" fontId="25" fillId="3" borderId="43" xfId="2" applyFill="1" applyBorder="1" applyAlignment="1">
      <alignment horizontal="center" vertical="center"/>
    </xf>
    <xf numFmtId="0" fontId="25" fillId="3" borderId="44" xfId="2" applyFill="1" applyBorder="1" applyAlignment="1">
      <alignment horizontal="center" vertical="center"/>
    </xf>
    <xf numFmtId="0" fontId="12" fillId="0" borderId="2" xfId="2" applyFont="1" applyBorder="1" applyAlignment="1">
      <alignment horizontal="center" vertical="center" wrapText="1"/>
    </xf>
    <xf numFmtId="0" fontId="0" fillId="0" borderId="22" xfId="0" applyBorder="1"/>
    <xf numFmtId="0" fontId="0" fillId="0" borderId="4" xfId="0" applyBorder="1"/>
    <xf numFmtId="0" fontId="4" fillId="0" borderId="52" xfId="2" applyFont="1" applyFill="1" applyBorder="1" applyAlignment="1">
      <alignment horizontal="left" vertical="center" wrapText="1"/>
    </xf>
    <xf numFmtId="0" fontId="4" fillId="0" borderId="46" xfId="2" applyFont="1" applyFill="1" applyBorder="1" applyAlignment="1">
      <alignment horizontal="left" vertical="center" wrapText="1"/>
    </xf>
    <xf numFmtId="0" fontId="4" fillId="3" borderId="52" xfId="2" applyFont="1" applyFill="1" applyBorder="1" applyAlignment="1">
      <alignment horizontal="center" vertical="center" wrapText="1"/>
    </xf>
    <xf numFmtId="0" fontId="4" fillId="3" borderId="46" xfId="2" applyFont="1" applyFill="1" applyBorder="1" applyAlignment="1">
      <alignment horizontal="center" vertical="center" wrapText="1"/>
    </xf>
    <xf numFmtId="0" fontId="4" fillId="3" borderId="47" xfId="2" applyFont="1" applyFill="1" applyBorder="1" applyAlignment="1">
      <alignment horizontal="center" vertical="center" wrapText="1"/>
    </xf>
    <xf numFmtId="0" fontId="12" fillId="0" borderId="22" xfId="2" applyFont="1" applyBorder="1" applyAlignment="1">
      <alignment horizontal="center" vertical="center" wrapText="1"/>
    </xf>
    <xf numFmtId="0" fontId="12" fillId="0" borderId="4" xfId="2" applyFont="1" applyBorder="1" applyAlignment="1">
      <alignment horizontal="center" vertical="center" wrapText="1"/>
    </xf>
    <xf numFmtId="0" fontId="1" fillId="3" borderId="25" xfId="2" applyFont="1" applyFill="1" applyBorder="1" applyAlignment="1">
      <alignment horizontal="center" vertical="center"/>
    </xf>
    <xf numFmtId="0" fontId="1" fillId="3" borderId="39" xfId="2" applyFont="1" applyFill="1" applyBorder="1" applyAlignment="1">
      <alignment horizontal="center" vertical="center"/>
    </xf>
    <xf numFmtId="0" fontId="1" fillId="0" borderId="0" xfId="2" applyFont="1" applyBorder="1" applyAlignment="1">
      <alignment horizontal="left" vertical="center"/>
    </xf>
    <xf numFmtId="14" fontId="3" fillId="2" borderId="0" xfId="1" applyNumberFormat="1" applyFont="1" applyFill="1" applyBorder="1" applyAlignment="1">
      <alignment horizontal="center" vertical="center"/>
    </xf>
    <xf numFmtId="14" fontId="3" fillId="2" borderId="11" xfId="1" applyNumberFormat="1" applyFont="1" applyFill="1" applyBorder="1" applyAlignment="1">
      <alignment horizontal="center" vertical="center"/>
    </xf>
    <xf numFmtId="0" fontId="25" fillId="0" borderId="36" xfId="2" applyBorder="1" applyAlignment="1">
      <alignment horizontal="left" vertical="center"/>
    </xf>
    <xf numFmtId="0" fontId="25" fillId="0" borderId="25" xfId="2" applyBorder="1" applyAlignment="1">
      <alignment horizontal="left" vertical="center"/>
    </xf>
    <xf numFmtId="0" fontId="25" fillId="0" borderId="39" xfId="2" applyBorder="1" applyAlignment="1">
      <alignment horizontal="left" vertical="center"/>
    </xf>
    <xf numFmtId="0" fontId="18" fillId="0" borderId="42" xfId="2" applyFont="1" applyBorder="1" applyAlignment="1">
      <alignment horizontal="center" vertical="center"/>
    </xf>
    <xf numFmtId="0" fontId="18" fillId="0" borderId="43" xfId="2" applyFont="1" applyBorder="1" applyAlignment="1">
      <alignment horizontal="center" vertical="center"/>
    </xf>
    <xf numFmtId="0" fontId="18" fillId="0" borderId="44" xfId="2" applyFont="1" applyBorder="1" applyAlignment="1">
      <alignment horizontal="center" vertical="center"/>
    </xf>
    <xf numFmtId="0" fontId="18" fillId="0" borderId="26" xfId="2" applyFont="1" applyBorder="1" applyAlignment="1">
      <alignment horizontal="center" vertical="center"/>
    </xf>
    <xf numFmtId="0" fontId="18" fillId="0" borderId="25" xfId="2" applyFont="1" applyBorder="1" applyAlignment="1">
      <alignment horizontal="center" vertical="center"/>
    </xf>
    <xf numFmtId="0" fontId="18" fillId="0" borderId="39" xfId="2" applyFont="1" applyBorder="1" applyAlignment="1">
      <alignment horizontal="center" vertical="center"/>
    </xf>
    <xf numFmtId="0" fontId="4" fillId="0" borderId="36" xfId="2" applyFont="1" applyFill="1" applyBorder="1" applyAlignment="1">
      <alignment horizontal="left" vertical="center"/>
    </xf>
    <xf numFmtId="0" fontId="4" fillId="0" borderId="25" xfId="2" applyFont="1" applyFill="1" applyBorder="1" applyAlignment="1">
      <alignment horizontal="left" vertical="center"/>
    </xf>
    <xf numFmtId="0" fontId="4" fillId="0" borderId="39" xfId="2" applyFont="1" applyFill="1" applyBorder="1" applyAlignment="1">
      <alignment horizontal="left" vertical="center"/>
    </xf>
    <xf numFmtId="14" fontId="25" fillId="3" borderId="36" xfId="2" applyNumberForma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268941</xdr:colOff>
      <xdr:row>1</xdr:row>
      <xdr:rowOff>156885</xdr:rowOff>
    </xdr:from>
    <xdr:to>
      <xdr:col>2</xdr:col>
      <xdr:colOff>1185583</xdr:colOff>
      <xdr:row>6</xdr:row>
      <xdr:rowOff>75643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559" y="190503"/>
          <a:ext cx="16002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4"/>
  <sheetViews>
    <sheetView view="pageBreakPreview" zoomScaleNormal="70" zoomScaleSheetLayoutView="100" zoomScalePageLayoutView="70" workbookViewId="0">
      <selection activeCell="E13" sqref="E13:J13"/>
    </sheetView>
  </sheetViews>
  <sheetFormatPr baseColWidth="10" defaultColWidth="8.83203125" defaultRowHeight="13" x14ac:dyDescent="0.15"/>
  <cols>
    <col min="1" max="1" width="0.5" style="4" customWidth="1"/>
    <col min="2" max="2" width="10.33203125" style="4" customWidth="1"/>
    <col min="3" max="3" width="20.6640625" style="4" customWidth="1"/>
    <col min="4" max="4" width="12.6640625" style="4" customWidth="1"/>
    <col min="5" max="5" width="4.33203125" style="6" customWidth="1"/>
    <col min="6" max="7" width="10.6640625" style="4" customWidth="1"/>
    <col min="8" max="8" width="11.1640625" style="4" customWidth="1"/>
    <col min="9" max="10" width="10.6640625" style="4" customWidth="1"/>
    <col min="11" max="11" width="0.5" style="4" customWidth="1"/>
    <col min="12" max="12" width="8.83203125" style="4"/>
    <col min="13" max="13" width="9.83203125" style="4" bestFit="1" customWidth="1"/>
    <col min="14" max="14" width="8.83203125" style="4"/>
    <col min="15" max="15" width="9.83203125" style="4" bestFit="1" customWidth="1"/>
    <col min="16" max="256" width="8.83203125" style="4"/>
    <col min="257" max="257" width="0.5" style="4" customWidth="1"/>
    <col min="258" max="258" width="32.33203125" style="4" customWidth="1"/>
    <col min="259" max="259" width="6.5" style="4" customWidth="1"/>
    <col min="260" max="260" width="9.83203125" style="4" customWidth="1"/>
    <col min="261" max="261" width="9.6640625" style="4" customWidth="1"/>
    <col min="262" max="262" width="7.5" style="4" customWidth="1"/>
    <col min="263" max="263" width="12.33203125" style="4" customWidth="1"/>
    <col min="264" max="264" width="6.5" style="4" customWidth="1"/>
    <col min="265" max="266" width="8.33203125" style="4" customWidth="1"/>
    <col min="267" max="267" width="0.5" style="4" customWidth="1"/>
    <col min="268" max="268" width="8.83203125" style="4"/>
    <col min="269" max="269" width="9.83203125" style="4" bestFit="1" customWidth="1"/>
    <col min="270" max="270" width="8.83203125" style="4"/>
    <col min="271" max="271" width="9.83203125" style="4" bestFit="1" customWidth="1"/>
    <col min="272" max="512" width="8.83203125" style="4"/>
    <col min="513" max="513" width="0.5" style="4" customWidth="1"/>
    <col min="514" max="514" width="32.33203125" style="4" customWidth="1"/>
    <col min="515" max="515" width="6.5" style="4" customWidth="1"/>
    <col min="516" max="516" width="9.83203125" style="4" customWidth="1"/>
    <col min="517" max="517" width="9.6640625" style="4" customWidth="1"/>
    <col min="518" max="518" width="7.5" style="4" customWidth="1"/>
    <col min="519" max="519" width="12.33203125" style="4" customWidth="1"/>
    <col min="520" max="520" width="6.5" style="4" customWidth="1"/>
    <col min="521" max="522" width="8.33203125" style="4" customWidth="1"/>
    <col min="523" max="523" width="0.5" style="4" customWidth="1"/>
    <col min="524" max="524" width="8.83203125" style="4"/>
    <col min="525" max="525" width="9.83203125" style="4" bestFit="1" customWidth="1"/>
    <col min="526" max="526" width="8.83203125" style="4"/>
    <col min="527" max="527" width="9.83203125" style="4" bestFit="1" customWidth="1"/>
    <col min="528" max="768" width="8.83203125" style="4"/>
    <col min="769" max="769" width="0.5" style="4" customWidth="1"/>
    <col min="770" max="770" width="32.33203125" style="4" customWidth="1"/>
    <col min="771" max="771" width="6.5" style="4" customWidth="1"/>
    <col min="772" max="772" width="9.83203125" style="4" customWidth="1"/>
    <col min="773" max="773" width="9.6640625" style="4" customWidth="1"/>
    <col min="774" max="774" width="7.5" style="4" customWidth="1"/>
    <col min="775" max="775" width="12.33203125" style="4" customWidth="1"/>
    <col min="776" max="776" width="6.5" style="4" customWidth="1"/>
    <col min="777" max="778" width="8.33203125" style="4" customWidth="1"/>
    <col min="779" max="779" width="0.5" style="4" customWidth="1"/>
    <col min="780" max="780" width="8.83203125" style="4"/>
    <col min="781" max="781" width="9.83203125" style="4" bestFit="1" customWidth="1"/>
    <col min="782" max="782" width="8.83203125" style="4"/>
    <col min="783" max="783" width="9.83203125" style="4" bestFit="1" customWidth="1"/>
    <col min="784" max="1024" width="8.83203125" style="4"/>
    <col min="1025" max="1025" width="0.5" style="4" customWidth="1"/>
    <col min="1026" max="1026" width="32.33203125" style="4" customWidth="1"/>
    <col min="1027" max="1027" width="6.5" style="4" customWidth="1"/>
    <col min="1028" max="1028" width="9.83203125" style="4" customWidth="1"/>
    <col min="1029" max="1029" width="9.6640625" style="4" customWidth="1"/>
    <col min="1030" max="1030" width="7.5" style="4" customWidth="1"/>
    <col min="1031" max="1031" width="12.33203125" style="4" customWidth="1"/>
    <col min="1032" max="1032" width="6.5" style="4" customWidth="1"/>
    <col min="1033" max="1034" width="8.33203125" style="4" customWidth="1"/>
    <col min="1035" max="1035" width="0.5" style="4" customWidth="1"/>
    <col min="1036" max="1036" width="8.83203125" style="4"/>
    <col min="1037" max="1037" width="9.83203125" style="4" bestFit="1" customWidth="1"/>
    <col min="1038" max="1038" width="8.83203125" style="4"/>
    <col min="1039" max="1039" width="9.83203125" style="4" bestFit="1" customWidth="1"/>
    <col min="1040" max="1280" width="8.83203125" style="4"/>
    <col min="1281" max="1281" width="0.5" style="4" customWidth="1"/>
    <col min="1282" max="1282" width="32.33203125" style="4" customWidth="1"/>
    <col min="1283" max="1283" width="6.5" style="4" customWidth="1"/>
    <col min="1284" max="1284" width="9.83203125" style="4" customWidth="1"/>
    <col min="1285" max="1285" width="9.6640625" style="4" customWidth="1"/>
    <col min="1286" max="1286" width="7.5" style="4" customWidth="1"/>
    <col min="1287" max="1287" width="12.33203125" style="4" customWidth="1"/>
    <col min="1288" max="1288" width="6.5" style="4" customWidth="1"/>
    <col min="1289" max="1290" width="8.33203125" style="4" customWidth="1"/>
    <col min="1291" max="1291" width="0.5" style="4" customWidth="1"/>
    <col min="1292" max="1292" width="8.83203125" style="4"/>
    <col min="1293" max="1293" width="9.83203125" style="4" bestFit="1" customWidth="1"/>
    <col min="1294" max="1294" width="8.83203125" style="4"/>
    <col min="1295" max="1295" width="9.83203125" style="4" bestFit="1" customWidth="1"/>
    <col min="1296" max="1536" width="8.83203125" style="4"/>
    <col min="1537" max="1537" width="0.5" style="4" customWidth="1"/>
    <col min="1538" max="1538" width="32.33203125" style="4" customWidth="1"/>
    <col min="1539" max="1539" width="6.5" style="4" customWidth="1"/>
    <col min="1540" max="1540" width="9.83203125" style="4" customWidth="1"/>
    <col min="1541" max="1541" width="9.6640625" style="4" customWidth="1"/>
    <col min="1542" max="1542" width="7.5" style="4" customWidth="1"/>
    <col min="1543" max="1543" width="12.33203125" style="4" customWidth="1"/>
    <col min="1544" max="1544" width="6.5" style="4" customWidth="1"/>
    <col min="1545" max="1546" width="8.33203125" style="4" customWidth="1"/>
    <col min="1547" max="1547" width="0.5" style="4" customWidth="1"/>
    <col min="1548" max="1548" width="8.83203125" style="4"/>
    <col min="1549" max="1549" width="9.83203125" style="4" bestFit="1" customWidth="1"/>
    <col min="1550" max="1550" width="8.83203125" style="4"/>
    <col min="1551" max="1551" width="9.83203125" style="4" bestFit="1" customWidth="1"/>
    <col min="1552" max="1792" width="8.83203125" style="4"/>
    <col min="1793" max="1793" width="0.5" style="4" customWidth="1"/>
    <col min="1794" max="1794" width="32.33203125" style="4" customWidth="1"/>
    <col min="1795" max="1795" width="6.5" style="4" customWidth="1"/>
    <col min="1796" max="1796" width="9.83203125" style="4" customWidth="1"/>
    <col min="1797" max="1797" width="9.6640625" style="4" customWidth="1"/>
    <col min="1798" max="1798" width="7.5" style="4" customWidth="1"/>
    <col min="1799" max="1799" width="12.33203125" style="4" customWidth="1"/>
    <col min="1800" max="1800" width="6.5" style="4" customWidth="1"/>
    <col min="1801" max="1802" width="8.33203125" style="4" customWidth="1"/>
    <col min="1803" max="1803" width="0.5" style="4" customWidth="1"/>
    <col min="1804" max="1804" width="8.83203125" style="4"/>
    <col min="1805" max="1805" width="9.83203125" style="4" bestFit="1" customWidth="1"/>
    <col min="1806" max="1806" width="8.83203125" style="4"/>
    <col min="1807" max="1807" width="9.83203125" style="4" bestFit="1" customWidth="1"/>
    <col min="1808" max="2048" width="8.83203125" style="4"/>
    <col min="2049" max="2049" width="0.5" style="4" customWidth="1"/>
    <col min="2050" max="2050" width="32.33203125" style="4" customWidth="1"/>
    <col min="2051" max="2051" width="6.5" style="4" customWidth="1"/>
    <col min="2052" max="2052" width="9.83203125" style="4" customWidth="1"/>
    <col min="2053" max="2053" width="9.6640625" style="4" customWidth="1"/>
    <col min="2054" max="2054" width="7.5" style="4" customWidth="1"/>
    <col min="2055" max="2055" width="12.33203125" style="4" customWidth="1"/>
    <col min="2056" max="2056" width="6.5" style="4" customWidth="1"/>
    <col min="2057" max="2058" width="8.33203125" style="4" customWidth="1"/>
    <col min="2059" max="2059" width="0.5" style="4" customWidth="1"/>
    <col min="2060" max="2060" width="8.83203125" style="4"/>
    <col min="2061" max="2061" width="9.83203125" style="4" bestFit="1" customWidth="1"/>
    <col min="2062" max="2062" width="8.83203125" style="4"/>
    <col min="2063" max="2063" width="9.83203125" style="4" bestFit="1" customWidth="1"/>
    <col min="2064" max="2304" width="8.83203125" style="4"/>
    <col min="2305" max="2305" width="0.5" style="4" customWidth="1"/>
    <col min="2306" max="2306" width="32.33203125" style="4" customWidth="1"/>
    <col min="2307" max="2307" width="6.5" style="4" customWidth="1"/>
    <col min="2308" max="2308" width="9.83203125" style="4" customWidth="1"/>
    <col min="2309" max="2309" width="9.6640625" style="4" customWidth="1"/>
    <col min="2310" max="2310" width="7.5" style="4" customWidth="1"/>
    <col min="2311" max="2311" width="12.33203125" style="4" customWidth="1"/>
    <col min="2312" max="2312" width="6.5" style="4" customWidth="1"/>
    <col min="2313" max="2314" width="8.33203125" style="4" customWidth="1"/>
    <col min="2315" max="2315" width="0.5" style="4" customWidth="1"/>
    <col min="2316" max="2316" width="8.83203125" style="4"/>
    <col min="2317" max="2317" width="9.83203125" style="4" bestFit="1" customWidth="1"/>
    <col min="2318" max="2318" width="8.83203125" style="4"/>
    <col min="2319" max="2319" width="9.83203125" style="4" bestFit="1" customWidth="1"/>
    <col min="2320" max="2560" width="8.83203125" style="4"/>
    <col min="2561" max="2561" width="0.5" style="4" customWidth="1"/>
    <col min="2562" max="2562" width="32.33203125" style="4" customWidth="1"/>
    <col min="2563" max="2563" width="6.5" style="4" customWidth="1"/>
    <col min="2564" max="2564" width="9.83203125" style="4" customWidth="1"/>
    <col min="2565" max="2565" width="9.6640625" style="4" customWidth="1"/>
    <col min="2566" max="2566" width="7.5" style="4" customWidth="1"/>
    <col min="2567" max="2567" width="12.33203125" style="4" customWidth="1"/>
    <col min="2568" max="2568" width="6.5" style="4" customWidth="1"/>
    <col min="2569" max="2570" width="8.33203125" style="4" customWidth="1"/>
    <col min="2571" max="2571" width="0.5" style="4" customWidth="1"/>
    <col min="2572" max="2572" width="8.83203125" style="4"/>
    <col min="2573" max="2573" width="9.83203125" style="4" bestFit="1" customWidth="1"/>
    <col min="2574" max="2574" width="8.83203125" style="4"/>
    <col min="2575" max="2575" width="9.83203125" style="4" bestFit="1" customWidth="1"/>
    <col min="2576" max="2816" width="8.83203125" style="4"/>
    <col min="2817" max="2817" width="0.5" style="4" customWidth="1"/>
    <col min="2818" max="2818" width="32.33203125" style="4" customWidth="1"/>
    <col min="2819" max="2819" width="6.5" style="4" customWidth="1"/>
    <col min="2820" max="2820" width="9.83203125" style="4" customWidth="1"/>
    <col min="2821" max="2821" width="9.6640625" style="4" customWidth="1"/>
    <col min="2822" max="2822" width="7.5" style="4" customWidth="1"/>
    <col min="2823" max="2823" width="12.33203125" style="4" customWidth="1"/>
    <col min="2824" max="2824" width="6.5" style="4" customWidth="1"/>
    <col min="2825" max="2826" width="8.33203125" style="4" customWidth="1"/>
    <col min="2827" max="2827" width="0.5" style="4" customWidth="1"/>
    <col min="2828" max="2828" width="8.83203125" style="4"/>
    <col min="2829" max="2829" width="9.83203125" style="4" bestFit="1" customWidth="1"/>
    <col min="2830" max="2830" width="8.83203125" style="4"/>
    <col min="2831" max="2831" width="9.83203125" style="4" bestFit="1" customWidth="1"/>
    <col min="2832" max="3072" width="8.83203125" style="4"/>
    <col min="3073" max="3073" width="0.5" style="4" customWidth="1"/>
    <col min="3074" max="3074" width="32.33203125" style="4" customWidth="1"/>
    <col min="3075" max="3075" width="6.5" style="4" customWidth="1"/>
    <col min="3076" max="3076" width="9.83203125" style="4" customWidth="1"/>
    <col min="3077" max="3077" width="9.6640625" style="4" customWidth="1"/>
    <col min="3078" max="3078" width="7.5" style="4" customWidth="1"/>
    <col min="3079" max="3079" width="12.33203125" style="4" customWidth="1"/>
    <col min="3080" max="3080" width="6.5" style="4" customWidth="1"/>
    <col min="3081" max="3082" width="8.33203125" style="4" customWidth="1"/>
    <col min="3083" max="3083" width="0.5" style="4" customWidth="1"/>
    <col min="3084" max="3084" width="8.83203125" style="4"/>
    <col min="3085" max="3085" width="9.83203125" style="4" bestFit="1" customWidth="1"/>
    <col min="3086" max="3086" width="8.83203125" style="4"/>
    <col min="3087" max="3087" width="9.83203125" style="4" bestFit="1" customWidth="1"/>
    <col min="3088" max="3328" width="8.83203125" style="4"/>
    <col min="3329" max="3329" width="0.5" style="4" customWidth="1"/>
    <col min="3330" max="3330" width="32.33203125" style="4" customWidth="1"/>
    <col min="3331" max="3331" width="6.5" style="4" customWidth="1"/>
    <col min="3332" max="3332" width="9.83203125" style="4" customWidth="1"/>
    <col min="3333" max="3333" width="9.6640625" style="4" customWidth="1"/>
    <col min="3334" max="3334" width="7.5" style="4" customWidth="1"/>
    <col min="3335" max="3335" width="12.33203125" style="4" customWidth="1"/>
    <col min="3336" max="3336" width="6.5" style="4" customWidth="1"/>
    <col min="3337" max="3338" width="8.33203125" style="4" customWidth="1"/>
    <col min="3339" max="3339" width="0.5" style="4" customWidth="1"/>
    <col min="3340" max="3340" width="8.83203125" style="4"/>
    <col min="3341" max="3341" width="9.83203125" style="4" bestFit="1" customWidth="1"/>
    <col min="3342" max="3342" width="8.83203125" style="4"/>
    <col min="3343" max="3343" width="9.83203125" style="4" bestFit="1" customWidth="1"/>
    <col min="3344" max="3584" width="8.83203125" style="4"/>
    <col min="3585" max="3585" width="0.5" style="4" customWidth="1"/>
    <col min="3586" max="3586" width="32.33203125" style="4" customWidth="1"/>
    <col min="3587" max="3587" width="6.5" style="4" customWidth="1"/>
    <col min="3588" max="3588" width="9.83203125" style="4" customWidth="1"/>
    <col min="3589" max="3589" width="9.6640625" style="4" customWidth="1"/>
    <col min="3590" max="3590" width="7.5" style="4" customWidth="1"/>
    <col min="3591" max="3591" width="12.33203125" style="4" customWidth="1"/>
    <col min="3592" max="3592" width="6.5" style="4" customWidth="1"/>
    <col min="3593" max="3594" width="8.33203125" style="4" customWidth="1"/>
    <col min="3595" max="3595" width="0.5" style="4" customWidth="1"/>
    <col min="3596" max="3596" width="8.83203125" style="4"/>
    <col min="3597" max="3597" width="9.83203125" style="4" bestFit="1" customWidth="1"/>
    <col min="3598" max="3598" width="8.83203125" style="4"/>
    <col min="3599" max="3599" width="9.83203125" style="4" bestFit="1" customWidth="1"/>
    <col min="3600" max="3840" width="8.83203125" style="4"/>
    <col min="3841" max="3841" width="0.5" style="4" customWidth="1"/>
    <col min="3842" max="3842" width="32.33203125" style="4" customWidth="1"/>
    <col min="3843" max="3843" width="6.5" style="4" customWidth="1"/>
    <col min="3844" max="3844" width="9.83203125" style="4" customWidth="1"/>
    <col min="3845" max="3845" width="9.6640625" style="4" customWidth="1"/>
    <col min="3846" max="3846" width="7.5" style="4" customWidth="1"/>
    <col min="3847" max="3847" width="12.33203125" style="4" customWidth="1"/>
    <col min="3848" max="3848" width="6.5" style="4" customWidth="1"/>
    <col min="3849" max="3850" width="8.33203125" style="4" customWidth="1"/>
    <col min="3851" max="3851" width="0.5" style="4" customWidth="1"/>
    <col min="3852" max="3852" width="8.83203125" style="4"/>
    <col min="3853" max="3853" width="9.83203125" style="4" bestFit="1" customWidth="1"/>
    <col min="3854" max="3854" width="8.83203125" style="4"/>
    <col min="3855" max="3855" width="9.83203125" style="4" bestFit="1" customWidth="1"/>
    <col min="3856" max="4096" width="8.83203125" style="4"/>
    <col min="4097" max="4097" width="0.5" style="4" customWidth="1"/>
    <col min="4098" max="4098" width="32.33203125" style="4" customWidth="1"/>
    <col min="4099" max="4099" width="6.5" style="4" customWidth="1"/>
    <col min="4100" max="4100" width="9.83203125" style="4" customWidth="1"/>
    <col min="4101" max="4101" width="9.6640625" style="4" customWidth="1"/>
    <col min="4102" max="4102" width="7.5" style="4" customWidth="1"/>
    <col min="4103" max="4103" width="12.33203125" style="4" customWidth="1"/>
    <col min="4104" max="4104" width="6.5" style="4" customWidth="1"/>
    <col min="4105" max="4106" width="8.33203125" style="4" customWidth="1"/>
    <col min="4107" max="4107" width="0.5" style="4" customWidth="1"/>
    <col min="4108" max="4108" width="8.83203125" style="4"/>
    <col min="4109" max="4109" width="9.83203125" style="4" bestFit="1" customWidth="1"/>
    <col min="4110" max="4110" width="8.83203125" style="4"/>
    <col min="4111" max="4111" width="9.83203125" style="4" bestFit="1" customWidth="1"/>
    <col min="4112" max="4352" width="8.83203125" style="4"/>
    <col min="4353" max="4353" width="0.5" style="4" customWidth="1"/>
    <col min="4354" max="4354" width="32.33203125" style="4" customWidth="1"/>
    <col min="4355" max="4355" width="6.5" style="4" customWidth="1"/>
    <col min="4356" max="4356" width="9.83203125" style="4" customWidth="1"/>
    <col min="4357" max="4357" width="9.6640625" style="4" customWidth="1"/>
    <col min="4358" max="4358" width="7.5" style="4" customWidth="1"/>
    <col min="4359" max="4359" width="12.33203125" style="4" customWidth="1"/>
    <col min="4360" max="4360" width="6.5" style="4" customWidth="1"/>
    <col min="4361" max="4362" width="8.33203125" style="4" customWidth="1"/>
    <col min="4363" max="4363" width="0.5" style="4" customWidth="1"/>
    <col min="4364" max="4364" width="8.83203125" style="4"/>
    <col min="4365" max="4365" width="9.83203125" style="4" bestFit="1" customWidth="1"/>
    <col min="4366" max="4366" width="8.83203125" style="4"/>
    <col min="4367" max="4367" width="9.83203125" style="4" bestFit="1" customWidth="1"/>
    <col min="4368" max="4608" width="8.83203125" style="4"/>
    <col min="4609" max="4609" width="0.5" style="4" customWidth="1"/>
    <col min="4610" max="4610" width="32.33203125" style="4" customWidth="1"/>
    <col min="4611" max="4611" width="6.5" style="4" customWidth="1"/>
    <col min="4612" max="4612" width="9.83203125" style="4" customWidth="1"/>
    <col min="4613" max="4613" width="9.6640625" style="4" customWidth="1"/>
    <col min="4614" max="4614" width="7.5" style="4" customWidth="1"/>
    <col min="4615" max="4615" width="12.33203125" style="4" customWidth="1"/>
    <col min="4616" max="4616" width="6.5" style="4" customWidth="1"/>
    <col min="4617" max="4618" width="8.33203125" style="4" customWidth="1"/>
    <col min="4619" max="4619" width="0.5" style="4" customWidth="1"/>
    <col min="4620" max="4620" width="8.83203125" style="4"/>
    <col min="4621" max="4621" width="9.83203125" style="4" bestFit="1" customWidth="1"/>
    <col min="4622" max="4622" width="8.83203125" style="4"/>
    <col min="4623" max="4623" width="9.83203125" style="4" bestFit="1" customWidth="1"/>
    <col min="4624" max="4864" width="8.83203125" style="4"/>
    <col min="4865" max="4865" width="0.5" style="4" customWidth="1"/>
    <col min="4866" max="4866" width="32.33203125" style="4" customWidth="1"/>
    <col min="4867" max="4867" width="6.5" style="4" customWidth="1"/>
    <col min="4868" max="4868" width="9.83203125" style="4" customWidth="1"/>
    <col min="4869" max="4869" width="9.6640625" style="4" customWidth="1"/>
    <col min="4870" max="4870" width="7.5" style="4" customWidth="1"/>
    <col min="4871" max="4871" width="12.33203125" style="4" customWidth="1"/>
    <col min="4872" max="4872" width="6.5" style="4" customWidth="1"/>
    <col min="4873" max="4874" width="8.33203125" style="4" customWidth="1"/>
    <col min="4875" max="4875" width="0.5" style="4" customWidth="1"/>
    <col min="4876" max="4876" width="8.83203125" style="4"/>
    <col min="4877" max="4877" width="9.83203125" style="4" bestFit="1" customWidth="1"/>
    <col min="4878" max="4878" width="8.83203125" style="4"/>
    <col min="4879" max="4879" width="9.83203125" style="4" bestFit="1" customWidth="1"/>
    <col min="4880" max="5120" width="8.83203125" style="4"/>
    <col min="5121" max="5121" width="0.5" style="4" customWidth="1"/>
    <col min="5122" max="5122" width="32.33203125" style="4" customWidth="1"/>
    <col min="5123" max="5123" width="6.5" style="4" customWidth="1"/>
    <col min="5124" max="5124" width="9.83203125" style="4" customWidth="1"/>
    <col min="5125" max="5125" width="9.6640625" style="4" customWidth="1"/>
    <col min="5126" max="5126" width="7.5" style="4" customWidth="1"/>
    <col min="5127" max="5127" width="12.33203125" style="4" customWidth="1"/>
    <col min="5128" max="5128" width="6.5" style="4" customWidth="1"/>
    <col min="5129" max="5130" width="8.33203125" style="4" customWidth="1"/>
    <col min="5131" max="5131" width="0.5" style="4" customWidth="1"/>
    <col min="5132" max="5132" width="8.83203125" style="4"/>
    <col min="5133" max="5133" width="9.83203125" style="4" bestFit="1" customWidth="1"/>
    <col min="5134" max="5134" width="8.83203125" style="4"/>
    <col min="5135" max="5135" width="9.83203125" style="4" bestFit="1" customWidth="1"/>
    <col min="5136" max="5376" width="8.83203125" style="4"/>
    <col min="5377" max="5377" width="0.5" style="4" customWidth="1"/>
    <col min="5378" max="5378" width="32.33203125" style="4" customWidth="1"/>
    <col min="5379" max="5379" width="6.5" style="4" customWidth="1"/>
    <col min="5380" max="5380" width="9.83203125" style="4" customWidth="1"/>
    <col min="5381" max="5381" width="9.6640625" style="4" customWidth="1"/>
    <col min="5382" max="5382" width="7.5" style="4" customWidth="1"/>
    <col min="5383" max="5383" width="12.33203125" style="4" customWidth="1"/>
    <col min="5384" max="5384" width="6.5" style="4" customWidth="1"/>
    <col min="5385" max="5386" width="8.33203125" style="4" customWidth="1"/>
    <col min="5387" max="5387" width="0.5" style="4" customWidth="1"/>
    <col min="5388" max="5388" width="8.83203125" style="4"/>
    <col min="5389" max="5389" width="9.83203125" style="4" bestFit="1" customWidth="1"/>
    <col min="5390" max="5390" width="8.83203125" style="4"/>
    <col min="5391" max="5391" width="9.83203125" style="4" bestFit="1" customWidth="1"/>
    <col min="5392" max="5632" width="8.83203125" style="4"/>
    <col min="5633" max="5633" width="0.5" style="4" customWidth="1"/>
    <col min="5634" max="5634" width="32.33203125" style="4" customWidth="1"/>
    <col min="5635" max="5635" width="6.5" style="4" customWidth="1"/>
    <col min="5636" max="5636" width="9.83203125" style="4" customWidth="1"/>
    <col min="5637" max="5637" width="9.6640625" style="4" customWidth="1"/>
    <col min="5638" max="5638" width="7.5" style="4" customWidth="1"/>
    <col min="5639" max="5639" width="12.33203125" style="4" customWidth="1"/>
    <col min="5640" max="5640" width="6.5" style="4" customWidth="1"/>
    <col min="5641" max="5642" width="8.33203125" style="4" customWidth="1"/>
    <col min="5643" max="5643" width="0.5" style="4" customWidth="1"/>
    <col min="5644" max="5644" width="8.83203125" style="4"/>
    <col min="5645" max="5645" width="9.83203125" style="4" bestFit="1" customWidth="1"/>
    <col min="5646" max="5646" width="8.83203125" style="4"/>
    <col min="5647" max="5647" width="9.83203125" style="4" bestFit="1" customWidth="1"/>
    <col min="5648" max="5888" width="8.83203125" style="4"/>
    <col min="5889" max="5889" width="0.5" style="4" customWidth="1"/>
    <col min="5890" max="5890" width="32.33203125" style="4" customWidth="1"/>
    <col min="5891" max="5891" width="6.5" style="4" customWidth="1"/>
    <col min="5892" max="5892" width="9.83203125" style="4" customWidth="1"/>
    <col min="5893" max="5893" width="9.6640625" style="4" customWidth="1"/>
    <col min="5894" max="5894" width="7.5" style="4" customWidth="1"/>
    <col min="5895" max="5895" width="12.33203125" style="4" customWidth="1"/>
    <col min="5896" max="5896" width="6.5" style="4" customWidth="1"/>
    <col min="5897" max="5898" width="8.33203125" style="4" customWidth="1"/>
    <col min="5899" max="5899" width="0.5" style="4" customWidth="1"/>
    <col min="5900" max="5900" width="8.83203125" style="4"/>
    <col min="5901" max="5901" width="9.83203125" style="4" bestFit="1" customWidth="1"/>
    <col min="5902" max="5902" width="8.83203125" style="4"/>
    <col min="5903" max="5903" width="9.83203125" style="4" bestFit="1" customWidth="1"/>
    <col min="5904" max="6144" width="8.83203125" style="4"/>
    <col min="6145" max="6145" width="0.5" style="4" customWidth="1"/>
    <col min="6146" max="6146" width="32.33203125" style="4" customWidth="1"/>
    <col min="6147" max="6147" width="6.5" style="4" customWidth="1"/>
    <col min="6148" max="6148" width="9.83203125" style="4" customWidth="1"/>
    <col min="6149" max="6149" width="9.6640625" style="4" customWidth="1"/>
    <col min="6150" max="6150" width="7.5" style="4" customWidth="1"/>
    <col min="6151" max="6151" width="12.33203125" style="4" customWidth="1"/>
    <col min="6152" max="6152" width="6.5" style="4" customWidth="1"/>
    <col min="6153" max="6154" width="8.33203125" style="4" customWidth="1"/>
    <col min="6155" max="6155" width="0.5" style="4" customWidth="1"/>
    <col min="6156" max="6156" width="8.83203125" style="4"/>
    <col min="6157" max="6157" width="9.83203125" style="4" bestFit="1" customWidth="1"/>
    <col min="6158" max="6158" width="8.83203125" style="4"/>
    <col min="6159" max="6159" width="9.83203125" style="4" bestFit="1" customWidth="1"/>
    <col min="6160" max="6400" width="8.83203125" style="4"/>
    <col min="6401" max="6401" width="0.5" style="4" customWidth="1"/>
    <col min="6402" max="6402" width="32.33203125" style="4" customWidth="1"/>
    <col min="6403" max="6403" width="6.5" style="4" customWidth="1"/>
    <col min="6404" max="6404" width="9.83203125" style="4" customWidth="1"/>
    <col min="6405" max="6405" width="9.6640625" style="4" customWidth="1"/>
    <col min="6406" max="6406" width="7.5" style="4" customWidth="1"/>
    <col min="6407" max="6407" width="12.33203125" style="4" customWidth="1"/>
    <col min="6408" max="6408" width="6.5" style="4" customWidth="1"/>
    <col min="6409" max="6410" width="8.33203125" style="4" customWidth="1"/>
    <col min="6411" max="6411" width="0.5" style="4" customWidth="1"/>
    <col min="6412" max="6412" width="8.83203125" style="4"/>
    <col min="6413" max="6413" width="9.83203125" style="4" bestFit="1" customWidth="1"/>
    <col min="6414" max="6414" width="8.83203125" style="4"/>
    <col min="6415" max="6415" width="9.83203125" style="4" bestFit="1" customWidth="1"/>
    <col min="6416" max="6656" width="8.83203125" style="4"/>
    <col min="6657" max="6657" width="0.5" style="4" customWidth="1"/>
    <col min="6658" max="6658" width="32.33203125" style="4" customWidth="1"/>
    <col min="6659" max="6659" width="6.5" style="4" customWidth="1"/>
    <col min="6660" max="6660" width="9.83203125" style="4" customWidth="1"/>
    <col min="6661" max="6661" width="9.6640625" style="4" customWidth="1"/>
    <col min="6662" max="6662" width="7.5" style="4" customWidth="1"/>
    <col min="6663" max="6663" width="12.33203125" style="4" customWidth="1"/>
    <col min="6664" max="6664" width="6.5" style="4" customWidth="1"/>
    <col min="6665" max="6666" width="8.33203125" style="4" customWidth="1"/>
    <col min="6667" max="6667" width="0.5" style="4" customWidth="1"/>
    <col min="6668" max="6668" width="8.83203125" style="4"/>
    <col min="6669" max="6669" width="9.83203125" style="4" bestFit="1" customWidth="1"/>
    <col min="6670" max="6670" width="8.83203125" style="4"/>
    <col min="6671" max="6671" width="9.83203125" style="4" bestFit="1" customWidth="1"/>
    <col min="6672" max="6912" width="8.83203125" style="4"/>
    <col min="6913" max="6913" width="0.5" style="4" customWidth="1"/>
    <col min="6914" max="6914" width="32.33203125" style="4" customWidth="1"/>
    <col min="6915" max="6915" width="6.5" style="4" customWidth="1"/>
    <col min="6916" max="6916" width="9.83203125" style="4" customWidth="1"/>
    <col min="6917" max="6917" width="9.6640625" style="4" customWidth="1"/>
    <col min="6918" max="6918" width="7.5" style="4" customWidth="1"/>
    <col min="6919" max="6919" width="12.33203125" style="4" customWidth="1"/>
    <col min="6920" max="6920" width="6.5" style="4" customWidth="1"/>
    <col min="6921" max="6922" width="8.33203125" style="4" customWidth="1"/>
    <col min="6923" max="6923" width="0.5" style="4" customWidth="1"/>
    <col min="6924" max="6924" width="8.83203125" style="4"/>
    <col min="6925" max="6925" width="9.83203125" style="4" bestFit="1" customWidth="1"/>
    <col min="6926" max="6926" width="8.83203125" style="4"/>
    <col min="6927" max="6927" width="9.83203125" style="4" bestFit="1" customWidth="1"/>
    <col min="6928" max="7168" width="8.83203125" style="4"/>
    <col min="7169" max="7169" width="0.5" style="4" customWidth="1"/>
    <col min="7170" max="7170" width="32.33203125" style="4" customWidth="1"/>
    <col min="7171" max="7171" width="6.5" style="4" customWidth="1"/>
    <col min="7172" max="7172" width="9.83203125" style="4" customWidth="1"/>
    <col min="7173" max="7173" width="9.6640625" style="4" customWidth="1"/>
    <col min="7174" max="7174" width="7.5" style="4" customWidth="1"/>
    <col min="7175" max="7175" width="12.33203125" style="4" customWidth="1"/>
    <col min="7176" max="7176" width="6.5" style="4" customWidth="1"/>
    <col min="7177" max="7178" width="8.33203125" style="4" customWidth="1"/>
    <col min="7179" max="7179" width="0.5" style="4" customWidth="1"/>
    <col min="7180" max="7180" width="8.83203125" style="4"/>
    <col min="7181" max="7181" width="9.83203125" style="4" bestFit="1" customWidth="1"/>
    <col min="7182" max="7182" width="8.83203125" style="4"/>
    <col min="7183" max="7183" width="9.83203125" style="4" bestFit="1" customWidth="1"/>
    <col min="7184" max="7424" width="8.83203125" style="4"/>
    <col min="7425" max="7425" width="0.5" style="4" customWidth="1"/>
    <col min="7426" max="7426" width="32.33203125" style="4" customWidth="1"/>
    <col min="7427" max="7427" width="6.5" style="4" customWidth="1"/>
    <col min="7428" max="7428" width="9.83203125" style="4" customWidth="1"/>
    <col min="7429" max="7429" width="9.6640625" style="4" customWidth="1"/>
    <col min="7430" max="7430" width="7.5" style="4" customWidth="1"/>
    <col min="7431" max="7431" width="12.33203125" style="4" customWidth="1"/>
    <col min="7432" max="7432" width="6.5" style="4" customWidth="1"/>
    <col min="7433" max="7434" width="8.33203125" style="4" customWidth="1"/>
    <col min="7435" max="7435" width="0.5" style="4" customWidth="1"/>
    <col min="7436" max="7436" width="8.83203125" style="4"/>
    <col min="7437" max="7437" width="9.83203125" style="4" bestFit="1" customWidth="1"/>
    <col min="7438" max="7438" width="8.83203125" style="4"/>
    <col min="7439" max="7439" width="9.83203125" style="4" bestFit="1" customWidth="1"/>
    <col min="7440" max="7680" width="8.83203125" style="4"/>
    <col min="7681" max="7681" width="0.5" style="4" customWidth="1"/>
    <col min="7682" max="7682" width="32.33203125" style="4" customWidth="1"/>
    <col min="7683" max="7683" width="6.5" style="4" customWidth="1"/>
    <col min="7684" max="7684" width="9.83203125" style="4" customWidth="1"/>
    <col min="7685" max="7685" width="9.6640625" style="4" customWidth="1"/>
    <col min="7686" max="7686" width="7.5" style="4" customWidth="1"/>
    <col min="7687" max="7687" width="12.33203125" style="4" customWidth="1"/>
    <col min="7688" max="7688" width="6.5" style="4" customWidth="1"/>
    <col min="7689" max="7690" width="8.33203125" style="4" customWidth="1"/>
    <col min="7691" max="7691" width="0.5" style="4" customWidth="1"/>
    <col min="7692" max="7692" width="8.83203125" style="4"/>
    <col min="7693" max="7693" width="9.83203125" style="4" bestFit="1" customWidth="1"/>
    <col min="7694" max="7694" width="8.83203125" style="4"/>
    <col min="7695" max="7695" width="9.83203125" style="4" bestFit="1" customWidth="1"/>
    <col min="7696" max="7936" width="8.83203125" style="4"/>
    <col min="7937" max="7937" width="0.5" style="4" customWidth="1"/>
    <col min="7938" max="7938" width="32.33203125" style="4" customWidth="1"/>
    <col min="7939" max="7939" width="6.5" style="4" customWidth="1"/>
    <col min="7940" max="7940" width="9.83203125" style="4" customWidth="1"/>
    <col min="7941" max="7941" width="9.6640625" style="4" customWidth="1"/>
    <col min="7942" max="7942" width="7.5" style="4" customWidth="1"/>
    <col min="7943" max="7943" width="12.33203125" style="4" customWidth="1"/>
    <col min="7944" max="7944" width="6.5" style="4" customWidth="1"/>
    <col min="7945" max="7946" width="8.33203125" style="4" customWidth="1"/>
    <col min="7947" max="7947" width="0.5" style="4" customWidth="1"/>
    <col min="7948" max="7948" width="8.83203125" style="4"/>
    <col min="7949" max="7949" width="9.83203125" style="4" bestFit="1" customWidth="1"/>
    <col min="7950" max="7950" width="8.83203125" style="4"/>
    <col min="7951" max="7951" width="9.83203125" style="4" bestFit="1" customWidth="1"/>
    <col min="7952" max="8192" width="8.83203125" style="4"/>
    <col min="8193" max="8193" width="0.5" style="4" customWidth="1"/>
    <col min="8194" max="8194" width="32.33203125" style="4" customWidth="1"/>
    <col min="8195" max="8195" width="6.5" style="4" customWidth="1"/>
    <col min="8196" max="8196" width="9.83203125" style="4" customWidth="1"/>
    <col min="8197" max="8197" width="9.6640625" style="4" customWidth="1"/>
    <col min="8198" max="8198" width="7.5" style="4" customWidth="1"/>
    <col min="8199" max="8199" width="12.33203125" style="4" customWidth="1"/>
    <col min="8200" max="8200" width="6.5" style="4" customWidth="1"/>
    <col min="8201" max="8202" width="8.33203125" style="4" customWidth="1"/>
    <col min="8203" max="8203" width="0.5" style="4" customWidth="1"/>
    <col min="8204" max="8204" width="8.83203125" style="4"/>
    <col min="8205" max="8205" width="9.83203125" style="4" bestFit="1" customWidth="1"/>
    <col min="8206" max="8206" width="8.83203125" style="4"/>
    <col min="8207" max="8207" width="9.83203125" style="4" bestFit="1" customWidth="1"/>
    <col min="8208" max="8448" width="8.83203125" style="4"/>
    <col min="8449" max="8449" width="0.5" style="4" customWidth="1"/>
    <col min="8450" max="8450" width="32.33203125" style="4" customWidth="1"/>
    <col min="8451" max="8451" width="6.5" style="4" customWidth="1"/>
    <col min="8452" max="8452" width="9.83203125" style="4" customWidth="1"/>
    <col min="8453" max="8453" width="9.6640625" style="4" customWidth="1"/>
    <col min="8454" max="8454" width="7.5" style="4" customWidth="1"/>
    <col min="8455" max="8455" width="12.33203125" style="4" customWidth="1"/>
    <col min="8456" max="8456" width="6.5" style="4" customWidth="1"/>
    <col min="8457" max="8458" width="8.33203125" style="4" customWidth="1"/>
    <col min="8459" max="8459" width="0.5" style="4" customWidth="1"/>
    <col min="8460" max="8460" width="8.83203125" style="4"/>
    <col min="8461" max="8461" width="9.83203125" style="4" bestFit="1" customWidth="1"/>
    <col min="8462" max="8462" width="8.83203125" style="4"/>
    <col min="8463" max="8463" width="9.83203125" style="4" bestFit="1" customWidth="1"/>
    <col min="8464" max="8704" width="8.83203125" style="4"/>
    <col min="8705" max="8705" width="0.5" style="4" customWidth="1"/>
    <col min="8706" max="8706" width="32.33203125" style="4" customWidth="1"/>
    <col min="8707" max="8707" width="6.5" style="4" customWidth="1"/>
    <col min="8708" max="8708" width="9.83203125" style="4" customWidth="1"/>
    <col min="8709" max="8709" width="9.6640625" style="4" customWidth="1"/>
    <col min="8710" max="8710" width="7.5" style="4" customWidth="1"/>
    <col min="8711" max="8711" width="12.33203125" style="4" customWidth="1"/>
    <col min="8712" max="8712" width="6.5" style="4" customWidth="1"/>
    <col min="8713" max="8714" width="8.33203125" style="4" customWidth="1"/>
    <col min="8715" max="8715" width="0.5" style="4" customWidth="1"/>
    <col min="8716" max="8716" width="8.83203125" style="4"/>
    <col min="8717" max="8717" width="9.83203125" style="4" bestFit="1" customWidth="1"/>
    <col min="8718" max="8718" width="8.83203125" style="4"/>
    <col min="8719" max="8719" width="9.83203125" style="4" bestFit="1" customWidth="1"/>
    <col min="8720" max="8960" width="8.83203125" style="4"/>
    <col min="8961" max="8961" width="0.5" style="4" customWidth="1"/>
    <col min="8962" max="8962" width="32.33203125" style="4" customWidth="1"/>
    <col min="8963" max="8963" width="6.5" style="4" customWidth="1"/>
    <col min="8964" max="8964" width="9.83203125" style="4" customWidth="1"/>
    <col min="8965" max="8965" width="9.6640625" style="4" customWidth="1"/>
    <col min="8966" max="8966" width="7.5" style="4" customWidth="1"/>
    <col min="8967" max="8967" width="12.33203125" style="4" customWidth="1"/>
    <col min="8968" max="8968" width="6.5" style="4" customWidth="1"/>
    <col min="8969" max="8970" width="8.33203125" style="4" customWidth="1"/>
    <col min="8971" max="8971" width="0.5" style="4" customWidth="1"/>
    <col min="8972" max="8972" width="8.83203125" style="4"/>
    <col min="8973" max="8973" width="9.83203125" style="4" bestFit="1" customWidth="1"/>
    <col min="8974" max="8974" width="8.83203125" style="4"/>
    <col min="8975" max="8975" width="9.83203125" style="4" bestFit="1" customWidth="1"/>
    <col min="8976" max="9216" width="8.83203125" style="4"/>
    <col min="9217" max="9217" width="0.5" style="4" customWidth="1"/>
    <col min="9218" max="9218" width="32.33203125" style="4" customWidth="1"/>
    <col min="9219" max="9219" width="6.5" style="4" customWidth="1"/>
    <col min="9220" max="9220" width="9.83203125" style="4" customWidth="1"/>
    <col min="9221" max="9221" width="9.6640625" style="4" customWidth="1"/>
    <col min="9222" max="9222" width="7.5" style="4" customWidth="1"/>
    <col min="9223" max="9223" width="12.33203125" style="4" customWidth="1"/>
    <col min="9224" max="9224" width="6.5" style="4" customWidth="1"/>
    <col min="9225" max="9226" width="8.33203125" style="4" customWidth="1"/>
    <col min="9227" max="9227" width="0.5" style="4" customWidth="1"/>
    <col min="9228" max="9228" width="8.83203125" style="4"/>
    <col min="9229" max="9229" width="9.83203125" style="4" bestFit="1" customWidth="1"/>
    <col min="9230" max="9230" width="8.83203125" style="4"/>
    <col min="9231" max="9231" width="9.83203125" style="4" bestFit="1" customWidth="1"/>
    <col min="9232" max="9472" width="8.83203125" style="4"/>
    <col min="9473" max="9473" width="0.5" style="4" customWidth="1"/>
    <col min="9474" max="9474" width="32.33203125" style="4" customWidth="1"/>
    <col min="9475" max="9475" width="6.5" style="4" customWidth="1"/>
    <col min="9476" max="9476" width="9.83203125" style="4" customWidth="1"/>
    <col min="9477" max="9477" width="9.6640625" style="4" customWidth="1"/>
    <col min="9478" max="9478" width="7.5" style="4" customWidth="1"/>
    <col min="9479" max="9479" width="12.33203125" style="4" customWidth="1"/>
    <col min="9480" max="9480" width="6.5" style="4" customWidth="1"/>
    <col min="9481" max="9482" width="8.33203125" style="4" customWidth="1"/>
    <col min="9483" max="9483" width="0.5" style="4" customWidth="1"/>
    <col min="9484" max="9484" width="8.83203125" style="4"/>
    <col min="9485" max="9485" width="9.83203125" style="4" bestFit="1" customWidth="1"/>
    <col min="9486" max="9486" width="8.83203125" style="4"/>
    <col min="9487" max="9487" width="9.83203125" style="4" bestFit="1" customWidth="1"/>
    <col min="9488" max="9728" width="8.83203125" style="4"/>
    <col min="9729" max="9729" width="0.5" style="4" customWidth="1"/>
    <col min="9730" max="9730" width="32.33203125" style="4" customWidth="1"/>
    <col min="9731" max="9731" width="6.5" style="4" customWidth="1"/>
    <col min="9732" max="9732" width="9.83203125" style="4" customWidth="1"/>
    <col min="9733" max="9733" width="9.6640625" style="4" customWidth="1"/>
    <col min="9734" max="9734" width="7.5" style="4" customWidth="1"/>
    <col min="9735" max="9735" width="12.33203125" style="4" customWidth="1"/>
    <col min="9736" max="9736" width="6.5" style="4" customWidth="1"/>
    <col min="9737" max="9738" width="8.33203125" style="4" customWidth="1"/>
    <col min="9739" max="9739" width="0.5" style="4" customWidth="1"/>
    <col min="9740" max="9740" width="8.83203125" style="4"/>
    <col min="9741" max="9741" width="9.83203125" style="4" bestFit="1" customWidth="1"/>
    <col min="9742" max="9742" width="8.83203125" style="4"/>
    <col min="9743" max="9743" width="9.83203125" style="4" bestFit="1" customWidth="1"/>
    <col min="9744" max="9984" width="8.83203125" style="4"/>
    <col min="9985" max="9985" width="0.5" style="4" customWidth="1"/>
    <col min="9986" max="9986" width="32.33203125" style="4" customWidth="1"/>
    <col min="9987" max="9987" width="6.5" style="4" customWidth="1"/>
    <col min="9988" max="9988" width="9.83203125" style="4" customWidth="1"/>
    <col min="9989" max="9989" width="9.6640625" style="4" customWidth="1"/>
    <col min="9990" max="9990" width="7.5" style="4" customWidth="1"/>
    <col min="9991" max="9991" width="12.33203125" style="4" customWidth="1"/>
    <col min="9992" max="9992" width="6.5" style="4" customWidth="1"/>
    <col min="9993" max="9994" width="8.33203125" style="4" customWidth="1"/>
    <col min="9995" max="9995" width="0.5" style="4" customWidth="1"/>
    <col min="9996" max="9996" width="8.83203125" style="4"/>
    <col min="9997" max="9997" width="9.83203125" style="4" bestFit="1" customWidth="1"/>
    <col min="9998" max="9998" width="8.83203125" style="4"/>
    <col min="9999" max="9999" width="9.83203125" style="4" bestFit="1" customWidth="1"/>
    <col min="10000" max="10240" width="8.83203125" style="4"/>
    <col min="10241" max="10241" width="0.5" style="4" customWidth="1"/>
    <col min="10242" max="10242" width="32.33203125" style="4" customWidth="1"/>
    <col min="10243" max="10243" width="6.5" style="4" customWidth="1"/>
    <col min="10244" max="10244" width="9.83203125" style="4" customWidth="1"/>
    <col min="10245" max="10245" width="9.6640625" style="4" customWidth="1"/>
    <col min="10246" max="10246" width="7.5" style="4" customWidth="1"/>
    <col min="10247" max="10247" width="12.33203125" style="4" customWidth="1"/>
    <col min="10248" max="10248" width="6.5" style="4" customWidth="1"/>
    <col min="10249" max="10250" width="8.33203125" style="4" customWidth="1"/>
    <col min="10251" max="10251" width="0.5" style="4" customWidth="1"/>
    <col min="10252" max="10252" width="8.83203125" style="4"/>
    <col min="10253" max="10253" width="9.83203125" style="4" bestFit="1" customWidth="1"/>
    <col min="10254" max="10254" width="8.83203125" style="4"/>
    <col min="10255" max="10255" width="9.83203125" style="4" bestFit="1" customWidth="1"/>
    <col min="10256" max="10496" width="8.83203125" style="4"/>
    <col min="10497" max="10497" width="0.5" style="4" customWidth="1"/>
    <col min="10498" max="10498" width="32.33203125" style="4" customWidth="1"/>
    <col min="10499" max="10499" width="6.5" style="4" customWidth="1"/>
    <col min="10500" max="10500" width="9.83203125" style="4" customWidth="1"/>
    <col min="10501" max="10501" width="9.6640625" style="4" customWidth="1"/>
    <col min="10502" max="10502" width="7.5" style="4" customWidth="1"/>
    <col min="10503" max="10503" width="12.33203125" style="4" customWidth="1"/>
    <col min="10504" max="10504" width="6.5" style="4" customWidth="1"/>
    <col min="10505" max="10506" width="8.33203125" style="4" customWidth="1"/>
    <col min="10507" max="10507" width="0.5" style="4" customWidth="1"/>
    <col min="10508" max="10508" width="8.83203125" style="4"/>
    <col min="10509" max="10509" width="9.83203125" style="4" bestFit="1" customWidth="1"/>
    <col min="10510" max="10510" width="8.83203125" style="4"/>
    <col min="10511" max="10511" width="9.83203125" style="4" bestFit="1" customWidth="1"/>
    <col min="10512" max="10752" width="8.83203125" style="4"/>
    <col min="10753" max="10753" width="0.5" style="4" customWidth="1"/>
    <col min="10754" max="10754" width="32.33203125" style="4" customWidth="1"/>
    <col min="10755" max="10755" width="6.5" style="4" customWidth="1"/>
    <col min="10756" max="10756" width="9.83203125" style="4" customWidth="1"/>
    <col min="10757" max="10757" width="9.6640625" style="4" customWidth="1"/>
    <col min="10758" max="10758" width="7.5" style="4" customWidth="1"/>
    <col min="10759" max="10759" width="12.33203125" style="4" customWidth="1"/>
    <col min="10760" max="10760" width="6.5" style="4" customWidth="1"/>
    <col min="10761" max="10762" width="8.33203125" style="4" customWidth="1"/>
    <col min="10763" max="10763" width="0.5" style="4" customWidth="1"/>
    <col min="10764" max="10764" width="8.83203125" style="4"/>
    <col min="10765" max="10765" width="9.83203125" style="4" bestFit="1" customWidth="1"/>
    <col min="10766" max="10766" width="8.83203125" style="4"/>
    <col min="10767" max="10767" width="9.83203125" style="4" bestFit="1" customWidth="1"/>
    <col min="10768" max="11008" width="8.83203125" style="4"/>
    <col min="11009" max="11009" width="0.5" style="4" customWidth="1"/>
    <col min="11010" max="11010" width="32.33203125" style="4" customWidth="1"/>
    <col min="11011" max="11011" width="6.5" style="4" customWidth="1"/>
    <col min="11012" max="11012" width="9.83203125" style="4" customWidth="1"/>
    <col min="11013" max="11013" width="9.6640625" style="4" customWidth="1"/>
    <col min="11014" max="11014" width="7.5" style="4" customWidth="1"/>
    <col min="11015" max="11015" width="12.33203125" style="4" customWidth="1"/>
    <col min="11016" max="11016" width="6.5" style="4" customWidth="1"/>
    <col min="11017" max="11018" width="8.33203125" style="4" customWidth="1"/>
    <col min="11019" max="11019" width="0.5" style="4" customWidth="1"/>
    <col min="11020" max="11020" width="8.83203125" style="4"/>
    <col min="11021" max="11021" width="9.83203125" style="4" bestFit="1" customWidth="1"/>
    <col min="11022" max="11022" width="8.83203125" style="4"/>
    <col min="11023" max="11023" width="9.83203125" style="4" bestFit="1" customWidth="1"/>
    <col min="11024" max="11264" width="8.83203125" style="4"/>
    <col min="11265" max="11265" width="0.5" style="4" customWidth="1"/>
    <col min="11266" max="11266" width="32.33203125" style="4" customWidth="1"/>
    <col min="11267" max="11267" width="6.5" style="4" customWidth="1"/>
    <col min="11268" max="11268" width="9.83203125" style="4" customWidth="1"/>
    <col min="11269" max="11269" width="9.6640625" style="4" customWidth="1"/>
    <col min="11270" max="11270" width="7.5" style="4" customWidth="1"/>
    <col min="11271" max="11271" width="12.33203125" style="4" customWidth="1"/>
    <col min="11272" max="11272" width="6.5" style="4" customWidth="1"/>
    <col min="11273" max="11274" width="8.33203125" style="4" customWidth="1"/>
    <col min="11275" max="11275" width="0.5" style="4" customWidth="1"/>
    <col min="11276" max="11276" width="8.83203125" style="4"/>
    <col min="11277" max="11277" width="9.83203125" style="4" bestFit="1" customWidth="1"/>
    <col min="11278" max="11278" width="8.83203125" style="4"/>
    <col min="11279" max="11279" width="9.83203125" style="4" bestFit="1" customWidth="1"/>
    <col min="11280" max="11520" width="8.83203125" style="4"/>
    <col min="11521" max="11521" width="0.5" style="4" customWidth="1"/>
    <col min="11522" max="11522" width="32.33203125" style="4" customWidth="1"/>
    <col min="11523" max="11523" width="6.5" style="4" customWidth="1"/>
    <col min="11524" max="11524" width="9.83203125" style="4" customWidth="1"/>
    <col min="11525" max="11525" width="9.6640625" style="4" customWidth="1"/>
    <col min="11526" max="11526" width="7.5" style="4" customWidth="1"/>
    <col min="11527" max="11527" width="12.33203125" style="4" customWidth="1"/>
    <col min="11528" max="11528" width="6.5" style="4" customWidth="1"/>
    <col min="11529" max="11530" width="8.33203125" style="4" customWidth="1"/>
    <col min="11531" max="11531" width="0.5" style="4" customWidth="1"/>
    <col min="11532" max="11532" width="8.83203125" style="4"/>
    <col min="11533" max="11533" width="9.83203125" style="4" bestFit="1" customWidth="1"/>
    <col min="11534" max="11534" width="8.83203125" style="4"/>
    <col min="11535" max="11535" width="9.83203125" style="4" bestFit="1" customWidth="1"/>
    <col min="11536" max="11776" width="8.83203125" style="4"/>
    <col min="11777" max="11777" width="0.5" style="4" customWidth="1"/>
    <col min="11778" max="11778" width="32.33203125" style="4" customWidth="1"/>
    <col min="11779" max="11779" width="6.5" style="4" customWidth="1"/>
    <col min="11780" max="11780" width="9.83203125" style="4" customWidth="1"/>
    <col min="11781" max="11781" width="9.6640625" style="4" customWidth="1"/>
    <col min="11782" max="11782" width="7.5" style="4" customWidth="1"/>
    <col min="11783" max="11783" width="12.33203125" style="4" customWidth="1"/>
    <col min="11784" max="11784" width="6.5" style="4" customWidth="1"/>
    <col min="11785" max="11786" width="8.33203125" style="4" customWidth="1"/>
    <col min="11787" max="11787" width="0.5" style="4" customWidth="1"/>
    <col min="11788" max="11788" width="8.83203125" style="4"/>
    <col min="11789" max="11789" width="9.83203125" style="4" bestFit="1" customWidth="1"/>
    <col min="11790" max="11790" width="8.83203125" style="4"/>
    <col min="11791" max="11791" width="9.83203125" style="4" bestFit="1" customWidth="1"/>
    <col min="11792" max="12032" width="8.83203125" style="4"/>
    <col min="12033" max="12033" width="0.5" style="4" customWidth="1"/>
    <col min="12034" max="12034" width="32.33203125" style="4" customWidth="1"/>
    <col min="12035" max="12035" width="6.5" style="4" customWidth="1"/>
    <col min="12036" max="12036" width="9.83203125" style="4" customWidth="1"/>
    <col min="12037" max="12037" width="9.6640625" style="4" customWidth="1"/>
    <col min="12038" max="12038" width="7.5" style="4" customWidth="1"/>
    <col min="12039" max="12039" width="12.33203125" style="4" customWidth="1"/>
    <col min="12040" max="12040" width="6.5" style="4" customWidth="1"/>
    <col min="12041" max="12042" width="8.33203125" style="4" customWidth="1"/>
    <col min="12043" max="12043" width="0.5" style="4" customWidth="1"/>
    <col min="12044" max="12044" width="8.83203125" style="4"/>
    <col min="12045" max="12045" width="9.83203125" style="4" bestFit="1" customWidth="1"/>
    <col min="12046" max="12046" width="8.83203125" style="4"/>
    <col min="12047" max="12047" width="9.83203125" style="4" bestFit="1" customWidth="1"/>
    <col min="12048" max="12288" width="8.83203125" style="4"/>
    <col min="12289" max="12289" width="0.5" style="4" customWidth="1"/>
    <col min="12290" max="12290" width="32.33203125" style="4" customWidth="1"/>
    <col min="12291" max="12291" width="6.5" style="4" customWidth="1"/>
    <col min="12292" max="12292" width="9.83203125" style="4" customWidth="1"/>
    <col min="12293" max="12293" width="9.6640625" style="4" customWidth="1"/>
    <col min="12294" max="12294" width="7.5" style="4" customWidth="1"/>
    <col min="12295" max="12295" width="12.33203125" style="4" customWidth="1"/>
    <col min="12296" max="12296" width="6.5" style="4" customWidth="1"/>
    <col min="12297" max="12298" width="8.33203125" style="4" customWidth="1"/>
    <col min="12299" max="12299" width="0.5" style="4" customWidth="1"/>
    <col min="12300" max="12300" width="8.83203125" style="4"/>
    <col min="12301" max="12301" width="9.83203125" style="4" bestFit="1" customWidth="1"/>
    <col min="12302" max="12302" width="8.83203125" style="4"/>
    <col min="12303" max="12303" width="9.83203125" style="4" bestFit="1" customWidth="1"/>
    <col min="12304" max="12544" width="8.83203125" style="4"/>
    <col min="12545" max="12545" width="0.5" style="4" customWidth="1"/>
    <col min="12546" max="12546" width="32.33203125" style="4" customWidth="1"/>
    <col min="12547" max="12547" width="6.5" style="4" customWidth="1"/>
    <col min="12548" max="12548" width="9.83203125" style="4" customWidth="1"/>
    <col min="12549" max="12549" width="9.6640625" style="4" customWidth="1"/>
    <col min="12550" max="12550" width="7.5" style="4" customWidth="1"/>
    <col min="12551" max="12551" width="12.33203125" style="4" customWidth="1"/>
    <col min="12552" max="12552" width="6.5" style="4" customWidth="1"/>
    <col min="12553" max="12554" width="8.33203125" style="4" customWidth="1"/>
    <col min="12555" max="12555" width="0.5" style="4" customWidth="1"/>
    <col min="12556" max="12556" width="8.83203125" style="4"/>
    <col min="12557" max="12557" width="9.83203125" style="4" bestFit="1" customWidth="1"/>
    <col min="12558" max="12558" width="8.83203125" style="4"/>
    <col min="12559" max="12559" width="9.83203125" style="4" bestFit="1" customWidth="1"/>
    <col min="12560" max="12800" width="8.83203125" style="4"/>
    <col min="12801" max="12801" width="0.5" style="4" customWidth="1"/>
    <col min="12802" max="12802" width="32.33203125" style="4" customWidth="1"/>
    <col min="12803" max="12803" width="6.5" style="4" customWidth="1"/>
    <col min="12804" max="12804" width="9.83203125" style="4" customWidth="1"/>
    <col min="12805" max="12805" width="9.6640625" style="4" customWidth="1"/>
    <col min="12806" max="12806" width="7.5" style="4" customWidth="1"/>
    <col min="12807" max="12807" width="12.33203125" style="4" customWidth="1"/>
    <col min="12808" max="12808" width="6.5" style="4" customWidth="1"/>
    <col min="12809" max="12810" width="8.33203125" style="4" customWidth="1"/>
    <col min="12811" max="12811" width="0.5" style="4" customWidth="1"/>
    <col min="12812" max="12812" width="8.83203125" style="4"/>
    <col min="12813" max="12813" width="9.83203125" style="4" bestFit="1" customWidth="1"/>
    <col min="12814" max="12814" width="8.83203125" style="4"/>
    <col min="12815" max="12815" width="9.83203125" style="4" bestFit="1" customWidth="1"/>
    <col min="12816" max="13056" width="8.83203125" style="4"/>
    <col min="13057" max="13057" width="0.5" style="4" customWidth="1"/>
    <col min="13058" max="13058" width="32.33203125" style="4" customWidth="1"/>
    <col min="13059" max="13059" width="6.5" style="4" customWidth="1"/>
    <col min="13060" max="13060" width="9.83203125" style="4" customWidth="1"/>
    <col min="13061" max="13061" width="9.6640625" style="4" customWidth="1"/>
    <col min="13062" max="13062" width="7.5" style="4" customWidth="1"/>
    <col min="13063" max="13063" width="12.33203125" style="4" customWidth="1"/>
    <col min="13064" max="13064" width="6.5" style="4" customWidth="1"/>
    <col min="13065" max="13066" width="8.33203125" style="4" customWidth="1"/>
    <col min="13067" max="13067" width="0.5" style="4" customWidth="1"/>
    <col min="13068" max="13068" width="8.83203125" style="4"/>
    <col min="13069" max="13069" width="9.83203125" style="4" bestFit="1" customWidth="1"/>
    <col min="13070" max="13070" width="8.83203125" style="4"/>
    <col min="13071" max="13071" width="9.83203125" style="4" bestFit="1" customWidth="1"/>
    <col min="13072" max="13312" width="8.83203125" style="4"/>
    <col min="13313" max="13313" width="0.5" style="4" customWidth="1"/>
    <col min="13314" max="13314" width="32.33203125" style="4" customWidth="1"/>
    <col min="13315" max="13315" width="6.5" style="4" customWidth="1"/>
    <col min="13316" max="13316" width="9.83203125" style="4" customWidth="1"/>
    <col min="13317" max="13317" width="9.6640625" style="4" customWidth="1"/>
    <col min="13318" max="13318" width="7.5" style="4" customWidth="1"/>
    <col min="13319" max="13319" width="12.33203125" style="4" customWidth="1"/>
    <col min="13320" max="13320" width="6.5" style="4" customWidth="1"/>
    <col min="13321" max="13322" width="8.33203125" style="4" customWidth="1"/>
    <col min="13323" max="13323" width="0.5" style="4" customWidth="1"/>
    <col min="13324" max="13324" width="8.83203125" style="4"/>
    <col min="13325" max="13325" width="9.83203125" style="4" bestFit="1" customWidth="1"/>
    <col min="13326" max="13326" width="8.83203125" style="4"/>
    <col min="13327" max="13327" width="9.83203125" style="4" bestFit="1" customWidth="1"/>
    <col min="13328" max="13568" width="8.83203125" style="4"/>
    <col min="13569" max="13569" width="0.5" style="4" customWidth="1"/>
    <col min="13570" max="13570" width="32.33203125" style="4" customWidth="1"/>
    <col min="13571" max="13571" width="6.5" style="4" customWidth="1"/>
    <col min="13572" max="13572" width="9.83203125" style="4" customWidth="1"/>
    <col min="13573" max="13573" width="9.6640625" style="4" customWidth="1"/>
    <col min="13574" max="13574" width="7.5" style="4" customWidth="1"/>
    <col min="13575" max="13575" width="12.33203125" style="4" customWidth="1"/>
    <col min="13576" max="13576" width="6.5" style="4" customWidth="1"/>
    <col min="13577" max="13578" width="8.33203125" style="4" customWidth="1"/>
    <col min="13579" max="13579" width="0.5" style="4" customWidth="1"/>
    <col min="13580" max="13580" width="8.83203125" style="4"/>
    <col min="13581" max="13581" width="9.83203125" style="4" bestFit="1" customWidth="1"/>
    <col min="13582" max="13582" width="8.83203125" style="4"/>
    <col min="13583" max="13583" width="9.83203125" style="4" bestFit="1" customWidth="1"/>
    <col min="13584" max="13824" width="8.83203125" style="4"/>
    <col min="13825" max="13825" width="0.5" style="4" customWidth="1"/>
    <col min="13826" max="13826" width="32.33203125" style="4" customWidth="1"/>
    <col min="13827" max="13827" width="6.5" style="4" customWidth="1"/>
    <col min="13828" max="13828" width="9.83203125" style="4" customWidth="1"/>
    <col min="13829" max="13829" width="9.6640625" style="4" customWidth="1"/>
    <col min="13830" max="13830" width="7.5" style="4" customWidth="1"/>
    <col min="13831" max="13831" width="12.33203125" style="4" customWidth="1"/>
    <col min="13832" max="13832" width="6.5" style="4" customWidth="1"/>
    <col min="13833" max="13834" width="8.33203125" style="4" customWidth="1"/>
    <col min="13835" max="13835" width="0.5" style="4" customWidth="1"/>
    <col min="13836" max="13836" width="8.83203125" style="4"/>
    <col min="13837" max="13837" width="9.83203125" style="4" bestFit="1" customWidth="1"/>
    <col min="13838" max="13838" width="8.83203125" style="4"/>
    <col min="13839" max="13839" width="9.83203125" style="4" bestFit="1" customWidth="1"/>
    <col min="13840" max="14080" width="8.83203125" style="4"/>
    <col min="14081" max="14081" width="0.5" style="4" customWidth="1"/>
    <col min="14082" max="14082" width="32.33203125" style="4" customWidth="1"/>
    <col min="14083" max="14083" width="6.5" style="4" customWidth="1"/>
    <col min="14084" max="14084" width="9.83203125" style="4" customWidth="1"/>
    <col min="14085" max="14085" width="9.6640625" style="4" customWidth="1"/>
    <col min="14086" max="14086" width="7.5" style="4" customWidth="1"/>
    <col min="14087" max="14087" width="12.33203125" style="4" customWidth="1"/>
    <col min="14088" max="14088" width="6.5" style="4" customWidth="1"/>
    <col min="14089" max="14090" width="8.33203125" style="4" customWidth="1"/>
    <col min="14091" max="14091" width="0.5" style="4" customWidth="1"/>
    <col min="14092" max="14092" width="8.83203125" style="4"/>
    <col min="14093" max="14093" width="9.83203125" style="4" bestFit="1" customWidth="1"/>
    <col min="14094" max="14094" width="8.83203125" style="4"/>
    <col min="14095" max="14095" width="9.83203125" style="4" bestFit="1" customWidth="1"/>
    <col min="14096" max="14336" width="8.83203125" style="4"/>
    <col min="14337" max="14337" width="0.5" style="4" customWidth="1"/>
    <col min="14338" max="14338" width="32.33203125" style="4" customWidth="1"/>
    <col min="14339" max="14339" width="6.5" style="4" customWidth="1"/>
    <col min="14340" max="14340" width="9.83203125" style="4" customWidth="1"/>
    <col min="14341" max="14341" width="9.6640625" style="4" customWidth="1"/>
    <col min="14342" max="14342" width="7.5" style="4" customWidth="1"/>
    <col min="14343" max="14343" width="12.33203125" style="4" customWidth="1"/>
    <col min="14344" max="14344" width="6.5" style="4" customWidth="1"/>
    <col min="14345" max="14346" width="8.33203125" style="4" customWidth="1"/>
    <col min="14347" max="14347" width="0.5" style="4" customWidth="1"/>
    <col min="14348" max="14348" width="8.83203125" style="4"/>
    <col min="14349" max="14349" width="9.83203125" style="4" bestFit="1" customWidth="1"/>
    <col min="14350" max="14350" width="8.83203125" style="4"/>
    <col min="14351" max="14351" width="9.83203125" style="4" bestFit="1" customWidth="1"/>
    <col min="14352" max="14592" width="8.83203125" style="4"/>
    <col min="14593" max="14593" width="0.5" style="4" customWidth="1"/>
    <col min="14594" max="14594" width="32.33203125" style="4" customWidth="1"/>
    <col min="14595" max="14595" width="6.5" style="4" customWidth="1"/>
    <col min="14596" max="14596" width="9.83203125" style="4" customWidth="1"/>
    <col min="14597" max="14597" width="9.6640625" style="4" customWidth="1"/>
    <col min="14598" max="14598" width="7.5" style="4" customWidth="1"/>
    <col min="14599" max="14599" width="12.33203125" style="4" customWidth="1"/>
    <col min="14600" max="14600" width="6.5" style="4" customWidth="1"/>
    <col min="14601" max="14602" width="8.33203125" style="4" customWidth="1"/>
    <col min="14603" max="14603" width="0.5" style="4" customWidth="1"/>
    <col min="14604" max="14604" width="8.83203125" style="4"/>
    <col min="14605" max="14605" width="9.83203125" style="4" bestFit="1" customWidth="1"/>
    <col min="14606" max="14606" width="8.83203125" style="4"/>
    <col min="14607" max="14607" width="9.83203125" style="4" bestFit="1" customWidth="1"/>
    <col min="14608" max="14848" width="8.83203125" style="4"/>
    <col min="14849" max="14849" width="0.5" style="4" customWidth="1"/>
    <col min="14850" max="14850" width="32.33203125" style="4" customWidth="1"/>
    <col min="14851" max="14851" width="6.5" style="4" customWidth="1"/>
    <col min="14852" max="14852" width="9.83203125" style="4" customWidth="1"/>
    <col min="14853" max="14853" width="9.6640625" style="4" customWidth="1"/>
    <col min="14854" max="14854" width="7.5" style="4" customWidth="1"/>
    <col min="14855" max="14855" width="12.33203125" style="4" customWidth="1"/>
    <col min="14856" max="14856" width="6.5" style="4" customWidth="1"/>
    <col min="14857" max="14858" width="8.33203125" style="4" customWidth="1"/>
    <col min="14859" max="14859" width="0.5" style="4" customWidth="1"/>
    <col min="14860" max="14860" width="8.83203125" style="4"/>
    <col min="14861" max="14861" width="9.83203125" style="4" bestFit="1" customWidth="1"/>
    <col min="14862" max="14862" width="8.83203125" style="4"/>
    <col min="14863" max="14863" width="9.83203125" style="4" bestFit="1" customWidth="1"/>
    <col min="14864" max="15104" width="8.83203125" style="4"/>
    <col min="15105" max="15105" width="0.5" style="4" customWidth="1"/>
    <col min="15106" max="15106" width="32.33203125" style="4" customWidth="1"/>
    <col min="15107" max="15107" width="6.5" style="4" customWidth="1"/>
    <col min="15108" max="15108" width="9.83203125" style="4" customWidth="1"/>
    <col min="15109" max="15109" width="9.6640625" style="4" customWidth="1"/>
    <col min="15110" max="15110" width="7.5" style="4" customWidth="1"/>
    <col min="15111" max="15111" width="12.33203125" style="4" customWidth="1"/>
    <col min="15112" max="15112" width="6.5" style="4" customWidth="1"/>
    <col min="15113" max="15114" width="8.33203125" style="4" customWidth="1"/>
    <col min="15115" max="15115" width="0.5" style="4" customWidth="1"/>
    <col min="15116" max="15116" width="8.83203125" style="4"/>
    <col min="15117" max="15117" width="9.83203125" style="4" bestFit="1" customWidth="1"/>
    <col min="15118" max="15118" width="8.83203125" style="4"/>
    <col min="15119" max="15119" width="9.83203125" style="4" bestFit="1" customWidth="1"/>
    <col min="15120" max="15360" width="8.83203125" style="4"/>
    <col min="15361" max="15361" width="0.5" style="4" customWidth="1"/>
    <col min="15362" max="15362" width="32.33203125" style="4" customWidth="1"/>
    <col min="15363" max="15363" width="6.5" style="4" customWidth="1"/>
    <col min="15364" max="15364" width="9.83203125" style="4" customWidth="1"/>
    <col min="15365" max="15365" width="9.6640625" style="4" customWidth="1"/>
    <col min="15366" max="15366" width="7.5" style="4" customWidth="1"/>
    <col min="15367" max="15367" width="12.33203125" style="4" customWidth="1"/>
    <col min="15368" max="15368" width="6.5" style="4" customWidth="1"/>
    <col min="15369" max="15370" width="8.33203125" style="4" customWidth="1"/>
    <col min="15371" max="15371" width="0.5" style="4" customWidth="1"/>
    <col min="15372" max="15372" width="8.83203125" style="4"/>
    <col min="15373" max="15373" width="9.83203125" style="4" bestFit="1" customWidth="1"/>
    <col min="15374" max="15374" width="8.83203125" style="4"/>
    <col min="15375" max="15375" width="9.83203125" style="4" bestFit="1" customWidth="1"/>
    <col min="15376" max="15616" width="8.83203125" style="4"/>
    <col min="15617" max="15617" width="0.5" style="4" customWidth="1"/>
    <col min="15618" max="15618" width="32.33203125" style="4" customWidth="1"/>
    <col min="15619" max="15619" width="6.5" style="4" customWidth="1"/>
    <col min="15620" max="15620" width="9.83203125" style="4" customWidth="1"/>
    <col min="15621" max="15621" width="9.6640625" style="4" customWidth="1"/>
    <col min="15622" max="15622" width="7.5" style="4" customWidth="1"/>
    <col min="15623" max="15623" width="12.33203125" style="4" customWidth="1"/>
    <col min="15624" max="15624" width="6.5" style="4" customWidth="1"/>
    <col min="15625" max="15626" width="8.33203125" style="4" customWidth="1"/>
    <col min="15627" max="15627" width="0.5" style="4" customWidth="1"/>
    <col min="15628" max="15628" width="8.83203125" style="4"/>
    <col min="15629" max="15629" width="9.83203125" style="4" bestFit="1" customWidth="1"/>
    <col min="15630" max="15630" width="8.83203125" style="4"/>
    <col min="15631" max="15631" width="9.83203125" style="4" bestFit="1" customWidth="1"/>
    <col min="15632" max="15872" width="8.83203125" style="4"/>
    <col min="15873" max="15873" width="0.5" style="4" customWidth="1"/>
    <col min="15874" max="15874" width="32.33203125" style="4" customWidth="1"/>
    <col min="15875" max="15875" width="6.5" style="4" customWidth="1"/>
    <col min="15876" max="15876" width="9.83203125" style="4" customWidth="1"/>
    <col min="15877" max="15877" width="9.6640625" style="4" customWidth="1"/>
    <col min="15878" max="15878" width="7.5" style="4" customWidth="1"/>
    <col min="15879" max="15879" width="12.33203125" style="4" customWidth="1"/>
    <col min="15880" max="15880" width="6.5" style="4" customWidth="1"/>
    <col min="15881" max="15882" width="8.33203125" style="4" customWidth="1"/>
    <col min="15883" max="15883" width="0.5" style="4" customWidth="1"/>
    <col min="15884" max="15884" width="8.83203125" style="4"/>
    <col min="15885" max="15885" width="9.83203125" style="4" bestFit="1" customWidth="1"/>
    <col min="15886" max="15886" width="8.83203125" style="4"/>
    <col min="15887" max="15887" width="9.83203125" style="4" bestFit="1" customWidth="1"/>
    <col min="15888" max="16128" width="8.83203125" style="4"/>
    <col min="16129" max="16129" width="0.5" style="4" customWidth="1"/>
    <col min="16130" max="16130" width="32.33203125" style="4" customWidth="1"/>
    <col min="16131" max="16131" width="6.5" style="4" customWidth="1"/>
    <col min="16132" max="16132" width="9.83203125" style="4" customWidth="1"/>
    <col min="16133" max="16133" width="9.6640625" style="4" customWidth="1"/>
    <col min="16134" max="16134" width="7.5" style="4" customWidth="1"/>
    <col min="16135" max="16135" width="12.33203125" style="4" customWidth="1"/>
    <col min="16136" max="16136" width="6.5" style="4" customWidth="1"/>
    <col min="16137" max="16138" width="8.33203125" style="4" customWidth="1"/>
    <col min="16139" max="16139" width="0.5" style="4" customWidth="1"/>
    <col min="16140" max="16140" width="8.83203125" style="4"/>
    <col min="16141" max="16141" width="9.83203125" style="4" bestFit="1" customWidth="1"/>
    <col min="16142" max="16142" width="8.83203125" style="4"/>
    <col min="16143" max="16143" width="9.83203125" style="4" bestFit="1" customWidth="1"/>
    <col min="16144" max="16384" width="8.83203125" style="4"/>
  </cols>
  <sheetData>
    <row r="1" spans="1:33" ht="2.5" customHeight="1" x14ac:dyDescent="0.15">
      <c r="A1" s="1"/>
      <c r="B1" s="28"/>
      <c r="C1" s="28"/>
      <c r="D1" s="28"/>
      <c r="E1" s="28"/>
      <c r="F1" s="28"/>
      <c r="G1" s="28"/>
      <c r="H1" s="28"/>
      <c r="I1" s="28"/>
      <c r="J1" s="28"/>
      <c r="K1" s="2"/>
      <c r="L1" s="3"/>
    </row>
    <row r="2" spans="1:33" ht="15" customHeight="1" x14ac:dyDescent="0.15">
      <c r="A2" s="7"/>
      <c r="B2" s="166"/>
      <c r="C2" s="167"/>
      <c r="D2" s="238" t="s">
        <v>5</v>
      </c>
      <c r="E2" s="239"/>
      <c r="F2" s="239"/>
      <c r="G2" s="239"/>
      <c r="H2" s="240"/>
      <c r="I2" s="35" t="s">
        <v>0</v>
      </c>
      <c r="J2" s="30" t="str">
        <f>Record_CMC!G4</f>
        <v>YCMR-0XX</v>
      </c>
      <c r="K2" s="5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3" ht="15" customHeight="1" x14ac:dyDescent="0.15">
      <c r="A3" s="7"/>
      <c r="B3" s="168"/>
      <c r="C3" s="169"/>
      <c r="D3" s="241" t="s">
        <v>6</v>
      </c>
      <c r="E3" s="242"/>
      <c r="F3" s="242"/>
      <c r="G3" s="242"/>
      <c r="H3" s="243"/>
      <c r="I3" s="34" t="s">
        <v>1</v>
      </c>
      <c r="J3" s="163">
        <f>Record_CMC!G5</f>
        <v>42961</v>
      </c>
      <c r="K3" s="5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3" ht="15" customHeight="1" x14ac:dyDescent="0.15">
      <c r="A4" s="7"/>
      <c r="B4" s="170"/>
      <c r="C4" s="169"/>
      <c r="D4" s="241" t="s">
        <v>107</v>
      </c>
      <c r="E4" s="242"/>
      <c r="F4" s="242"/>
      <c r="G4" s="242"/>
      <c r="H4" s="243"/>
      <c r="I4" s="34" t="s">
        <v>7</v>
      </c>
      <c r="J4" s="174" t="s">
        <v>8</v>
      </c>
      <c r="K4" s="5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3" ht="15" customHeight="1" x14ac:dyDescent="0.15">
      <c r="A5" s="7"/>
      <c r="B5" s="168"/>
      <c r="C5" s="169"/>
      <c r="D5" s="244" t="s">
        <v>18</v>
      </c>
      <c r="E5" s="245"/>
      <c r="F5" s="245"/>
      <c r="G5" s="245"/>
      <c r="H5" s="245"/>
      <c r="I5" s="171"/>
      <c r="J5" s="175"/>
      <c r="K5" s="5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3" ht="18" customHeight="1" x14ac:dyDescent="0.15">
      <c r="A6" s="7"/>
      <c r="B6" s="172"/>
      <c r="C6" s="173"/>
      <c r="D6" s="232" t="s">
        <v>121</v>
      </c>
      <c r="E6" s="233"/>
      <c r="F6" s="233"/>
      <c r="G6" s="233"/>
      <c r="H6" s="233"/>
      <c r="I6" s="233"/>
      <c r="J6" s="234"/>
      <c r="K6" s="5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3" ht="18" customHeight="1" x14ac:dyDescent="0.15">
      <c r="A7" s="7"/>
      <c r="B7" s="164"/>
      <c r="C7" s="165"/>
      <c r="D7" s="235"/>
      <c r="E7" s="236"/>
      <c r="F7" s="236"/>
      <c r="G7" s="236"/>
      <c r="H7" s="236"/>
      <c r="I7" s="236"/>
      <c r="J7" s="237"/>
      <c r="K7" s="5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3" s="10" customFormat="1" ht="19" customHeight="1" x14ac:dyDescent="0.2">
      <c r="A8" s="8"/>
      <c r="B8" s="176" t="s">
        <v>120</v>
      </c>
      <c r="C8" s="177"/>
      <c r="D8" s="177"/>
      <c r="E8" s="201" t="str">
        <f>Record_CMC!E8:H8</f>
        <v>KKC JV / G3HL</v>
      </c>
      <c r="F8" s="202"/>
      <c r="G8" s="202"/>
      <c r="H8" s="202"/>
      <c r="I8" s="202"/>
      <c r="J8" s="202"/>
      <c r="K8" s="22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</row>
    <row r="9" spans="1:33" s="10" customFormat="1" ht="19" customHeight="1" x14ac:dyDescent="0.2">
      <c r="A9" s="8"/>
      <c r="B9" s="203" t="s">
        <v>113</v>
      </c>
      <c r="C9" s="204"/>
      <c r="D9" s="204"/>
      <c r="E9" s="205" t="str">
        <f>Record_CMC!E9</f>
        <v>Deneme 7</v>
      </c>
      <c r="F9" s="181"/>
      <c r="G9" s="181"/>
      <c r="H9" s="181"/>
      <c r="I9" s="181"/>
      <c r="J9" s="181"/>
      <c r="K9" s="22"/>
      <c r="L9" s="9"/>
      <c r="M9" s="9"/>
      <c r="N9" s="9"/>
      <c r="O9" s="11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</row>
    <row r="10" spans="1:33" s="10" customFormat="1" ht="19" customHeight="1" x14ac:dyDescent="0.2">
      <c r="A10" s="8"/>
      <c r="B10" s="203" t="s">
        <v>115</v>
      </c>
      <c r="C10" s="204"/>
      <c r="D10" s="204"/>
      <c r="E10" s="249">
        <f>+Record_CMC!E12</f>
        <v>0</v>
      </c>
      <c r="F10" s="250"/>
      <c r="G10" s="250"/>
      <c r="H10" s="250"/>
      <c r="I10" s="250"/>
      <c r="J10" s="251"/>
      <c r="K10" s="22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3" s="10" customFormat="1" ht="19" customHeight="1" x14ac:dyDescent="0.2">
      <c r="A11" s="8"/>
      <c r="B11" s="203" t="s">
        <v>116</v>
      </c>
      <c r="C11" s="208"/>
      <c r="D11" s="208"/>
      <c r="E11" s="248" t="str">
        <f>+Record_CMC!E13</f>
        <v>Deneme 7</v>
      </c>
      <c r="F11" s="208"/>
      <c r="G11" s="208"/>
      <c r="H11" s="208"/>
      <c r="I11" s="208"/>
      <c r="J11" s="209"/>
      <c r="K11" s="162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 spans="1:33" s="10" customFormat="1" ht="19" customHeight="1" x14ac:dyDescent="0.2">
      <c r="A12" s="8"/>
      <c r="B12" s="191" t="s">
        <v>114</v>
      </c>
      <c r="C12" s="181"/>
      <c r="D12" s="192"/>
      <c r="E12" s="246">
        <f>+Record_CMC!E11</f>
        <v>42927</v>
      </c>
      <c r="F12" s="247"/>
      <c r="G12" s="247"/>
      <c r="H12" s="247"/>
      <c r="I12" s="247"/>
      <c r="J12" s="247"/>
      <c r="K12" s="23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</row>
    <row r="13" spans="1:33" s="10" customFormat="1" ht="19" customHeight="1" x14ac:dyDescent="0.2">
      <c r="A13" s="8"/>
      <c r="B13" s="192" t="s">
        <v>3</v>
      </c>
      <c r="C13" s="204"/>
      <c r="D13" s="204"/>
      <c r="E13" s="229" t="str">
        <f>+Record_CMC!E14</f>
        <v xml:space="preserve"> ø100x200 mm cylinder</v>
      </c>
      <c r="F13" s="230"/>
      <c r="G13" s="230"/>
      <c r="H13" s="230"/>
      <c r="I13" s="230"/>
      <c r="J13" s="231"/>
      <c r="K13" s="22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 spans="1:33" s="10" customFormat="1" ht="19" customHeight="1" x14ac:dyDescent="0.2">
      <c r="A14" s="8"/>
      <c r="B14" s="176" t="s">
        <v>112</v>
      </c>
      <c r="C14" s="177"/>
      <c r="D14" s="177"/>
      <c r="E14" s="178">
        <f>Record_CMC!E10</f>
        <v>0</v>
      </c>
      <c r="F14" s="177"/>
      <c r="G14" s="177"/>
      <c r="H14" s="177"/>
      <c r="I14" s="177"/>
      <c r="J14" s="179"/>
      <c r="K14" s="22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 spans="1:33" s="10" customFormat="1" ht="19" customHeight="1" x14ac:dyDescent="0.2">
      <c r="A15" s="8"/>
      <c r="B15" s="191" t="s">
        <v>104</v>
      </c>
      <c r="C15" s="181"/>
      <c r="D15" s="192"/>
      <c r="E15" s="180" t="s">
        <v>105</v>
      </c>
      <c r="F15" s="181"/>
      <c r="G15" s="181"/>
      <c r="H15" s="181"/>
      <c r="I15" s="181"/>
      <c r="J15" s="181"/>
      <c r="K15" s="22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 spans="1:33" s="10" customFormat="1" ht="19" customHeight="1" x14ac:dyDescent="0.2">
      <c r="A16" s="8"/>
      <c r="B16" s="184" t="s">
        <v>103</v>
      </c>
      <c r="C16" s="183"/>
      <c r="D16" s="185"/>
      <c r="E16" s="182" t="str">
        <f>Record_CMC!G2 &amp;" / "  &amp; Record_CMC!E16</f>
        <v>CMC-1236 / 21</v>
      </c>
      <c r="F16" s="183"/>
      <c r="G16" s="183"/>
      <c r="H16" s="183"/>
      <c r="I16" s="183"/>
      <c r="J16" s="183"/>
      <c r="K16" s="22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 spans="1:32" s="14" customFormat="1" ht="18" customHeight="1" x14ac:dyDescent="0.15">
      <c r="A17" s="12"/>
      <c r="B17" s="32"/>
      <c r="C17" s="186" t="s">
        <v>4</v>
      </c>
      <c r="D17" s="187"/>
      <c r="E17" s="187"/>
      <c r="F17" s="129" t="str">
        <f>Record_CMC!E18</f>
        <v>1</v>
      </c>
      <c r="G17" s="129" t="str">
        <f>Record_CMC!F18</f>
        <v>2</v>
      </c>
      <c r="H17" s="140" t="str">
        <f>Record_CMC!G18</f>
        <v>3</v>
      </c>
      <c r="I17" s="147"/>
      <c r="J17" s="131"/>
      <c r="K17" s="13"/>
      <c r="L17" s="3"/>
      <c r="N17" s="3"/>
      <c r="O17" s="6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spans="1:32" s="14" customFormat="1" ht="18" customHeight="1" x14ac:dyDescent="0.15">
      <c r="A18" s="12"/>
      <c r="B18" s="32"/>
      <c r="C18" s="188" t="s">
        <v>10</v>
      </c>
      <c r="D18" s="189"/>
      <c r="E18" s="190"/>
      <c r="F18" s="39">
        <f>Record_CMC!E31</f>
        <v>42955</v>
      </c>
      <c r="G18" s="40">
        <f>Record_CMC!F31</f>
        <v>42955</v>
      </c>
      <c r="H18" s="141">
        <f>Record_CMC!G31</f>
        <v>42955</v>
      </c>
      <c r="I18" s="148"/>
      <c r="J18" s="132"/>
      <c r="K18" s="13"/>
      <c r="L18" s="3"/>
      <c r="N18" s="3"/>
      <c r="O18" s="6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1:32" s="14" customFormat="1" ht="18" customHeight="1" x14ac:dyDescent="0.15">
      <c r="A19" s="12"/>
      <c r="B19" s="32"/>
      <c r="C19" s="188" t="s">
        <v>110</v>
      </c>
      <c r="D19" s="189"/>
      <c r="E19" s="190"/>
      <c r="F19" s="118">
        <f>Record_CMC!E32</f>
        <v>28</v>
      </c>
      <c r="G19" s="118">
        <f>Record_CMC!F32</f>
        <v>28</v>
      </c>
      <c r="H19" s="142">
        <f>Record_CMC!G32</f>
        <v>28</v>
      </c>
      <c r="I19" s="149"/>
      <c r="J19" s="133"/>
      <c r="K19" s="13"/>
      <c r="L19" s="3"/>
      <c r="N19" s="3"/>
      <c r="O19" s="6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s="14" customFormat="1" ht="18" customHeight="1" x14ac:dyDescent="0.15">
      <c r="A20" s="12"/>
      <c r="B20" s="36"/>
      <c r="C20" s="188" t="s">
        <v>98</v>
      </c>
      <c r="D20" s="189"/>
      <c r="E20" s="190"/>
      <c r="F20" s="118" t="s">
        <v>106</v>
      </c>
      <c r="G20" s="118" t="s">
        <v>106</v>
      </c>
      <c r="H20" s="142" t="s">
        <v>106</v>
      </c>
      <c r="I20" s="149"/>
      <c r="J20" s="133"/>
      <c r="K20" s="13"/>
      <c r="L20" s="3"/>
      <c r="N20" s="3"/>
      <c r="O20" s="124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s="14" customFormat="1" ht="18" customHeight="1" x14ac:dyDescent="0.15">
      <c r="A21" s="12"/>
      <c r="B21" s="32"/>
      <c r="C21" s="193" t="s">
        <v>19</v>
      </c>
      <c r="D21" s="194"/>
      <c r="E21" s="194"/>
      <c r="F21" s="31">
        <f>Record_CMC!E33</f>
        <v>40</v>
      </c>
      <c r="G21" s="31">
        <f>Record_CMC!F33</f>
        <v>40</v>
      </c>
      <c r="H21" s="143">
        <f>Record_CMC!G33</f>
        <v>40</v>
      </c>
      <c r="I21" s="150"/>
      <c r="J21" s="134"/>
      <c r="K21" s="1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s="14" customFormat="1" ht="18" customHeight="1" x14ac:dyDescent="0.15">
      <c r="A22" s="12"/>
      <c r="B22" s="32"/>
      <c r="C22" s="193" t="s">
        <v>20</v>
      </c>
      <c r="D22" s="194"/>
      <c r="E22" s="194"/>
      <c r="F22" s="33">
        <f>Record_CMC!E27</f>
        <v>29.7</v>
      </c>
      <c r="G22" s="33">
        <f>Record_CMC!F27</f>
        <v>26.1</v>
      </c>
      <c r="H22" s="144">
        <f>Record_CMC!G27</f>
        <v>22.2</v>
      </c>
      <c r="I22" s="151"/>
      <c r="J22" s="135"/>
      <c r="K22" s="13"/>
      <c r="L22" s="3"/>
      <c r="M22" s="15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 s="14" customFormat="1" ht="18" customHeight="1" x14ac:dyDescent="0.15">
      <c r="A23" s="12"/>
      <c r="B23" s="32"/>
      <c r="C23" s="193" t="s">
        <v>100</v>
      </c>
      <c r="D23" s="194"/>
      <c r="E23" s="194"/>
      <c r="F23" s="31">
        <f>Record_CMC!E30</f>
        <v>24</v>
      </c>
      <c r="G23" s="31">
        <f>Record_CMC!F30</f>
        <v>24</v>
      </c>
      <c r="H23" s="143">
        <f>Record_CMC!G30</f>
        <v>24</v>
      </c>
      <c r="I23" s="150"/>
      <c r="J23" s="134"/>
      <c r="K23" s="13"/>
      <c r="L23" s="3"/>
      <c r="M23" s="15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s="14" customFormat="1" ht="18" customHeight="1" x14ac:dyDescent="0.15">
      <c r="A24" s="12"/>
      <c r="B24" s="32"/>
      <c r="C24" s="193" t="s">
        <v>21</v>
      </c>
      <c r="D24" s="194"/>
      <c r="E24" s="194"/>
      <c r="F24" s="25">
        <f>Record_CMC!E34</f>
        <v>46.7</v>
      </c>
      <c r="G24" s="25">
        <f>Record_CMC!F34</f>
        <v>42.3</v>
      </c>
      <c r="H24" s="130">
        <f>Record_CMC!G34</f>
        <v>37.9</v>
      </c>
      <c r="I24" s="152"/>
      <c r="J24" s="136"/>
      <c r="K24" s="13"/>
      <c r="L24" s="3"/>
      <c r="M24" s="15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s="14" customFormat="1" ht="18" customHeight="1" x14ac:dyDescent="0.15">
      <c r="A25" s="12"/>
      <c r="B25" s="32"/>
      <c r="C25" s="193" t="s">
        <v>30</v>
      </c>
      <c r="D25" s="194"/>
      <c r="E25" s="194"/>
      <c r="F25" s="31">
        <f>Record_CMC!E25</f>
        <v>24.1</v>
      </c>
      <c r="G25" s="31">
        <f>Record_CMC!F25</f>
        <v>24.1</v>
      </c>
      <c r="H25" s="143">
        <f>Record_CMC!G25</f>
        <v>24.1</v>
      </c>
      <c r="I25" s="150"/>
      <c r="J25" s="134"/>
      <c r="K25" s="13"/>
      <c r="L25" s="3"/>
      <c r="M25" s="15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spans="1:32" s="14" customFormat="1" ht="18" customHeight="1" x14ac:dyDescent="0.15">
      <c r="A26" s="12"/>
      <c r="B26" s="32"/>
      <c r="C26" s="193" t="s">
        <v>31</v>
      </c>
      <c r="D26" s="194"/>
      <c r="E26" s="194"/>
      <c r="F26" s="31">
        <f>Record_CMC!E36</f>
        <v>24.5</v>
      </c>
      <c r="G26" s="31">
        <f>Record_CMC!F36</f>
        <v>24.5</v>
      </c>
      <c r="H26" s="143">
        <f>Record_CMC!G36</f>
        <v>24.5</v>
      </c>
      <c r="I26" s="150"/>
      <c r="J26" s="134"/>
      <c r="K26" s="13"/>
      <c r="L26" s="3"/>
      <c r="M26" s="15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2" s="14" customFormat="1" ht="18" customHeight="1" x14ac:dyDescent="0.15">
      <c r="A27" s="12"/>
      <c r="B27" s="32"/>
      <c r="C27" s="193" t="s">
        <v>22</v>
      </c>
      <c r="D27" s="194"/>
      <c r="E27" s="194"/>
      <c r="F27" s="25">
        <f>Record_CMC!E38</f>
        <v>8.41</v>
      </c>
      <c r="G27" s="25">
        <f>Record_CMC!F38</f>
        <v>11.32</v>
      </c>
      <c r="H27" s="130">
        <f>Record_CMC!G38</f>
        <v>9.4</v>
      </c>
      <c r="I27" s="152"/>
      <c r="J27" s="136"/>
      <c r="K27" s="13"/>
      <c r="L27" s="3"/>
      <c r="M27" s="15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2" s="14" customFormat="1" ht="18" customHeight="1" x14ac:dyDescent="0.15">
      <c r="A28" s="12"/>
      <c r="B28" s="32"/>
      <c r="C28" s="193" t="s">
        <v>23</v>
      </c>
      <c r="D28" s="194"/>
      <c r="E28" s="194"/>
      <c r="F28" s="25">
        <f>Record_CMC!E39</f>
        <v>11.02</v>
      </c>
      <c r="G28" s="25">
        <f>Record_CMC!F39</f>
        <v>10</v>
      </c>
      <c r="H28" s="130">
        <f>Record_CMC!G39</f>
        <v>9.2799999999999994</v>
      </c>
      <c r="I28" s="152"/>
      <c r="J28" s="136"/>
      <c r="K28" s="13"/>
      <c r="L28" s="3"/>
      <c r="M28" s="15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2" s="14" customFormat="1" ht="18" customHeight="1" x14ac:dyDescent="0.15">
      <c r="A29" s="12"/>
      <c r="B29" s="32"/>
      <c r="C29" s="193" t="s">
        <v>24</v>
      </c>
      <c r="D29" s="194"/>
      <c r="E29" s="194"/>
      <c r="F29" s="25">
        <f>Record_CMC!E40</f>
        <v>9.2899999999999991</v>
      </c>
      <c r="G29" s="25">
        <f>Record_CMC!F40</f>
        <v>13.16</v>
      </c>
      <c r="H29" s="130">
        <f>Record_CMC!G40</f>
        <v>8.83</v>
      </c>
      <c r="I29" s="152"/>
      <c r="J29" s="136"/>
      <c r="K29" s="13"/>
      <c r="L29" s="3"/>
      <c r="M29" s="15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2" s="14" customFormat="1" ht="18" customHeight="1" x14ac:dyDescent="0.15">
      <c r="A30" s="12"/>
      <c r="B30" s="32"/>
      <c r="C30" s="193" t="s">
        <v>25</v>
      </c>
      <c r="D30" s="194"/>
      <c r="E30" s="194"/>
      <c r="F30" s="25">
        <f>Record_CMC!E41</f>
        <v>9.92</v>
      </c>
      <c r="G30" s="25">
        <f>Record_CMC!F41</f>
        <v>9.74</v>
      </c>
      <c r="H30" s="130">
        <f>Record_CMC!G41</f>
        <v>11.58</v>
      </c>
      <c r="I30" s="152"/>
      <c r="J30" s="136"/>
      <c r="K30" s="13"/>
      <c r="L30" s="3"/>
      <c r="M30" s="15" t="s">
        <v>97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2" s="14" customFormat="1" ht="18" customHeight="1" x14ac:dyDescent="0.15">
      <c r="A31" s="12"/>
      <c r="B31" s="32"/>
      <c r="C31" s="193" t="s">
        <v>26</v>
      </c>
      <c r="D31" s="194"/>
      <c r="E31" s="194"/>
      <c r="F31" s="25">
        <f>Record_CMC!E42</f>
        <v>12</v>
      </c>
      <c r="G31" s="25">
        <f>Record_CMC!F42</f>
        <v>10.14</v>
      </c>
      <c r="H31" s="130">
        <f>Record_CMC!G42</f>
        <v>9.43</v>
      </c>
      <c r="I31" s="152"/>
      <c r="J31" s="136"/>
      <c r="K31" s="13"/>
      <c r="L31" s="3"/>
      <c r="M31" s="15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2" s="14" customFormat="1" ht="18" customHeight="1" x14ac:dyDescent="0.15">
      <c r="A32" s="12"/>
      <c r="B32" s="32"/>
      <c r="C32" s="193" t="s">
        <v>27</v>
      </c>
      <c r="D32" s="194"/>
      <c r="E32" s="194"/>
      <c r="F32" s="25">
        <f>Record_CMC!E43</f>
        <v>10.31</v>
      </c>
      <c r="G32" s="25">
        <f>Record_CMC!F43</f>
        <v>8.18</v>
      </c>
      <c r="H32" s="156">
        <f>Record_CMC!G43</f>
        <v>10.32</v>
      </c>
      <c r="I32" s="152"/>
      <c r="J32" s="136"/>
      <c r="K32" s="13"/>
      <c r="L32" s="3"/>
      <c r="M32" s="15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1:32" s="14" customFormat="1" ht="18" customHeight="1" x14ac:dyDescent="0.15">
      <c r="A33" s="12"/>
      <c r="B33" s="32"/>
      <c r="C33" s="193" t="s">
        <v>28</v>
      </c>
      <c r="D33" s="194"/>
      <c r="E33" s="194"/>
      <c r="F33" s="25">
        <f>Record_CMC!E44</f>
        <v>10.96</v>
      </c>
      <c r="G33" s="25">
        <f>Record_CMC!F44</f>
        <v>13.48</v>
      </c>
      <c r="H33" s="130">
        <f>Record_CMC!G44</f>
        <v>6.62</v>
      </c>
      <c r="I33" s="152"/>
      <c r="J33" s="136"/>
      <c r="K33" s="13"/>
      <c r="L33" s="3"/>
      <c r="M33" s="15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1:32" s="14" customFormat="1" ht="18" customHeight="1" x14ac:dyDescent="0.15">
      <c r="A34" s="12"/>
      <c r="B34" s="32"/>
      <c r="C34" s="193" t="s">
        <v>29</v>
      </c>
      <c r="D34" s="194"/>
      <c r="E34" s="194"/>
      <c r="F34" s="25">
        <f>Record_CMC!E46</f>
        <v>10.272857142857143</v>
      </c>
      <c r="G34" s="25">
        <f>Record_CMC!F46</f>
        <v>10.860000000000001</v>
      </c>
      <c r="H34" s="130">
        <f>Record_CMC!G46</f>
        <v>9.3514285714285705</v>
      </c>
      <c r="I34" s="152"/>
      <c r="J34" s="136"/>
      <c r="K34" s="13"/>
      <c r="L34" s="3"/>
      <c r="M34" s="15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1:32" s="14" customFormat="1" ht="18" customHeight="1" x14ac:dyDescent="0.15">
      <c r="A35" s="12"/>
      <c r="B35" s="32"/>
      <c r="C35" s="193" t="s">
        <v>33</v>
      </c>
      <c r="D35" s="194"/>
      <c r="E35" s="194"/>
      <c r="F35" s="25">
        <f>Record_CMC!E51</f>
        <v>3.5003630201665183</v>
      </c>
      <c r="G35" s="25">
        <f>Record_CMC!F51</f>
        <v>3.746300075618004</v>
      </c>
      <c r="H35" s="130">
        <f>Record_CMC!G51</f>
        <v>3.2008295168693022</v>
      </c>
      <c r="I35" s="152"/>
      <c r="J35" s="136"/>
      <c r="K35" s="13"/>
      <c r="L35" s="3"/>
      <c r="M35" s="15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1:32" s="14" customFormat="1" ht="18" customHeight="1" x14ac:dyDescent="0.15">
      <c r="A36" s="12"/>
      <c r="B36" s="32"/>
      <c r="C36" s="206" t="s">
        <v>34</v>
      </c>
      <c r="D36" s="207"/>
      <c r="E36" s="207"/>
      <c r="F36" s="225">
        <f>AVERAGE(F35:H35)</f>
        <v>3.482497537551275</v>
      </c>
      <c r="G36" s="226"/>
      <c r="H36" s="226"/>
      <c r="I36" s="153"/>
      <c r="J36" s="137"/>
      <c r="K36" s="13"/>
      <c r="L36" s="3"/>
      <c r="M36" s="15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1:32" s="14" customFormat="1" ht="18" customHeight="1" x14ac:dyDescent="0.15">
      <c r="A37" s="12"/>
      <c r="B37" s="36"/>
      <c r="C37" s="193" t="s">
        <v>35</v>
      </c>
      <c r="D37" s="194"/>
      <c r="E37" s="194"/>
      <c r="F37" s="38" t="str">
        <f>(Record_CMC!E50)&amp; "x" &amp; (Record_CMC!J25)</f>
        <v>100,4x51,4</v>
      </c>
      <c r="G37" s="38" t="str">
        <f>(Record_CMC!F50)&amp; "x" &amp; (Record_CMC!K25)</f>
        <v>100,4x51,8</v>
      </c>
      <c r="H37" s="145" t="str">
        <f>(Record_CMC!G50)&amp; "x" &amp; (Record_CMC!L25)</f>
        <v>100,4x52,1</v>
      </c>
      <c r="I37" s="154"/>
      <c r="J37" s="138"/>
      <c r="K37" s="13"/>
      <c r="L37" s="3"/>
      <c r="M37" s="15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1:32" s="14" customFormat="1" ht="18" customHeight="1" x14ac:dyDescent="0.15">
      <c r="A38" s="12"/>
      <c r="B38" s="36"/>
      <c r="C38" s="220" t="s">
        <v>36</v>
      </c>
      <c r="D38" s="221"/>
      <c r="E38" s="221"/>
      <c r="F38" s="37">
        <f>Record_CMC!E49</f>
        <v>2379.3969849246232</v>
      </c>
      <c r="G38" s="37">
        <f>Record_CMC!F49</f>
        <v>2418.3168316831684</v>
      </c>
      <c r="H38" s="146">
        <f>Record_CMC!G49</f>
        <v>2410.757946210269</v>
      </c>
      <c r="I38" s="155"/>
      <c r="J38" s="139"/>
      <c r="K38" s="13"/>
      <c r="L38" s="3"/>
      <c r="M38" s="15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1:32" s="14" customFormat="1" ht="18" customHeight="1" x14ac:dyDescent="0.15">
      <c r="A39" s="12"/>
      <c r="B39" s="222" t="s">
        <v>32</v>
      </c>
      <c r="C39" s="223"/>
      <c r="D39" s="223"/>
      <c r="E39" s="223"/>
      <c r="F39" s="223"/>
      <c r="G39" s="223"/>
      <c r="H39" s="223"/>
      <c r="I39" s="223"/>
      <c r="J39" s="224"/>
      <c r="K39" s="13"/>
      <c r="L39" s="3"/>
      <c r="M39" s="15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1:32" s="14" customFormat="1" ht="15" customHeight="1" x14ac:dyDescent="0.15">
      <c r="A40" s="12"/>
      <c r="B40" s="41" t="str">
        <f>"Max. Depths of penetration for specimens 1,2, and 3 are respectively "&amp;Record_CMC!E45&amp;" ; "&amp;Record_CMC!F45&amp;" and "&amp;Record_CMC!G45&amp;"mm"</f>
        <v>Max. Depths of penetration for specimens 1,2, and 3 are respectively 12,63 ; 19,25 and 12,72mm</v>
      </c>
      <c r="C40" s="42"/>
      <c r="D40" s="42"/>
      <c r="E40" s="42"/>
      <c r="F40" s="42"/>
      <c r="G40" s="42"/>
      <c r="H40" s="42"/>
      <c r="I40" s="42"/>
      <c r="J40" s="43"/>
      <c r="K40" s="13"/>
      <c r="L40" s="3"/>
      <c r="M40" s="15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1:32" s="14" customFormat="1" ht="15" customHeight="1" x14ac:dyDescent="0.15">
      <c r="A41" s="12"/>
      <c r="B41" s="203" t="s">
        <v>111</v>
      </c>
      <c r="C41" s="208"/>
      <c r="D41" s="208"/>
      <c r="E41" s="208"/>
      <c r="F41" s="208"/>
      <c r="G41" s="208"/>
      <c r="H41" s="208"/>
      <c r="I41" s="208"/>
      <c r="J41" s="209"/>
      <c r="K41" s="13"/>
      <c r="L41" s="3"/>
      <c r="M41" s="15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1:32" s="14" customFormat="1" ht="8.25" customHeight="1" x14ac:dyDescent="0.15">
      <c r="A42" s="12"/>
      <c r="B42" s="36"/>
      <c r="C42" s="29"/>
      <c r="D42" s="29"/>
      <c r="E42" s="29"/>
      <c r="F42" s="26"/>
      <c r="G42" s="27"/>
      <c r="H42" s="27"/>
      <c r="I42" s="157"/>
      <c r="J42" s="158"/>
      <c r="K42" s="13"/>
      <c r="L42" s="3"/>
      <c r="M42" s="15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1:32" s="161" customFormat="1" ht="17" customHeight="1" x14ac:dyDescent="0.15">
      <c r="A43" s="159"/>
      <c r="B43" s="210"/>
      <c r="C43" s="211"/>
      <c r="D43" s="211"/>
      <c r="E43" s="212"/>
      <c r="F43" s="210"/>
      <c r="G43" s="211"/>
      <c r="H43" s="211"/>
      <c r="I43" s="211"/>
      <c r="J43" s="212"/>
      <c r="K43" s="160"/>
      <c r="L43" s="124"/>
      <c r="M43" s="124"/>
      <c r="N43" s="124"/>
      <c r="O43" s="124"/>
      <c r="P43" s="124"/>
      <c r="Q43" s="124"/>
      <c r="R43" s="124"/>
      <c r="S43" s="124"/>
      <c r="T43" s="124"/>
      <c r="U43" s="124"/>
      <c r="V43" s="124"/>
      <c r="W43" s="124"/>
      <c r="X43" s="124"/>
      <c r="Y43" s="124"/>
      <c r="Z43" s="124"/>
      <c r="AA43" s="124"/>
      <c r="AB43" s="124"/>
      <c r="AC43" s="124"/>
      <c r="AD43" s="124"/>
      <c r="AE43" s="124"/>
      <c r="AF43" s="124"/>
    </row>
    <row r="44" spans="1:32" ht="17" customHeight="1" x14ac:dyDescent="0.15">
      <c r="A44" s="7"/>
      <c r="B44" s="195"/>
      <c r="C44" s="196"/>
      <c r="D44" s="196"/>
      <c r="E44" s="196"/>
      <c r="F44" s="195"/>
      <c r="G44" s="196"/>
      <c r="H44" s="196"/>
      <c r="I44" s="196"/>
      <c r="J44" s="197"/>
      <c r="K44" s="5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</row>
    <row r="45" spans="1:32" ht="17" customHeight="1" x14ac:dyDescent="0.15">
      <c r="A45" s="7"/>
      <c r="B45" s="195"/>
      <c r="C45" s="196"/>
      <c r="D45" s="196"/>
      <c r="E45" s="196"/>
      <c r="F45" s="195"/>
      <c r="G45" s="196"/>
      <c r="H45" s="196"/>
      <c r="I45" s="196"/>
      <c r="J45" s="197"/>
      <c r="K45" s="5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</row>
    <row r="46" spans="1:32" ht="17" customHeight="1" x14ac:dyDescent="0.15">
      <c r="A46" s="7"/>
      <c r="B46" s="195"/>
      <c r="C46" s="196"/>
      <c r="D46" s="196"/>
      <c r="E46" s="196"/>
      <c r="F46" s="195"/>
      <c r="G46" s="196"/>
      <c r="H46" s="196"/>
      <c r="I46" s="196"/>
      <c r="J46" s="197"/>
      <c r="K46" s="5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</row>
    <row r="47" spans="1:32" ht="12" customHeight="1" x14ac:dyDescent="0.15">
      <c r="A47" s="7"/>
      <c r="B47" s="195"/>
      <c r="C47" s="196"/>
      <c r="D47" s="196"/>
      <c r="E47" s="196"/>
      <c r="F47" s="195"/>
      <c r="G47" s="196"/>
      <c r="H47" s="196"/>
      <c r="I47" s="196"/>
      <c r="J47" s="197"/>
      <c r="K47" s="5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</row>
    <row r="48" spans="1:32" ht="17" customHeight="1" x14ac:dyDescent="0.15">
      <c r="A48" s="7"/>
      <c r="B48" s="227" t="s">
        <v>108</v>
      </c>
      <c r="C48" s="196"/>
      <c r="D48" s="196"/>
      <c r="E48" s="196"/>
      <c r="F48" s="195" t="s">
        <v>11</v>
      </c>
      <c r="G48" s="196"/>
      <c r="H48" s="196"/>
      <c r="I48" s="196"/>
      <c r="J48" s="197"/>
      <c r="K48" s="5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</row>
    <row r="49" spans="1:32" ht="17" customHeight="1" x14ac:dyDescent="0.15">
      <c r="A49" s="7"/>
      <c r="B49" s="228" t="s">
        <v>109</v>
      </c>
      <c r="C49" s="199"/>
      <c r="D49" s="199"/>
      <c r="E49" s="199"/>
      <c r="F49" s="198" t="s">
        <v>12</v>
      </c>
      <c r="G49" s="199"/>
      <c r="H49" s="199"/>
      <c r="I49" s="199"/>
      <c r="J49" s="200"/>
      <c r="K49" s="5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</row>
    <row r="50" spans="1:32" ht="17.5" customHeight="1" x14ac:dyDescent="0.15">
      <c r="A50" s="7"/>
      <c r="B50" s="213" t="s">
        <v>102</v>
      </c>
      <c r="C50" s="214"/>
      <c r="D50" s="215"/>
      <c r="E50" s="215"/>
      <c r="F50" s="215"/>
      <c r="G50" s="215"/>
      <c r="H50" s="215"/>
      <c r="I50" s="215"/>
      <c r="J50" s="216"/>
      <c r="K50" s="5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</row>
    <row r="51" spans="1:32" ht="11" customHeight="1" x14ac:dyDescent="0.15">
      <c r="A51" s="7"/>
      <c r="B51" s="217"/>
      <c r="C51" s="218"/>
      <c r="D51" s="218"/>
      <c r="E51" s="218"/>
      <c r="F51" s="218"/>
      <c r="G51" s="218"/>
      <c r="H51" s="218"/>
      <c r="I51" s="218"/>
      <c r="J51" s="219"/>
      <c r="K51" s="5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</row>
    <row r="52" spans="1:32" ht="3" customHeight="1" thickBot="1" x14ac:dyDescent="0.2">
      <c r="A52" s="16"/>
      <c r="B52" s="24"/>
      <c r="C52" s="24"/>
      <c r="D52" s="24"/>
      <c r="E52" s="24"/>
      <c r="F52" s="24"/>
      <c r="G52" s="24"/>
      <c r="H52" s="24"/>
      <c r="I52" s="24"/>
      <c r="J52" s="24"/>
      <c r="K52" s="17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</row>
    <row r="53" spans="1:32" x14ac:dyDescent="0.15">
      <c r="B53" s="6"/>
      <c r="C53" s="6"/>
      <c r="D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</row>
    <row r="54" spans="1:32" x14ac:dyDescent="0.15">
      <c r="B54" s="6"/>
      <c r="C54" s="6"/>
      <c r="D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</row>
    <row r="55" spans="1:32" x14ac:dyDescent="0.15">
      <c r="B55" s="6"/>
      <c r="C55" s="6"/>
      <c r="D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</row>
    <row r="56" spans="1:32" x14ac:dyDescent="0.15">
      <c r="B56" s="18"/>
      <c r="C56" s="18"/>
      <c r="D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</row>
    <row r="57" spans="1:32" x14ac:dyDescent="0.15">
      <c r="B57" s="6"/>
      <c r="C57" s="6"/>
      <c r="D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</row>
    <row r="58" spans="1:32" x14ac:dyDescent="0.15">
      <c r="B58" s="6"/>
      <c r="C58" s="6"/>
      <c r="D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</row>
    <row r="59" spans="1:32" x14ac:dyDescent="0.15">
      <c r="B59" s="6"/>
      <c r="C59" s="6"/>
      <c r="D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</row>
    <row r="60" spans="1:32" x14ac:dyDescent="0.15">
      <c r="B60" s="6"/>
      <c r="C60" s="6"/>
      <c r="D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</row>
    <row r="61" spans="1:32" x14ac:dyDescent="0.15">
      <c r="B61" s="6"/>
      <c r="C61" s="6"/>
      <c r="D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</row>
    <row r="62" spans="1:32" x14ac:dyDescent="0.15">
      <c r="B62" s="6"/>
      <c r="C62" s="6"/>
      <c r="D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</row>
    <row r="63" spans="1:32" x14ac:dyDescent="0.15">
      <c r="B63" s="6"/>
      <c r="C63" s="6"/>
      <c r="D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</row>
    <row r="64" spans="1:32" x14ac:dyDescent="0.15">
      <c r="B64" s="6"/>
      <c r="C64" s="6"/>
      <c r="D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</row>
    <row r="65" spans="2:32" x14ac:dyDescent="0.15">
      <c r="B65" s="6"/>
      <c r="C65" s="6"/>
      <c r="D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</row>
    <row r="66" spans="2:32" x14ac:dyDescent="0.15">
      <c r="B66" s="6"/>
      <c r="C66" s="6"/>
      <c r="D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</row>
    <row r="67" spans="2:32" x14ac:dyDescent="0.15">
      <c r="B67" s="6"/>
      <c r="C67" s="6"/>
      <c r="D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</row>
    <row r="68" spans="2:32" x14ac:dyDescent="0.15">
      <c r="B68" s="6"/>
      <c r="C68" s="6"/>
      <c r="D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</row>
    <row r="69" spans="2:32" x14ac:dyDescent="0.15">
      <c r="B69" s="6"/>
      <c r="C69" s="6"/>
      <c r="D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</row>
    <row r="70" spans="2:32" x14ac:dyDescent="0.15">
      <c r="B70" s="6"/>
      <c r="C70" s="6"/>
      <c r="D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</row>
    <row r="71" spans="2:32" x14ac:dyDescent="0.15">
      <c r="B71" s="6"/>
      <c r="C71" s="6"/>
      <c r="D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</row>
    <row r="72" spans="2:32" x14ac:dyDescent="0.15">
      <c r="B72" s="6"/>
      <c r="C72" s="6"/>
      <c r="D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</row>
    <row r="73" spans="2:32" x14ac:dyDescent="0.15">
      <c r="B73" s="6"/>
      <c r="C73" s="6"/>
      <c r="D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</row>
    <row r="74" spans="2:32" x14ac:dyDescent="0.15">
      <c r="B74" s="6"/>
      <c r="C74" s="6"/>
      <c r="D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</row>
    <row r="75" spans="2:32" x14ac:dyDescent="0.15">
      <c r="B75" s="6"/>
      <c r="C75" s="6"/>
      <c r="D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</row>
    <row r="76" spans="2:32" x14ac:dyDescent="0.15">
      <c r="B76" s="6"/>
      <c r="C76" s="6"/>
      <c r="D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</row>
    <row r="77" spans="2:32" x14ac:dyDescent="0.15">
      <c r="B77" s="6"/>
      <c r="C77" s="6"/>
      <c r="D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</row>
    <row r="78" spans="2:32" x14ac:dyDescent="0.15">
      <c r="B78" s="6"/>
      <c r="C78" s="6"/>
      <c r="D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</row>
    <row r="79" spans="2:32" x14ac:dyDescent="0.15">
      <c r="B79" s="6"/>
      <c r="C79" s="6"/>
      <c r="D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</row>
    <row r="80" spans="2:32" x14ac:dyDescent="0.15">
      <c r="B80" s="6"/>
      <c r="C80" s="6"/>
      <c r="D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</row>
    <row r="81" spans="2:32" x14ac:dyDescent="0.15">
      <c r="B81" s="6"/>
      <c r="C81" s="6"/>
      <c r="D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</row>
    <row r="82" spans="2:32" x14ac:dyDescent="0.15">
      <c r="B82" s="6"/>
      <c r="C82" s="6"/>
      <c r="D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</row>
    <row r="83" spans="2:32" x14ac:dyDescent="0.15">
      <c r="B83" s="6"/>
      <c r="C83" s="6"/>
      <c r="D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</row>
    <row r="84" spans="2:32" x14ac:dyDescent="0.15">
      <c r="B84" s="6"/>
      <c r="C84" s="6"/>
      <c r="D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</row>
    <row r="85" spans="2:32" x14ac:dyDescent="0.15">
      <c r="B85" s="6"/>
      <c r="C85" s="6"/>
      <c r="D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</row>
    <row r="86" spans="2:32" x14ac:dyDescent="0.15">
      <c r="B86" s="6"/>
      <c r="C86" s="6"/>
      <c r="D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</row>
    <row r="87" spans="2:32" x14ac:dyDescent="0.15">
      <c r="B87" s="6"/>
      <c r="C87" s="6"/>
      <c r="D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</row>
    <row r="88" spans="2:32" x14ac:dyDescent="0.15">
      <c r="B88" s="6"/>
      <c r="C88" s="6"/>
      <c r="D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</row>
    <row r="89" spans="2:32" x14ac:dyDescent="0.15">
      <c r="B89" s="6"/>
      <c r="C89" s="6"/>
      <c r="D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</row>
    <row r="90" spans="2:32" x14ac:dyDescent="0.15">
      <c r="B90" s="6"/>
      <c r="C90" s="6"/>
      <c r="D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</row>
    <row r="91" spans="2:32" x14ac:dyDescent="0.15">
      <c r="B91" s="6"/>
      <c r="C91" s="6"/>
      <c r="D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</row>
    <row r="92" spans="2:32" x14ac:dyDescent="0.15">
      <c r="B92" s="6"/>
      <c r="C92" s="6"/>
      <c r="D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</row>
    <row r="93" spans="2:32" x14ac:dyDescent="0.15">
      <c r="B93" s="6"/>
      <c r="C93" s="6"/>
      <c r="D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</row>
    <row r="94" spans="2:32" x14ac:dyDescent="0.15">
      <c r="B94" s="6"/>
      <c r="C94" s="6"/>
      <c r="D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</row>
    <row r="95" spans="2:32" x14ac:dyDescent="0.15">
      <c r="B95" s="6"/>
      <c r="C95" s="6"/>
      <c r="D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</row>
    <row r="96" spans="2:32" x14ac:dyDescent="0.15">
      <c r="B96" s="6"/>
      <c r="C96" s="6"/>
      <c r="D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</row>
    <row r="97" spans="2:32" x14ac:dyDescent="0.15">
      <c r="B97" s="6"/>
      <c r="C97" s="6"/>
      <c r="D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</row>
    <row r="98" spans="2:32" x14ac:dyDescent="0.15">
      <c r="B98" s="6"/>
      <c r="C98" s="6"/>
      <c r="D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</row>
    <row r="99" spans="2:32" x14ac:dyDescent="0.15">
      <c r="B99" s="6"/>
      <c r="C99" s="6"/>
      <c r="D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</row>
    <row r="100" spans="2:32" x14ac:dyDescent="0.15">
      <c r="B100" s="6"/>
      <c r="C100" s="6"/>
      <c r="D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</row>
    <row r="101" spans="2:32" x14ac:dyDescent="0.15">
      <c r="B101" s="6"/>
      <c r="C101" s="6"/>
      <c r="D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</row>
    <row r="102" spans="2:32" x14ac:dyDescent="0.15">
      <c r="B102" s="6"/>
      <c r="C102" s="6"/>
      <c r="D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</row>
    <row r="103" spans="2:32" x14ac:dyDescent="0.15">
      <c r="B103" s="6"/>
      <c r="C103" s="6"/>
      <c r="D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</row>
    <row r="104" spans="2:32" x14ac:dyDescent="0.15">
      <c r="B104" s="6"/>
      <c r="C104" s="6"/>
      <c r="D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</row>
    <row r="105" spans="2:32" x14ac:dyDescent="0.15">
      <c r="B105" s="6"/>
      <c r="C105" s="6"/>
      <c r="D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</row>
    <row r="106" spans="2:32" x14ac:dyDescent="0.15">
      <c r="B106" s="6"/>
      <c r="C106" s="6"/>
      <c r="D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</row>
    <row r="107" spans="2:32" x14ac:dyDescent="0.15">
      <c r="B107" s="6"/>
      <c r="C107" s="6"/>
      <c r="D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</row>
    <row r="108" spans="2:32" x14ac:dyDescent="0.15">
      <c r="B108" s="6"/>
      <c r="C108" s="6"/>
      <c r="D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</row>
    <row r="109" spans="2:32" x14ac:dyDescent="0.15">
      <c r="B109" s="6"/>
      <c r="C109" s="6"/>
      <c r="D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</row>
    <row r="110" spans="2:32" x14ac:dyDescent="0.15">
      <c r="B110" s="6"/>
      <c r="C110" s="6"/>
      <c r="D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</row>
    <row r="111" spans="2:32" x14ac:dyDescent="0.15">
      <c r="B111" s="6"/>
      <c r="C111" s="6"/>
      <c r="D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</row>
    <row r="112" spans="2:32" x14ac:dyDescent="0.15">
      <c r="B112" s="6"/>
      <c r="C112" s="6"/>
      <c r="D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</row>
    <row r="113" spans="2:32" x14ac:dyDescent="0.15">
      <c r="B113" s="6"/>
      <c r="C113" s="6"/>
      <c r="D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</row>
    <row r="114" spans="2:32" x14ac:dyDescent="0.15">
      <c r="B114" s="6"/>
      <c r="C114" s="6"/>
      <c r="D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</row>
    <row r="115" spans="2:32" x14ac:dyDescent="0.15">
      <c r="B115" s="6"/>
      <c r="C115" s="6"/>
      <c r="D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</row>
    <row r="116" spans="2:32" x14ac:dyDescent="0.15">
      <c r="B116" s="6"/>
      <c r="C116" s="6"/>
      <c r="D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</row>
    <row r="117" spans="2:32" x14ac:dyDescent="0.15">
      <c r="B117" s="6"/>
      <c r="C117" s="6"/>
      <c r="D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</row>
    <row r="118" spans="2:32" x14ac:dyDescent="0.15">
      <c r="B118" s="6"/>
      <c r="C118" s="6"/>
      <c r="D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</row>
    <row r="119" spans="2:32" x14ac:dyDescent="0.15">
      <c r="B119" s="6"/>
      <c r="C119" s="6"/>
      <c r="D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</row>
    <row r="120" spans="2:32" x14ac:dyDescent="0.15">
      <c r="B120" s="6"/>
      <c r="C120" s="6"/>
      <c r="D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</row>
    <row r="121" spans="2:32" x14ac:dyDescent="0.15">
      <c r="B121" s="6"/>
      <c r="C121" s="6"/>
      <c r="D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</row>
    <row r="122" spans="2:32" x14ac:dyDescent="0.15">
      <c r="B122" s="6"/>
      <c r="C122" s="6"/>
      <c r="D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</row>
    <row r="123" spans="2:32" x14ac:dyDescent="0.15">
      <c r="B123" s="6"/>
      <c r="C123" s="6"/>
      <c r="D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</row>
    <row r="124" spans="2:32" x14ac:dyDescent="0.15">
      <c r="B124" s="6"/>
      <c r="C124" s="6"/>
      <c r="D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</row>
    <row r="125" spans="2:32" x14ac:dyDescent="0.15">
      <c r="B125" s="6"/>
      <c r="C125" s="6"/>
      <c r="D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</row>
    <row r="126" spans="2:32" x14ac:dyDescent="0.15">
      <c r="B126" s="6"/>
      <c r="C126" s="6"/>
      <c r="D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</row>
    <row r="127" spans="2:32" x14ac:dyDescent="0.15">
      <c r="B127" s="6"/>
      <c r="C127" s="6"/>
      <c r="D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</row>
    <row r="128" spans="2:32" x14ac:dyDescent="0.15">
      <c r="B128" s="6"/>
      <c r="C128" s="6"/>
      <c r="D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</row>
    <row r="129" spans="2:32" x14ac:dyDescent="0.15">
      <c r="B129" s="6"/>
      <c r="C129" s="6"/>
      <c r="D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</row>
    <row r="130" spans="2:32" x14ac:dyDescent="0.15">
      <c r="B130" s="6"/>
      <c r="C130" s="6"/>
      <c r="D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</row>
    <row r="131" spans="2:32" x14ac:dyDescent="0.15">
      <c r="B131" s="6"/>
      <c r="C131" s="6"/>
      <c r="D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</row>
    <row r="132" spans="2:32" x14ac:dyDescent="0.15">
      <c r="B132" s="6"/>
      <c r="C132" s="6"/>
      <c r="D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</row>
    <row r="133" spans="2:32" x14ac:dyDescent="0.15">
      <c r="B133" s="6"/>
      <c r="C133" s="6"/>
      <c r="D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</row>
    <row r="134" spans="2:32" x14ac:dyDescent="0.15"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</row>
    <row r="135" spans="2:32" x14ac:dyDescent="0.15"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</row>
    <row r="136" spans="2:32" x14ac:dyDescent="0.15"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</row>
    <row r="137" spans="2:32" x14ac:dyDescent="0.15"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</row>
    <row r="138" spans="2:32" x14ac:dyDescent="0.15"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</row>
    <row r="139" spans="2:32" x14ac:dyDescent="0.15"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</row>
    <row r="140" spans="2:32" x14ac:dyDescent="0.15"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</row>
    <row r="141" spans="2:32" x14ac:dyDescent="0.15"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</row>
    <row r="142" spans="2:32" x14ac:dyDescent="0.15"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</row>
    <row r="143" spans="2:32" x14ac:dyDescent="0.15"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</row>
    <row r="144" spans="2:32" x14ac:dyDescent="0.15"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</row>
    <row r="145" spans="12:32" x14ac:dyDescent="0.15"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</row>
    <row r="146" spans="12:32" x14ac:dyDescent="0.15"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</row>
    <row r="147" spans="12:32" x14ac:dyDescent="0.15"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</row>
    <row r="148" spans="12:32" x14ac:dyDescent="0.15"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</row>
    <row r="149" spans="12:32" x14ac:dyDescent="0.15"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</row>
    <row r="150" spans="12:32" x14ac:dyDescent="0.15"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</row>
    <row r="151" spans="12:32" x14ac:dyDescent="0.15"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</row>
    <row r="152" spans="12:32" x14ac:dyDescent="0.15"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</row>
    <row r="153" spans="12:32" x14ac:dyDescent="0.15"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</row>
    <row r="154" spans="12:32" x14ac:dyDescent="0.15"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</row>
    <row r="155" spans="12:32" x14ac:dyDescent="0.15"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</row>
    <row r="156" spans="12:32" x14ac:dyDescent="0.15"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</row>
    <row r="157" spans="12:32" x14ac:dyDescent="0.15"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</row>
    <row r="158" spans="12:32" x14ac:dyDescent="0.15"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</row>
    <row r="159" spans="12:32" x14ac:dyDescent="0.15"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</row>
    <row r="160" spans="12:32" x14ac:dyDescent="0.15"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</row>
    <row r="161" spans="12:32" x14ac:dyDescent="0.15"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</row>
    <row r="162" spans="12:32" x14ac:dyDescent="0.15"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</row>
    <row r="163" spans="12:32" x14ac:dyDescent="0.15"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</row>
    <row r="164" spans="12:32" x14ac:dyDescent="0.15"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</row>
    <row r="165" spans="12:32" x14ac:dyDescent="0.15"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</row>
    <row r="166" spans="12:32" x14ac:dyDescent="0.15"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</row>
    <row r="167" spans="12:32" x14ac:dyDescent="0.15"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</row>
    <row r="168" spans="12:32" x14ac:dyDescent="0.15"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</row>
    <row r="169" spans="12:32" x14ac:dyDescent="0.15"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</row>
    <row r="170" spans="12:32" x14ac:dyDescent="0.15"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</row>
    <row r="171" spans="12:32" x14ac:dyDescent="0.15"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</row>
    <row r="172" spans="12:32" x14ac:dyDescent="0.15"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</row>
    <row r="173" spans="12:32" x14ac:dyDescent="0.15"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</row>
    <row r="174" spans="12:32" x14ac:dyDescent="0.15"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</row>
    <row r="175" spans="12:32" x14ac:dyDescent="0.15"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</row>
    <row r="176" spans="12:32" x14ac:dyDescent="0.15"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</row>
    <row r="177" spans="12:32" x14ac:dyDescent="0.15"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</row>
    <row r="178" spans="12:32" x14ac:dyDescent="0.15"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</row>
    <row r="179" spans="12:32" x14ac:dyDescent="0.15"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</row>
    <row r="180" spans="12:32" x14ac:dyDescent="0.15"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</row>
    <row r="181" spans="12:32" x14ac:dyDescent="0.15"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</row>
    <row r="182" spans="12:32" x14ac:dyDescent="0.15"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</row>
    <row r="183" spans="12:32" x14ac:dyDescent="0.15"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</row>
    <row r="184" spans="12:32" x14ac:dyDescent="0.15"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</row>
  </sheetData>
  <mergeCells count="57">
    <mergeCell ref="B13:D13"/>
    <mergeCell ref="E13:J13"/>
    <mergeCell ref="D6:J7"/>
    <mergeCell ref="D2:H2"/>
    <mergeCell ref="D3:H3"/>
    <mergeCell ref="D4:H4"/>
    <mergeCell ref="D5:H5"/>
    <mergeCell ref="B12:D12"/>
    <mergeCell ref="E12:J12"/>
    <mergeCell ref="B11:D11"/>
    <mergeCell ref="E11:J11"/>
    <mergeCell ref="B10:D10"/>
    <mergeCell ref="E10:J10"/>
    <mergeCell ref="B41:J41"/>
    <mergeCell ref="B43:E43"/>
    <mergeCell ref="F43:J43"/>
    <mergeCell ref="B50:J51"/>
    <mergeCell ref="C30:E30"/>
    <mergeCell ref="C32:E32"/>
    <mergeCell ref="C33:E33"/>
    <mergeCell ref="C34:E34"/>
    <mergeCell ref="C35:E35"/>
    <mergeCell ref="C37:E37"/>
    <mergeCell ref="C38:E38"/>
    <mergeCell ref="B39:J39"/>
    <mergeCell ref="F36:H36"/>
    <mergeCell ref="B44:E47"/>
    <mergeCell ref="B48:E48"/>
    <mergeCell ref="B49:E49"/>
    <mergeCell ref="F44:J47"/>
    <mergeCell ref="F48:J48"/>
    <mergeCell ref="F49:J49"/>
    <mergeCell ref="E8:J8"/>
    <mergeCell ref="B8:D8"/>
    <mergeCell ref="B9:D9"/>
    <mergeCell ref="E9:J9"/>
    <mergeCell ref="C36:E36"/>
    <mergeCell ref="C25:E25"/>
    <mergeCell ref="C26:E26"/>
    <mergeCell ref="C27:E27"/>
    <mergeCell ref="C28:E28"/>
    <mergeCell ref="C29:E29"/>
    <mergeCell ref="C24:E24"/>
    <mergeCell ref="C23:E23"/>
    <mergeCell ref="C31:E31"/>
    <mergeCell ref="C17:E17"/>
    <mergeCell ref="C19:E19"/>
    <mergeCell ref="B15:D15"/>
    <mergeCell ref="C21:E21"/>
    <mergeCell ref="C22:E22"/>
    <mergeCell ref="C18:E18"/>
    <mergeCell ref="C20:E20"/>
    <mergeCell ref="B14:D14"/>
    <mergeCell ref="E14:J14"/>
    <mergeCell ref="E15:J15"/>
    <mergeCell ref="E16:J16"/>
    <mergeCell ref="B16:D16"/>
  </mergeCells>
  <printOptions horizontalCentered="1" verticalCentered="1"/>
  <pageMargins left="0.15748031496062992" right="0.15748031496062992" top="0.35433070866141736" bottom="0.55118110236220474" header="0.23622047244094491" footer="0.31496062992125984"/>
  <pageSetup paperSize="9" scale="87" orientation="portrait" horizontalDpi="4294967294" r:id="rId1"/>
  <headerFooter alignWithMargins="0">
    <oddFooter>&amp;RP13-I78 Rev.04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7"/>
  <sheetViews>
    <sheetView tabSelected="1" view="pageBreakPreview" topLeftCell="A20" zoomScale="85" zoomScaleSheetLayoutView="85" workbookViewId="0">
      <selection activeCell="G51" sqref="G51"/>
    </sheetView>
  </sheetViews>
  <sheetFormatPr baseColWidth="10" defaultColWidth="8.83203125" defaultRowHeight="13" x14ac:dyDescent="0.15"/>
  <cols>
    <col min="1" max="1" width="0.83203125" style="44" customWidth="1"/>
    <col min="2" max="2" width="12.6640625" style="44" customWidth="1"/>
    <col min="3" max="3" width="2.5" style="44" customWidth="1"/>
    <col min="4" max="4" width="50.6640625" style="44" customWidth="1"/>
    <col min="5" max="6" width="10.5" style="44" customWidth="1"/>
    <col min="7" max="7" width="11" style="44" customWidth="1"/>
    <col min="8" max="8" width="11.1640625" style="44" customWidth="1"/>
    <col min="9" max="9" width="12.6640625" style="44" customWidth="1"/>
    <col min="10" max="256" width="8.83203125" style="44"/>
    <col min="257" max="257" width="0.83203125" style="44" customWidth="1"/>
    <col min="258" max="258" width="12.6640625" style="44" customWidth="1"/>
    <col min="259" max="259" width="2.5" style="44" customWidth="1"/>
    <col min="260" max="260" width="50.6640625" style="44" customWidth="1"/>
    <col min="261" max="263" width="9.6640625" style="44" customWidth="1"/>
    <col min="264" max="264" width="8.33203125" style="44" customWidth="1"/>
    <col min="265" max="265" width="15.5" style="44" customWidth="1"/>
    <col min="266" max="512" width="8.83203125" style="44"/>
    <col min="513" max="513" width="0.83203125" style="44" customWidth="1"/>
    <col min="514" max="514" width="12.6640625" style="44" customWidth="1"/>
    <col min="515" max="515" width="2.5" style="44" customWidth="1"/>
    <col min="516" max="516" width="50.6640625" style="44" customWidth="1"/>
    <col min="517" max="519" width="9.6640625" style="44" customWidth="1"/>
    <col min="520" max="520" width="8.33203125" style="44" customWidth="1"/>
    <col min="521" max="521" width="15.5" style="44" customWidth="1"/>
    <col min="522" max="768" width="8.83203125" style="44"/>
    <col min="769" max="769" width="0.83203125" style="44" customWidth="1"/>
    <col min="770" max="770" width="12.6640625" style="44" customWidth="1"/>
    <col min="771" max="771" width="2.5" style="44" customWidth="1"/>
    <col min="772" max="772" width="50.6640625" style="44" customWidth="1"/>
    <col min="773" max="775" width="9.6640625" style="44" customWidth="1"/>
    <col min="776" max="776" width="8.33203125" style="44" customWidth="1"/>
    <col min="777" max="777" width="15.5" style="44" customWidth="1"/>
    <col min="778" max="1024" width="8.83203125" style="44"/>
    <col min="1025" max="1025" width="0.83203125" style="44" customWidth="1"/>
    <col min="1026" max="1026" width="12.6640625" style="44" customWidth="1"/>
    <col min="1027" max="1027" width="2.5" style="44" customWidth="1"/>
    <col min="1028" max="1028" width="50.6640625" style="44" customWidth="1"/>
    <col min="1029" max="1031" width="9.6640625" style="44" customWidth="1"/>
    <col min="1032" max="1032" width="8.33203125" style="44" customWidth="1"/>
    <col min="1033" max="1033" width="15.5" style="44" customWidth="1"/>
    <col min="1034" max="1280" width="8.83203125" style="44"/>
    <col min="1281" max="1281" width="0.83203125" style="44" customWidth="1"/>
    <col min="1282" max="1282" width="12.6640625" style="44" customWidth="1"/>
    <col min="1283" max="1283" width="2.5" style="44" customWidth="1"/>
    <col min="1284" max="1284" width="50.6640625" style="44" customWidth="1"/>
    <col min="1285" max="1287" width="9.6640625" style="44" customWidth="1"/>
    <col min="1288" max="1288" width="8.33203125" style="44" customWidth="1"/>
    <col min="1289" max="1289" width="15.5" style="44" customWidth="1"/>
    <col min="1290" max="1536" width="8.83203125" style="44"/>
    <col min="1537" max="1537" width="0.83203125" style="44" customWidth="1"/>
    <col min="1538" max="1538" width="12.6640625" style="44" customWidth="1"/>
    <col min="1539" max="1539" width="2.5" style="44" customWidth="1"/>
    <col min="1540" max="1540" width="50.6640625" style="44" customWidth="1"/>
    <col min="1541" max="1543" width="9.6640625" style="44" customWidth="1"/>
    <col min="1544" max="1544" width="8.33203125" style="44" customWidth="1"/>
    <col min="1545" max="1545" width="15.5" style="44" customWidth="1"/>
    <col min="1546" max="1792" width="8.83203125" style="44"/>
    <col min="1793" max="1793" width="0.83203125" style="44" customWidth="1"/>
    <col min="1794" max="1794" width="12.6640625" style="44" customWidth="1"/>
    <col min="1795" max="1795" width="2.5" style="44" customWidth="1"/>
    <col min="1796" max="1796" width="50.6640625" style="44" customWidth="1"/>
    <col min="1797" max="1799" width="9.6640625" style="44" customWidth="1"/>
    <col min="1800" max="1800" width="8.33203125" style="44" customWidth="1"/>
    <col min="1801" max="1801" width="15.5" style="44" customWidth="1"/>
    <col min="1802" max="2048" width="8.83203125" style="44"/>
    <col min="2049" max="2049" width="0.83203125" style="44" customWidth="1"/>
    <col min="2050" max="2050" width="12.6640625" style="44" customWidth="1"/>
    <col min="2051" max="2051" width="2.5" style="44" customWidth="1"/>
    <col min="2052" max="2052" width="50.6640625" style="44" customWidth="1"/>
    <col min="2053" max="2055" width="9.6640625" style="44" customWidth="1"/>
    <col min="2056" max="2056" width="8.33203125" style="44" customWidth="1"/>
    <col min="2057" max="2057" width="15.5" style="44" customWidth="1"/>
    <col min="2058" max="2304" width="8.83203125" style="44"/>
    <col min="2305" max="2305" width="0.83203125" style="44" customWidth="1"/>
    <col min="2306" max="2306" width="12.6640625" style="44" customWidth="1"/>
    <col min="2307" max="2307" width="2.5" style="44" customWidth="1"/>
    <col min="2308" max="2308" width="50.6640625" style="44" customWidth="1"/>
    <col min="2309" max="2311" width="9.6640625" style="44" customWidth="1"/>
    <col min="2312" max="2312" width="8.33203125" style="44" customWidth="1"/>
    <col min="2313" max="2313" width="15.5" style="44" customWidth="1"/>
    <col min="2314" max="2560" width="8.83203125" style="44"/>
    <col min="2561" max="2561" width="0.83203125" style="44" customWidth="1"/>
    <col min="2562" max="2562" width="12.6640625" style="44" customWidth="1"/>
    <col min="2563" max="2563" width="2.5" style="44" customWidth="1"/>
    <col min="2564" max="2564" width="50.6640625" style="44" customWidth="1"/>
    <col min="2565" max="2567" width="9.6640625" style="44" customWidth="1"/>
    <col min="2568" max="2568" width="8.33203125" style="44" customWidth="1"/>
    <col min="2569" max="2569" width="15.5" style="44" customWidth="1"/>
    <col min="2570" max="2816" width="8.83203125" style="44"/>
    <col min="2817" max="2817" width="0.83203125" style="44" customWidth="1"/>
    <col min="2818" max="2818" width="12.6640625" style="44" customWidth="1"/>
    <col min="2819" max="2819" width="2.5" style="44" customWidth="1"/>
    <col min="2820" max="2820" width="50.6640625" style="44" customWidth="1"/>
    <col min="2821" max="2823" width="9.6640625" style="44" customWidth="1"/>
    <col min="2824" max="2824" width="8.33203125" style="44" customWidth="1"/>
    <col min="2825" max="2825" width="15.5" style="44" customWidth="1"/>
    <col min="2826" max="3072" width="8.83203125" style="44"/>
    <col min="3073" max="3073" width="0.83203125" style="44" customWidth="1"/>
    <col min="3074" max="3074" width="12.6640625" style="44" customWidth="1"/>
    <col min="3075" max="3075" width="2.5" style="44" customWidth="1"/>
    <col min="3076" max="3076" width="50.6640625" style="44" customWidth="1"/>
    <col min="3077" max="3079" width="9.6640625" style="44" customWidth="1"/>
    <col min="3080" max="3080" width="8.33203125" style="44" customWidth="1"/>
    <col min="3081" max="3081" width="15.5" style="44" customWidth="1"/>
    <col min="3082" max="3328" width="8.83203125" style="44"/>
    <col min="3329" max="3329" width="0.83203125" style="44" customWidth="1"/>
    <col min="3330" max="3330" width="12.6640625" style="44" customWidth="1"/>
    <col min="3331" max="3331" width="2.5" style="44" customWidth="1"/>
    <col min="3332" max="3332" width="50.6640625" style="44" customWidth="1"/>
    <col min="3333" max="3335" width="9.6640625" style="44" customWidth="1"/>
    <col min="3336" max="3336" width="8.33203125" style="44" customWidth="1"/>
    <col min="3337" max="3337" width="15.5" style="44" customWidth="1"/>
    <col min="3338" max="3584" width="8.83203125" style="44"/>
    <col min="3585" max="3585" width="0.83203125" style="44" customWidth="1"/>
    <col min="3586" max="3586" width="12.6640625" style="44" customWidth="1"/>
    <col min="3587" max="3587" width="2.5" style="44" customWidth="1"/>
    <col min="3588" max="3588" width="50.6640625" style="44" customWidth="1"/>
    <col min="3589" max="3591" width="9.6640625" style="44" customWidth="1"/>
    <col min="3592" max="3592" width="8.33203125" style="44" customWidth="1"/>
    <col min="3593" max="3593" width="15.5" style="44" customWidth="1"/>
    <col min="3594" max="3840" width="8.83203125" style="44"/>
    <col min="3841" max="3841" width="0.83203125" style="44" customWidth="1"/>
    <col min="3842" max="3842" width="12.6640625" style="44" customWidth="1"/>
    <col min="3843" max="3843" width="2.5" style="44" customWidth="1"/>
    <col min="3844" max="3844" width="50.6640625" style="44" customWidth="1"/>
    <col min="3845" max="3847" width="9.6640625" style="44" customWidth="1"/>
    <col min="3848" max="3848" width="8.33203125" style="44" customWidth="1"/>
    <col min="3849" max="3849" width="15.5" style="44" customWidth="1"/>
    <col min="3850" max="4096" width="8.83203125" style="44"/>
    <col min="4097" max="4097" width="0.83203125" style="44" customWidth="1"/>
    <col min="4098" max="4098" width="12.6640625" style="44" customWidth="1"/>
    <col min="4099" max="4099" width="2.5" style="44" customWidth="1"/>
    <col min="4100" max="4100" width="50.6640625" style="44" customWidth="1"/>
    <col min="4101" max="4103" width="9.6640625" style="44" customWidth="1"/>
    <col min="4104" max="4104" width="8.33203125" style="44" customWidth="1"/>
    <col min="4105" max="4105" width="15.5" style="44" customWidth="1"/>
    <col min="4106" max="4352" width="8.83203125" style="44"/>
    <col min="4353" max="4353" width="0.83203125" style="44" customWidth="1"/>
    <col min="4354" max="4354" width="12.6640625" style="44" customWidth="1"/>
    <col min="4355" max="4355" width="2.5" style="44" customWidth="1"/>
    <col min="4356" max="4356" width="50.6640625" style="44" customWidth="1"/>
    <col min="4357" max="4359" width="9.6640625" style="44" customWidth="1"/>
    <col min="4360" max="4360" width="8.33203125" style="44" customWidth="1"/>
    <col min="4361" max="4361" width="15.5" style="44" customWidth="1"/>
    <col min="4362" max="4608" width="8.83203125" style="44"/>
    <col min="4609" max="4609" width="0.83203125" style="44" customWidth="1"/>
    <col min="4610" max="4610" width="12.6640625" style="44" customWidth="1"/>
    <col min="4611" max="4611" width="2.5" style="44" customWidth="1"/>
    <col min="4612" max="4612" width="50.6640625" style="44" customWidth="1"/>
    <col min="4613" max="4615" width="9.6640625" style="44" customWidth="1"/>
    <col min="4616" max="4616" width="8.33203125" style="44" customWidth="1"/>
    <col min="4617" max="4617" width="15.5" style="44" customWidth="1"/>
    <col min="4618" max="4864" width="8.83203125" style="44"/>
    <col min="4865" max="4865" width="0.83203125" style="44" customWidth="1"/>
    <col min="4866" max="4866" width="12.6640625" style="44" customWidth="1"/>
    <col min="4867" max="4867" width="2.5" style="44" customWidth="1"/>
    <col min="4868" max="4868" width="50.6640625" style="44" customWidth="1"/>
    <col min="4869" max="4871" width="9.6640625" style="44" customWidth="1"/>
    <col min="4872" max="4872" width="8.33203125" style="44" customWidth="1"/>
    <col min="4873" max="4873" width="15.5" style="44" customWidth="1"/>
    <col min="4874" max="5120" width="8.83203125" style="44"/>
    <col min="5121" max="5121" width="0.83203125" style="44" customWidth="1"/>
    <col min="5122" max="5122" width="12.6640625" style="44" customWidth="1"/>
    <col min="5123" max="5123" width="2.5" style="44" customWidth="1"/>
    <col min="5124" max="5124" width="50.6640625" style="44" customWidth="1"/>
    <col min="5125" max="5127" width="9.6640625" style="44" customWidth="1"/>
    <col min="5128" max="5128" width="8.33203125" style="44" customWidth="1"/>
    <col min="5129" max="5129" width="15.5" style="44" customWidth="1"/>
    <col min="5130" max="5376" width="8.83203125" style="44"/>
    <col min="5377" max="5377" width="0.83203125" style="44" customWidth="1"/>
    <col min="5378" max="5378" width="12.6640625" style="44" customWidth="1"/>
    <col min="5379" max="5379" width="2.5" style="44" customWidth="1"/>
    <col min="5380" max="5380" width="50.6640625" style="44" customWidth="1"/>
    <col min="5381" max="5383" width="9.6640625" style="44" customWidth="1"/>
    <col min="5384" max="5384" width="8.33203125" style="44" customWidth="1"/>
    <col min="5385" max="5385" width="15.5" style="44" customWidth="1"/>
    <col min="5386" max="5632" width="8.83203125" style="44"/>
    <col min="5633" max="5633" width="0.83203125" style="44" customWidth="1"/>
    <col min="5634" max="5634" width="12.6640625" style="44" customWidth="1"/>
    <col min="5635" max="5635" width="2.5" style="44" customWidth="1"/>
    <col min="5636" max="5636" width="50.6640625" style="44" customWidth="1"/>
    <col min="5637" max="5639" width="9.6640625" style="44" customWidth="1"/>
    <col min="5640" max="5640" width="8.33203125" style="44" customWidth="1"/>
    <col min="5641" max="5641" width="15.5" style="44" customWidth="1"/>
    <col min="5642" max="5888" width="8.83203125" style="44"/>
    <col min="5889" max="5889" width="0.83203125" style="44" customWidth="1"/>
    <col min="5890" max="5890" width="12.6640625" style="44" customWidth="1"/>
    <col min="5891" max="5891" width="2.5" style="44" customWidth="1"/>
    <col min="5892" max="5892" width="50.6640625" style="44" customWidth="1"/>
    <col min="5893" max="5895" width="9.6640625" style="44" customWidth="1"/>
    <col min="5896" max="5896" width="8.33203125" style="44" customWidth="1"/>
    <col min="5897" max="5897" width="15.5" style="44" customWidth="1"/>
    <col min="5898" max="6144" width="8.83203125" style="44"/>
    <col min="6145" max="6145" width="0.83203125" style="44" customWidth="1"/>
    <col min="6146" max="6146" width="12.6640625" style="44" customWidth="1"/>
    <col min="6147" max="6147" width="2.5" style="44" customWidth="1"/>
    <col min="6148" max="6148" width="50.6640625" style="44" customWidth="1"/>
    <col min="6149" max="6151" width="9.6640625" style="44" customWidth="1"/>
    <col min="6152" max="6152" width="8.33203125" style="44" customWidth="1"/>
    <col min="6153" max="6153" width="15.5" style="44" customWidth="1"/>
    <col min="6154" max="6400" width="8.83203125" style="44"/>
    <col min="6401" max="6401" width="0.83203125" style="44" customWidth="1"/>
    <col min="6402" max="6402" width="12.6640625" style="44" customWidth="1"/>
    <col min="6403" max="6403" width="2.5" style="44" customWidth="1"/>
    <col min="6404" max="6404" width="50.6640625" style="44" customWidth="1"/>
    <col min="6405" max="6407" width="9.6640625" style="44" customWidth="1"/>
    <col min="6408" max="6408" width="8.33203125" style="44" customWidth="1"/>
    <col min="6409" max="6409" width="15.5" style="44" customWidth="1"/>
    <col min="6410" max="6656" width="8.83203125" style="44"/>
    <col min="6657" max="6657" width="0.83203125" style="44" customWidth="1"/>
    <col min="6658" max="6658" width="12.6640625" style="44" customWidth="1"/>
    <col min="6659" max="6659" width="2.5" style="44" customWidth="1"/>
    <col min="6660" max="6660" width="50.6640625" style="44" customWidth="1"/>
    <col min="6661" max="6663" width="9.6640625" style="44" customWidth="1"/>
    <col min="6664" max="6664" width="8.33203125" style="44" customWidth="1"/>
    <col min="6665" max="6665" width="15.5" style="44" customWidth="1"/>
    <col min="6666" max="6912" width="8.83203125" style="44"/>
    <col min="6913" max="6913" width="0.83203125" style="44" customWidth="1"/>
    <col min="6914" max="6914" width="12.6640625" style="44" customWidth="1"/>
    <col min="6915" max="6915" width="2.5" style="44" customWidth="1"/>
    <col min="6916" max="6916" width="50.6640625" style="44" customWidth="1"/>
    <col min="6917" max="6919" width="9.6640625" style="44" customWidth="1"/>
    <col min="6920" max="6920" width="8.33203125" style="44" customWidth="1"/>
    <col min="6921" max="6921" width="15.5" style="44" customWidth="1"/>
    <col min="6922" max="7168" width="8.83203125" style="44"/>
    <col min="7169" max="7169" width="0.83203125" style="44" customWidth="1"/>
    <col min="7170" max="7170" width="12.6640625" style="44" customWidth="1"/>
    <col min="7171" max="7171" width="2.5" style="44" customWidth="1"/>
    <col min="7172" max="7172" width="50.6640625" style="44" customWidth="1"/>
    <col min="7173" max="7175" width="9.6640625" style="44" customWidth="1"/>
    <col min="7176" max="7176" width="8.33203125" style="44" customWidth="1"/>
    <col min="7177" max="7177" width="15.5" style="44" customWidth="1"/>
    <col min="7178" max="7424" width="8.83203125" style="44"/>
    <col min="7425" max="7425" width="0.83203125" style="44" customWidth="1"/>
    <col min="7426" max="7426" width="12.6640625" style="44" customWidth="1"/>
    <col min="7427" max="7427" width="2.5" style="44" customWidth="1"/>
    <col min="7428" max="7428" width="50.6640625" style="44" customWidth="1"/>
    <col min="7429" max="7431" width="9.6640625" style="44" customWidth="1"/>
    <col min="7432" max="7432" width="8.33203125" style="44" customWidth="1"/>
    <col min="7433" max="7433" width="15.5" style="44" customWidth="1"/>
    <col min="7434" max="7680" width="8.83203125" style="44"/>
    <col min="7681" max="7681" width="0.83203125" style="44" customWidth="1"/>
    <col min="7682" max="7682" width="12.6640625" style="44" customWidth="1"/>
    <col min="7683" max="7683" width="2.5" style="44" customWidth="1"/>
    <col min="7684" max="7684" width="50.6640625" style="44" customWidth="1"/>
    <col min="7685" max="7687" width="9.6640625" style="44" customWidth="1"/>
    <col min="7688" max="7688" width="8.33203125" style="44" customWidth="1"/>
    <col min="7689" max="7689" width="15.5" style="44" customWidth="1"/>
    <col min="7690" max="7936" width="8.83203125" style="44"/>
    <col min="7937" max="7937" width="0.83203125" style="44" customWidth="1"/>
    <col min="7938" max="7938" width="12.6640625" style="44" customWidth="1"/>
    <col min="7939" max="7939" width="2.5" style="44" customWidth="1"/>
    <col min="7940" max="7940" width="50.6640625" style="44" customWidth="1"/>
    <col min="7941" max="7943" width="9.6640625" style="44" customWidth="1"/>
    <col min="7944" max="7944" width="8.33203125" style="44" customWidth="1"/>
    <col min="7945" max="7945" width="15.5" style="44" customWidth="1"/>
    <col min="7946" max="8192" width="8.83203125" style="44"/>
    <col min="8193" max="8193" width="0.83203125" style="44" customWidth="1"/>
    <col min="8194" max="8194" width="12.6640625" style="44" customWidth="1"/>
    <col min="8195" max="8195" width="2.5" style="44" customWidth="1"/>
    <col min="8196" max="8196" width="50.6640625" style="44" customWidth="1"/>
    <col min="8197" max="8199" width="9.6640625" style="44" customWidth="1"/>
    <col min="8200" max="8200" width="8.33203125" style="44" customWidth="1"/>
    <col min="8201" max="8201" width="15.5" style="44" customWidth="1"/>
    <col min="8202" max="8448" width="8.83203125" style="44"/>
    <col min="8449" max="8449" width="0.83203125" style="44" customWidth="1"/>
    <col min="8450" max="8450" width="12.6640625" style="44" customWidth="1"/>
    <col min="8451" max="8451" width="2.5" style="44" customWidth="1"/>
    <col min="8452" max="8452" width="50.6640625" style="44" customWidth="1"/>
    <col min="8453" max="8455" width="9.6640625" style="44" customWidth="1"/>
    <col min="8456" max="8456" width="8.33203125" style="44" customWidth="1"/>
    <col min="8457" max="8457" width="15.5" style="44" customWidth="1"/>
    <col min="8458" max="8704" width="8.83203125" style="44"/>
    <col min="8705" max="8705" width="0.83203125" style="44" customWidth="1"/>
    <col min="8706" max="8706" width="12.6640625" style="44" customWidth="1"/>
    <col min="8707" max="8707" width="2.5" style="44" customWidth="1"/>
    <col min="8708" max="8708" width="50.6640625" style="44" customWidth="1"/>
    <col min="8709" max="8711" width="9.6640625" style="44" customWidth="1"/>
    <col min="8712" max="8712" width="8.33203125" style="44" customWidth="1"/>
    <col min="8713" max="8713" width="15.5" style="44" customWidth="1"/>
    <col min="8714" max="8960" width="8.83203125" style="44"/>
    <col min="8961" max="8961" width="0.83203125" style="44" customWidth="1"/>
    <col min="8962" max="8962" width="12.6640625" style="44" customWidth="1"/>
    <col min="8963" max="8963" width="2.5" style="44" customWidth="1"/>
    <col min="8964" max="8964" width="50.6640625" style="44" customWidth="1"/>
    <col min="8965" max="8967" width="9.6640625" style="44" customWidth="1"/>
    <col min="8968" max="8968" width="8.33203125" style="44" customWidth="1"/>
    <col min="8969" max="8969" width="15.5" style="44" customWidth="1"/>
    <col min="8970" max="9216" width="8.83203125" style="44"/>
    <col min="9217" max="9217" width="0.83203125" style="44" customWidth="1"/>
    <col min="9218" max="9218" width="12.6640625" style="44" customWidth="1"/>
    <col min="9219" max="9219" width="2.5" style="44" customWidth="1"/>
    <col min="9220" max="9220" width="50.6640625" style="44" customWidth="1"/>
    <col min="9221" max="9223" width="9.6640625" style="44" customWidth="1"/>
    <col min="9224" max="9224" width="8.33203125" style="44" customWidth="1"/>
    <col min="9225" max="9225" width="15.5" style="44" customWidth="1"/>
    <col min="9226" max="9472" width="8.83203125" style="44"/>
    <col min="9473" max="9473" width="0.83203125" style="44" customWidth="1"/>
    <col min="9474" max="9474" width="12.6640625" style="44" customWidth="1"/>
    <col min="9475" max="9475" width="2.5" style="44" customWidth="1"/>
    <col min="9476" max="9476" width="50.6640625" style="44" customWidth="1"/>
    <col min="9477" max="9479" width="9.6640625" style="44" customWidth="1"/>
    <col min="9480" max="9480" width="8.33203125" style="44" customWidth="1"/>
    <col min="9481" max="9481" width="15.5" style="44" customWidth="1"/>
    <col min="9482" max="9728" width="8.83203125" style="44"/>
    <col min="9729" max="9729" width="0.83203125" style="44" customWidth="1"/>
    <col min="9730" max="9730" width="12.6640625" style="44" customWidth="1"/>
    <col min="9731" max="9731" width="2.5" style="44" customWidth="1"/>
    <col min="9732" max="9732" width="50.6640625" style="44" customWidth="1"/>
    <col min="9733" max="9735" width="9.6640625" style="44" customWidth="1"/>
    <col min="9736" max="9736" width="8.33203125" style="44" customWidth="1"/>
    <col min="9737" max="9737" width="15.5" style="44" customWidth="1"/>
    <col min="9738" max="9984" width="8.83203125" style="44"/>
    <col min="9985" max="9985" width="0.83203125" style="44" customWidth="1"/>
    <col min="9986" max="9986" width="12.6640625" style="44" customWidth="1"/>
    <col min="9987" max="9987" width="2.5" style="44" customWidth="1"/>
    <col min="9988" max="9988" width="50.6640625" style="44" customWidth="1"/>
    <col min="9989" max="9991" width="9.6640625" style="44" customWidth="1"/>
    <col min="9992" max="9992" width="8.33203125" style="44" customWidth="1"/>
    <col min="9993" max="9993" width="15.5" style="44" customWidth="1"/>
    <col min="9994" max="10240" width="8.83203125" style="44"/>
    <col min="10241" max="10241" width="0.83203125" style="44" customWidth="1"/>
    <col min="10242" max="10242" width="12.6640625" style="44" customWidth="1"/>
    <col min="10243" max="10243" width="2.5" style="44" customWidth="1"/>
    <col min="10244" max="10244" width="50.6640625" style="44" customWidth="1"/>
    <col min="10245" max="10247" width="9.6640625" style="44" customWidth="1"/>
    <col min="10248" max="10248" width="8.33203125" style="44" customWidth="1"/>
    <col min="10249" max="10249" width="15.5" style="44" customWidth="1"/>
    <col min="10250" max="10496" width="8.83203125" style="44"/>
    <col min="10497" max="10497" width="0.83203125" style="44" customWidth="1"/>
    <col min="10498" max="10498" width="12.6640625" style="44" customWidth="1"/>
    <col min="10499" max="10499" width="2.5" style="44" customWidth="1"/>
    <col min="10500" max="10500" width="50.6640625" style="44" customWidth="1"/>
    <col min="10501" max="10503" width="9.6640625" style="44" customWidth="1"/>
    <col min="10504" max="10504" width="8.33203125" style="44" customWidth="1"/>
    <col min="10505" max="10505" width="15.5" style="44" customWidth="1"/>
    <col min="10506" max="10752" width="8.83203125" style="44"/>
    <col min="10753" max="10753" width="0.83203125" style="44" customWidth="1"/>
    <col min="10754" max="10754" width="12.6640625" style="44" customWidth="1"/>
    <col min="10755" max="10755" width="2.5" style="44" customWidth="1"/>
    <col min="10756" max="10756" width="50.6640625" style="44" customWidth="1"/>
    <col min="10757" max="10759" width="9.6640625" style="44" customWidth="1"/>
    <col min="10760" max="10760" width="8.33203125" style="44" customWidth="1"/>
    <col min="10761" max="10761" width="15.5" style="44" customWidth="1"/>
    <col min="10762" max="11008" width="8.83203125" style="44"/>
    <col min="11009" max="11009" width="0.83203125" style="44" customWidth="1"/>
    <col min="11010" max="11010" width="12.6640625" style="44" customWidth="1"/>
    <col min="11011" max="11011" width="2.5" style="44" customWidth="1"/>
    <col min="11012" max="11012" width="50.6640625" style="44" customWidth="1"/>
    <col min="11013" max="11015" width="9.6640625" style="44" customWidth="1"/>
    <col min="11016" max="11016" width="8.33203125" style="44" customWidth="1"/>
    <col min="11017" max="11017" width="15.5" style="44" customWidth="1"/>
    <col min="11018" max="11264" width="8.83203125" style="44"/>
    <col min="11265" max="11265" width="0.83203125" style="44" customWidth="1"/>
    <col min="11266" max="11266" width="12.6640625" style="44" customWidth="1"/>
    <col min="11267" max="11267" width="2.5" style="44" customWidth="1"/>
    <col min="11268" max="11268" width="50.6640625" style="44" customWidth="1"/>
    <col min="11269" max="11271" width="9.6640625" style="44" customWidth="1"/>
    <col min="11272" max="11272" width="8.33203125" style="44" customWidth="1"/>
    <col min="11273" max="11273" width="15.5" style="44" customWidth="1"/>
    <col min="11274" max="11520" width="8.83203125" style="44"/>
    <col min="11521" max="11521" width="0.83203125" style="44" customWidth="1"/>
    <col min="11522" max="11522" width="12.6640625" style="44" customWidth="1"/>
    <col min="11523" max="11523" width="2.5" style="44" customWidth="1"/>
    <col min="11524" max="11524" width="50.6640625" style="44" customWidth="1"/>
    <col min="11525" max="11527" width="9.6640625" style="44" customWidth="1"/>
    <col min="11528" max="11528" width="8.33203125" style="44" customWidth="1"/>
    <col min="11529" max="11529" width="15.5" style="44" customWidth="1"/>
    <col min="11530" max="11776" width="8.83203125" style="44"/>
    <col min="11777" max="11777" width="0.83203125" style="44" customWidth="1"/>
    <col min="11778" max="11778" width="12.6640625" style="44" customWidth="1"/>
    <col min="11779" max="11779" width="2.5" style="44" customWidth="1"/>
    <col min="11780" max="11780" width="50.6640625" style="44" customWidth="1"/>
    <col min="11781" max="11783" width="9.6640625" style="44" customWidth="1"/>
    <col min="11784" max="11784" width="8.33203125" style="44" customWidth="1"/>
    <col min="11785" max="11785" width="15.5" style="44" customWidth="1"/>
    <col min="11786" max="12032" width="8.83203125" style="44"/>
    <col min="12033" max="12033" width="0.83203125" style="44" customWidth="1"/>
    <col min="12034" max="12034" width="12.6640625" style="44" customWidth="1"/>
    <col min="12035" max="12035" width="2.5" style="44" customWidth="1"/>
    <col min="12036" max="12036" width="50.6640625" style="44" customWidth="1"/>
    <col min="12037" max="12039" width="9.6640625" style="44" customWidth="1"/>
    <col min="12040" max="12040" width="8.33203125" style="44" customWidth="1"/>
    <col min="12041" max="12041" width="15.5" style="44" customWidth="1"/>
    <col min="12042" max="12288" width="8.83203125" style="44"/>
    <col min="12289" max="12289" width="0.83203125" style="44" customWidth="1"/>
    <col min="12290" max="12290" width="12.6640625" style="44" customWidth="1"/>
    <col min="12291" max="12291" width="2.5" style="44" customWidth="1"/>
    <col min="12292" max="12292" width="50.6640625" style="44" customWidth="1"/>
    <col min="12293" max="12295" width="9.6640625" style="44" customWidth="1"/>
    <col min="12296" max="12296" width="8.33203125" style="44" customWidth="1"/>
    <col min="12297" max="12297" width="15.5" style="44" customWidth="1"/>
    <col min="12298" max="12544" width="8.83203125" style="44"/>
    <col min="12545" max="12545" width="0.83203125" style="44" customWidth="1"/>
    <col min="12546" max="12546" width="12.6640625" style="44" customWidth="1"/>
    <col min="12547" max="12547" width="2.5" style="44" customWidth="1"/>
    <col min="12548" max="12548" width="50.6640625" style="44" customWidth="1"/>
    <col min="12549" max="12551" width="9.6640625" style="44" customWidth="1"/>
    <col min="12552" max="12552" width="8.33203125" style="44" customWidth="1"/>
    <col min="12553" max="12553" width="15.5" style="44" customWidth="1"/>
    <col min="12554" max="12800" width="8.83203125" style="44"/>
    <col min="12801" max="12801" width="0.83203125" style="44" customWidth="1"/>
    <col min="12802" max="12802" width="12.6640625" style="44" customWidth="1"/>
    <col min="12803" max="12803" width="2.5" style="44" customWidth="1"/>
    <col min="12804" max="12804" width="50.6640625" style="44" customWidth="1"/>
    <col min="12805" max="12807" width="9.6640625" style="44" customWidth="1"/>
    <col min="12808" max="12808" width="8.33203125" style="44" customWidth="1"/>
    <col min="12809" max="12809" width="15.5" style="44" customWidth="1"/>
    <col min="12810" max="13056" width="8.83203125" style="44"/>
    <col min="13057" max="13057" width="0.83203125" style="44" customWidth="1"/>
    <col min="13058" max="13058" width="12.6640625" style="44" customWidth="1"/>
    <col min="13059" max="13059" width="2.5" style="44" customWidth="1"/>
    <col min="13060" max="13060" width="50.6640625" style="44" customWidth="1"/>
    <col min="13061" max="13063" width="9.6640625" style="44" customWidth="1"/>
    <col min="13064" max="13064" width="8.33203125" style="44" customWidth="1"/>
    <col min="13065" max="13065" width="15.5" style="44" customWidth="1"/>
    <col min="13066" max="13312" width="8.83203125" style="44"/>
    <col min="13313" max="13313" width="0.83203125" style="44" customWidth="1"/>
    <col min="13314" max="13314" width="12.6640625" style="44" customWidth="1"/>
    <col min="13315" max="13315" width="2.5" style="44" customWidth="1"/>
    <col min="13316" max="13316" width="50.6640625" style="44" customWidth="1"/>
    <col min="13317" max="13319" width="9.6640625" style="44" customWidth="1"/>
    <col min="13320" max="13320" width="8.33203125" style="44" customWidth="1"/>
    <col min="13321" max="13321" width="15.5" style="44" customWidth="1"/>
    <col min="13322" max="13568" width="8.83203125" style="44"/>
    <col min="13569" max="13569" width="0.83203125" style="44" customWidth="1"/>
    <col min="13570" max="13570" width="12.6640625" style="44" customWidth="1"/>
    <col min="13571" max="13571" width="2.5" style="44" customWidth="1"/>
    <col min="13572" max="13572" width="50.6640625" style="44" customWidth="1"/>
    <col min="13573" max="13575" width="9.6640625" style="44" customWidth="1"/>
    <col min="13576" max="13576" width="8.33203125" style="44" customWidth="1"/>
    <col min="13577" max="13577" width="15.5" style="44" customWidth="1"/>
    <col min="13578" max="13824" width="8.83203125" style="44"/>
    <col min="13825" max="13825" width="0.83203125" style="44" customWidth="1"/>
    <col min="13826" max="13826" width="12.6640625" style="44" customWidth="1"/>
    <col min="13827" max="13827" width="2.5" style="44" customWidth="1"/>
    <col min="13828" max="13828" width="50.6640625" style="44" customWidth="1"/>
    <col min="13829" max="13831" width="9.6640625" style="44" customWidth="1"/>
    <col min="13832" max="13832" width="8.33203125" style="44" customWidth="1"/>
    <col min="13833" max="13833" width="15.5" style="44" customWidth="1"/>
    <col min="13834" max="14080" width="8.83203125" style="44"/>
    <col min="14081" max="14081" width="0.83203125" style="44" customWidth="1"/>
    <col min="14082" max="14082" width="12.6640625" style="44" customWidth="1"/>
    <col min="14083" max="14083" width="2.5" style="44" customWidth="1"/>
    <col min="14084" max="14084" width="50.6640625" style="44" customWidth="1"/>
    <col min="14085" max="14087" width="9.6640625" style="44" customWidth="1"/>
    <col min="14088" max="14088" width="8.33203125" style="44" customWidth="1"/>
    <col min="14089" max="14089" width="15.5" style="44" customWidth="1"/>
    <col min="14090" max="14336" width="8.83203125" style="44"/>
    <col min="14337" max="14337" width="0.83203125" style="44" customWidth="1"/>
    <col min="14338" max="14338" width="12.6640625" style="44" customWidth="1"/>
    <col min="14339" max="14339" width="2.5" style="44" customWidth="1"/>
    <col min="14340" max="14340" width="50.6640625" style="44" customWidth="1"/>
    <col min="14341" max="14343" width="9.6640625" style="44" customWidth="1"/>
    <col min="14344" max="14344" width="8.33203125" style="44" customWidth="1"/>
    <col min="14345" max="14345" width="15.5" style="44" customWidth="1"/>
    <col min="14346" max="14592" width="8.83203125" style="44"/>
    <col min="14593" max="14593" width="0.83203125" style="44" customWidth="1"/>
    <col min="14594" max="14594" width="12.6640625" style="44" customWidth="1"/>
    <col min="14595" max="14595" width="2.5" style="44" customWidth="1"/>
    <col min="14596" max="14596" width="50.6640625" style="44" customWidth="1"/>
    <col min="14597" max="14599" width="9.6640625" style="44" customWidth="1"/>
    <col min="14600" max="14600" width="8.33203125" style="44" customWidth="1"/>
    <col min="14601" max="14601" width="15.5" style="44" customWidth="1"/>
    <col min="14602" max="14848" width="8.83203125" style="44"/>
    <col min="14849" max="14849" width="0.83203125" style="44" customWidth="1"/>
    <col min="14850" max="14850" width="12.6640625" style="44" customWidth="1"/>
    <col min="14851" max="14851" width="2.5" style="44" customWidth="1"/>
    <col min="14852" max="14852" width="50.6640625" style="44" customWidth="1"/>
    <col min="14853" max="14855" width="9.6640625" style="44" customWidth="1"/>
    <col min="14856" max="14856" width="8.33203125" style="44" customWidth="1"/>
    <col min="14857" max="14857" width="15.5" style="44" customWidth="1"/>
    <col min="14858" max="15104" width="8.83203125" style="44"/>
    <col min="15105" max="15105" width="0.83203125" style="44" customWidth="1"/>
    <col min="15106" max="15106" width="12.6640625" style="44" customWidth="1"/>
    <col min="15107" max="15107" width="2.5" style="44" customWidth="1"/>
    <col min="15108" max="15108" width="50.6640625" style="44" customWidth="1"/>
    <col min="15109" max="15111" width="9.6640625" style="44" customWidth="1"/>
    <col min="15112" max="15112" width="8.33203125" style="44" customWidth="1"/>
    <col min="15113" max="15113" width="15.5" style="44" customWidth="1"/>
    <col min="15114" max="15360" width="8.83203125" style="44"/>
    <col min="15361" max="15361" width="0.83203125" style="44" customWidth="1"/>
    <col min="15362" max="15362" width="12.6640625" style="44" customWidth="1"/>
    <col min="15363" max="15363" width="2.5" style="44" customWidth="1"/>
    <col min="15364" max="15364" width="50.6640625" style="44" customWidth="1"/>
    <col min="15365" max="15367" width="9.6640625" style="44" customWidth="1"/>
    <col min="15368" max="15368" width="8.33203125" style="44" customWidth="1"/>
    <col min="15369" max="15369" width="15.5" style="44" customWidth="1"/>
    <col min="15370" max="15616" width="8.83203125" style="44"/>
    <col min="15617" max="15617" width="0.83203125" style="44" customWidth="1"/>
    <col min="15618" max="15618" width="12.6640625" style="44" customWidth="1"/>
    <col min="15619" max="15619" width="2.5" style="44" customWidth="1"/>
    <col min="15620" max="15620" width="50.6640625" style="44" customWidth="1"/>
    <col min="15621" max="15623" width="9.6640625" style="44" customWidth="1"/>
    <col min="15624" max="15624" width="8.33203125" style="44" customWidth="1"/>
    <col min="15625" max="15625" width="15.5" style="44" customWidth="1"/>
    <col min="15626" max="15872" width="8.83203125" style="44"/>
    <col min="15873" max="15873" width="0.83203125" style="44" customWidth="1"/>
    <col min="15874" max="15874" width="12.6640625" style="44" customWidth="1"/>
    <col min="15875" max="15875" width="2.5" style="44" customWidth="1"/>
    <col min="15876" max="15876" width="50.6640625" style="44" customWidth="1"/>
    <col min="15877" max="15879" width="9.6640625" style="44" customWidth="1"/>
    <col min="15880" max="15880" width="8.33203125" style="44" customWidth="1"/>
    <col min="15881" max="15881" width="15.5" style="44" customWidth="1"/>
    <col min="15882" max="16128" width="8.83203125" style="44"/>
    <col min="16129" max="16129" width="0.83203125" style="44" customWidth="1"/>
    <col min="16130" max="16130" width="12.6640625" style="44" customWidth="1"/>
    <col min="16131" max="16131" width="2.5" style="44" customWidth="1"/>
    <col min="16132" max="16132" width="50.6640625" style="44" customWidth="1"/>
    <col min="16133" max="16135" width="9.6640625" style="44" customWidth="1"/>
    <col min="16136" max="16136" width="8.33203125" style="44" customWidth="1"/>
    <col min="16137" max="16137" width="15.5" style="44" customWidth="1"/>
    <col min="16138" max="16384" width="8.83203125" style="44"/>
  </cols>
  <sheetData>
    <row r="1" spans="2:8" ht="14" thickBot="1" x14ac:dyDescent="0.2"/>
    <row r="2" spans="2:8" s="46" customFormat="1" ht="18.75" customHeight="1" x14ac:dyDescent="0.15">
      <c r="B2" s="45" t="s">
        <v>13</v>
      </c>
      <c r="C2" s="45"/>
      <c r="D2" s="45"/>
      <c r="E2" s="84" t="s">
        <v>81</v>
      </c>
      <c r="F2" s="19"/>
      <c r="G2" s="252" t="s">
        <v>125</v>
      </c>
      <c r="H2" s="253"/>
    </row>
    <row r="3" spans="2:8" s="46" customFormat="1" ht="18.75" customHeight="1" x14ac:dyDescent="0.15">
      <c r="B3" s="47" t="s">
        <v>14</v>
      </c>
      <c r="C3" s="47"/>
      <c r="D3" s="47"/>
      <c r="E3" s="85" t="s">
        <v>82</v>
      </c>
      <c r="F3" s="20"/>
      <c r="G3" s="284">
        <v>42955</v>
      </c>
      <c r="H3" s="284"/>
    </row>
    <row r="4" spans="2:8" s="46" customFormat="1" ht="18.75" customHeight="1" x14ac:dyDescent="0.15">
      <c r="B4" s="48" t="s">
        <v>15</v>
      </c>
      <c r="C4" s="48"/>
      <c r="D4" s="48"/>
      <c r="E4" s="85" t="s">
        <v>0</v>
      </c>
      <c r="F4" s="20"/>
      <c r="G4" s="253" t="s">
        <v>122</v>
      </c>
      <c r="H4" s="253"/>
    </row>
    <row r="5" spans="2:8" s="46" customFormat="1" ht="18.75" customHeight="1" thickBot="1" x14ac:dyDescent="0.2">
      <c r="B5" s="49" t="s">
        <v>16</v>
      </c>
      <c r="C5" s="49"/>
      <c r="D5" s="49"/>
      <c r="E5" s="86" t="s">
        <v>1</v>
      </c>
      <c r="F5" s="21"/>
      <c r="G5" s="285">
        <v>42961</v>
      </c>
      <c r="H5" s="285"/>
    </row>
    <row r="6" spans="2:8" s="46" customFormat="1" ht="15" x14ac:dyDescent="0.15">
      <c r="B6" s="255" t="s">
        <v>86</v>
      </c>
      <c r="C6" s="256"/>
      <c r="D6" s="257"/>
      <c r="E6" s="254" t="s">
        <v>17</v>
      </c>
      <c r="F6" s="254"/>
      <c r="G6" s="254"/>
      <c r="H6" s="254"/>
    </row>
    <row r="7" spans="2:8" s="46" customFormat="1" ht="16" customHeight="1" x14ac:dyDescent="0.15">
      <c r="B7" s="264" t="s">
        <v>83</v>
      </c>
      <c r="C7" s="264"/>
      <c r="D7" s="264"/>
      <c r="E7" s="286" t="s">
        <v>2</v>
      </c>
      <c r="F7" s="287"/>
      <c r="G7" s="287"/>
      <c r="H7" s="288"/>
    </row>
    <row r="8" spans="2:8" s="46" customFormat="1" ht="16" customHeight="1" x14ac:dyDescent="0.15">
      <c r="B8" s="265" t="s">
        <v>74</v>
      </c>
      <c r="C8" s="266"/>
      <c r="D8" s="267"/>
      <c r="E8" s="268" t="s">
        <v>123</v>
      </c>
      <c r="F8" s="269"/>
      <c r="G8" s="269"/>
      <c r="H8" s="270"/>
    </row>
    <row r="9" spans="2:8" s="46" customFormat="1" ht="16" customHeight="1" x14ac:dyDescent="0.15">
      <c r="B9" s="255" t="s">
        <v>75</v>
      </c>
      <c r="C9" s="256"/>
      <c r="D9" s="257"/>
      <c r="E9" s="258" t="s">
        <v>126</v>
      </c>
      <c r="F9" s="259"/>
      <c r="G9" s="259"/>
      <c r="H9" s="260"/>
    </row>
    <row r="10" spans="2:8" s="46" customFormat="1" ht="16" customHeight="1" x14ac:dyDescent="0.15">
      <c r="B10" s="255" t="s">
        <v>76</v>
      </c>
      <c r="C10" s="256"/>
      <c r="D10" s="257"/>
      <c r="E10" s="258"/>
      <c r="F10" s="259"/>
      <c r="G10" s="259"/>
      <c r="H10" s="260"/>
    </row>
    <row r="11" spans="2:8" s="46" customFormat="1" ht="16" customHeight="1" x14ac:dyDescent="0.15">
      <c r="B11" s="255" t="s">
        <v>77</v>
      </c>
      <c r="C11" s="256"/>
      <c r="D11" s="257"/>
      <c r="E11" s="298">
        <v>42927</v>
      </c>
      <c r="F11" s="262"/>
      <c r="G11" s="262"/>
      <c r="H11" s="263"/>
    </row>
    <row r="12" spans="2:8" s="46" customFormat="1" ht="16" customHeight="1" x14ac:dyDescent="0.15">
      <c r="B12" s="255" t="s">
        <v>9</v>
      </c>
      <c r="C12" s="256"/>
      <c r="D12" s="257"/>
      <c r="E12" s="261"/>
      <c r="F12" s="262"/>
      <c r="G12" s="262"/>
      <c r="H12" s="263"/>
    </row>
    <row r="13" spans="2:8" s="46" customFormat="1" ht="16" customHeight="1" x14ac:dyDescent="0.15">
      <c r="B13" s="295" t="s">
        <v>85</v>
      </c>
      <c r="C13" s="296"/>
      <c r="D13" s="297"/>
      <c r="E13" s="258" t="s">
        <v>126</v>
      </c>
      <c r="F13" s="259"/>
      <c r="G13" s="259"/>
      <c r="H13" s="260"/>
    </row>
    <row r="14" spans="2:8" s="46" customFormat="1" ht="16" customHeight="1" x14ac:dyDescent="0.15">
      <c r="B14" s="295" t="s">
        <v>84</v>
      </c>
      <c r="C14" s="296"/>
      <c r="D14" s="297"/>
      <c r="E14" s="258" t="s">
        <v>124</v>
      </c>
      <c r="F14" s="259"/>
      <c r="G14" s="259"/>
      <c r="H14" s="260"/>
    </row>
    <row r="15" spans="2:8" s="46" customFormat="1" ht="16" customHeight="1" x14ac:dyDescent="0.15">
      <c r="B15" s="274" t="s">
        <v>101</v>
      </c>
      <c r="C15" s="275"/>
      <c r="D15" s="275"/>
      <c r="E15" s="258" t="s">
        <v>99</v>
      </c>
      <c r="F15" s="281"/>
      <c r="G15" s="281"/>
      <c r="H15" s="282"/>
    </row>
    <row r="16" spans="2:8" s="46" customFormat="1" ht="16" customHeight="1" x14ac:dyDescent="0.15">
      <c r="B16" s="274" t="s">
        <v>78</v>
      </c>
      <c r="C16" s="275"/>
      <c r="D16" s="275"/>
      <c r="E16" s="276">
        <v>21</v>
      </c>
      <c r="F16" s="277"/>
      <c r="G16" s="277"/>
      <c r="H16" s="278"/>
    </row>
    <row r="17" spans="2:14" s="46" customFormat="1" ht="40" customHeight="1" x14ac:dyDescent="0.15">
      <c r="B17" s="50"/>
      <c r="C17" s="50"/>
      <c r="H17" s="51" t="s">
        <v>79</v>
      </c>
    </row>
    <row r="18" spans="2:14" s="46" customFormat="1" ht="16" customHeight="1" x14ac:dyDescent="0.15">
      <c r="B18" s="271" t="s">
        <v>37</v>
      </c>
      <c r="C18" s="52"/>
      <c r="D18" s="53" t="s">
        <v>38</v>
      </c>
      <c r="E18" s="123" t="s">
        <v>117</v>
      </c>
      <c r="F18" s="123" t="s">
        <v>118</v>
      </c>
      <c r="G18" s="123" t="s">
        <v>119</v>
      </c>
      <c r="H18" s="123"/>
      <c r="I18" s="123"/>
    </row>
    <row r="19" spans="2:14" s="46" customFormat="1" ht="16" customHeight="1" x14ac:dyDescent="0.15">
      <c r="B19" s="279"/>
      <c r="C19" s="55" t="s">
        <v>39</v>
      </c>
      <c r="D19" s="56" t="s">
        <v>40</v>
      </c>
      <c r="E19" s="87">
        <v>51.37</v>
      </c>
      <c r="F19" s="87">
        <v>51.7</v>
      </c>
      <c r="G19" s="88">
        <v>51.76</v>
      </c>
      <c r="H19" s="87"/>
      <c r="I19" s="87"/>
    </row>
    <row r="20" spans="2:14" ht="16" customHeight="1" x14ac:dyDescent="0.15">
      <c r="B20" s="280"/>
      <c r="C20" s="57" t="s">
        <v>41</v>
      </c>
      <c r="D20" s="58" t="s">
        <v>42</v>
      </c>
      <c r="E20" s="89">
        <v>51.4</v>
      </c>
      <c r="F20" s="89">
        <v>51.92</v>
      </c>
      <c r="G20" s="90">
        <v>52.49</v>
      </c>
      <c r="H20" s="89"/>
      <c r="I20" s="89"/>
    </row>
    <row r="21" spans="2:14" ht="16" customHeight="1" x14ac:dyDescent="0.15">
      <c r="B21" s="54"/>
      <c r="C21" s="55"/>
      <c r="D21" s="105" t="s">
        <v>92</v>
      </c>
      <c r="E21" s="92">
        <f>AVERAGE(E19:E20)</f>
        <v>51.384999999999998</v>
      </c>
      <c r="F21" s="92">
        <f t="shared" ref="F21:G21" si="0">AVERAGE(F19:F20)</f>
        <v>51.81</v>
      </c>
      <c r="G21" s="92">
        <f t="shared" si="0"/>
        <v>52.125</v>
      </c>
      <c r="H21" s="92"/>
      <c r="I21" s="92"/>
    </row>
    <row r="22" spans="2:14" ht="28" customHeight="1" x14ac:dyDescent="0.15">
      <c r="B22" s="279" t="s">
        <v>43</v>
      </c>
      <c r="C22" s="59"/>
      <c r="D22" s="60" t="s">
        <v>44</v>
      </c>
      <c r="E22" s="289"/>
      <c r="F22" s="290"/>
      <c r="G22" s="291"/>
      <c r="H22" s="125"/>
      <c r="I22" s="126"/>
    </row>
    <row r="23" spans="2:14" ht="28" customHeight="1" x14ac:dyDescent="0.15">
      <c r="B23" s="279"/>
      <c r="C23" s="59"/>
      <c r="D23" s="61" t="s">
        <v>45</v>
      </c>
      <c r="E23" s="292"/>
      <c r="F23" s="293"/>
      <c r="G23" s="294"/>
      <c r="H23" s="127"/>
      <c r="I23" s="128"/>
    </row>
    <row r="24" spans="2:14" ht="28" customHeight="1" x14ac:dyDescent="0.15">
      <c r="B24" s="279"/>
      <c r="C24" s="59"/>
      <c r="D24" s="62" t="s">
        <v>46</v>
      </c>
      <c r="E24" s="111"/>
      <c r="F24" s="112"/>
      <c r="G24" s="113"/>
      <c r="H24" s="111"/>
      <c r="I24" s="112"/>
    </row>
    <row r="25" spans="2:14" ht="16" customHeight="1" x14ac:dyDescent="0.15">
      <c r="B25" s="271" t="s">
        <v>47</v>
      </c>
      <c r="C25" s="63" t="s">
        <v>48</v>
      </c>
      <c r="D25" s="64" t="s">
        <v>49</v>
      </c>
      <c r="E25" s="93">
        <v>24.1</v>
      </c>
      <c r="F25" s="93">
        <v>24.1</v>
      </c>
      <c r="G25" s="94">
        <v>24.1</v>
      </c>
      <c r="H25" s="93"/>
      <c r="I25" s="93"/>
      <c r="J25" s="119">
        <f>ROUND(E21,1)</f>
        <v>51.4</v>
      </c>
      <c r="K25" s="119">
        <f>ROUND(F21,1)</f>
        <v>51.8</v>
      </c>
      <c r="L25" s="119">
        <f>ROUND(G21,1)</f>
        <v>52.1</v>
      </c>
      <c r="M25" s="119">
        <f>ROUND(H21,1)</f>
        <v>0</v>
      </c>
      <c r="N25" s="119">
        <f>ROUND(I21,1)</f>
        <v>0</v>
      </c>
    </row>
    <row r="26" spans="2:14" ht="16" customHeight="1" x14ac:dyDescent="0.15">
      <c r="B26" s="279"/>
      <c r="C26" s="65"/>
      <c r="D26" s="66" t="s">
        <v>50</v>
      </c>
      <c r="E26" s="67">
        <v>30</v>
      </c>
      <c r="F26" s="67">
        <v>30</v>
      </c>
      <c r="G26" s="68">
        <v>30</v>
      </c>
      <c r="H26" s="67"/>
      <c r="I26" s="67"/>
    </row>
    <row r="27" spans="2:14" ht="16" customHeight="1" x14ac:dyDescent="0.15">
      <c r="B27" s="279"/>
      <c r="C27" s="65"/>
      <c r="D27" s="66" t="s">
        <v>51</v>
      </c>
      <c r="E27" s="91">
        <v>29.7</v>
      </c>
      <c r="F27" s="91">
        <v>26.1</v>
      </c>
      <c r="G27" s="91">
        <v>22.2</v>
      </c>
      <c r="H27" s="91"/>
      <c r="I27" s="91"/>
    </row>
    <row r="28" spans="2:14" ht="16" customHeight="1" x14ac:dyDescent="0.15">
      <c r="B28" s="279"/>
      <c r="C28" s="69" t="s">
        <v>52</v>
      </c>
      <c r="D28" s="61" t="s">
        <v>53</v>
      </c>
      <c r="E28" s="120">
        <v>40</v>
      </c>
      <c r="F28" s="120">
        <v>40</v>
      </c>
      <c r="G28" s="121">
        <v>40</v>
      </c>
      <c r="H28" s="120"/>
      <c r="I28" s="120"/>
    </row>
    <row r="29" spans="2:14" ht="16" customHeight="1" x14ac:dyDescent="0.15">
      <c r="B29" s="279"/>
      <c r="C29" s="65"/>
      <c r="D29" s="66" t="s">
        <v>54</v>
      </c>
      <c r="E29" s="91">
        <v>42.4</v>
      </c>
      <c r="F29" s="91">
        <v>36</v>
      </c>
      <c r="G29" s="91">
        <v>30.4</v>
      </c>
      <c r="H29" s="91"/>
      <c r="I29" s="91"/>
    </row>
    <row r="30" spans="2:14" ht="16" customHeight="1" x14ac:dyDescent="0.15">
      <c r="B30" s="279"/>
      <c r="C30" s="65"/>
      <c r="D30" s="70" t="s">
        <v>55</v>
      </c>
      <c r="E30" s="71">
        <v>24</v>
      </c>
      <c r="F30" s="71">
        <v>24</v>
      </c>
      <c r="G30" s="72">
        <v>24</v>
      </c>
      <c r="H30" s="71"/>
      <c r="I30" s="71"/>
    </row>
    <row r="31" spans="2:14" ht="28" customHeight="1" x14ac:dyDescent="0.15">
      <c r="B31" s="280"/>
      <c r="C31" s="73" t="s">
        <v>56</v>
      </c>
      <c r="D31" s="61" t="s">
        <v>57</v>
      </c>
      <c r="E31" s="117">
        <v>42955</v>
      </c>
      <c r="F31" s="117">
        <v>42955</v>
      </c>
      <c r="G31" s="117">
        <v>42955</v>
      </c>
      <c r="H31" s="117"/>
      <c r="I31" s="117"/>
    </row>
    <row r="32" spans="2:14" ht="28" customHeight="1" x14ac:dyDescent="0.15">
      <c r="B32" s="54"/>
      <c r="C32" s="114"/>
      <c r="D32" s="115" t="s">
        <v>96</v>
      </c>
      <c r="E32" s="116">
        <f>E31-$E$11</f>
        <v>28</v>
      </c>
      <c r="F32" s="116">
        <f t="shared" ref="F32:G32" si="1">F31-$E$11</f>
        <v>28</v>
      </c>
      <c r="G32" s="116">
        <f t="shared" si="1"/>
        <v>28</v>
      </c>
      <c r="H32" s="116"/>
      <c r="I32" s="116"/>
    </row>
    <row r="33" spans="2:9" ht="16" customHeight="1" x14ac:dyDescent="0.15">
      <c r="B33" s="279" t="s">
        <v>58</v>
      </c>
      <c r="C33" s="65"/>
      <c r="D33" s="74" t="s">
        <v>59</v>
      </c>
      <c r="E33" s="97">
        <v>40</v>
      </c>
      <c r="F33" s="97">
        <v>40</v>
      </c>
      <c r="G33" s="98">
        <v>40</v>
      </c>
      <c r="H33" s="97"/>
      <c r="I33" s="97"/>
    </row>
    <row r="34" spans="2:9" ht="16" customHeight="1" x14ac:dyDescent="0.15">
      <c r="B34" s="279"/>
      <c r="C34" s="65"/>
      <c r="D34" s="66" t="s">
        <v>60</v>
      </c>
      <c r="E34" s="91">
        <v>46.7</v>
      </c>
      <c r="F34" s="91">
        <v>42.3</v>
      </c>
      <c r="G34" s="91">
        <v>37.9</v>
      </c>
      <c r="H34" s="91"/>
      <c r="I34" s="91"/>
    </row>
    <row r="35" spans="2:9" ht="16" customHeight="1" x14ac:dyDescent="0.15">
      <c r="B35" s="279"/>
      <c r="C35" s="69" t="s">
        <v>61</v>
      </c>
      <c r="D35" s="75" t="s">
        <v>62</v>
      </c>
      <c r="E35" s="122">
        <f>E31+E30/24</f>
        <v>42956</v>
      </c>
      <c r="F35" s="122">
        <f t="shared" ref="F35:G35" si="2">F31+F30/24</f>
        <v>42956</v>
      </c>
      <c r="G35" s="122">
        <f t="shared" si="2"/>
        <v>42956</v>
      </c>
      <c r="H35" s="122"/>
      <c r="I35" s="122"/>
    </row>
    <row r="36" spans="2:9" ht="16" customHeight="1" x14ac:dyDescent="0.15">
      <c r="B36" s="279"/>
      <c r="C36" s="65" t="s">
        <v>63</v>
      </c>
      <c r="D36" s="76" t="s">
        <v>64</v>
      </c>
      <c r="E36" s="99">
        <v>24.5</v>
      </c>
      <c r="F36" s="99">
        <v>24.5</v>
      </c>
      <c r="G36" s="100">
        <v>24.5</v>
      </c>
      <c r="H36" s="99"/>
      <c r="I36" s="99"/>
    </row>
    <row r="37" spans="2:9" ht="16" customHeight="1" x14ac:dyDescent="0.15">
      <c r="B37" s="54"/>
      <c r="C37" s="65"/>
      <c r="D37" s="106" t="s">
        <v>93</v>
      </c>
      <c r="E37" s="104">
        <f>AVERAGE(E36,E25)</f>
        <v>24.3</v>
      </c>
      <c r="F37" s="104">
        <f>AVERAGE(F36,F25)</f>
        <v>24.3</v>
      </c>
      <c r="G37" s="104">
        <f>AVERAGE(G36,G25)</f>
        <v>24.3</v>
      </c>
      <c r="H37" s="104"/>
      <c r="I37" s="104"/>
    </row>
    <row r="38" spans="2:9" ht="16" customHeight="1" x14ac:dyDescent="0.15">
      <c r="B38" s="271" t="s">
        <v>65</v>
      </c>
      <c r="C38" s="52"/>
      <c r="D38" s="74" t="s">
        <v>66</v>
      </c>
      <c r="E38" s="95">
        <v>8.41</v>
      </c>
      <c r="F38" s="95">
        <v>11.32</v>
      </c>
      <c r="G38" s="95">
        <v>9.4</v>
      </c>
      <c r="H38" s="95"/>
      <c r="I38" s="95"/>
    </row>
    <row r="39" spans="2:9" ht="16" customHeight="1" x14ac:dyDescent="0.15">
      <c r="B39" s="272"/>
      <c r="C39" s="65"/>
      <c r="D39" s="66" t="s">
        <v>67</v>
      </c>
      <c r="E39" s="87">
        <v>11.02</v>
      </c>
      <c r="F39" s="87">
        <v>10</v>
      </c>
      <c r="G39" s="87">
        <v>9.2799999999999994</v>
      </c>
      <c r="H39" s="87"/>
      <c r="I39" s="87"/>
    </row>
    <row r="40" spans="2:9" ht="16" customHeight="1" x14ac:dyDescent="0.15">
      <c r="B40" s="272"/>
      <c r="C40" s="65"/>
      <c r="D40" s="66" t="s">
        <v>68</v>
      </c>
      <c r="E40" s="87">
        <v>9.2899999999999991</v>
      </c>
      <c r="F40" s="87">
        <v>13.16</v>
      </c>
      <c r="G40" s="87">
        <v>8.83</v>
      </c>
      <c r="H40" s="87"/>
      <c r="I40" s="87"/>
    </row>
    <row r="41" spans="2:9" ht="16" customHeight="1" x14ac:dyDescent="0.15">
      <c r="B41" s="272"/>
      <c r="C41" s="65"/>
      <c r="D41" s="66" t="s">
        <v>69</v>
      </c>
      <c r="E41" s="87">
        <v>9.92</v>
      </c>
      <c r="F41" s="87">
        <v>9.74</v>
      </c>
      <c r="G41" s="87">
        <v>11.58</v>
      </c>
      <c r="H41" s="87"/>
      <c r="I41" s="87"/>
    </row>
    <row r="42" spans="2:9" ht="16" customHeight="1" x14ac:dyDescent="0.15">
      <c r="B42" s="272"/>
      <c r="C42" s="65"/>
      <c r="D42" s="66" t="s">
        <v>70</v>
      </c>
      <c r="E42" s="87">
        <v>12</v>
      </c>
      <c r="F42" s="87">
        <v>10.14</v>
      </c>
      <c r="G42" s="87">
        <v>9.43</v>
      </c>
      <c r="H42" s="87"/>
      <c r="I42" s="87"/>
    </row>
    <row r="43" spans="2:9" ht="16" customHeight="1" x14ac:dyDescent="0.15">
      <c r="B43" s="272"/>
      <c r="C43" s="65"/>
      <c r="D43" s="66" t="s">
        <v>71</v>
      </c>
      <c r="E43" s="87">
        <v>10.31</v>
      </c>
      <c r="F43" s="87">
        <v>8.18</v>
      </c>
      <c r="G43" s="87">
        <v>10.32</v>
      </c>
      <c r="H43" s="87"/>
      <c r="I43" s="87"/>
    </row>
    <row r="44" spans="2:9" ht="16" customHeight="1" x14ac:dyDescent="0.15">
      <c r="B44" s="272"/>
      <c r="C44" s="65"/>
      <c r="D44" s="66" t="s">
        <v>72</v>
      </c>
      <c r="E44" s="87">
        <v>10.96</v>
      </c>
      <c r="F44" s="87">
        <v>13.48</v>
      </c>
      <c r="G44" s="87">
        <v>6.62</v>
      </c>
      <c r="H44" s="87"/>
      <c r="I44" s="87"/>
    </row>
    <row r="45" spans="2:9" ht="16" customHeight="1" x14ac:dyDescent="0.15">
      <c r="B45" s="273"/>
      <c r="C45" s="77"/>
      <c r="D45" s="78" t="s">
        <v>73</v>
      </c>
      <c r="E45" s="96">
        <v>12.63</v>
      </c>
      <c r="F45" s="96">
        <v>19.25</v>
      </c>
      <c r="G45" s="96">
        <v>12.72</v>
      </c>
      <c r="H45" s="96"/>
      <c r="I45" s="96"/>
    </row>
    <row r="46" spans="2:9" ht="16" customHeight="1" x14ac:dyDescent="0.15">
      <c r="B46" s="54"/>
      <c r="C46" s="65"/>
      <c r="D46" s="108" t="s">
        <v>94</v>
      </c>
      <c r="E46" s="109">
        <f>AVERAGE(E38:E44)</f>
        <v>10.272857142857143</v>
      </c>
      <c r="F46" s="109">
        <f>AVERAGE(F38:F44)</f>
        <v>10.860000000000001</v>
      </c>
      <c r="G46" s="109">
        <f>AVERAGE(G38:G44)</f>
        <v>9.3514285714285705</v>
      </c>
      <c r="H46" s="109"/>
      <c r="I46" s="109"/>
    </row>
    <row r="47" spans="2:9" ht="16" customHeight="1" x14ac:dyDescent="0.15">
      <c r="B47" s="279" t="s">
        <v>87</v>
      </c>
      <c r="C47" s="65"/>
      <c r="D47" s="101" t="s">
        <v>90</v>
      </c>
      <c r="E47" s="102">
        <v>947</v>
      </c>
      <c r="F47" s="102">
        <v>977</v>
      </c>
      <c r="G47" s="102">
        <v>986</v>
      </c>
      <c r="H47" s="102"/>
      <c r="I47" s="102"/>
    </row>
    <row r="48" spans="2:9" ht="16" customHeight="1" x14ac:dyDescent="0.15">
      <c r="B48" s="279"/>
      <c r="C48" s="65"/>
      <c r="D48" s="75" t="s">
        <v>91</v>
      </c>
      <c r="E48" s="102">
        <v>549</v>
      </c>
      <c r="F48" s="102">
        <v>573</v>
      </c>
      <c r="G48" s="102">
        <v>577</v>
      </c>
      <c r="H48" s="102"/>
      <c r="I48" s="102"/>
    </row>
    <row r="49" spans="2:9" ht="16" customHeight="1" x14ac:dyDescent="0.15">
      <c r="B49" s="279"/>
      <c r="C49" s="69"/>
      <c r="D49" s="75" t="s">
        <v>89</v>
      </c>
      <c r="E49" s="103">
        <f>1000*E47/(E47-E48)</f>
        <v>2379.3969849246232</v>
      </c>
      <c r="F49" s="103">
        <f>1000*F47/(F47-F48)</f>
        <v>2418.3168316831684</v>
      </c>
      <c r="G49" s="103">
        <f>1000*G47/(G47-G48)</f>
        <v>2410.757946210269</v>
      </c>
      <c r="H49" s="103"/>
      <c r="I49" s="103"/>
    </row>
    <row r="50" spans="2:9" ht="16" customHeight="1" x14ac:dyDescent="0.15">
      <c r="B50" s="279"/>
      <c r="C50" s="65"/>
      <c r="D50" s="76" t="s">
        <v>88</v>
      </c>
      <c r="E50" s="99">
        <v>100.4</v>
      </c>
      <c r="F50" s="99">
        <v>100.4</v>
      </c>
      <c r="G50" s="100">
        <v>100.4</v>
      </c>
      <c r="H50" s="99"/>
      <c r="I50" s="99"/>
    </row>
    <row r="51" spans="2:9" ht="16" customHeight="1" x14ac:dyDescent="0.15">
      <c r="B51" s="79"/>
      <c r="C51" s="79"/>
      <c r="D51" s="110" t="s">
        <v>95</v>
      </c>
      <c r="E51" s="107">
        <f>(E46-(((((273+E37)*E21*E46)/(E33-2))^(1/2))*0.0238))*(((273+E37)*E21*0.0239)/((E33-2)*E30))</f>
        <v>3.5003630201665183</v>
      </c>
      <c r="F51" s="107">
        <f>(F46-(((((273+F37)*F21*F46)/(F33-2))^(1/2))*0.0238))*(((273+F37)*F21*0.0239)/((F33-2)*F30))</f>
        <v>3.746300075618004</v>
      </c>
      <c r="G51" s="107">
        <f>(G46-(((((273+G37)*G21*G46)/(G33-2))^(1/2))*0.0238))*(((273+G37)*G21*0.0239)/((G33-2)*G30))</f>
        <v>3.2008295168693022</v>
      </c>
      <c r="H51" s="107"/>
      <c r="I51" s="107"/>
    </row>
    <row r="52" spans="2:9" ht="16" customHeight="1" x14ac:dyDescent="0.15">
      <c r="E52" s="80"/>
      <c r="F52" s="47"/>
      <c r="G52" s="47"/>
      <c r="H52" s="46"/>
    </row>
    <row r="53" spans="2:9" ht="16" customHeight="1" x14ac:dyDescent="0.15">
      <c r="B53" s="283" t="s">
        <v>80</v>
      </c>
      <c r="C53" s="283"/>
      <c r="D53" s="283"/>
      <c r="E53" s="80"/>
      <c r="F53" s="81"/>
      <c r="G53" s="81"/>
      <c r="H53" s="46"/>
    </row>
    <row r="54" spans="2:9" ht="16" customHeight="1" x14ac:dyDescent="0.15">
      <c r="B54" s="82"/>
      <c r="C54" s="82"/>
      <c r="D54" s="82"/>
      <c r="E54" s="82"/>
      <c r="F54" s="82"/>
      <c r="G54" s="82"/>
      <c r="H54" s="46"/>
    </row>
    <row r="55" spans="2:9" ht="16" customHeight="1" x14ac:dyDescent="0.15">
      <c r="B55" s="83"/>
      <c r="C55" s="83"/>
      <c r="D55" s="83"/>
      <c r="E55" s="83"/>
      <c r="F55" s="82"/>
      <c r="G55" s="82"/>
      <c r="H55" s="46"/>
    </row>
    <row r="56" spans="2:9" ht="16" customHeight="1" x14ac:dyDescent="0.15"/>
    <row r="57" spans="2:9" ht="16" customHeight="1" x14ac:dyDescent="0.15"/>
  </sheetData>
  <mergeCells count="35">
    <mergeCell ref="B53:D53"/>
    <mergeCell ref="G3:H3"/>
    <mergeCell ref="G4:H4"/>
    <mergeCell ref="G5:H5"/>
    <mergeCell ref="E7:H7"/>
    <mergeCell ref="B12:D12"/>
    <mergeCell ref="B22:B24"/>
    <mergeCell ref="E22:G22"/>
    <mergeCell ref="E23:G23"/>
    <mergeCell ref="B25:B31"/>
    <mergeCell ref="B14:D14"/>
    <mergeCell ref="B13:D13"/>
    <mergeCell ref="E13:H13"/>
    <mergeCell ref="B47:B50"/>
    <mergeCell ref="E11:H11"/>
    <mergeCell ref="B6:D6"/>
    <mergeCell ref="B38:B45"/>
    <mergeCell ref="E14:H14"/>
    <mergeCell ref="B16:D16"/>
    <mergeCell ref="E16:H16"/>
    <mergeCell ref="B18:B20"/>
    <mergeCell ref="B33:B36"/>
    <mergeCell ref="B15:D15"/>
    <mergeCell ref="E15:H15"/>
    <mergeCell ref="E12:H12"/>
    <mergeCell ref="E10:H10"/>
    <mergeCell ref="B7:D7"/>
    <mergeCell ref="B8:D8"/>
    <mergeCell ref="E8:H8"/>
    <mergeCell ref="B9:D9"/>
    <mergeCell ref="G2:H2"/>
    <mergeCell ref="E6:H6"/>
    <mergeCell ref="B10:D10"/>
    <mergeCell ref="B11:D11"/>
    <mergeCell ref="E9:H9"/>
  </mergeCells>
  <pageMargins left="0.39370078740157483" right="0.23622047244094491" top="0.78740157480314965" bottom="0.15748031496062992" header="0.15748031496062992" footer="0.15748031496062992"/>
  <pageSetup paperSize="9" scale="76" orientation="portrait" verticalDpi="4294967293" r:id="rId1"/>
  <headerFooter alignWithMargins="0">
    <oddFooter>&amp;RP13-I78-R01 Rev.00</oddFooter>
  </headerFooter>
  <ignoredErrors>
    <ignoredError sqref="E21:G21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9" sqref="I19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Report.CMC</vt:lpstr>
      <vt:lpstr>Record_CMC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Egemen Kesler</dc:creator>
  <cp:lastModifiedBy>Utku KOC</cp:lastModifiedBy>
  <cp:lastPrinted>2017-08-09T11:29:25Z</cp:lastPrinted>
  <dcterms:created xsi:type="dcterms:W3CDTF">2012-03-07T10:44:57Z</dcterms:created>
  <dcterms:modified xsi:type="dcterms:W3CDTF">2018-03-21T20:59:25Z</dcterms:modified>
</cp:coreProperties>
</file>