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<sst xmlns="http://schemas.openxmlformats.org/spreadsheetml/2006/main" count="132" uniqueCount="127">
  <si>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</si>
  <si>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</si>
  <si>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</si>
  <si>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</si>
  <si>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</si>
  <si>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</si>
  <si>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</si>
  <si>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</si>
  <si>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</si>
  <si>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</si>
  <si>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</si>
  <si>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</si>
  <si>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</si>
  <si>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</si>
  <si>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</si>
  <si>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</si>
  <si>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</si>
  <si>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</si>
  <si>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</si>
  <si>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</si>
  <si>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</si>
  <si>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</si>
  <si>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</si>
  <si>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</si>
  <si>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</si>
  <si>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</si>
  <si>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</si>
  <si>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</si>
  <si>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</si>
  <si>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</si>
  <si>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</si>
  <si>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</si>
  <si>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</si>
  <si>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</si>
  <si>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</si>
  <si>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</si>
  <si>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</si>
  <si>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</si>
  <si>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</si>
  <si>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</si>
  <si>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</si>
  <si>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</si>
  <si>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</si>
  <si>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</si>
  <si>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</si>
  <si>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</si>
  <si>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</si>
  <si>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</si>
  <si>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</si>
  <si>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</si>
  <si>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</si>
  <si>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</si>
  <si>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</si>
  <si>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</si>
  <si>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</si>
  <si>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</si>
  <si>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</si>
  <si>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</si>
  <si>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</si>
  <si>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</si>
  <si>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</si>
  <si>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</si>
  <si>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</si>
  <si>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</si>
  <si>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</si>
  <si>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</si>
  <si>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</si>
  <si>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</si>
  <si>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</si>
  <si>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</si>
  <si>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</si>
  <si>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</si>
  <si>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</si>
  <si>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</si>
  <si>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</si>
  <si>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</si>
  <si>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</si>
  <si>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</si>
  <si>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</si>
  <si>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</si>
  <si>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</si>
  <si>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</si>
  <si>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</si>
  <si>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</si>
  <si>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</si>
  <si>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</si>
  <si>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</si>
  <si>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</si>
  <si>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</si>
  <si>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</si>
  <si>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</si>
  <si>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</si>
  <si>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</si>
  <si>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</si>
  <si>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</si>
  <si>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</si>
  <si>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</si>
  <si>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</si>
  <si>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</si>
  <si>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</si>
  <si>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</si>
  <si>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</si>
  <si>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</si>
  <si>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</si>
  <si>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</si>
  <si>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</si>
  <si>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</si>
  <si>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</si>
  <si>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</si>
  <si>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</si>
  <si>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</si>
  <si>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</si>
  <si>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</si>
  <si>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</si>
  <si>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</si>
  <si>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</si>
  <si>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</si>
  <si>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</si>
  <si>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</si>
  <si>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</si>
  <si>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</si>
  <si>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</si>
  <si>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</si>
  <si>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</si>
  <si>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</si>
  <si>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CMC-1242</t>
  </si>
  <si>
    <t>Deneme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</si>
</sst>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42964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59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59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42935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CMC-1242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42963</v>
      </c>
      <c r="G18" s="40">
        <f>Record_CMC!F31</f>
        <v>42963</v>
      </c>
      <c r="H18" s="141">
        <f>Record_CMC!G31</f>
        <v>42963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24.2</v>
      </c>
      <c r="G22" s="33">
        <f>Record_CMC!F27</f>
        <v>23.1</v>
      </c>
      <c r="H22" s="144">
        <f>Record_CMC!G27</f>
        <v>22.2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27.4</v>
      </c>
      <c r="G24" s="25">
        <f>Record_CMC!F34</f>
        <v>28.9</v>
      </c>
      <c r="H24" s="130">
        <f>Record_CMC!G34</f>
        <v>27.4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24.4</v>
      </c>
      <c r="G26" s="31">
        <f>Record_CMC!F36</f>
        <v>24.5</v>
      </c>
      <c r="H26" s="143">
        <f>Record_CMC!G36</f>
        <v>24.6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14.93</v>
      </c>
      <c r="G27" s="25">
        <f>Record_CMC!F38</f>
        <v>18.13</v>
      </c>
      <c r="H27" s="130">
        <f>Record_CMC!G38</f>
        <v>18.96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11.78</v>
      </c>
      <c r="G28" s="25">
        <f>Record_CMC!F39</f>
        <v>14.65</v>
      </c>
      <c r="H28" s="130">
        <f>Record_CMC!G39</f>
        <v>12.7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11.04</v>
      </c>
      <c r="G29" s="25">
        <f>Record_CMC!F40</f>
        <v>14.28</v>
      </c>
      <c r="H29" s="130">
        <f>Record_CMC!G40</f>
        <v>25.33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20.84</v>
      </c>
      <c r="G30" s="25">
        <f>Record_CMC!F41</f>
        <v>16.05</v>
      </c>
      <c r="H30" s="130">
        <f>Record_CMC!G41</f>
        <v>11.38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16.760000000000002</v>
      </c>
      <c r="G31" s="25">
        <f>Record_CMC!F42</f>
        <v>12.07</v>
      </c>
      <c r="H31" s="130">
        <f>Record_CMC!G42</f>
        <v>20.48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14.62</v>
      </c>
      <c r="G32" s="25">
        <f>Record_CMC!F43</f>
        <v>10.4</v>
      </c>
      <c r="H32" s="156">
        <f>Record_CMC!G43</f>
        <v>10.72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17.71</v>
      </c>
      <c r="G33" s="25">
        <f>Record_CMC!F44</f>
        <v>11.57</v>
      </c>
      <c r="H33" s="130">
        <f>Record_CMC!G44</f>
        <v>15.87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15.382857142857144</v>
      </c>
      <c r="G34" s="25">
        <f>Record_CMC!F46</f>
        <v>13.87857142857143</v>
      </c>
      <c r="H34" s="130">
        <f>Record_CMC!G46</f>
        <v>16.491428571428571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5.4048585381434098</v>
      </c>
      <c r="G35" s="25">
        <f>Record_CMC!F51</f>
        <v>4.7929995677438066</v>
      </c>
      <c r="H35" s="130">
        <f>Record_CMC!G51</f>
        <v>5.7755259296049903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5.3244613451640692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99,9x51,4</v>
      </c>
      <c r="G37" s="38" t="str">
        <f>(Record_CMC!F50)&amp; "x" &amp; (Record_CMC!K25)</f>
        <v>99,9x50,9</v>
      </c>
      <c r="H37" s="145" t="str">
        <f>(Record_CMC!G50)&amp; "x" &amp; (Record_CMC!L25)</f>
        <v>99,9x51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2452.970297029703</v>
      </c>
      <c r="G38" s="37">
        <f>Record_CMC!F49</f>
        <v>2461.3466334164586</v>
      </c>
      <c r="H38" s="146">
        <f>Record_CMC!G49</f>
        <v>2456.5756823821339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22,87 ; 18,17 and 26,03mm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1" zoomScale="85" zoomScaleSheetLayoutView="85" workbookViewId="0">
      <selection activeCell="E52" sqref="E52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42963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42964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42935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51.14</v>
      </c>
      <c r="F19" s="87">
        <v>50.78</v>
      </c>
      <c r="G19" s="88">
        <v>50.22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51.75</v>
      </c>
      <c r="F20" s="89">
        <v>51</v>
      </c>
      <c r="G20" s="90">
        <v>51.76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51.445</v>
      </c>
      <c r="F21" s="92">
        <f t="shared" ref="F21:G21" si="0">AVERAGE(F19:F20)</f>
        <v>50.89</v>
      </c>
      <c r="G21" s="92">
        <f t="shared" si="0"/>
        <v>50.989999999999995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51.4</v>
      </c>
      <c r="K25" s="119">
        <f>ROUND(F21,1)</f>
        <v>50.9</v>
      </c>
      <c r="L25" s="119">
        <f>ROUND(G21,1)</f>
        <v>51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24.2</v>
      </c>
      <c r="F27" s="91">
        <v>23.1</v>
      </c>
      <c r="G27" s="91">
        <v>22.2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32.6</v>
      </c>
      <c r="F29" s="91">
        <v>31.5</v>
      </c>
      <c r="G29" s="91">
        <v>30.1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42963</v>
      </c>
      <c r="F31" s="117">
        <v>42963</v>
      </c>
      <c r="G31" s="117">
        <v>42963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27.4</v>
      </c>
      <c r="F34" s="91">
        <v>28.9</v>
      </c>
      <c r="G34" s="91">
        <v>27.4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42964</v>
      </c>
      <c r="F35" s="122">
        <f t="shared" ref="F35:G35" si="2">F31+F30/24</f>
        <v>42964</v>
      </c>
      <c r="G35" s="122">
        <f t="shared" si="2"/>
        <v>42964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24.4</v>
      </c>
      <c r="F36" s="99">
        <v>24.5</v>
      </c>
      <c r="G36" s="100">
        <v>24.6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23.7</v>
      </c>
      <c r="F37" s="104">
        <f>AVERAGE(F36,F25)</f>
        <v>23.75</v>
      </c>
      <c r="G37" s="104">
        <f>AVERAGE(G36,G25)</f>
        <v>23.8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14.93</v>
      </c>
      <c r="F38" s="95">
        <v>18.13</v>
      </c>
      <c r="G38" s="95">
        <v>18.96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11.78</v>
      </c>
      <c r="F39" s="87">
        <v>14.65</v>
      </c>
      <c r="G39" s="87">
        <v>12.7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11.04</v>
      </c>
      <c r="F40" s="87">
        <v>14.28</v>
      </c>
      <c r="G40" s="87">
        <v>25.33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20.84</v>
      </c>
      <c r="F41" s="87">
        <v>16.05</v>
      </c>
      <c r="G41" s="87">
        <v>11.38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16.760000000000002</v>
      </c>
      <c r="F42" s="87">
        <v>12.07</v>
      </c>
      <c r="G42" s="87">
        <v>20.48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14.62</v>
      </c>
      <c r="F43" s="87">
        <v>10.4</v>
      </c>
      <c r="G43" s="87">
        <v>10.72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17.71</v>
      </c>
      <c r="F44" s="87">
        <v>11.57</v>
      </c>
      <c r="G44" s="87">
        <v>15.87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22.87</v>
      </c>
      <c r="F45" s="96">
        <v>18.170000000000002</v>
      </c>
      <c r="G45" s="96">
        <v>26.03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15.382857142857144</v>
      </c>
      <c r="F46" s="109">
        <f>AVERAGE(F38:F44)</f>
        <v>13.87857142857143</v>
      </c>
      <c r="G46" s="109">
        <f>AVERAGE(G38:G44)</f>
        <v>16.491428571428571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991</v>
      </c>
      <c r="F47" s="102">
        <v>987</v>
      </c>
      <c r="G47" s="102">
        <v>990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587</v>
      </c>
      <c r="F48" s="102">
        <v>586</v>
      </c>
      <c r="G48" s="102">
        <v>587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2452.970297029703</v>
      </c>
      <c r="F49" s="103">
        <f>1000*F47/(F47-F48)</f>
        <v>2461.3466334164586</v>
      </c>
      <c r="G49" s="103">
        <f>1000*G47/(G47-G48)</f>
        <v>2456.5756823821339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5.4048585381434098</v>
      </c>
      <c r="F51" s="107">
        <f>(F46-(((((273+F37)*F21*F46)/(F33-2))^(1/2))*0.0238))*(((273+F37)*F21*0.0239)/((F33-2)*F30))</f>
        <v>4.7929995677438066</v>
      </c>
      <c r="G51" s="107">
        <f>(G46-(((((273+G37)*G21*G46)/(G33-2))^(1/2))*0.0238))*(((273+G37)*G21*0.0239)/((G33-2)*G30))</f>
        <v>5.7755259296049903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2018-03-21T20:59:39Z</dcterms:modified>
</cp:coreProperties>
</file>