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<sst xmlns="http://schemas.openxmlformats.org/spreadsheetml/2006/main" count="132" uniqueCount="127">
  <si>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</si>
  <si>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</si>
  <si>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</si>
  <si>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</si>
  <si>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</si>
  <si>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</si>
  <si>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</si>
  <si>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</si>
  <si>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</si>
  <si>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</si>
  <si>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</si>
  <si>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</si>
  <si>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</si>
  <si>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</si>
  <si>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</si>
  <si>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</si>
  <si>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</si>
  <si>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</si>
  <si>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</si>
  <si>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</si>
  <si>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</si>
  <si>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</si>
  <si>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</si>
  <si>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</si>
  <si>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</si>
  <si>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</si>
  <si>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</si>
  <si>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</si>
  <si>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</si>
  <si>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</si>
  <si>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</si>
  <si>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</si>
  <si>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</si>
  <si>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</si>
  <si>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</si>
  <si>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</si>
  <si>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</si>
  <si>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</si>
  <si>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</si>
  <si>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</si>
  <si>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</si>
  <si>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</si>
  <si>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</si>
  <si>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</si>
  <si>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</si>
  <si>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</si>
  <si>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</si>
  <si>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</si>
  <si>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</si>
  <si>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</si>
  <si>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</si>
  <si>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</si>
  <si>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</si>
  <si>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</si>
  <si>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</si>
  <si>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</si>
  <si>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</si>
  <si>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</si>
  <si>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</si>
  <si>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</si>
  <si>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</si>
  <si>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</si>
  <si>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</si>
  <si>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</si>
  <si>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</si>
  <si>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</si>
  <si>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</si>
  <si>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</si>
  <si>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</si>
  <si>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</si>
  <si>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</si>
  <si>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</si>
  <si>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</si>
  <si>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</si>
  <si>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</si>
  <si>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</si>
  <si>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</si>
  <si>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</si>
  <si>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</si>
  <si>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</si>
  <si>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</si>
  <si>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</si>
  <si>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</si>
  <si>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</si>
  <si>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</si>
  <si>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</si>
  <si>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</si>
  <si>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</si>
  <si>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</si>
  <si>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</si>
  <si>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</si>
  <si>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</si>
  <si>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</si>
  <si>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</si>
  <si>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</si>
  <si>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</si>
  <si>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</si>
  <si>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</si>
  <si>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</si>
  <si>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</si>
  <si>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</si>
  <si>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</si>
  <si>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</si>
  <si>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</si>
  <si>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</si>
  <si>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</si>
  <si>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</si>
  <si>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</si>
  <si>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</si>
  <si>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</si>
  <si>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</si>
  <si>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</si>
  <si>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</si>
  <si>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</si>
  <si>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</si>
  <si>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</si>
  <si>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</si>
  <si>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</si>
  <si>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</si>
  <si>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</si>
  <si>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</si>
  <si>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</si>
  <si>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</si>
  <si>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</si>
  <si>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</si>
  <si>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CMC-1254</t>
  </si>
  <si>
    <t>Deneme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</si>
</sst>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M33" sqref="M33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42972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105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105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42943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CMC-1254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42971</v>
      </c>
      <c r="G18" s="40">
        <f>Record_CMC!F31</f>
        <v>42971</v>
      </c>
      <c r="H18" s="141">
        <f>Record_CMC!G31</f>
        <v>42971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17.100000000000001</v>
      </c>
      <c r="G22" s="33">
        <f>Record_CMC!F27</f>
        <v>18</v>
      </c>
      <c r="H22" s="144">
        <f>Record_CMC!G27</f>
        <v>17.5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28.8</v>
      </c>
      <c r="G24" s="25">
        <f>Record_CMC!F34</f>
        <v>31</v>
      </c>
      <c r="H24" s="130">
        <f>Record_CMC!G34</f>
        <v>31.9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23.5</v>
      </c>
      <c r="G25" s="31">
        <f>Record_CMC!F25</f>
        <v>23.5</v>
      </c>
      <c r="H25" s="143">
        <f>Record_CMC!G25</f>
        <v>23.5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23.3</v>
      </c>
      <c r="G26" s="31">
        <f>Record_CMC!F36</f>
        <v>24</v>
      </c>
      <c r="H26" s="143">
        <f>Record_CMC!G36</f>
        <v>23.9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11.34</v>
      </c>
      <c r="G27" s="25">
        <f>Record_CMC!F38</f>
        <v>16.8</v>
      </c>
      <c r="H27" s="130">
        <f>Record_CMC!G38</f>
        <v>27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9.57</v>
      </c>
      <c r="G28" s="25">
        <f>Record_CMC!F39</f>
        <v>12.72</v>
      </c>
      <c r="H28" s="130">
        <f>Record_CMC!G39</f>
        <v>29.08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15.08</v>
      </c>
      <c r="G29" s="25">
        <f>Record_CMC!F40</f>
        <v>12.06</v>
      </c>
      <c r="H29" s="130">
        <f>Record_CMC!G40</f>
        <v>17.96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8.36</v>
      </c>
      <c r="G30" s="25">
        <f>Record_CMC!F41</f>
        <v>10.85</v>
      </c>
      <c r="H30" s="130">
        <f>Record_CMC!G41</f>
        <v>31.42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14.39</v>
      </c>
      <c r="G31" s="25">
        <f>Record_CMC!F42</f>
        <v>6.47</v>
      </c>
      <c r="H31" s="130">
        <f>Record_CMC!G42</f>
        <v>22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7.58</v>
      </c>
      <c r="G32" s="25">
        <f>Record_CMC!F43</f>
        <v>9.69</v>
      </c>
      <c r="H32" s="156">
        <f>Record_CMC!G43</f>
        <v>19.22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12.98</v>
      </c>
      <c r="G33" s="25">
        <f>Record_CMC!F44</f>
        <v>8.93</v>
      </c>
      <c r="H33" s="130">
        <f>Record_CMC!G44</f>
        <v>16.39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11.328571428571431</v>
      </c>
      <c r="G34" s="25">
        <f>Record_CMC!F46</f>
        <v>11.074285714285717</v>
      </c>
      <c r="H34" s="130">
        <f>Record_CMC!G46</f>
        <v>23.295714285714286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3.1710645214346243</v>
      </c>
      <c r="G35" s="25">
        <f>Record_CMC!F51</f>
        <v>3.0882178247325025</v>
      </c>
      <c r="H35" s="130">
        <f>Record_CMC!G51</f>
        <v>6.7800046100548235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4.346428985407317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99,7x52,1</v>
      </c>
      <c r="G37" s="38" t="str">
        <f>(Record_CMC!F50)&amp; "x" &amp; (Record_CMC!K25)</f>
        <v>99,7x52</v>
      </c>
      <c r="H37" s="145" t="str">
        <f>(Record_CMC!G50)&amp; "x" &amp; (Record_CMC!L25)</f>
        <v>99,7x51,9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2473.9454094292805</v>
      </c>
      <c r="G38" s="37">
        <f>Record_CMC!F49</f>
        <v>2475.1243781094527</v>
      </c>
      <c r="H38" s="146">
        <f>Record_CMC!G49</f>
        <v>2487.4371859296484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18 ; 19,44 and 39,48mm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42971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42972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42943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52.33</v>
      </c>
      <c r="F19" s="87">
        <v>52.15</v>
      </c>
      <c r="G19" s="88">
        <v>51.8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51.94</v>
      </c>
      <c r="F20" s="89">
        <v>51.76</v>
      </c>
      <c r="G20" s="90">
        <v>51.92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52.134999999999998</v>
      </c>
      <c r="F21" s="92">
        <f t="shared" ref="F21:G21" si="0">AVERAGE(F19:F20)</f>
        <v>51.954999999999998</v>
      </c>
      <c r="G21" s="92">
        <f t="shared" si="0"/>
        <v>51.86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23.5</v>
      </c>
      <c r="F25" s="93">
        <v>23.5</v>
      </c>
      <c r="G25" s="94">
        <v>23.5</v>
      </c>
      <c r="H25" s="93"/>
      <c r="I25" s="93"/>
      <c r="J25" s="119">
        <f>ROUND(E21,1)</f>
        <v>52.1</v>
      </c>
      <c r="K25" s="119">
        <f>ROUND(F21,1)</f>
        <v>52</v>
      </c>
      <c r="L25" s="119">
        <f>ROUND(G21,1)</f>
        <v>51.9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17.100000000000001</v>
      </c>
      <c r="F27" s="91">
        <v>18</v>
      </c>
      <c r="G27" s="91">
        <v>17.5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29.5</v>
      </c>
      <c r="F29" s="91">
        <v>31.1</v>
      </c>
      <c r="G29" s="91">
        <v>30.5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42971</v>
      </c>
      <c r="F31" s="117">
        <v>42971</v>
      </c>
      <c r="G31" s="117">
        <v>42971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28.8</v>
      </c>
      <c r="F34" s="91">
        <v>31</v>
      </c>
      <c r="G34" s="91">
        <v>31.9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42972</v>
      </c>
      <c r="F35" s="122">
        <f t="shared" ref="F35:G35" si="2">F31+F30/24</f>
        <v>42972</v>
      </c>
      <c r="G35" s="122">
        <f t="shared" si="2"/>
        <v>42972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23.3</v>
      </c>
      <c r="F36" s="99">
        <v>24</v>
      </c>
      <c r="G36" s="100">
        <v>23.9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23.4</v>
      </c>
      <c r="F37" s="104">
        <f>AVERAGE(F36,F25)</f>
        <v>23.75</v>
      </c>
      <c r="G37" s="104">
        <f>AVERAGE(G36,G25)</f>
        <v>23.7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11.34</v>
      </c>
      <c r="F38" s="95">
        <v>16.8</v>
      </c>
      <c r="G38" s="95">
        <v>27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9.57</v>
      </c>
      <c r="F39" s="87">
        <v>12.72</v>
      </c>
      <c r="G39" s="87">
        <v>29.08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15.08</v>
      </c>
      <c r="F40" s="87">
        <v>12.06</v>
      </c>
      <c r="G40" s="87">
        <v>17.96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8.36</v>
      </c>
      <c r="F41" s="87">
        <v>10.85</v>
      </c>
      <c r="G41" s="87">
        <v>31.42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14.39</v>
      </c>
      <c r="F42" s="87">
        <v>6.47</v>
      </c>
      <c r="G42" s="87">
        <v>22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7.58</v>
      </c>
      <c r="F43" s="87">
        <v>9.69</v>
      </c>
      <c r="G43" s="87">
        <v>19.22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12.98</v>
      </c>
      <c r="F44" s="87">
        <v>8.93</v>
      </c>
      <c r="G44" s="87">
        <v>16.39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18</v>
      </c>
      <c r="F45" s="96">
        <v>19.440000000000001</v>
      </c>
      <c r="G45" s="96">
        <v>39.479999999999997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11.328571428571431</v>
      </c>
      <c r="F46" s="109">
        <f>AVERAGE(F38:F44)</f>
        <v>11.074285714285717</v>
      </c>
      <c r="G46" s="109">
        <f>AVERAGE(G38:G44)</f>
        <v>23.295714285714286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997</v>
      </c>
      <c r="F47" s="102">
        <v>995</v>
      </c>
      <c r="G47" s="102">
        <v>990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594</v>
      </c>
      <c r="F48" s="102">
        <v>593</v>
      </c>
      <c r="G48" s="102">
        <v>592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2473.9454094292805</v>
      </c>
      <c r="F49" s="103">
        <f>1000*F47/(F47-F48)</f>
        <v>2475.1243781094527</v>
      </c>
      <c r="G49" s="103">
        <f>1000*G47/(G47-G48)</f>
        <v>2487.4371859296484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99.7</v>
      </c>
      <c r="F50" s="99">
        <v>99.7</v>
      </c>
      <c r="G50" s="100">
        <v>99.7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3.1710645214346243</v>
      </c>
      <c r="F51" s="107">
        <f>(F46-(((((273+F37)*F21*F46)/(F33-2))^(1/2))*0.0238))*(((273+F37)*F21*0.0239)/((F33-2)*F30))</f>
        <v>3.0882178247325025</v>
      </c>
      <c r="G51" s="107">
        <f>(G46-(((((273+G37)*G21*G46)/(G33-2))^(1/2))*0.0238))*(((273+G37)*G21*0.0239)/((G33-2)*G30))</f>
        <v>6.7800046100548235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2018-03-21T21:00:11Z</dcterms:modified>
</cp:coreProperties>
</file>