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<sst xmlns="http://schemas.openxmlformats.org/spreadsheetml/2006/main" count="132" uniqueCount="127">
  <si>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</si>
  <si>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</si>
  <si>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</si>
  <si>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</si>
  <si>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</si>
  <si>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</si>
  <si>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</si>
  <si>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</si>
  <si>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</si>
  <si>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</si>
  <si>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</si>
  <si>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</si>
  <si>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</si>
  <si>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</si>
  <si>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</si>
  <si>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</si>
  <si>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</si>
  <si>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</si>
  <si>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</si>
  <si>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</si>
  <si>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</si>
  <si>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</si>
  <si>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</si>
  <si>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</si>
  <si>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</si>
  <si>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</si>
  <si>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</si>
  <si>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</si>
  <si>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</si>
  <si>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</si>
  <si>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</si>
  <si>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</si>
  <si>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</si>
  <si>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</si>
  <si>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</si>
  <si>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</si>
  <si>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</si>
  <si>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</si>
  <si>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</si>
  <si>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</si>
  <si>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</si>
  <si>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</si>
  <si>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</si>
  <si>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</si>
  <si>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</si>
  <si>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</si>
  <si>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</si>
  <si>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</si>
  <si>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</si>
  <si>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</si>
  <si>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</si>
  <si>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</si>
  <si>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</si>
  <si>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</si>
  <si>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</si>
  <si>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</si>
  <si>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</si>
  <si>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</si>
  <si>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</si>
  <si>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</si>
  <si>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</si>
  <si>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</si>
  <si>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</si>
  <si>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</si>
  <si>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</si>
  <si>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</si>
  <si>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</si>
  <si>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</si>
  <si>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</si>
  <si>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</si>
  <si>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</si>
  <si>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</si>
  <si>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</si>
  <si>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</si>
  <si>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</si>
  <si>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</si>
  <si>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</si>
  <si>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</si>
  <si>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</si>
  <si>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</si>
  <si>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</si>
  <si>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</si>
  <si>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</si>
  <si>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</si>
  <si>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</si>
  <si>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</si>
  <si>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</si>
  <si>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</si>
  <si>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</si>
  <si>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</si>
  <si>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</si>
  <si>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</si>
  <si>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</si>
  <si>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</si>
  <si>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</si>
  <si>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</si>
  <si>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</si>
  <si>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</si>
  <si>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</si>
  <si>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</si>
  <si>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</si>
  <si>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</si>
  <si>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</si>
  <si>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</si>
  <si>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</si>
  <si>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</si>
  <si>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</si>
  <si>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</si>
  <si>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</si>
  <si>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</si>
  <si>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</si>
  <si>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</si>
  <si>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</si>
  <si>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</si>
  <si>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</si>
  <si>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</si>
  <si>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</si>
  <si>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</si>
  <si>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</si>
  <si>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</si>
  <si>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</si>
  <si>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</si>
  <si>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</si>
  <si>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</si>
  <si>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</si>
  <si>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CMC-1256</t>
  </si>
  <si>
    <t>Deneme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</si>
</sst>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6" zoomScaleNormal="70" zoomScaleSheetLayoutView="100" zoomScalePageLayoutView="70" workbookViewId="0">
      <selection activeCell="F36" sqref="F36:H36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42976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111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111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42944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CMC-1256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42972</v>
      </c>
      <c r="G18" s="40">
        <f>Record_CMC!F31</f>
        <v>42972</v>
      </c>
      <c r="H18" s="141">
        <f>Record_CMC!G31</f>
        <v>42972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19.8</v>
      </c>
      <c r="G22" s="33">
        <f>Record_CMC!F27</f>
        <v>19.8</v>
      </c>
      <c r="H22" s="144">
        <f>Record_CMC!G27</f>
        <v>18.899999999999999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30</v>
      </c>
      <c r="G24" s="25">
        <f>Record_CMC!F34</f>
        <v>29.9</v>
      </c>
      <c r="H24" s="130">
        <f>Record_CMC!G34</f>
        <v>27.1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23.2</v>
      </c>
      <c r="G25" s="31">
        <f>Record_CMC!F25</f>
        <v>23.2</v>
      </c>
      <c r="H25" s="143">
        <f>Record_CMC!G25</f>
        <v>23.2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23.7</v>
      </c>
      <c r="G26" s="31">
        <f>Record_CMC!F36</f>
        <v>23.9</v>
      </c>
      <c r="H26" s="143">
        <f>Record_CMC!G36</f>
        <v>24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10.8</v>
      </c>
      <c r="G27" s="25">
        <f>Record_CMC!F38</f>
        <v>4.4400000000000004</v>
      </c>
      <c r="H27" s="130">
        <f>Record_CMC!G38</f>
        <v>13.19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15.91</v>
      </c>
      <c r="G28" s="25">
        <f>Record_CMC!F39</f>
        <v>13.61</v>
      </c>
      <c r="H28" s="130">
        <f>Record_CMC!G39</f>
        <v>12.64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11.61</v>
      </c>
      <c r="G29" s="25">
        <f>Record_CMC!F40</f>
        <v>9.6</v>
      </c>
      <c r="H29" s="130">
        <f>Record_CMC!G40</f>
        <v>14.42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10.97</v>
      </c>
      <c r="G30" s="25">
        <f>Record_CMC!F41</f>
        <v>18.22</v>
      </c>
      <c r="H30" s="130">
        <f>Record_CMC!G41</f>
        <v>11.88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13.64</v>
      </c>
      <c r="G31" s="25">
        <f>Record_CMC!F42</f>
        <v>10.86</v>
      </c>
      <c r="H31" s="130">
        <f>Record_CMC!G42</f>
        <v>13.75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11.16</v>
      </c>
      <c r="G32" s="25">
        <f>Record_CMC!F43</f>
        <v>13.06</v>
      </c>
      <c r="H32" s="156">
        <f>Record_CMC!G43</f>
        <v>10.09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11.24</v>
      </c>
      <c r="G33" s="25">
        <f>Record_CMC!F44</f>
        <v>9.26</v>
      </c>
      <c r="H33" s="130">
        <f>Record_CMC!G44</f>
        <v>12.14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12.19</v>
      </c>
      <c r="G34" s="25">
        <f>Record_CMC!F46</f>
        <v>11.292857142857143</v>
      </c>
      <c r="H34" s="130">
        <f>Record_CMC!G46</f>
        <v>12.587142857142856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3.4290414036278176</v>
      </c>
      <c r="G35" s="25">
        <f>Record_CMC!F51</f>
        <v>3.1407289280073853</v>
      </c>
      <c r="H35" s="130">
        <f>Record_CMC!G51</f>
        <v>3.4851491224913467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3.3516398180421834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99,7x52,1</v>
      </c>
      <c r="G37" s="38" t="str">
        <f>(Record_CMC!F50)&amp; "x" &amp; (Record_CMC!K25)</f>
        <v>99,7x51,8</v>
      </c>
      <c r="H37" s="145" t="str">
        <f>(Record_CMC!G50)&amp; "x" &amp; (Record_CMC!L25)</f>
        <v>99,7x51,1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2490.049751243781</v>
      </c>
      <c r="G38" s="37">
        <f>Record_CMC!F49</f>
        <v>2481.4814814814813</v>
      </c>
      <c r="H38" s="146">
        <f>Record_CMC!G49</f>
        <v>2482.6732673267325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16,14 ; 18,46 and 16,28mm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42972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42976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42944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51.88</v>
      </c>
      <c r="F19" s="87">
        <v>51.62</v>
      </c>
      <c r="G19" s="88">
        <v>50.95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52.34</v>
      </c>
      <c r="F20" s="89">
        <v>51.9</v>
      </c>
      <c r="G20" s="90">
        <v>51.22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52.11</v>
      </c>
      <c r="F21" s="92">
        <f t="shared" ref="F21:G21" si="0">AVERAGE(F19:F20)</f>
        <v>51.76</v>
      </c>
      <c r="G21" s="92">
        <f t="shared" si="0"/>
        <v>51.085000000000001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23.2</v>
      </c>
      <c r="F25" s="93">
        <v>23.2</v>
      </c>
      <c r="G25" s="94">
        <v>23.2</v>
      </c>
      <c r="H25" s="93"/>
      <c r="I25" s="93"/>
      <c r="J25" s="119">
        <f>ROUND(E21,1)</f>
        <v>52.1</v>
      </c>
      <c r="K25" s="119">
        <f>ROUND(F21,1)</f>
        <v>51.8</v>
      </c>
      <c r="L25" s="119">
        <f>ROUND(G21,1)</f>
        <v>51.1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19.8</v>
      </c>
      <c r="F27" s="91">
        <v>19.8</v>
      </c>
      <c r="G27" s="91">
        <v>18.899999999999999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34.799999999999997</v>
      </c>
      <c r="F29" s="91">
        <v>34.5</v>
      </c>
      <c r="G29" s="91">
        <v>32.6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42972</v>
      </c>
      <c r="F31" s="117">
        <v>42972</v>
      </c>
      <c r="G31" s="117">
        <v>42972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30</v>
      </c>
      <c r="F34" s="91">
        <v>29.9</v>
      </c>
      <c r="G34" s="91">
        <v>27.1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42973</v>
      </c>
      <c r="F35" s="122">
        <f t="shared" ref="F35:G35" si="2">F31+F30/24</f>
        <v>42973</v>
      </c>
      <c r="G35" s="122">
        <f t="shared" si="2"/>
        <v>42973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23.7</v>
      </c>
      <c r="F36" s="99">
        <v>23.9</v>
      </c>
      <c r="G36" s="100">
        <v>24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23.45</v>
      </c>
      <c r="F37" s="104">
        <f>AVERAGE(F36,F25)</f>
        <v>23.549999999999997</v>
      </c>
      <c r="G37" s="104">
        <f>AVERAGE(G36,G25)</f>
        <v>23.6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10.8</v>
      </c>
      <c r="F38" s="95">
        <v>4.4400000000000004</v>
      </c>
      <c r="G38" s="95">
        <v>13.19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15.91</v>
      </c>
      <c r="F39" s="87">
        <v>13.61</v>
      </c>
      <c r="G39" s="87">
        <v>12.64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11.61</v>
      </c>
      <c r="F40" s="87">
        <v>9.6</v>
      </c>
      <c r="G40" s="87">
        <v>14.42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10.97</v>
      </c>
      <c r="F41" s="87">
        <v>18.22</v>
      </c>
      <c r="G41" s="87">
        <v>11.88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13.64</v>
      </c>
      <c r="F42" s="87">
        <v>10.86</v>
      </c>
      <c r="G42" s="87">
        <v>13.75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11.16</v>
      </c>
      <c r="F43" s="87">
        <v>13.06</v>
      </c>
      <c r="G43" s="87">
        <v>10.09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11.24</v>
      </c>
      <c r="F44" s="87">
        <v>9.26</v>
      </c>
      <c r="G44" s="87">
        <v>12.14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16.14</v>
      </c>
      <c r="F45" s="96">
        <v>18.46</v>
      </c>
      <c r="G45" s="96">
        <v>16.28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12.19</v>
      </c>
      <c r="F46" s="109">
        <f>AVERAGE(F38:F44)</f>
        <v>11.292857142857143</v>
      </c>
      <c r="G46" s="109">
        <f>AVERAGE(G38:G44)</f>
        <v>12.587142857142856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1001</v>
      </c>
      <c r="F47" s="102">
        <v>1005</v>
      </c>
      <c r="G47" s="102">
        <v>1003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599</v>
      </c>
      <c r="F48" s="102">
        <v>600</v>
      </c>
      <c r="G48" s="102">
        <v>599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2490.049751243781</v>
      </c>
      <c r="F49" s="103">
        <f>1000*F47/(F47-F48)</f>
        <v>2481.4814814814813</v>
      </c>
      <c r="G49" s="103">
        <f>1000*G47/(G47-G48)</f>
        <v>2482.6732673267325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99.7</v>
      </c>
      <c r="F50" s="99">
        <v>99.7</v>
      </c>
      <c r="G50" s="100">
        <v>99.7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3.4290414036278176</v>
      </c>
      <c r="F51" s="107">
        <f>(F46-(((((273+F37)*F21*F46)/(F33-2))^(1/2))*0.0238))*(((273+F37)*F21*0.0239)/((F33-2)*F30))</f>
        <v>3.1407289280073853</v>
      </c>
      <c r="G51" s="107">
        <f>(G46-(((((273+G37)*G21*G46)/(G33-2))^(1/2))*0.0238))*(((273+G37)*G21*0.0239)/((G33-2)*G30))</f>
        <v>3.4851491224913467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2018-03-21T21:00:16Z</dcterms:modified>
</cp:coreProperties>
</file>