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7" l="1"/>
  <c r="E37" i="17"/>
  <c r="E21" i="17"/>
  <c r="E51" i="17"/>
  <c r="F35" i="14"/>
  <c r="F46" i="17"/>
  <c r="F37" i="17"/>
  <c r="F21" i="17"/>
  <c r="F51" i="17"/>
  <c r="G35" i="14"/>
  <c r="G46" i="17"/>
  <c r="G37" i="17"/>
  <c r="G21" i="17"/>
  <c r="G51" i="17"/>
  <c r="H35" i="14"/>
  <c r="E10" i="14"/>
  <c r="E13" i="14"/>
  <c r="E12" i="14"/>
  <c r="E11" i="14"/>
  <c r="E9" i="14"/>
  <c r="E14" i="14"/>
  <c r="H32" i="14"/>
  <c r="E49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G49" i="17"/>
  <c r="H38" i="14"/>
  <c r="F49" i="17"/>
  <c r="G38" i="14"/>
  <c r="K25" i="17"/>
  <c r="G37" i="14"/>
  <c r="L25" i="17"/>
  <c r="H37" i="14"/>
  <c r="J25" i="17"/>
  <c r="F37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<sst xmlns="http://schemas.openxmlformats.org/spreadsheetml/2006/main" count="132" uniqueCount="127">
  <si>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</si>
  <si>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</si>
  <si>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</si>
  <si>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</si>
  <si>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</si>
  <si>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</si>
  <si>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</si>
  <si>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</si>
  <si>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</si>
  <si>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</si>
  <si>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</si>
  <si>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</si>
  <si>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</si>
  <si>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</si>
  <si>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</si>
  <si>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</si>
  <si>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</si>
  <si>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</si>
  <si>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</si>
  <si>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</si>
  <si>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</si>
  <si>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</si>
  <si>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</si>
  <si>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</si>
  <si>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</si>
  <si>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</si>
  <si>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</si>
  <si>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</si>
  <si>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</si>
  <si>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</si>
  <si>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</si>
  <si>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</si>
  <si>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</si>
  <si>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</si>
  <si>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</si>
  <si>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</si>
  <si>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</si>
  <si>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</si>
  <si>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</si>
  <si>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</si>
  <si>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</si>
  <si>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</si>
  <si>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</si>
  <si>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</si>
  <si>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</si>
  <si>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</si>
  <si>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</si>
  <si>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</si>
  <si>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</si>
  <si>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</si>
  <si>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</si>
  <si>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</si>
  <si>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</si>
  <si>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</si>
  <si>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</si>
  <si>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</si>
  <si>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</si>
  <si>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</si>
  <si>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</si>
  <si>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</si>
  <si>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</si>
  <si>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</si>
  <si>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</si>
  <si>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</si>
  <si>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</si>
  <si>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</si>
  <si>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</si>
  <si>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</si>
  <si>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</si>
  <si>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</si>
  <si>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</si>
  <si>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</si>
  <si>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</si>
  <si>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</si>
  <si>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</si>
  <si>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</si>
  <si>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</si>
  <si>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</si>
  <si>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</si>
  <si>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</si>
  <si>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</si>
  <si>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</si>
  <si>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</si>
  <si>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</si>
  <si>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</si>
  <si>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</si>
  <si>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</si>
  <si>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</si>
  <si>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</si>
  <si>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</si>
  <si>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</si>
  <si>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</si>
  <si>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</si>
  <si>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</si>
  <si>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</si>
  <si>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</si>
  <si>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</si>
  <si>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</si>
  <si>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</si>
  <si>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</si>
  <si>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</si>
  <si>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</si>
  <si>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</si>
  <si>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</si>
  <si>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</si>
  <si>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</si>
  <si>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</si>
  <si>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</si>
  <si>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</si>
  <si>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</si>
  <si>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</si>
  <si>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</si>
  <si>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</si>
  <si>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</si>
  <si>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</si>
  <si>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</si>
  <si>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</si>
  <si>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</si>
  <si>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</si>
  <si>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</si>
  <si>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</si>
  <si>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</si>
  <si>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</si>
  <si>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</si>
  <si>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</si>
  <si>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CMC-1258</t>
  </si>
  <si>
    <t>Deneme 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</si>
</sst>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6" zoomScaleNormal="70" zoomScaleSheetLayoutView="100" zoomScalePageLayoutView="70" workbookViewId="0">
      <selection activeCell="F35" sqref="F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42976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115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115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42945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CMC-1258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42975</v>
      </c>
      <c r="G18" s="40">
        <f>Record_CMC!F31</f>
        <v>42975</v>
      </c>
      <c r="H18" s="141">
        <f>Record_CMC!G31</f>
        <v>42975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30</v>
      </c>
      <c r="G19" s="118">
        <f>Record_CMC!F32</f>
        <v>30</v>
      </c>
      <c r="H19" s="142">
        <f>Record_CMC!G32</f>
        <v>30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15.2</v>
      </c>
      <c r="G22" s="33">
        <f>Record_CMC!F27</f>
        <v>15.6</v>
      </c>
      <c r="H22" s="144">
        <f>Record_CMC!G27</f>
        <v>15.6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21.8</v>
      </c>
      <c r="G24" s="25">
        <f>Record_CMC!F34</f>
        <v>20.04</v>
      </c>
      <c r="H24" s="130">
        <f>Record_CMC!G34</f>
        <v>20.76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22.5</v>
      </c>
      <c r="G25" s="31">
        <f>Record_CMC!F25</f>
        <v>22.5</v>
      </c>
      <c r="H25" s="143">
        <f>Record_CMC!G25</f>
        <v>22.5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23.8</v>
      </c>
      <c r="G26" s="31">
        <f>Record_CMC!F36</f>
        <v>23.7</v>
      </c>
      <c r="H26" s="143">
        <f>Record_CMC!G36</f>
        <v>23.4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7.21</v>
      </c>
      <c r="G27" s="25">
        <f>Record_CMC!F38</f>
        <v>22.16</v>
      </c>
      <c r="H27" s="130">
        <f>Record_CMC!G38</f>
        <v>11.56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12.38</v>
      </c>
      <c r="G28" s="25">
        <f>Record_CMC!F39</f>
        <v>17.43</v>
      </c>
      <c r="H28" s="130">
        <f>Record_CMC!G39</f>
        <v>8.06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9.94</v>
      </c>
      <c r="G29" s="25">
        <f>Record_CMC!F40</f>
        <v>19.010000000000002</v>
      </c>
      <c r="H29" s="130">
        <f>Record_CMC!G40</f>
        <v>10.7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18.420000000000002</v>
      </c>
      <c r="G30" s="25">
        <f>Record_CMC!F41</f>
        <v>15.54</v>
      </c>
      <c r="H30" s="130">
        <f>Record_CMC!G41</f>
        <v>10.33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10.06</v>
      </c>
      <c r="G31" s="25">
        <f>Record_CMC!F42</f>
        <v>14.18</v>
      </c>
      <c r="H31" s="130">
        <f>Record_CMC!G42</f>
        <v>12.87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19.29</v>
      </c>
      <c r="G32" s="25">
        <f>Record_CMC!F43</f>
        <v>19.82</v>
      </c>
      <c r="H32" s="156">
        <f>Record_CMC!G43</f>
        <v>6.97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12.15</v>
      </c>
      <c r="G33" s="25">
        <f>Record_CMC!F44</f>
        <v>14.09</v>
      </c>
      <c r="H33" s="130">
        <f>Record_CMC!G44</f>
        <v>13.15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12.77857142857143</v>
      </c>
      <c r="G34" s="25">
        <f>Record_CMC!F46</f>
        <v>17.461428571428574</v>
      </c>
      <c r="H34" s="130">
        <f>Record_CMC!G46</f>
        <v>10.52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3.5909478599793032</v>
      </c>
      <c r="G35" s="25">
        <f>Record_CMC!F51</f>
        <v>5.0138586206194455</v>
      </c>
      <c r="H35" s="130">
        <f>Record_CMC!G51</f>
        <v>2.910219728554321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3.8383420697176898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99,8x51,9</v>
      </c>
      <c r="G37" s="38" t="str">
        <f>(Record_CMC!F50)&amp; "x" &amp; (Record_CMC!K25)</f>
        <v>99,8x52,1</v>
      </c>
      <c r="H37" s="145" t="str">
        <f>(Record_CMC!G50)&amp; "x" &amp; (Record_CMC!L25)</f>
        <v>99,8x51,9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2483.8709677419356</v>
      </c>
      <c r="G38" s="37">
        <f>Record_CMC!F49</f>
        <v>2488.778054862843</v>
      </c>
      <c r="H38" s="146">
        <f>Record_CMC!G49</f>
        <v>2485.0746268656717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26,55 ; 23,74 and 14,81mm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42975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42976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42945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52.44</v>
      </c>
      <c r="F19" s="87">
        <v>52.1</v>
      </c>
      <c r="G19" s="88">
        <v>51.96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51.41</v>
      </c>
      <c r="F20" s="89">
        <v>52.01</v>
      </c>
      <c r="G20" s="90">
        <v>51.76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51.924999999999997</v>
      </c>
      <c r="F21" s="92">
        <f t="shared" ref="F21:G21" si="0">AVERAGE(F19:F20)</f>
        <v>52.055</v>
      </c>
      <c r="G21" s="92">
        <f t="shared" si="0"/>
        <v>51.86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22.5</v>
      </c>
      <c r="F25" s="93">
        <v>22.5</v>
      </c>
      <c r="G25" s="94">
        <v>22.5</v>
      </c>
      <c r="H25" s="93"/>
      <c r="I25" s="93"/>
      <c r="J25" s="119">
        <f>ROUND(E21,1)</f>
        <v>51.9</v>
      </c>
      <c r="K25" s="119">
        <f>ROUND(F21,1)</f>
        <v>52.1</v>
      </c>
      <c r="L25" s="119">
        <f>ROUND(G21,1)</f>
        <v>51.9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15.2</v>
      </c>
      <c r="F27" s="91">
        <v>15.6</v>
      </c>
      <c r="G27" s="91">
        <v>15.6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24.8</v>
      </c>
      <c r="F29" s="91">
        <v>25.1</v>
      </c>
      <c r="G29" s="91">
        <v>24.7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42975</v>
      </c>
      <c r="F31" s="117">
        <v>42975</v>
      </c>
      <c r="G31" s="117">
        <v>42975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30</v>
      </c>
      <c r="F32" s="116">
        <f t="shared" ref="F32:G32" si="1">F31-$E$11</f>
        <v>30</v>
      </c>
      <c r="G32" s="116">
        <f t="shared" si="1"/>
        <v>30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21.8</v>
      </c>
      <c r="F34" s="91">
        <v>20.04</v>
      </c>
      <c r="G34" s="91">
        <v>20.76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42976</v>
      </c>
      <c r="F35" s="122">
        <f t="shared" ref="F35:G35" si="2">F31+F30/24</f>
        <v>42976</v>
      </c>
      <c r="G35" s="122">
        <f t="shared" si="2"/>
        <v>42976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23.8</v>
      </c>
      <c r="F36" s="99">
        <v>23.7</v>
      </c>
      <c r="G36" s="100">
        <v>23.4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23.15</v>
      </c>
      <c r="F37" s="104">
        <f>AVERAGE(F36,F25)</f>
        <v>23.1</v>
      </c>
      <c r="G37" s="104">
        <f>AVERAGE(G36,G25)</f>
        <v>22.95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7.21</v>
      </c>
      <c r="F38" s="95">
        <v>22.16</v>
      </c>
      <c r="G38" s="95">
        <v>11.56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12.38</v>
      </c>
      <c r="F39" s="87">
        <v>17.43</v>
      </c>
      <c r="G39" s="87">
        <v>8.06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9.94</v>
      </c>
      <c r="F40" s="87">
        <v>19.010000000000002</v>
      </c>
      <c r="G40" s="87">
        <v>10.7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18.420000000000002</v>
      </c>
      <c r="F41" s="87">
        <v>15.54</v>
      </c>
      <c r="G41" s="87">
        <v>10.33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10.06</v>
      </c>
      <c r="F42" s="87">
        <v>14.18</v>
      </c>
      <c r="G42" s="87">
        <v>12.87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19.29</v>
      </c>
      <c r="F43" s="87">
        <v>19.82</v>
      </c>
      <c r="G43" s="87">
        <v>6.97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12.15</v>
      </c>
      <c r="F44" s="87">
        <v>14.09</v>
      </c>
      <c r="G44" s="87">
        <v>13.15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26.55</v>
      </c>
      <c r="F45" s="96">
        <v>23.74</v>
      </c>
      <c r="G45" s="96">
        <v>14.81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12.77857142857143</v>
      </c>
      <c r="F46" s="109">
        <f>AVERAGE(F38:F44)</f>
        <v>17.461428571428574</v>
      </c>
      <c r="G46" s="109">
        <f>AVERAGE(G38:G44)</f>
        <v>10.52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1001</v>
      </c>
      <c r="F47" s="102">
        <v>998</v>
      </c>
      <c r="G47" s="102">
        <v>999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598</v>
      </c>
      <c r="F48" s="102">
        <v>597</v>
      </c>
      <c r="G48" s="102">
        <v>597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2483.8709677419356</v>
      </c>
      <c r="F49" s="103">
        <f>1000*F47/(F47-F48)</f>
        <v>2488.778054862843</v>
      </c>
      <c r="G49" s="103">
        <f>1000*G47/(G47-G48)</f>
        <v>2485.0746268656717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99.8</v>
      </c>
      <c r="F50" s="99">
        <v>99.8</v>
      </c>
      <c r="G50" s="100">
        <v>99.8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3.5909478599793032</v>
      </c>
      <c r="F51" s="107">
        <f>(F46-(((((273+F37)*F21*F46)/(F33-2))^(1/2))*0.0238))*(((273+F37)*F21*0.0239)/((F33-2)*F30))</f>
        <v>5.0138586206194455</v>
      </c>
      <c r="G51" s="107">
        <f>(G46-(((((273+G37)*G21*G46)/(G33-2))^(1/2))*0.0238))*(((273+G37)*G21*0.0239)/((G33-2)*G30))</f>
        <v>2.910219728554321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2018-03-21T21:00:22Z</dcterms:modified>
</cp:coreProperties>
</file>