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<sst xmlns="http://schemas.openxmlformats.org/spreadsheetml/2006/main" count="132" uniqueCount="127">
  <si>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</si>
  <si>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</si>
  <si>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</si>
  <si>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</si>
  <si>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</si>
  <si>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</si>
  <si>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</si>
  <si>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</si>
  <si>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</si>
  <si>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</si>
  <si>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</si>
  <si>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</si>
  <si>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</si>
  <si>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</si>
  <si>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</si>
  <si>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</si>
  <si>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</si>
  <si>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</si>
  <si>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</si>
  <si>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</si>
  <si>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</si>
  <si>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</si>
  <si>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</si>
  <si>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</si>
  <si>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</si>
  <si>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</si>
  <si>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</si>
  <si>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</si>
  <si>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</si>
  <si>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</si>
  <si>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</si>
  <si>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</si>
  <si>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</si>
  <si>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</si>
  <si>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</si>
  <si>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</si>
  <si>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</si>
  <si>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</si>
  <si>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</si>
  <si>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</si>
  <si>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</si>
  <si>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</si>
  <si>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</si>
  <si>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</si>
  <si>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</si>
  <si>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</si>
  <si>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</si>
  <si>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</si>
  <si>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</si>
  <si>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</si>
  <si>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</si>
  <si>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</si>
  <si>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</si>
  <si>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</si>
  <si>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</si>
  <si>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</si>
  <si>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</si>
  <si>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</si>
  <si>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</si>
  <si>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</si>
  <si>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</si>
  <si>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</si>
  <si>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</si>
  <si>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</si>
  <si>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</si>
  <si>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</si>
  <si>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</si>
  <si>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</si>
  <si>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</si>
  <si>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</si>
  <si>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</si>
  <si>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</si>
  <si>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</si>
  <si>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</si>
  <si>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</si>
  <si>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</si>
  <si>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</si>
  <si>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</si>
  <si>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</si>
  <si>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</si>
  <si>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</si>
  <si>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</si>
  <si>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</si>
  <si>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</si>
  <si>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</si>
  <si>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</si>
  <si>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</si>
  <si>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</si>
  <si>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</si>
  <si>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</si>
  <si>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</si>
  <si>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</si>
  <si>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</si>
  <si>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</si>
  <si>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</si>
  <si>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</si>
  <si>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</si>
  <si>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</si>
  <si>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</si>
  <si>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</si>
  <si>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</si>
  <si>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</si>
  <si>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</si>
  <si>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</si>
  <si>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</si>
  <si>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</si>
  <si>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</si>
  <si>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</si>
  <si>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</si>
  <si>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</si>
  <si>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</si>
  <si>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</si>
  <si>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</si>
  <si>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</si>
  <si>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</si>
  <si>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</si>
  <si>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</si>
  <si>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</si>
  <si>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</si>
  <si>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</si>
  <si>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</si>
  <si>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</si>
  <si>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</si>
  <si>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</si>
  <si>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</si>
  <si>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CMC-1261</t>
  </si>
  <si>
    <t>Deneme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</si>
</sst>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6" zoomScaleNormal="70" zoomScaleSheetLayoutView="100" zoomScalePageLayoutView="70" workbookViewId="0">
      <selection activeCell="G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42976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130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130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42947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CMC-1261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42975</v>
      </c>
      <c r="G18" s="40">
        <f>Record_CMC!F31</f>
        <v>42975</v>
      </c>
      <c r="H18" s="141">
        <f>Record_CMC!G31</f>
        <v>42975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40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25.7</v>
      </c>
      <c r="G22" s="33">
        <f>Record_CMC!F27</f>
        <v>25.3</v>
      </c>
      <c r="H22" s="144">
        <f>Record_CMC!G27</f>
        <v>26.4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30.5</v>
      </c>
      <c r="G24" s="25">
        <f>Record_CMC!F34</f>
        <v>37.200000000000003</v>
      </c>
      <c r="H24" s="130">
        <f>Record_CMC!G34</f>
        <v>33.700000000000003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22.5</v>
      </c>
      <c r="G25" s="31">
        <f>Record_CMC!F25</f>
        <v>22.5</v>
      </c>
      <c r="H25" s="143">
        <f>Record_CMC!G25</f>
        <v>22.5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23.5</v>
      </c>
      <c r="G26" s="31">
        <f>Record_CMC!F36</f>
        <v>23.8</v>
      </c>
      <c r="H26" s="143">
        <f>Record_CMC!G36</f>
        <v>23.9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19.63</v>
      </c>
      <c r="G27" s="25">
        <f>Record_CMC!F38</f>
        <v>32</v>
      </c>
      <c r="H27" s="130">
        <f>Record_CMC!G38</f>
        <v>13.51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16.41</v>
      </c>
      <c r="G28" s="25">
        <f>Record_CMC!F39</f>
        <v>29.67</v>
      </c>
      <c r="H28" s="130">
        <f>Record_CMC!G39</f>
        <v>12.23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19.690000000000001</v>
      </c>
      <c r="G29" s="25">
        <f>Record_CMC!F40</f>
        <v>27.38</v>
      </c>
      <c r="H29" s="130">
        <f>Record_CMC!G40</f>
        <v>13.06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16.309999999999999</v>
      </c>
      <c r="G30" s="25">
        <f>Record_CMC!F41</f>
        <v>26.94</v>
      </c>
      <c r="H30" s="130">
        <f>Record_CMC!G41</f>
        <v>16.12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13.91</v>
      </c>
      <c r="G31" s="25">
        <f>Record_CMC!F42</f>
        <v>25.56</v>
      </c>
      <c r="H31" s="130">
        <f>Record_CMC!G42</f>
        <v>10.29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14.49</v>
      </c>
      <c r="G32" s="25">
        <f>Record_CMC!F43</f>
        <v>18.21</v>
      </c>
      <c r="H32" s="156">
        <f>Record_CMC!G43</f>
        <v>12.32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14.96</v>
      </c>
      <c r="G33" s="25">
        <f>Record_CMC!F44</f>
        <v>23.96</v>
      </c>
      <c r="H33" s="130">
        <f>Record_CMC!G44</f>
        <v>10.72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16.485714285714288</v>
      </c>
      <c r="G34" s="25">
        <f>Record_CMC!F46</f>
        <v>26.245714285714286</v>
      </c>
      <c r="H34" s="130">
        <f>Record_CMC!G46</f>
        <v>12.607142857142858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5.8563265304251324</v>
      </c>
      <c r="G35" s="25">
        <f>Record_CMC!F51</f>
        <v>9.5137909746196048</v>
      </c>
      <c r="H35" s="130">
        <f>Record_CMC!G51</f>
        <v>4.3117198474885461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6.5606124508444275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100x51,9</v>
      </c>
      <c r="G37" s="38" t="str">
        <f>(Record_CMC!F50)&amp; "x" &amp; (Record_CMC!K25)</f>
        <v>100x51,5</v>
      </c>
      <c r="H37" s="145" t="str">
        <f>(Record_CMC!G50)&amp; "x" &amp; (Record_CMC!L25)</f>
        <v>100x50,8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2441.6873449131513</v>
      </c>
      <c r="G38" s="37">
        <f>Record_CMC!F49</f>
        <v>2432.4324324324325</v>
      </c>
      <c r="H38" s="146">
        <f>Record_CMC!G49</f>
        <v>2437.037037037037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21,87 ; 32,56 and 17,66mm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42975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42976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42947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51.89</v>
      </c>
      <c r="F19" s="87">
        <v>51.1</v>
      </c>
      <c r="G19" s="88">
        <v>51.27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51.94</v>
      </c>
      <c r="F20" s="89">
        <v>51.9</v>
      </c>
      <c r="G20" s="90">
        <v>50.42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51.914999999999999</v>
      </c>
      <c r="F21" s="92">
        <f t="shared" ref="F21:G21" si="0">AVERAGE(F19:F20)</f>
        <v>51.5</v>
      </c>
      <c r="G21" s="92">
        <f t="shared" si="0"/>
        <v>50.844999999999999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22.5</v>
      </c>
      <c r="F25" s="93">
        <v>22.5</v>
      </c>
      <c r="G25" s="94">
        <v>22.5</v>
      </c>
      <c r="H25" s="93"/>
      <c r="I25" s="93"/>
      <c r="J25" s="119">
        <f>ROUND(E21,1)</f>
        <v>51.9</v>
      </c>
      <c r="K25" s="119">
        <f>ROUND(F21,1)</f>
        <v>51.5</v>
      </c>
      <c r="L25" s="119">
        <f>ROUND(G21,1)</f>
        <v>50.8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25.7</v>
      </c>
      <c r="F27" s="91">
        <v>25.3</v>
      </c>
      <c r="G27" s="91">
        <v>26.4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40</v>
      </c>
      <c r="F28" s="120">
        <v>40</v>
      </c>
      <c r="G28" s="121">
        <v>40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34.299999999999997</v>
      </c>
      <c r="F29" s="91">
        <v>34.799999999999997</v>
      </c>
      <c r="G29" s="91">
        <v>36.299999999999997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42975</v>
      </c>
      <c r="F31" s="117">
        <v>42975</v>
      </c>
      <c r="G31" s="117">
        <v>42975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40</v>
      </c>
      <c r="F33" s="97">
        <v>40</v>
      </c>
      <c r="G33" s="98">
        <v>40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30.5</v>
      </c>
      <c r="F34" s="91">
        <v>37.200000000000003</v>
      </c>
      <c r="G34" s="91">
        <v>33.700000000000003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42976</v>
      </c>
      <c r="F35" s="122">
        <f t="shared" ref="F35:G35" si="2">F31+F30/24</f>
        <v>42976</v>
      </c>
      <c r="G35" s="122">
        <f t="shared" si="2"/>
        <v>42976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23.5</v>
      </c>
      <c r="F36" s="99">
        <v>23.8</v>
      </c>
      <c r="G36" s="100">
        <v>23.9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</v>
      </c>
      <c r="F37" s="104">
        <f>AVERAGE(F36,F25)</f>
        <v>23.15</v>
      </c>
      <c r="G37" s="104">
        <f>AVERAGE(G36,G25)</f>
        <v>23.2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19.63</v>
      </c>
      <c r="F38" s="95">
        <v>32</v>
      </c>
      <c r="G38" s="95">
        <v>13.51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16.41</v>
      </c>
      <c r="F39" s="87">
        <v>29.67</v>
      </c>
      <c r="G39" s="87">
        <v>12.23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19.690000000000001</v>
      </c>
      <c r="F40" s="87">
        <v>27.38</v>
      </c>
      <c r="G40" s="87">
        <v>13.06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16.309999999999999</v>
      </c>
      <c r="F41" s="87">
        <v>26.94</v>
      </c>
      <c r="G41" s="87">
        <v>16.12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13.91</v>
      </c>
      <c r="F42" s="87">
        <v>25.56</v>
      </c>
      <c r="G42" s="87">
        <v>10.29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14.49</v>
      </c>
      <c r="F43" s="87">
        <v>18.21</v>
      </c>
      <c r="G43" s="87">
        <v>12.32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14.96</v>
      </c>
      <c r="F44" s="87">
        <v>23.96</v>
      </c>
      <c r="G44" s="87">
        <v>10.72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21.87</v>
      </c>
      <c r="F45" s="96">
        <v>32.56</v>
      </c>
      <c r="G45" s="96">
        <v>17.66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16.485714285714288</v>
      </c>
      <c r="F46" s="109">
        <f>AVERAGE(F38:F44)</f>
        <v>26.245714285714286</v>
      </c>
      <c r="G46" s="109">
        <f>AVERAGE(G38:G44)</f>
        <v>12.607142857142858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984</v>
      </c>
      <c r="F47" s="102">
        <v>990</v>
      </c>
      <c r="G47" s="102">
        <v>987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581</v>
      </c>
      <c r="F48" s="102">
        <v>583</v>
      </c>
      <c r="G48" s="102">
        <v>582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2441.6873449131513</v>
      </c>
      <c r="F49" s="103">
        <f>1000*F47/(F47-F48)</f>
        <v>2432.4324324324325</v>
      </c>
      <c r="G49" s="103">
        <f>1000*G47/(G47-G48)</f>
        <v>2437.037037037037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100</v>
      </c>
      <c r="F50" s="99">
        <v>100</v>
      </c>
      <c r="G50" s="100">
        <v>100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5.8563265304251324</v>
      </c>
      <c r="F51" s="107">
        <f>(F46-(((((273+F37)*F21*F46)/(F33-2))^(1/2))*0.0238))*(((273+F37)*F21*0.0239)/((F33-2)*F30))</f>
        <v>9.5137909746196048</v>
      </c>
      <c r="G51" s="107">
        <f>(G46-(((((273+G37)*G21*G46)/(G33-2))^(1/2))*0.0238))*(((273+G37)*G21*0.0239)/((G33-2)*G30))</f>
        <v>4.3117198474885461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2018-03-21T21:00:29Z</dcterms:modified>
</cp:coreProperties>
</file>