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L25" i="17"/>
  <c r="H37" i="14"/>
  <c r="G51" i="17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<sst xmlns="http://schemas.openxmlformats.org/spreadsheetml/2006/main" count="132" uniqueCount="127">
  <si>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</si>
  <si>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</si>
  <si>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</si>
  <si>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</si>
  <si>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</si>
  <si>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</si>
  <si>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</si>
  <si>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</si>
  <si>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</si>
  <si>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</si>
  <si>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</si>
  <si>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</si>
  <si>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</si>
  <si>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</si>
  <si>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</si>
  <si>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</si>
  <si>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</si>
  <si>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</si>
  <si>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</si>
  <si>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</si>
  <si>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</si>
  <si>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</si>
  <si>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</si>
  <si>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</si>
  <si>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</si>
  <si>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</si>
  <si>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</si>
  <si>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</si>
  <si>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</si>
  <si>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</si>
  <si>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</si>
  <si>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</si>
  <si>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</si>
  <si>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</si>
  <si>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</si>
  <si>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</si>
  <si>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</si>
  <si>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</si>
  <si>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</si>
  <si>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</si>
  <si>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</si>
  <si>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</si>
  <si>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</si>
  <si>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</si>
  <si>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</si>
  <si>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</si>
  <si>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</si>
  <si>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</si>
  <si>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</si>
  <si>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</si>
  <si>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</si>
  <si>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</si>
  <si>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</si>
  <si>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</si>
  <si>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</si>
  <si>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</si>
  <si>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</si>
  <si>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</si>
  <si>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</si>
  <si>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</si>
  <si>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</si>
  <si>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</si>
  <si>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</si>
  <si>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</si>
  <si>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</si>
  <si>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</si>
  <si>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</si>
  <si>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</si>
  <si>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</si>
  <si>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</si>
  <si>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</si>
  <si>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</si>
  <si>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</si>
  <si>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</si>
  <si>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</si>
  <si>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</si>
  <si>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</si>
  <si>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</si>
  <si>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</si>
  <si>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</si>
  <si>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</si>
  <si>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</si>
  <si>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</si>
  <si>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</si>
  <si>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</si>
  <si>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</si>
  <si>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</si>
  <si>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</si>
  <si>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</si>
  <si>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</si>
  <si>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</si>
  <si>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</si>
  <si>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</si>
  <si>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</si>
  <si>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</si>
  <si>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</si>
  <si>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</si>
  <si>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</si>
  <si>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</si>
  <si>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</si>
  <si>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</si>
  <si>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</si>
  <si>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</si>
  <si>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</si>
  <si>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</si>
  <si>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</si>
  <si>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</si>
  <si>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</si>
  <si>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</si>
  <si>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</si>
  <si>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</si>
  <si>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</si>
  <si>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</si>
  <si>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</si>
  <si>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</si>
  <si>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</si>
  <si>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</si>
  <si>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</si>
  <si>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</si>
  <si>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</si>
  <si>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</si>
  <si>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</si>
  <si>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</si>
  <si>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</si>
  <si>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</si>
  <si>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CMC-1248</t>
  </si>
  <si>
    <t>Deneme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</si>
</sst>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M38" sqref="M38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42970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90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90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42941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CMC-1248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42969</v>
      </c>
      <c r="G18" s="40">
        <f>Record_CMC!F31</f>
        <v>42969</v>
      </c>
      <c r="H18" s="141">
        <f>Record_CMC!G31</f>
        <v>42969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28</v>
      </c>
      <c r="G19" s="118">
        <f>Record_CMC!F32</f>
        <v>28</v>
      </c>
      <c r="H19" s="142">
        <f>Record_CMC!G32</f>
        <v>28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16.5</v>
      </c>
      <c r="G22" s="33">
        <f>Record_CMC!F27</f>
        <v>18</v>
      </c>
      <c r="H22" s="144">
        <f>Record_CMC!G27</f>
        <v>17.2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25.7</v>
      </c>
      <c r="G24" s="25">
        <f>Record_CMC!F34</f>
        <v>27.7</v>
      </c>
      <c r="H24" s="130">
        <f>Record_CMC!G34</f>
        <v>24.5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22.8</v>
      </c>
      <c r="G25" s="31">
        <f>Record_CMC!F25</f>
        <v>22.8</v>
      </c>
      <c r="H25" s="143">
        <f>Record_CMC!G25</f>
        <v>22.8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24</v>
      </c>
      <c r="G26" s="31">
        <f>Record_CMC!F36</f>
        <v>24.3</v>
      </c>
      <c r="H26" s="143">
        <f>Record_CMC!G36</f>
        <v>23.8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37.29</v>
      </c>
      <c r="G27" s="25">
        <f>Record_CMC!F38</f>
        <v>15.71</v>
      </c>
      <c r="H27" s="130">
        <f>Record_CMC!G38</f>
        <v>13.67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19.39</v>
      </c>
      <c r="G28" s="25">
        <f>Record_CMC!F39</f>
        <v>10.57</v>
      </c>
      <c r="H28" s="130">
        <f>Record_CMC!G39</f>
        <v>13.76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29.25</v>
      </c>
      <c r="G29" s="25">
        <f>Record_CMC!F40</f>
        <v>17.440000000000001</v>
      </c>
      <c r="H29" s="130">
        <f>Record_CMC!G40</f>
        <v>14.67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21.69</v>
      </c>
      <c r="G30" s="25">
        <f>Record_CMC!F41</f>
        <v>11.68</v>
      </c>
      <c r="H30" s="130">
        <f>Record_CMC!G41</f>
        <v>15.01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30.34</v>
      </c>
      <c r="G31" s="25">
        <f>Record_CMC!F42</f>
        <v>9.5500000000000007</v>
      </c>
      <c r="H31" s="130">
        <f>Record_CMC!G42</f>
        <v>16.11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20.99</v>
      </c>
      <c r="G32" s="25">
        <f>Record_CMC!F43</f>
        <v>9.98</v>
      </c>
      <c r="H32" s="156">
        <f>Record_CMC!G43</f>
        <v>16.18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23.72</v>
      </c>
      <c r="G33" s="25">
        <f>Record_CMC!F44</f>
        <v>11.29</v>
      </c>
      <c r="H33" s="130">
        <f>Record_CMC!G44</f>
        <v>20.52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26.095714285714287</v>
      </c>
      <c r="G34" s="25">
        <f>Record_CMC!F46</f>
        <v>12.317142857142857</v>
      </c>
      <c r="H34" s="130">
        <f>Record_CMC!G46</f>
        <v>15.702857142857143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7.5016855125950768</v>
      </c>
      <c r="G35" s="25">
        <f>Record_CMC!F51</f>
        <v>3.4473229950311897</v>
      </c>
      <c r="H35" s="130">
        <f>Record_CMC!G51</f>
        <v>4.441297963147365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5.1301021569245444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100x51</v>
      </c>
      <c r="G37" s="38" t="str">
        <f>(Record_CMC!F50)&amp; "x" &amp; (Record_CMC!K25)</f>
        <v>100x51,8</v>
      </c>
      <c r="H37" s="145" t="str">
        <f>(Record_CMC!G50)&amp; "x" &amp; (Record_CMC!L25)</f>
        <v>100x51,5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2520.1005025125628</v>
      </c>
      <c r="G38" s="37">
        <f>Record_CMC!F49</f>
        <v>2525.2525252525252</v>
      </c>
      <c r="H38" s="146">
        <f>Record_CMC!G49</f>
        <v>2511.221945137157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37,6 ; 19,27 and 34,57mm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42969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42970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42941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51.13</v>
      </c>
      <c r="F19" s="87">
        <v>51.75</v>
      </c>
      <c r="G19" s="88">
        <v>51.82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50.79</v>
      </c>
      <c r="F20" s="89">
        <v>51.79</v>
      </c>
      <c r="G20" s="90">
        <v>51.24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50.96</v>
      </c>
      <c r="F21" s="92">
        <f t="shared" ref="F21:G21" si="0">AVERAGE(F19:F20)</f>
        <v>51.769999999999996</v>
      </c>
      <c r="G21" s="92">
        <f t="shared" si="0"/>
        <v>51.53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22.8</v>
      </c>
      <c r="F25" s="93">
        <v>22.8</v>
      </c>
      <c r="G25" s="94">
        <v>22.8</v>
      </c>
      <c r="H25" s="93"/>
      <c r="I25" s="93"/>
      <c r="J25" s="119">
        <f>ROUND(E21,1)</f>
        <v>51</v>
      </c>
      <c r="K25" s="119">
        <f>ROUND(F21,1)</f>
        <v>51.8</v>
      </c>
      <c r="L25" s="119">
        <f>ROUND(G21,1)</f>
        <v>51.5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16.5</v>
      </c>
      <c r="F27" s="91">
        <v>18</v>
      </c>
      <c r="G27" s="91">
        <v>17.2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28.3</v>
      </c>
      <c r="F29" s="91">
        <v>31.1</v>
      </c>
      <c r="G29" s="91">
        <v>29.5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42969</v>
      </c>
      <c r="F31" s="117">
        <v>42969</v>
      </c>
      <c r="G31" s="117">
        <v>42969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28</v>
      </c>
      <c r="F32" s="116">
        <f t="shared" ref="F32:G32" si="1">F31-$E$11</f>
        <v>28</v>
      </c>
      <c r="G32" s="116">
        <f t="shared" si="1"/>
        <v>28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25.7</v>
      </c>
      <c r="F34" s="91">
        <v>27.7</v>
      </c>
      <c r="G34" s="91">
        <v>24.5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42970</v>
      </c>
      <c r="F35" s="122">
        <f t="shared" ref="F35:G35" si="2">F31+F30/24</f>
        <v>42970</v>
      </c>
      <c r="G35" s="122">
        <f t="shared" si="2"/>
        <v>42970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24</v>
      </c>
      <c r="F36" s="99">
        <v>24.3</v>
      </c>
      <c r="G36" s="100">
        <v>23.8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23.4</v>
      </c>
      <c r="F37" s="104">
        <f>AVERAGE(F36,F25)</f>
        <v>23.55</v>
      </c>
      <c r="G37" s="104">
        <f>AVERAGE(G36,G25)</f>
        <v>23.3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37.29</v>
      </c>
      <c r="F38" s="95">
        <v>15.71</v>
      </c>
      <c r="G38" s="95">
        <v>13.67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19.39</v>
      </c>
      <c r="F39" s="87">
        <v>10.57</v>
      </c>
      <c r="G39" s="87">
        <v>13.76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29.25</v>
      </c>
      <c r="F40" s="87">
        <v>17.440000000000001</v>
      </c>
      <c r="G40" s="87">
        <v>14.67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21.69</v>
      </c>
      <c r="F41" s="87">
        <v>11.68</v>
      </c>
      <c r="G41" s="87">
        <v>15.01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30.34</v>
      </c>
      <c r="F42" s="87">
        <v>9.5500000000000007</v>
      </c>
      <c r="G42" s="87">
        <v>16.11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20.99</v>
      </c>
      <c r="F43" s="87">
        <v>9.98</v>
      </c>
      <c r="G43" s="87">
        <v>16.18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23.72</v>
      </c>
      <c r="F44" s="87">
        <v>11.29</v>
      </c>
      <c r="G44" s="87">
        <v>20.52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37.6</v>
      </c>
      <c r="F45" s="96">
        <v>19.27</v>
      </c>
      <c r="G45" s="96">
        <v>34.57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26.095714285714287</v>
      </c>
      <c r="F46" s="109">
        <f>AVERAGE(F38:F44)</f>
        <v>12.317142857142857</v>
      </c>
      <c r="G46" s="109">
        <f>AVERAGE(G38:G44)</f>
        <v>15.702857142857143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1003</v>
      </c>
      <c r="F47" s="102">
        <v>1000</v>
      </c>
      <c r="G47" s="102">
        <v>1007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605</v>
      </c>
      <c r="F48" s="102">
        <v>604</v>
      </c>
      <c r="G48" s="102">
        <v>606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2520.1005025125628</v>
      </c>
      <c r="F49" s="103">
        <f>1000*F47/(F47-F48)</f>
        <v>2525.2525252525252</v>
      </c>
      <c r="G49" s="103">
        <f>1000*G47/(G47-G48)</f>
        <v>2511.221945137157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100</v>
      </c>
      <c r="F50" s="99">
        <v>100</v>
      </c>
      <c r="G50" s="100">
        <v>100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7.5016855125950768</v>
      </c>
      <c r="F51" s="107">
        <f>(F46-(((((273+F37)*F21*F46)/(F33-2))^(1/2))*0.0238))*(((273+F37)*F21*0.0239)/((F33-2)*F30))</f>
        <v>3.4473229950311897</v>
      </c>
      <c r="G51" s="107">
        <f>(G46-(((((273+G37)*G21*G46)/(G33-2))^(1/2))*0.0238))*(((273+G37)*G21*0.0239)/((G33-2)*G30))</f>
        <v>4.441297963147365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2018-03-21T20:59:55Z</dcterms:modified>
</cp:coreProperties>
</file>