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7" l="1"/>
  <c r="G37" i="17"/>
  <c r="G21" i="17"/>
  <c r="G51" i="17"/>
  <c r="E10" i="14"/>
  <c r="E13" i="14"/>
  <c r="E12" i="14"/>
  <c r="E11" i="14"/>
  <c r="E9" i="14"/>
  <c r="E14" i="14"/>
  <c r="F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49" i="17"/>
  <c r="H38" i="14"/>
  <c r="F49" i="17"/>
  <c r="G38" i="14"/>
  <c r="E21" i="17"/>
  <c r="F21" i="17"/>
  <c r="K25" i="17"/>
  <c r="G37" i="14"/>
  <c r="L25" i="17"/>
  <c r="H37" i="14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<sst xmlns="http://schemas.openxmlformats.org/spreadsheetml/2006/main" count="132" uniqueCount="127">
  <si>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</si>
  <si>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</si>
  <si>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</si>
  <si>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</si>
  <si>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</si>
  <si>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</si>
  <si>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</si>
  <si>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</si>
  <si>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</si>
  <si>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</si>
  <si>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</si>
  <si>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</si>
  <si>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</si>
  <si>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</si>
  <si>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</si>
  <si>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</si>
  <si>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</si>
  <si>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</si>
  <si>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</si>
  <si>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</si>
  <si>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</si>
  <si>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</si>
  <si>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</si>
  <si>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</si>
  <si>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</si>
  <si>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</si>
  <si>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</si>
  <si>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</si>
  <si>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</si>
  <si>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</si>
  <si>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</si>
  <si>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</si>
  <si>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</si>
  <si>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</si>
  <si>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</si>
  <si>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</si>
  <si>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</si>
  <si>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</si>
  <si>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</si>
  <si>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</si>
  <si>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</si>
  <si>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</si>
  <si>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</si>
  <si>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</si>
  <si>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</si>
  <si>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</si>
  <si>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</si>
  <si>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</si>
  <si>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</si>
  <si>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</si>
  <si>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</si>
  <si>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</si>
  <si>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</si>
  <si>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</si>
  <si>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</si>
  <si>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</si>
  <si>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</si>
  <si>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</si>
  <si>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</si>
  <si>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</si>
  <si>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</si>
  <si>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</si>
  <si>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</si>
  <si>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</si>
  <si>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</si>
  <si>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</si>
  <si>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</si>
  <si>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</si>
  <si>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</si>
  <si>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</si>
  <si>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</si>
  <si>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</si>
  <si>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</si>
  <si>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</si>
  <si>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</si>
  <si>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</si>
  <si>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</si>
  <si>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</si>
  <si>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</si>
  <si>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</si>
  <si>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</si>
  <si>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</si>
  <si>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</si>
  <si>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</si>
  <si>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</si>
  <si>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</si>
  <si>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</si>
  <si>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</si>
  <si>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</si>
  <si>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</si>
  <si>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</si>
  <si>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</si>
  <si>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</si>
  <si>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</si>
  <si>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</si>
  <si>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</si>
  <si>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</si>
  <si>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</si>
  <si>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</si>
  <si>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</si>
  <si>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</si>
  <si>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</si>
  <si>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</si>
  <si>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</si>
  <si>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</si>
  <si>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</si>
  <si>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</si>
  <si>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</si>
  <si>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</si>
  <si>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</si>
  <si>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</si>
  <si>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</si>
  <si>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</si>
  <si>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</si>
  <si>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</si>
  <si>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</si>
  <si>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</si>
  <si>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</si>
  <si>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</si>
  <si>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</si>
  <si>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</si>
  <si>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</si>
  <si>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</si>
  <si>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</si>
  <si>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</si>
  <si>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CMC-1249</t>
  </si>
  <si>
    <t>Deneme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</si>
</sst>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91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91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42941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CMC-1249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42970</v>
      </c>
      <c r="G18" s="40">
        <f>Record_CMC!F31</f>
        <v>42970</v>
      </c>
      <c r="H18" s="141">
        <f>Record_CMC!G31</f>
        <v>42970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29</v>
      </c>
      <c r="G19" s="118">
        <f>Record_CMC!F32</f>
        <v>29</v>
      </c>
      <c r="H19" s="142">
        <f>Record_CMC!G32</f>
        <v>29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17.2</v>
      </c>
      <c r="G22" s="33">
        <f>Record_CMC!F27</f>
        <v>16</v>
      </c>
      <c r="H22" s="144">
        <f>Record_CMC!G27</f>
        <v>16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26</v>
      </c>
      <c r="G24" s="25">
        <f>Record_CMC!F34</f>
        <v>25.9</v>
      </c>
      <c r="H24" s="130">
        <f>Record_CMC!G34</f>
        <v>23.5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23.8</v>
      </c>
      <c r="G26" s="31">
        <f>Record_CMC!F36</f>
        <v>23.8</v>
      </c>
      <c r="H26" s="143">
        <f>Record_CMC!G36</f>
        <v>23.8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17.3</v>
      </c>
      <c r="G27" s="25">
        <f>Record_CMC!F38</f>
        <v>22.84</v>
      </c>
      <c r="H27" s="130">
        <f>Record_CMC!G38</f>
        <v>20.65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15.13</v>
      </c>
      <c r="G28" s="25">
        <f>Record_CMC!F39</f>
        <v>17.829999999999998</v>
      </c>
      <c r="H28" s="130">
        <f>Record_CMC!G39</f>
        <v>17.88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16.420000000000002</v>
      </c>
      <c r="G29" s="25">
        <f>Record_CMC!F40</f>
        <v>24.22</v>
      </c>
      <c r="H29" s="130">
        <f>Record_CMC!G40</f>
        <v>17.149999999999999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15.79</v>
      </c>
      <c r="G30" s="25">
        <f>Record_CMC!F41</f>
        <v>19.239999999999998</v>
      </c>
      <c r="H30" s="130">
        <f>Record_CMC!G41</f>
        <v>16.43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21.37</v>
      </c>
      <c r="G31" s="25">
        <f>Record_CMC!F42</f>
        <v>22.7</v>
      </c>
      <c r="H31" s="130">
        <f>Record_CMC!G42</f>
        <v>12.86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13.4</v>
      </c>
      <c r="G32" s="25">
        <f>Record_CMC!F43</f>
        <v>16.510000000000002</v>
      </c>
      <c r="H32" s="156">
        <f>Record_CMC!G43</f>
        <v>17.29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16.38</v>
      </c>
      <c r="G33" s="25">
        <f>Record_CMC!F44</f>
        <v>18.62</v>
      </c>
      <c r="H33" s="130">
        <f>Record_CMC!G44</f>
        <v>13.64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16.541428571428572</v>
      </c>
      <c r="G34" s="25">
        <f>Record_CMC!F46</f>
        <v>20.28</v>
      </c>
      <c r="H34" s="130">
        <f>Record_CMC!G46</f>
        <v>16.557142857142857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4.6536095369662727</v>
      </c>
      <c r="G35" s="25">
        <f>Record_CMC!F51</f>
        <v>5.8176663002125313</v>
      </c>
      <c r="H35" s="130">
        <f>Record_CMC!G51</f>
        <v>4.6096981524284777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5.0269913298690945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100,2x51,1</v>
      </c>
      <c r="G37" s="38" t="str">
        <f>(Record_CMC!F50)&amp; "x" &amp; (Record_CMC!K25)</f>
        <v>100,2x51,5</v>
      </c>
      <c r="H37" s="145" t="str">
        <f>(Record_CMC!G50)&amp; "x" &amp; (Record_CMC!L25)</f>
        <v>100,2x50,5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2506.2344139650872</v>
      </c>
      <c r="G38" s="37">
        <f>Record_CMC!F49</f>
        <v>2518.8916876574308</v>
      </c>
      <c r="H38" s="146">
        <f>Record_CMC!G49</f>
        <v>2513.7844611528822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21,9 ; 26,25 and 20,51mm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31" sqref="G3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42970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42971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42941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50.96</v>
      </c>
      <c r="F19" s="87">
        <v>51.78</v>
      </c>
      <c r="G19" s="88">
        <v>50.22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51.15</v>
      </c>
      <c r="F20" s="89">
        <v>51.23</v>
      </c>
      <c r="G20" s="90">
        <v>50.76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51.055</v>
      </c>
      <c r="F21" s="92">
        <f t="shared" ref="F21:G21" si="0">AVERAGE(F19:F20)</f>
        <v>51.504999999999995</v>
      </c>
      <c r="G21" s="92">
        <f t="shared" si="0"/>
        <v>50.489999999999995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51.1</v>
      </c>
      <c r="K25" s="119">
        <f>ROUND(F21,1)</f>
        <v>51.5</v>
      </c>
      <c r="L25" s="119">
        <f>ROUND(G21,1)</f>
        <v>50.5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17.2</v>
      </c>
      <c r="F27" s="91">
        <v>16</v>
      </c>
      <c r="G27" s="91">
        <v>16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29.5</v>
      </c>
      <c r="F29" s="91">
        <v>27.5</v>
      </c>
      <c r="G29" s="91">
        <v>27.6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42970</v>
      </c>
      <c r="F31" s="117">
        <v>42970</v>
      </c>
      <c r="G31" s="117">
        <v>42970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29</v>
      </c>
      <c r="F32" s="116">
        <f t="shared" ref="F32:G32" si="1">F31-$E$11</f>
        <v>29</v>
      </c>
      <c r="G32" s="116">
        <f t="shared" si="1"/>
        <v>29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26</v>
      </c>
      <c r="F34" s="91">
        <v>25.9</v>
      </c>
      <c r="G34" s="91">
        <v>23.5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42971</v>
      </c>
      <c r="F35" s="122">
        <f t="shared" ref="F35:G35" si="2">F31+F30/24</f>
        <v>42971</v>
      </c>
      <c r="G35" s="122">
        <f t="shared" si="2"/>
        <v>42971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23.8</v>
      </c>
      <c r="F36" s="99">
        <v>23.8</v>
      </c>
      <c r="G36" s="100">
        <v>23.8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23.4</v>
      </c>
      <c r="F37" s="104">
        <f>AVERAGE(F36,F25)</f>
        <v>23.4</v>
      </c>
      <c r="G37" s="104">
        <f>AVERAGE(G36,G25)</f>
        <v>23.4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17.3</v>
      </c>
      <c r="F38" s="95">
        <v>22.84</v>
      </c>
      <c r="G38" s="95">
        <v>20.65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15.13</v>
      </c>
      <c r="F39" s="87">
        <v>17.829999999999998</v>
      </c>
      <c r="G39" s="87">
        <v>17.88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16.420000000000002</v>
      </c>
      <c r="F40" s="87">
        <v>24.22</v>
      </c>
      <c r="G40" s="87">
        <v>17.149999999999999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15.79</v>
      </c>
      <c r="F41" s="87">
        <v>19.239999999999998</v>
      </c>
      <c r="G41" s="87">
        <v>16.43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21.37</v>
      </c>
      <c r="F42" s="87">
        <v>22.7</v>
      </c>
      <c r="G42" s="87">
        <v>12.86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13.4</v>
      </c>
      <c r="F43" s="87">
        <v>16.510000000000002</v>
      </c>
      <c r="G43" s="87">
        <v>17.29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16.38</v>
      </c>
      <c r="F44" s="87">
        <v>18.62</v>
      </c>
      <c r="G44" s="87">
        <v>13.64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21.9</v>
      </c>
      <c r="F45" s="96">
        <v>26.25</v>
      </c>
      <c r="G45" s="96">
        <v>20.51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16.541428571428572</v>
      </c>
      <c r="F46" s="109">
        <f>AVERAGE(F38:F44)</f>
        <v>20.28</v>
      </c>
      <c r="G46" s="109">
        <f>AVERAGE(G38:G44)</f>
        <v>16.557142857142857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1005</v>
      </c>
      <c r="F47" s="102">
        <v>1000</v>
      </c>
      <c r="G47" s="102">
        <v>1003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604</v>
      </c>
      <c r="F48" s="102">
        <v>603</v>
      </c>
      <c r="G48" s="102">
        <v>604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2506.2344139650872</v>
      </c>
      <c r="F49" s="103">
        <f>1000*F47/(F47-F48)</f>
        <v>2518.8916876574308</v>
      </c>
      <c r="G49" s="103">
        <f>1000*G47/(G47-G48)</f>
        <v>2513.7844611528822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100.2</v>
      </c>
      <c r="F50" s="99">
        <v>100.2</v>
      </c>
      <c r="G50" s="100">
        <v>100.2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4.6536095369662727</v>
      </c>
      <c r="F51" s="107">
        <f>(F46-(((((273+F37)*F21*F46)/(F33-2))^(1/2))*0.0238))*(((273+F37)*F21*0.0239)/((F33-2)*F30))</f>
        <v>5.8176663002125313</v>
      </c>
      <c r="G51" s="107">
        <f>(G46-(((((273+G37)*G21*G46)/(G33-2))^(1/2))*0.0238))*(((273+G37)*G21*0.0239)/((G33-2)*G30))</f>
        <v>4.6096981524284777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2018-03-21T20:59:58Z</dcterms:modified>
</cp:coreProperties>
</file>