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\Documents\GitHub\VAPEMOMO\thermodata\"/>
    </mc:Choice>
  </mc:AlternateContent>
  <xr:revisionPtr revIDLastSave="0" documentId="13_ncr:1_{CE875A00-5677-41A5-BEB7-27C4D1FE7B10}" xr6:coauthVersionLast="45" xr6:coauthVersionMax="45" xr10:uidLastSave="{00000000-0000-0000-0000-000000000000}"/>
  <bookViews>
    <workbookView xWindow="930" yWindow="105" windowWidth="37470" windowHeight="16095" xr2:uid="{00000000-000D-0000-FFFF-FFFF00000000}"/>
  </bookViews>
  <sheets>
    <sheet name="Thermo data" sheetId="1" r:id="rId1"/>
  </sheets>
  <externalReferences>
    <externalReference r:id="rId2"/>
    <externalReference r:id="rId3"/>
  </externalReferences>
  <definedNames>
    <definedName name="aFeO">'[1]MOMO input'!$E$17</definedName>
    <definedName name="belowBuffer">'[1]MOMO input'!$E$7</definedName>
    <definedName name="fO2_hiT_IW">'[1]fO2 from Buffer'!$G$4</definedName>
    <definedName name="fO2_lowT_IW">'[1]fO2 from Buffer'!$F$4</definedName>
    <definedName name="p_high">#REF!</definedName>
    <definedName name="p_low">#REF!</definedName>
    <definedName name="p_test">#REF!</definedName>
    <definedName name="pO2_given">'[1]MOMO input'!$G$7</definedName>
    <definedName name="Rgas">[2]Constants!$C$2</definedName>
    <definedName name="T_max">'[1]MOMO input'!$I$7</definedName>
    <definedName name="T_melt_Al2O3">#REF!</definedName>
    <definedName name="T_melt_CaO">#REF!</definedName>
    <definedName name="T_melt_K2O">#REF!</definedName>
    <definedName name="T_melt_MgO">#REF!</definedName>
    <definedName name="T_melt_Na2O">#REF!</definedName>
    <definedName name="T_melt_SiO2">#REF!</definedName>
    <definedName name="T_min">'[1]MOMO input'!$I$6</definedName>
    <definedName name="T_ref">#REF!</definedName>
    <definedName name="T_ref2">#REF!</definedName>
    <definedName name="Tmax_given">'[1]MOMO input'!$I$7</definedName>
    <definedName name="Tmin_given">'[1]MOMO input'!$I$6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" l="1"/>
  <c r="L28" i="1"/>
  <c r="K29" i="1"/>
  <c r="K30" i="1" s="1"/>
  <c r="L29" i="1"/>
  <c r="L30" i="1" s="1"/>
  <c r="L27" i="1"/>
  <c r="K27" i="1"/>
  <c r="M26" i="1"/>
  <c r="J26" i="1"/>
  <c r="M37" i="1" l="1"/>
  <c r="J37" i="1"/>
  <c r="L39" i="1"/>
  <c r="L38" i="1" s="1"/>
  <c r="K39" i="1"/>
  <c r="J39" i="1" s="1"/>
  <c r="L36" i="1"/>
  <c r="K36" i="1"/>
  <c r="J36" i="1" s="1"/>
  <c r="M31" i="1"/>
  <c r="J31" i="1"/>
  <c r="L35" i="1"/>
  <c r="K35" i="1"/>
  <c r="J35" i="1" s="1"/>
  <c r="L34" i="1"/>
  <c r="K34" i="1"/>
  <c r="L33" i="1"/>
  <c r="K33" i="1"/>
  <c r="J33" i="1"/>
  <c r="L32" i="1"/>
  <c r="K32" i="1"/>
  <c r="J30" i="1"/>
  <c r="J29" i="1"/>
  <c r="J28" i="1"/>
  <c r="J27" i="1"/>
  <c r="M25" i="1"/>
  <c r="J25" i="1"/>
  <c r="M24" i="1"/>
  <c r="J24" i="1"/>
  <c r="M23" i="1"/>
  <c r="J23" i="1"/>
  <c r="M22" i="1"/>
  <c r="J22" i="1"/>
  <c r="M19" i="1"/>
  <c r="J19" i="1"/>
  <c r="L21" i="1"/>
  <c r="K21" i="1"/>
  <c r="J21" i="1" s="1"/>
  <c r="L20" i="1"/>
  <c r="K20" i="1"/>
  <c r="M12" i="1"/>
  <c r="J12" i="1"/>
  <c r="L18" i="1"/>
  <c r="K18" i="1"/>
  <c r="J18" i="1" s="1"/>
  <c r="L17" i="1"/>
  <c r="K17" i="1"/>
  <c r="J17" i="1" s="1"/>
  <c r="L16" i="1"/>
  <c r="K16" i="1"/>
  <c r="J16" i="1" s="1"/>
  <c r="L15" i="1"/>
  <c r="K15" i="1"/>
  <c r="J15" i="1" s="1"/>
  <c r="L14" i="1"/>
  <c r="K14" i="1"/>
  <c r="J14" i="1" s="1"/>
  <c r="L13" i="1"/>
  <c r="K13" i="1"/>
  <c r="J13" i="1" s="1"/>
  <c r="M11" i="1"/>
  <c r="J11" i="1"/>
  <c r="M10" i="1"/>
  <c r="J10" i="1"/>
  <c r="M8" i="1"/>
  <c r="J8" i="1"/>
  <c r="M9" i="1"/>
  <c r="J9" i="1"/>
  <c r="M7" i="1"/>
  <c r="J7" i="1"/>
  <c r="M6" i="1"/>
  <c r="J6" i="1"/>
  <c r="M4" i="1"/>
  <c r="J4" i="1"/>
  <c r="M5" i="1"/>
  <c r="J5" i="1"/>
  <c r="M3" i="1"/>
  <c r="J3" i="1"/>
  <c r="M2" i="1"/>
  <c r="J2" i="1"/>
  <c r="M32" i="1" l="1"/>
  <c r="J32" i="1"/>
  <c r="M33" i="1"/>
  <c r="M16" i="1"/>
  <c r="M30" i="1"/>
  <c r="M20" i="1"/>
  <c r="M34" i="1"/>
  <c r="M15" i="1"/>
  <c r="M14" i="1"/>
  <c r="M18" i="1"/>
  <c r="M28" i="1"/>
  <c r="M29" i="1"/>
  <c r="M36" i="1"/>
  <c r="M13" i="1"/>
  <c r="M17" i="1"/>
  <c r="J20" i="1"/>
  <c r="M21" i="1"/>
  <c r="M27" i="1"/>
  <c r="J34" i="1"/>
  <c r="M35" i="1"/>
  <c r="K38" i="1"/>
  <c r="J38" i="1" s="1"/>
  <c r="M39" i="1"/>
  <c r="M38" i="1" l="1"/>
</calcChain>
</file>

<file path=xl/sharedStrings.xml><?xml version="1.0" encoding="utf-8"?>
<sst xmlns="http://schemas.openxmlformats.org/spreadsheetml/2006/main" count="129" uniqueCount="71">
  <si>
    <t>Reference</t>
  </si>
  <si>
    <t>A</t>
  </si>
  <si>
    <t>10^3 B</t>
  </si>
  <si>
    <t>10^6 C</t>
  </si>
  <si>
    <t>10^9 D</t>
  </si>
  <si>
    <t>10^12 E</t>
  </si>
  <si>
    <t>T_range</t>
  </si>
  <si>
    <t>d</t>
  </si>
  <si>
    <t>b</t>
  </si>
  <si>
    <t>c</t>
  </si>
  <si>
    <t>e</t>
  </si>
  <si>
    <t>x</t>
  </si>
  <si>
    <t>y</t>
  </si>
  <si>
    <t>O</t>
  </si>
  <si>
    <t>LAM1987</t>
  </si>
  <si>
    <t>1000-3000</t>
  </si>
  <si>
    <t>O2</t>
  </si>
  <si>
    <t>Mg(g)</t>
  </si>
  <si>
    <t>MgO(l)</t>
  </si>
  <si>
    <t>3100-3500</t>
  </si>
  <si>
    <t>MgO(g)</t>
  </si>
  <si>
    <t>Mg2(g)</t>
  </si>
  <si>
    <t>298-2900</t>
  </si>
  <si>
    <t>Ca(g)</t>
  </si>
  <si>
    <t>1500-3000</t>
  </si>
  <si>
    <t>CaO(l)</t>
  </si>
  <si>
    <t>2900-3800</t>
  </si>
  <si>
    <t>CaO(g)</t>
  </si>
  <si>
    <t>Ca2(g)</t>
  </si>
  <si>
    <t>Al(g)</t>
  </si>
  <si>
    <t>AlO(g)</t>
  </si>
  <si>
    <t>AlO2(g)</t>
  </si>
  <si>
    <t>Al2(g)</t>
  </si>
  <si>
    <t>Al2O(g)</t>
  </si>
  <si>
    <t>290-2900</t>
  </si>
  <si>
    <t>Al2O2(g)</t>
  </si>
  <si>
    <t>Al2O3(l)</t>
  </si>
  <si>
    <t>2327·3000</t>
  </si>
  <si>
    <t>Si(g)</t>
  </si>
  <si>
    <t>SiO(g)</t>
  </si>
  <si>
    <t>SiO2(l)</t>
  </si>
  <si>
    <t>1996-3000</t>
  </si>
  <si>
    <t>SiO2(g)</t>
  </si>
  <si>
    <t>Si2(g)</t>
  </si>
  <si>
    <t>Si202(g)</t>
  </si>
  <si>
    <t>Si3(g)</t>
  </si>
  <si>
    <t>Na(g)</t>
  </si>
  <si>
    <t>LAM1984</t>
  </si>
  <si>
    <t>800-3000</t>
  </si>
  <si>
    <t>NaO(g)</t>
  </si>
  <si>
    <t>1200-3000</t>
  </si>
  <si>
    <t>Na2(g)</t>
  </si>
  <si>
    <t>1400-3000</t>
  </si>
  <si>
    <t>Na2O(l)</t>
  </si>
  <si>
    <t>825-3000</t>
  </si>
  <si>
    <t>Na2O(g)</t>
  </si>
  <si>
    <t>K(g)</t>
  </si>
  <si>
    <t>KO(g)</t>
  </si>
  <si>
    <t>KO2(g)</t>
  </si>
  <si>
    <t>K2(g)</t>
  </si>
  <si>
    <t>K2O(l)</t>
  </si>
  <si>
    <t>1190 -3000</t>
  </si>
  <si>
    <t>K2O(g)</t>
  </si>
  <si>
    <t>Fe(g)</t>
  </si>
  <si>
    <t>JANAF</t>
  </si>
  <si>
    <t>1000-6000</t>
  </si>
  <si>
    <t>FeO(g)</t>
  </si>
  <si>
    <t>FeO(l)</t>
  </si>
  <si>
    <t>1000-5000</t>
  </si>
  <si>
    <t>Species</t>
  </si>
  <si>
    <t>dfH298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</si>
</sst>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ah/Filr/Meine%20Dateien/w_side%20projects/MOMO%20vapor%20pressure%20model/20_04_06_MOMO%20vapor%20pressu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ah/Filr/Meine%20Dateien/w_side%20projects/MOMO%20vapor%20pressure%20model/JANAF%20tabl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MO input"/>
      <sheetName val="MOMO Atmo results"/>
      <sheetName val="Thermo data"/>
      <sheetName val="fO2 from Buffer"/>
    </sheetNames>
    <sheetDataSet>
      <sheetData sheetId="0">
        <row r="6">
          <cell r="I6">
            <v>1500</v>
          </cell>
        </row>
        <row r="7">
          <cell r="E7">
            <v>2.4</v>
          </cell>
          <cell r="G7">
            <v>1E-10</v>
          </cell>
          <cell r="I7">
            <v>2500</v>
          </cell>
        </row>
        <row r="17">
          <cell r="E17">
            <v>3.5000000000000003E-2</v>
          </cell>
        </row>
      </sheetData>
      <sheetData sheetId="1"/>
      <sheetData sheetId="2"/>
      <sheetData sheetId="3">
        <row r="4">
          <cell r="F4">
            <v>-11.602103325801364</v>
          </cell>
          <cell r="G4">
            <v>-4.380603481787964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Fe(g)"/>
      <sheetName val="FeO(l)"/>
      <sheetName val="FeO(g)"/>
      <sheetName val="SiO2 (l)"/>
      <sheetName val="Si(g)"/>
    </sheetNames>
    <sheetDataSet>
      <sheetData sheetId="0">
        <row r="2">
          <cell r="C2">
            <v>8.3144626181532395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85" zoomScaleNormal="85" workbookViewId="0">
      <selection activeCell="N28" sqref="N28"/>
    </sheetView>
  </sheetViews>
  <sheetFormatPr baseColWidth="10" defaultRowHeight="15" x14ac:dyDescent="0.25"/>
  <sheetData>
    <row r="1" spans="1:15" x14ac:dyDescent="0.25">
      <c r="A1" t="s">
        <v>69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0</v>
      </c>
      <c r="H1" t="s">
        <v>6</v>
      </c>
      <c r="I1" t="s">
        <v>70</v>
      </c>
      <c r="J1" s="2" t="s">
        <v>7</v>
      </c>
      <c r="K1" s="3" t="s">
        <v>8</v>
      </c>
      <c r="L1" s="4" t="s">
        <v>9</v>
      </c>
      <c r="M1" s="2" t="s">
        <v>10</v>
      </c>
      <c r="N1" s="3" t="s">
        <v>11</v>
      </c>
      <c r="O1" s="4" t="s">
        <v>12</v>
      </c>
    </row>
    <row r="2" spans="1:15" x14ac:dyDescent="0.25">
      <c r="A2" t="s">
        <v>13</v>
      </c>
      <c r="B2">
        <v>18.21</v>
      </c>
      <c r="C2">
        <v>3.2959999999999998</v>
      </c>
      <c r="D2">
        <v>-1.0262</v>
      </c>
      <c r="E2">
        <v>0.20269999999999999</v>
      </c>
      <c r="F2">
        <v>-1.7239999999999998E-2</v>
      </c>
      <c r="G2" s="1" t="s">
        <v>14</v>
      </c>
      <c r="H2" t="s">
        <v>15</v>
      </c>
      <c r="I2">
        <v>29.97</v>
      </c>
      <c r="J2" s="5">
        <f t="shared" ref="J2:J36" si="0">N2/K2</f>
        <v>0</v>
      </c>
      <c r="K2" s="3">
        <v>1</v>
      </c>
      <c r="L2" s="4">
        <v>1</v>
      </c>
      <c r="M2" s="5">
        <f t="shared" ref="M2:M36" si="1">(K2*O2-L2*N2)/2/K2</f>
        <v>0.5</v>
      </c>
      <c r="N2" s="3">
        <v>0</v>
      </c>
      <c r="O2" s="4">
        <v>1</v>
      </c>
    </row>
    <row r="3" spans="1:15" x14ac:dyDescent="0.25">
      <c r="A3" t="s">
        <v>16</v>
      </c>
      <c r="B3">
        <v>22.986999999999998</v>
      </c>
      <c r="C3">
        <v>4.5769000000000002</v>
      </c>
      <c r="D3">
        <v>-1.2101</v>
      </c>
      <c r="E3">
        <v>0.21540000000000001</v>
      </c>
      <c r="F3">
        <v>-1.686E-2</v>
      </c>
      <c r="G3" s="1" t="s">
        <v>14</v>
      </c>
      <c r="H3" t="s">
        <v>15</v>
      </c>
      <c r="I3">
        <v>0</v>
      </c>
      <c r="J3" s="5">
        <f t="shared" si="0"/>
        <v>0</v>
      </c>
      <c r="K3" s="6">
        <v>1</v>
      </c>
      <c r="L3" s="7">
        <v>1</v>
      </c>
      <c r="M3" s="5">
        <f t="shared" si="1"/>
        <v>1</v>
      </c>
      <c r="N3" s="6">
        <v>0</v>
      </c>
      <c r="O3" s="7">
        <v>2</v>
      </c>
    </row>
    <row r="4" spans="1:15" x14ac:dyDescent="0.25">
      <c r="A4" s="8" t="s">
        <v>18</v>
      </c>
      <c r="B4" s="9">
        <v>-0.80400000000000005</v>
      </c>
      <c r="C4" s="9">
        <v>5.1067</v>
      </c>
      <c r="D4" s="9">
        <v>-0.36149999999999999</v>
      </c>
      <c r="E4" s="9">
        <v>0</v>
      </c>
      <c r="F4" s="9">
        <v>0</v>
      </c>
      <c r="G4" s="1" t="s">
        <v>14</v>
      </c>
      <c r="H4" s="9" t="s">
        <v>19</v>
      </c>
      <c r="I4" s="9">
        <v>-72.34</v>
      </c>
      <c r="J4" s="10">
        <f>N4/K4</f>
        <v>1</v>
      </c>
      <c r="K4" s="11">
        <v>1</v>
      </c>
      <c r="L4" s="12">
        <v>1</v>
      </c>
      <c r="M4" s="10">
        <f>(K4*O4-L4*N4)/2/K4</f>
        <v>0</v>
      </c>
      <c r="N4" s="11">
        <v>1</v>
      </c>
      <c r="O4" s="12">
        <v>1</v>
      </c>
    </row>
    <row r="5" spans="1:15" x14ac:dyDescent="0.25">
      <c r="A5" t="s">
        <v>17</v>
      </c>
      <c r="B5">
        <v>16.939</v>
      </c>
      <c r="C5">
        <v>2.7458</v>
      </c>
      <c r="D5">
        <v>-0.60729999999999995</v>
      </c>
      <c r="E5">
        <v>6.2170000000000003E-2</v>
      </c>
      <c r="F5">
        <v>0</v>
      </c>
      <c r="G5" s="1" t="s">
        <v>14</v>
      </c>
      <c r="H5" t="s">
        <v>15</v>
      </c>
      <c r="I5">
        <v>17.7</v>
      </c>
      <c r="J5" s="5">
        <f t="shared" si="0"/>
        <v>1</v>
      </c>
      <c r="K5" s="6">
        <v>1</v>
      </c>
      <c r="L5" s="7">
        <v>1</v>
      </c>
      <c r="M5" s="5">
        <f t="shared" si="1"/>
        <v>-0.5</v>
      </c>
      <c r="N5" s="6">
        <v>1</v>
      </c>
      <c r="O5" s="7">
        <v>0</v>
      </c>
    </row>
    <row r="6" spans="1:15" x14ac:dyDescent="0.25">
      <c r="A6" t="s">
        <v>20</v>
      </c>
      <c r="B6">
        <v>23.16</v>
      </c>
      <c r="C6">
        <v>5.9</v>
      </c>
      <c r="D6">
        <v>-1.175</v>
      </c>
      <c r="E6">
        <v>0.1043</v>
      </c>
      <c r="F6">
        <v>0</v>
      </c>
      <c r="G6" s="1" t="s">
        <v>14</v>
      </c>
      <c r="H6" t="s">
        <v>15</v>
      </c>
      <c r="I6">
        <v>7</v>
      </c>
      <c r="J6" s="5">
        <f t="shared" si="0"/>
        <v>1</v>
      </c>
      <c r="K6" s="6">
        <v>1</v>
      </c>
      <c r="L6" s="7">
        <v>1</v>
      </c>
      <c r="M6" s="5">
        <f t="shared" si="1"/>
        <v>0</v>
      </c>
      <c r="N6" s="6">
        <v>1</v>
      </c>
      <c r="O6" s="7">
        <v>1</v>
      </c>
    </row>
    <row r="7" spans="1:15" x14ac:dyDescent="0.25">
      <c r="A7" t="s">
        <v>21</v>
      </c>
      <c r="B7">
        <v>28.571000000000002</v>
      </c>
      <c r="C7">
        <v>2.3570000000000002</v>
      </c>
      <c r="D7">
        <v>0.78400000000000003</v>
      </c>
      <c r="E7">
        <v>-0.59699999999999998</v>
      </c>
      <c r="F7">
        <v>9.7299999999999998E-2</v>
      </c>
      <c r="G7" s="1" t="s">
        <v>14</v>
      </c>
      <c r="H7" t="s">
        <v>22</v>
      </c>
      <c r="I7">
        <v>34.700000000000003</v>
      </c>
      <c r="J7" s="5">
        <f t="shared" si="0"/>
        <v>2</v>
      </c>
      <c r="K7" s="6">
        <v>1</v>
      </c>
      <c r="L7" s="7">
        <v>1</v>
      </c>
      <c r="M7" s="5">
        <f t="shared" si="1"/>
        <v>-1</v>
      </c>
      <c r="N7" s="6">
        <v>2</v>
      </c>
      <c r="O7" s="7">
        <v>0</v>
      </c>
    </row>
    <row r="8" spans="1:15" x14ac:dyDescent="0.25">
      <c r="A8" s="8" t="s">
        <v>25</v>
      </c>
      <c r="B8" s="9">
        <v>0.92400000000000004</v>
      </c>
      <c r="C8" s="9">
        <v>5.9219999999999997</v>
      </c>
      <c r="D8" s="9">
        <v>-0.73160000000000003</v>
      </c>
      <c r="E8" s="9">
        <v>4.36E-2</v>
      </c>
      <c r="F8" s="9">
        <v>0</v>
      </c>
      <c r="G8" s="1" t="s">
        <v>14</v>
      </c>
      <c r="H8" s="9" t="s">
        <v>26</v>
      </c>
      <c r="I8" s="9">
        <v>-76.384</v>
      </c>
      <c r="J8" s="13">
        <f>N8/K8</f>
        <v>1</v>
      </c>
      <c r="K8" s="14">
        <v>1</v>
      </c>
      <c r="L8" s="15">
        <v>1</v>
      </c>
      <c r="M8" s="13">
        <f>(K8*O8-L8*N8)/2/K8</f>
        <v>0</v>
      </c>
      <c r="N8" s="14">
        <v>1</v>
      </c>
      <c r="O8" s="15">
        <v>1</v>
      </c>
    </row>
    <row r="9" spans="1:15" x14ac:dyDescent="0.25">
      <c r="A9" t="s">
        <v>23</v>
      </c>
      <c r="B9">
        <v>17.84</v>
      </c>
      <c r="C9">
        <v>2.5369999999999999</v>
      </c>
      <c r="D9">
        <v>-0.51549999999999996</v>
      </c>
      <c r="E9">
        <v>4.9399999999999999E-2</v>
      </c>
      <c r="G9" s="1" t="s">
        <v>14</v>
      </c>
      <c r="H9" t="s">
        <v>24</v>
      </c>
      <c r="I9">
        <v>21.4</v>
      </c>
      <c r="J9" s="2">
        <f t="shared" si="0"/>
        <v>1</v>
      </c>
      <c r="K9" s="3">
        <v>1</v>
      </c>
      <c r="L9" s="4">
        <v>1</v>
      </c>
      <c r="M9" s="2">
        <f t="shared" si="1"/>
        <v>-0.5</v>
      </c>
      <c r="N9" s="3">
        <v>1</v>
      </c>
      <c r="O9" s="4">
        <v>0</v>
      </c>
    </row>
    <row r="10" spans="1:15" x14ac:dyDescent="0.25">
      <c r="A10" t="s">
        <v>27</v>
      </c>
      <c r="B10">
        <v>24.83</v>
      </c>
      <c r="C10">
        <v>4.5789999999999997</v>
      </c>
      <c r="D10">
        <v>-0.98950000000000005</v>
      </c>
      <c r="E10">
        <v>0.1144</v>
      </c>
      <c r="G10" s="1" t="s">
        <v>14</v>
      </c>
      <c r="H10" t="s">
        <v>15</v>
      </c>
      <c r="I10">
        <v>5.3</v>
      </c>
      <c r="J10" s="2">
        <f t="shared" si="0"/>
        <v>1</v>
      </c>
      <c r="K10" s="3">
        <v>1</v>
      </c>
      <c r="L10" s="4">
        <v>1</v>
      </c>
      <c r="M10" s="2">
        <f t="shared" si="1"/>
        <v>0</v>
      </c>
      <c r="N10" s="3">
        <v>1</v>
      </c>
      <c r="O10" s="4">
        <v>1</v>
      </c>
    </row>
    <row r="11" spans="1:15" x14ac:dyDescent="0.25">
      <c r="A11" t="s">
        <v>28</v>
      </c>
      <c r="B11">
        <v>29.904</v>
      </c>
      <c r="C11">
        <v>3.0310000000000001</v>
      </c>
      <c r="D11">
        <v>0.55100000000000005</v>
      </c>
      <c r="E11">
        <v>-0.57140000000000002</v>
      </c>
      <c r="F11">
        <v>9.8000000000000004E-2</v>
      </c>
      <c r="G11" s="1" t="s">
        <v>14</v>
      </c>
      <c r="H11" t="s">
        <v>22</v>
      </c>
      <c r="I11">
        <v>41.6</v>
      </c>
      <c r="J11" s="2">
        <f t="shared" si="0"/>
        <v>2</v>
      </c>
      <c r="K11" s="3">
        <v>1</v>
      </c>
      <c r="L11" s="4">
        <v>1</v>
      </c>
      <c r="M11" s="2">
        <f t="shared" si="1"/>
        <v>-1</v>
      </c>
      <c r="N11" s="3">
        <v>2</v>
      </c>
      <c r="O11" s="4">
        <v>0</v>
      </c>
    </row>
    <row r="12" spans="1:15" x14ac:dyDescent="0.25">
      <c r="A12" s="8" t="s">
        <v>36</v>
      </c>
      <c r="B12" s="9">
        <v>232.345</v>
      </c>
      <c r="C12" s="9">
        <v>-336.62200000000001</v>
      </c>
      <c r="D12" s="9">
        <v>193.672</v>
      </c>
      <c r="E12" s="9">
        <v>-48.103200000000001</v>
      </c>
      <c r="F12" s="9">
        <v>4.4461000000000004</v>
      </c>
      <c r="G12" s="1" t="s">
        <v>14</v>
      </c>
      <c r="H12" s="9" t="s">
        <v>37</v>
      </c>
      <c r="I12" s="9">
        <v>-201.54</v>
      </c>
      <c r="J12" s="13">
        <f>N12/K12</f>
        <v>1</v>
      </c>
      <c r="K12" s="14">
        <v>2</v>
      </c>
      <c r="L12" s="15">
        <v>3</v>
      </c>
      <c r="M12" s="13">
        <f>(K12*O12-L12*N12)/2/K12</f>
        <v>0</v>
      </c>
      <c r="N12" s="14">
        <v>2</v>
      </c>
      <c r="O12" s="15">
        <v>3</v>
      </c>
    </row>
    <row r="13" spans="1:15" x14ac:dyDescent="0.25">
      <c r="A13" t="s">
        <v>29</v>
      </c>
      <c r="B13">
        <v>18.649000000000001</v>
      </c>
      <c r="C13">
        <v>3.2317</v>
      </c>
      <c r="D13">
        <v>-0.99050000000000005</v>
      </c>
      <c r="E13">
        <v>0.193</v>
      </c>
      <c r="F13">
        <v>-1.6199999999999999E-2</v>
      </c>
      <c r="G13" s="1" t="s">
        <v>14</v>
      </c>
      <c r="H13" t="s">
        <v>15</v>
      </c>
      <c r="I13">
        <v>39.6</v>
      </c>
      <c r="J13" s="2">
        <f t="shared" si="0"/>
        <v>0.5</v>
      </c>
      <c r="K13" s="3">
        <f>K$12</f>
        <v>2</v>
      </c>
      <c r="L13" s="4">
        <f>L$12</f>
        <v>3</v>
      </c>
      <c r="M13" s="2">
        <f t="shared" si="1"/>
        <v>-0.75</v>
      </c>
      <c r="N13" s="3">
        <v>1</v>
      </c>
      <c r="O13" s="4">
        <v>0</v>
      </c>
    </row>
    <row r="14" spans="1:15" x14ac:dyDescent="0.25">
      <c r="A14" t="s">
        <v>30</v>
      </c>
      <c r="B14">
        <v>24.765000000000001</v>
      </c>
      <c r="C14">
        <v>4.2539999999999996</v>
      </c>
      <c r="D14">
        <v>-0.80869999999999997</v>
      </c>
      <c r="E14">
        <v>7.9299999999999995E-2</v>
      </c>
      <c r="G14" s="1" t="s">
        <v>14</v>
      </c>
      <c r="H14" t="s">
        <v>15</v>
      </c>
      <c r="I14">
        <v>8.1</v>
      </c>
      <c r="J14" s="2">
        <f t="shared" si="0"/>
        <v>0.5</v>
      </c>
      <c r="K14" s="3">
        <f>K$12</f>
        <v>2</v>
      </c>
      <c r="L14" s="4">
        <f>L$12</f>
        <v>3</v>
      </c>
      <c r="M14" s="2">
        <f t="shared" si="1"/>
        <v>-0.25</v>
      </c>
      <c r="N14" s="3">
        <v>1</v>
      </c>
      <c r="O14" s="4">
        <v>1</v>
      </c>
    </row>
    <row r="15" spans="1:15" x14ac:dyDescent="0.25">
      <c r="A15" t="s">
        <v>31</v>
      </c>
      <c r="B15">
        <v>29.114000000000001</v>
      </c>
      <c r="C15">
        <v>3.28</v>
      </c>
      <c r="D15">
        <v>2.4784999999999999</v>
      </c>
      <c r="E15">
        <v>-1.4446000000000001</v>
      </c>
      <c r="F15">
        <v>0.22084000000000001</v>
      </c>
      <c r="G15" s="1" t="s">
        <v>14</v>
      </c>
      <c r="H15" t="s">
        <v>22</v>
      </c>
      <c r="I15">
        <v>-10.4</v>
      </c>
      <c r="J15" s="2">
        <f t="shared" si="0"/>
        <v>0.5</v>
      </c>
      <c r="K15" s="3">
        <f>K$12</f>
        <v>2</v>
      </c>
      <c r="L15" s="4">
        <f>L$12</f>
        <v>3</v>
      </c>
      <c r="M15" s="2">
        <f t="shared" si="1"/>
        <v>0.25</v>
      </c>
      <c r="N15" s="3">
        <v>1</v>
      </c>
      <c r="O15" s="4">
        <v>2</v>
      </c>
    </row>
    <row r="16" spans="1:15" x14ac:dyDescent="0.25">
      <c r="A16" t="s">
        <v>32</v>
      </c>
      <c r="B16">
        <v>25.766999999999999</v>
      </c>
      <c r="C16">
        <v>6.399</v>
      </c>
      <c r="D16">
        <v>-1.8660000000000001</v>
      </c>
      <c r="E16">
        <v>0.35659999999999997</v>
      </c>
      <c r="F16">
        <v>-2.9899999999999999E-2</v>
      </c>
      <c r="G16" s="1" t="s">
        <v>14</v>
      </c>
      <c r="H16" t="s">
        <v>15</v>
      </c>
      <c r="I16">
        <v>59</v>
      </c>
      <c r="J16" s="2">
        <f t="shared" si="0"/>
        <v>1</v>
      </c>
      <c r="K16" s="3">
        <f>K$12</f>
        <v>2</v>
      </c>
      <c r="L16" s="4">
        <f>L$12</f>
        <v>3</v>
      </c>
      <c r="M16" s="2">
        <f t="shared" si="1"/>
        <v>-1.5</v>
      </c>
      <c r="N16" s="3">
        <v>2</v>
      </c>
      <c r="O16" s="4">
        <v>0</v>
      </c>
    </row>
    <row r="17" spans="1:15" x14ac:dyDescent="0.25">
      <c r="A17" t="s">
        <v>33</v>
      </c>
      <c r="B17">
        <v>29.123000000000001</v>
      </c>
      <c r="C17">
        <v>3.4750000000000001</v>
      </c>
      <c r="D17">
        <v>2.3889999999999998</v>
      </c>
      <c r="E17">
        <v>-1.4244000000000001</v>
      </c>
      <c r="F17">
        <v>0.21884999999999999</v>
      </c>
      <c r="G17" s="1" t="s">
        <v>14</v>
      </c>
      <c r="H17" t="s">
        <v>34</v>
      </c>
      <c r="I17">
        <v>-17.5</v>
      </c>
      <c r="J17" s="2">
        <f t="shared" si="0"/>
        <v>1</v>
      </c>
      <c r="K17" s="3">
        <f>K$12</f>
        <v>2</v>
      </c>
      <c r="L17" s="4">
        <f>L$12</f>
        <v>3</v>
      </c>
      <c r="M17" s="2">
        <f t="shared" si="1"/>
        <v>-1</v>
      </c>
      <c r="N17" s="3">
        <v>2</v>
      </c>
      <c r="O17" s="4">
        <v>1</v>
      </c>
    </row>
    <row r="18" spans="1:15" x14ac:dyDescent="0.25">
      <c r="A18" t="s">
        <v>35</v>
      </c>
      <c r="B18">
        <v>32.197000000000003</v>
      </c>
      <c r="C18">
        <v>4.484</v>
      </c>
      <c r="D18">
        <v>3.3370000000000002</v>
      </c>
      <c r="E18">
        <v>-1.9575</v>
      </c>
      <c r="F18">
        <v>0.29959999999999998</v>
      </c>
      <c r="G18" s="1" t="s">
        <v>14</v>
      </c>
      <c r="H18" t="s">
        <v>22</v>
      </c>
      <c r="I18">
        <v>-47.5</v>
      </c>
      <c r="J18" s="2">
        <f t="shared" si="0"/>
        <v>1</v>
      </c>
      <c r="K18" s="3">
        <f>K$12</f>
        <v>2</v>
      </c>
      <c r="L18" s="4">
        <f>L$12</f>
        <v>3</v>
      </c>
      <c r="M18" s="2">
        <f t="shared" si="1"/>
        <v>-0.5</v>
      </c>
      <c r="N18" s="3">
        <v>2</v>
      </c>
      <c r="O18" s="4">
        <v>2</v>
      </c>
    </row>
    <row r="19" spans="1:15" x14ac:dyDescent="0.25">
      <c r="A19" s="8" t="s">
        <v>40</v>
      </c>
      <c r="B19" s="9">
        <v>2.12</v>
      </c>
      <c r="C19" s="9">
        <v>7.6492000000000004</v>
      </c>
      <c r="D19" s="9">
        <v>-1.2587999999999999</v>
      </c>
      <c r="E19" s="9">
        <v>9.98E-2</v>
      </c>
      <c r="F19" s="9">
        <v>0</v>
      </c>
      <c r="G19" s="1" t="s">
        <v>14</v>
      </c>
      <c r="H19" s="9" t="s">
        <v>41</v>
      </c>
      <c r="I19" s="9">
        <v>-109.53</v>
      </c>
      <c r="J19" s="13">
        <f>N19/K19</f>
        <v>1</v>
      </c>
      <c r="K19" s="14">
        <v>1</v>
      </c>
      <c r="L19" s="15">
        <v>2</v>
      </c>
      <c r="M19" s="13">
        <f>(K19*O19-L19*N19)/2/K19</f>
        <v>0</v>
      </c>
      <c r="N19" s="14">
        <v>1</v>
      </c>
      <c r="O19" s="15">
        <v>2</v>
      </c>
    </row>
    <row r="20" spans="1:15" x14ac:dyDescent="0.25">
      <c r="A20" t="s">
        <v>38</v>
      </c>
      <c r="B20">
        <v>19.039000000000001</v>
      </c>
      <c r="C20">
        <v>3.32</v>
      </c>
      <c r="D20">
        <v>-1.0484</v>
      </c>
      <c r="E20">
        <v>0.21279999999999999</v>
      </c>
      <c r="F20">
        <v>-1.8499999999999999E-2</v>
      </c>
      <c r="G20" s="1" t="s">
        <v>14</v>
      </c>
      <c r="H20" t="s">
        <v>15</v>
      </c>
      <c r="I20">
        <v>54.2</v>
      </c>
      <c r="J20" s="2">
        <f t="shared" si="0"/>
        <v>1</v>
      </c>
      <c r="K20" s="3">
        <f>K$19</f>
        <v>1</v>
      </c>
      <c r="L20" s="4">
        <f>L$19</f>
        <v>2</v>
      </c>
      <c r="M20" s="2">
        <f t="shared" si="1"/>
        <v>-1</v>
      </c>
      <c r="N20" s="3">
        <v>1</v>
      </c>
      <c r="O20" s="4">
        <v>0</v>
      </c>
    </row>
    <row r="21" spans="1:15" x14ac:dyDescent="0.25">
      <c r="A21" t="s">
        <v>39</v>
      </c>
      <c r="B21">
        <v>23.681999999999999</v>
      </c>
      <c r="C21">
        <v>4.7876000000000003</v>
      </c>
      <c r="D21">
        <v>-1.288</v>
      </c>
      <c r="E21">
        <v>0.2291</v>
      </c>
      <c r="F21">
        <v>-1.797E-2</v>
      </c>
      <c r="G21" s="1" t="s">
        <v>14</v>
      </c>
      <c r="H21" t="s">
        <v>15</v>
      </c>
      <c r="I21">
        <v>-11.9</v>
      </c>
      <c r="J21" s="2">
        <f t="shared" si="0"/>
        <v>1</v>
      </c>
      <c r="K21" s="3">
        <f>K$19</f>
        <v>1</v>
      </c>
      <c r="L21" s="4">
        <f>L$19</f>
        <v>2</v>
      </c>
      <c r="M21" s="2">
        <f t="shared" si="1"/>
        <v>-0.5</v>
      </c>
      <c r="N21" s="3">
        <v>1</v>
      </c>
      <c r="O21" s="4">
        <v>1</v>
      </c>
    </row>
    <row r="22" spans="1:15" x14ac:dyDescent="0.25">
      <c r="A22" t="s">
        <v>42</v>
      </c>
      <c r="B22">
        <v>24.696000000000002</v>
      </c>
      <c r="C22">
        <v>7.4669999999999996</v>
      </c>
      <c r="D22">
        <v>-1.8979999999999999</v>
      </c>
      <c r="E22">
        <v>0.31940000000000002</v>
      </c>
      <c r="F22">
        <v>-2.3800000000000002E-2</v>
      </c>
      <c r="G22" s="1" t="s">
        <v>14</v>
      </c>
      <c r="H22" t="s">
        <v>15</v>
      </c>
      <c r="I22">
        <v>-38.700000000000003</v>
      </c>
      <c r="J22" s="2">
        <f t="shared" si="0"/>
        <v>1</v>
      </c>
      <c r="K22" s="3">
        <v>1</v>
      </c>
      <c r="L22" s="4">
        <v>2</v>
      </c>
      <c r="M22" s="2">
        <f t="shared" si="1"/>
        <v>0</v>
      </c>
      <c r="N22" s="3">
        <v>1</v>
      </c>
      <c r="O22" s="4">
        <v>2</v>
      </c>
    </row>
    <row r="23" spans="1:15" x14ac:dyDescent="0.25">
      <c r="A23" t="s">
        <v>43</v>
      </c>
      <c r="B23">
        <v>25.52</v>
      </c>
      <c r="C23">
        <v>5.5890000000000004</v>
      </c>
      <c r="D23">
        <v>-1.3680000000000001</v>
      </c>
      <c r="E23">
        <v>0.21</v>
      </c>
      <c r="F23">
        <v>-1.3860000000000001E-2</v>
      </c>
      <c r="G23" s="1" t="s">
        <v>14</v>
      </c>
      <c r="H23" t="s">
        <v>15</v>
      </c>
      <c r="I23">
        <v>67.900000000000006</v>
      </c>
      <c r="J23" s="2">
        <f t="shared" si="0"/>
        <v>2</v>
      </c>
      <c r="K23" s="3">
        <v>1</v>
      </c>
      <c r="L23" s="4">
        <v>2</v>
      </c>
      <c r="M23" s="2">
        <f t="shared" si="1"/>
        <v>-2</v>
      </c>
      <c r="N23" s="3">
        <v>2</v>
      </c>
      <c r="O23" s="4">
        <v>0</v>
      </c>
    </row>
    <row r="24" spans="1:15" x14ac:dyDescent="0.25">
      <c r="A24" t="s">
        <v>44</v>
      </c>
      <c r="B24">
        <v>33.340000000000003</v>
      </c>
      <c r="C24">
        <v>10.625999999999999</v>
      </c>
      <c r="D24">
        <v>-2.86</v>
      </c>
      <c r="E24">
        <v>0.50900000000000001</v>
      </c>
      <c r="F24">
        <v>-0.04</v>
      </c>
      <c r="G24" s="1" t="s">
        <v>14</v>
      </c>
      <c r="H24" t="s">
        <v>15</v>
      </c>
      <c r="I24">
        <v>-43.22</v>
      </c>
      <c r="J24" s="2">
        <f t="shared" si="0"/>
        <v>2</v>
      </c>
      <c r="K24" s="3">
        <v>1</v>
      </c>
      <c r="L24" s="4">
        <v>2</v>
      </c>
      <c r="M24" s="2">
        <f t="shared" si="1"/>
        <v>-1</v>
      </c>
      <c r="N24" s="3">
        <v>2</v>
      </c>
      <c r="O24" s="4">
        <v>2</v>
      </c>
    </row>
    <row r="25" spans="1:15" x14ac:dyDescent="0.25">
      <c r="A25" t="s">
        <v>45</v>
      </c>
      <c r="B25">
        <v>29.042000000000002</v>
      </c>
      <c r="C25">
        <v>9.14</v>
      </c>
      <c r="D25">
        <v>-2.7879999999999998</v>
      </c>
      <c r="E25">
        <v>0.58320000000000005</v>
      </c>
      <c r="F25">
        <v>-5.2760000000000001E-2</v>
      </c>
      <c r="G25" s="1" t="s">
        <v>14</v>
      </c>
      <c r="H25" t="s">
        <v>15</v>
      </c>
      <c r="I25">
        <v>74</v>
      </c>
      <c r="J25" s="2">
        <f t="shared" si="0"/>
        <v>3</v>
      </c>
      <c r="K25" s="3">
        <v>1</v>
      </c>
      <c r="L25" s="4">
        <v>2</v>
      </c>
      <c r="M25" s="2">
        <f t="shared" si="1"/>
        <v>-3</v>
      </c>
      <c r="N25" s="3">
        <v>3</v>
      </c>
      <c r="O25" s="4">
        <v>0</v>
      </c>
    </row>
    <row r="26" spans="1:15" x14ac:dyDescent="0.25">
      <c r="A26" s="8" t="s">
        <v>53</v>
      </c>
      <c r="B26" s="8">
        <v>4.82</v>
      </c>
      <c r="C26" s="8">
        <v>19.292000000000002</v>
      </c>
      <c r="D26" s="8">
        <v>-5.2670000000000003</v>
      </c>
      <c r="E26" s="8">
        <v>0.623</v>
      </c>
      <c r="F26" s="9"/>
      <c r="G26" s="1" t="s">
        <v>47</v>
      </c>
      <c r="H26" s="9" t="s">
        <v>54</v>
      </c>
      <c r="I26" s="17">
        <v>-50.17</v>
      </c>
      <c r="J26" s="13">
        <f t="shared" ref="J26" si="2">N26/K26</f>
        <v>1</v>
      </c>
      <c r="K26" s="14">
        <v>2</v>
      </c>
      <c r="L26" s="15">
        <v>1</v>
      </c>
      <c r="M26" s="13">
        <f t="shared" ref="M26" si="3">(K26*O26-L26*N26)/2/K26</f>
        <v>0</v>
      </c>
      <c r="N26" s="14">
        <v>2</v>
      </c>
      <c r="O26" s="15">
        <v>1</v>
      </c>
    </row>
    <row r="27" spans="1:15" x14ac:dyDescent="0.25">
      <c r="A27" t="s">
        <v>46</v>
      </c>
      <c r="B27">
        <v>17.440000000000001</v>
      </c>
      <c r="C27">
        <v>2.9350000000000001</v>
      </c>
      <c r="D27">
        <v>-0.70799999999999996</v>
      </c>
      <c r="E27">
        <v>7.9000000000000001E-2</v>
      </c>
      <c r="G27" s="1" t="s">
        <v>47</v>
      </c>
      <c r="H27" t="s">
        <v>48</v>
      </c>
      <c r="I27" s="16">
        <v>12.88</v>
      </c>
      <c r="J27" s="2">
        <f t="shared" si="0"/>
        <v>0.5</v>
      </c>
      <c r="K27" s="3">
        <f>K26</f>
        <v>2</v>
      </c>
      <c r="L27" s="4">
        <f>L26</f>
        <v>1</v>
      </c>
      <c r="M27" s="2">
        <f t="shared" si="1"/>
        <v>-0.25</v>
      </c>
      <c r="N27" s="3">
        <v>1</v>
      </c>
      <c r="O27" s="4">
        <v>0</v>
      </c>
    </row>
    <row r="28" spans="1:15" x14ac:dyDescent="0.25">
      <c r="A28" t="s">
        <v>49</v>
      </c>
      <c r="B28">
        <v>25.75</v>
      </c>
      <c r="C28">
        <v>4.9320000000000004</v>
      </c>
      <c r="D28">
        <v>-1.06</v>
      </c>
      <c r="E28">
        <v>0.106</v>
      </c>
      <c r="G28" s="1" t="s">
        <v>47</v>
      </c>
      <c r="H28" t="s">
        <v>50</v>
      </c>
      <c r="I28" s="16">
        <v>12.58</v>
      </c>
      <c r="J28" s="2">
        <f t="shared" si="0"/>
        <v>0.5</v>
      </c>
      <c r="K28" s="3">
        <f t="shared" ref="K28:K30" si="4">K27</f>
        <v>2</v>
      </c>
      <c r="L28" s="4">
        <f t="shared" ref="L28:L30" si="5">L27</f>
        <v>1</v>
      </c>
      <c r="M28" s="2">
        <f t="shared" si="1"/>
        <v>0.25</v>
      </c>
      <c r="N28" s="3">
        <v>1</v>
      </c>
      <c r="O28" s="4">
        <v>1</v>
      </c>
    </row>
    <row r="29" spans="1:15" x14ac:dyDescent="0.25">
      <c r="A29" t="s">
        <v>51</v>
      </c>
      <c r="B29">
        <v>25.93</v>
      </c>
      <c r="C29">
        <v>5.1109999999999998</v>
      </c>
      <c r="D29">
        <v>-1.101</v>
      </c>
      <c r="E29">
        <v>0.10299999999999999</v>
      </c>
      <c r="G29" s="1" t="s">
        <v>47</v>
      </c>
      <c r="H29" t="s">
        <v>52</v>
      </c>
      <c r="I29" s="16">
        <v>17.170000000000002</v>
      </c>
      <c r="J29" s="2">
        <f t="shared" si="0"/>
        <v>1</v>
      </c>
      <c r="K29" s="3">
        <f t="shared" si="4"/>
        <v>2</v>
      </c>
      <c r="L29" s="4">
        <f t="shared" si="5"/>
        <v>1</v>
      </c>
      <c r="M29" s="2">
        <f t="shared" si="1"/>
        <v>-0.5</v>
      </c>
      <c r="N29" s="3">
        <v>2</v>
      </c>
      <c r="O29" s="4">
        <v>0</v>
      </c>
    </row>
    <row r="30" spans="1:15" x14ac:dyDescent="0.25">
      <c r="A30" t="s">
        <v>55</v>
      </c>
      <c r="B30">
        <v>28.65</v>
      </c>
      <c r="C30">
        <v>7.8010000000000002</v>
      </c>
      <c r="D30">
        <v>-1.673</v>
      </c>
      <c r="E30">
        <v>0.16800000000000001</v>
      </c>
      <c r="G30" s="1" t="s">
        <v>47</v>
      </c>
      <c r="H30" t="s">
        <v>50</v>
      </c>
      <c r="I30" s="16">
        <v>-3.82</v>
      </c>
      <c r="J30" s="2">
        <f t="shared" si="0"/>
        <v>1</v>
      </c>
      <c r="K30" s="3">
        <f t="shared" si="4"/>
        <v>2</v>
      </c>
      <c r="L30" s="4">
        <f t="shared" si="5"/>
        <v>1</v>
      </c>
      <c r="M30" s="2">
        <f t="shared" si="1"/>
        <v>0</v>
      </c>
      <c r="N30" s="3">
        <v>2</v>
      </c>
      <c r="O30" s="4">
        <v>1</v>
      </c>
    </row>
    <row r="31" spans="1:15" x14ac:dyDescent="0.25">
      <c r="A31" s="8" t="s">
        <v>60</v>
      </c>
      <c r="B31" s="8">
        <v>0.8</v>
      </c>
      <c r="C31" s="8">
        <v>18.888999999999999</v>
      </c>
      <c r="D31" s="8">
        <v>-4.532</v>
      </c>
      <c r="E31" s="8">
        <v>0.46700000000000003</v>
      </c>
      <c r="F31" s="9"/>
      <c r="G31" s="1" t="s">
        <v>47</v>
      </c>
      <c r="H31" s="9" t="s">
        <v>61</v>
      </c>
      <c r="I31" s="17">
        <v>-43.58</v>
      </c>
      <c r="J31" s="13">
        <f>N31/K31</f>
        <v>1</v>
      </c>
      <c r="K31" s="14">
        <v>2</v>
      </c>
      <c r="L31" s="15">
        <v>1</v>
      </c>
      <c r="M31" s="13">
        <f>(K31*O31-L31*N31)/2/K31</f>
        <v>0</v>
      </c>
      <c r="N31" s="14">
        <v>2</v>
      </c>
      <c r="O31" s="15">
        <v>1</v>
      </c>
    </row>
    <row r="32" spans="1:15" x14ac:dyDescent="0.25">
      <c r="A32" t="s">
        <v>56</v>
      </c>
      <c r="B32">
        <v>18.43</v>
      </c>
      <c r="C32">
        <v>2.6240000000000001</v>
      </c>
      <c r="D32">
        <v>-0.55300000000000005</v>
      </c>
      <c r="E32">
        <v>5.3999999999999999E-2</v>
      </c>
      <c r="G32" s="1" t="s">
        <v>47</v>
      </c>
      <c r="H32" t="s">
        <v>52</v>
      </c>
      <c r="I32" s="16">
        <v>10.73</v>
      </c>
      <c r="J32" s="2">
        <f t="shared" si="0"/>
        <v>0.5</v>
      </c>
      <c r="K32" s="3">
        <f>K$31</f>
        <v>2</v>
      </c>
      <c r="L32" s="4">
        <f>L$31</f>
        <v>1</v>
      </c>
      <c r="M32" s="2">
        <f t="shared" si="1"/>
        <v>-0.25</v>
      </c>
      <c r="N32" s="3">
        <v>1</v>
      </c>
      <c r="O32" s="4">
        <v>0</v>
      </c>
    </row>
    <row r="33" spans="1:15" x14ac:dyDescent="0.25">
      <c r="A33" t="s">
        <v>57</v>
      </c>
      <c r="B33">
        <v>27.11</v>
      </c>
      <c r="C33">
        <v>4.8460000000000001</v>
      </c>
      <c r="D33">
        <v>-1.0269999999999999</v>
      </c>
      <c r="E33">
        <v>0.1</v>
      </c>
      <c r="G33" s="1" t="s">
        <v>47</v>
      </c>
      <c r="H33" t="s">
        <v>15</v>
      </c>
      <c r="I33" s="16">
        <v>7.2</v>
      </c>
      <c r="J33" s="2">
        <f t="shared" si="0"/>
        <v>0.5</v>
      </c>
      <c r="K33" s="3">
        <f>K$31</f>
        <v>2</v>
      </c>
      <c r="L33" s="4">
        <f>L$31</f>
        <v>1</v>
      </c>
      <c r="M33" s="2">
        <f t="shared" si="1"/>
        <v>0.25</v>
      </c>
      <c r="N33" s="3">
        <v>1</v>
      </c>
      <c r="O33" s="4">
        <v>1</v>
      </c>
    </row>
    <row r="34" spans="1:15" x14ac:dyDescent="0.25">
      <c r="A34" t="s">
        <v>58</v>
      </c>
      <c r="B34">
        <v>29.4</v>
      </c>
      <c r="C34">
        <v>6.9370000000000003</v>
      </c>
      <c r="D34">
        <v>-1.4530000000000001</v>
      </c>
      <c r="E34">
        <v>0.14399999999999999</v>
      </c>
      <c r="G34" s="1" t="s">
        <v>47</v>
      </c>
      <c r="H34" t="s">
        <v>50</v>
      </c>
      <c r="I34" s="16">
        <v>0.6</v>
      </c>
      <c r="J34" s="2">
        <f t="shared" si="0"/>
        <v>1</v>
      </c>
      <c r="K34" s="3">
        <f>K$31</f>
        <v>2</v>
      </c>
      <c r="L34" s="4">
        <f>L$31</f>
        <v>1</v>
      </c>
      <c r="M34" s="2">
        <f t="shared" si="1"/>
        <v>-0.5</v>
      </c>
      <c r="N34" s="3">
        <v>2</v>
      </c>
      <c r="O34" s="4">
        <v>0</v>
      </c>
    </row>
    <row r="35" spans="1:15" x14ac:dyDescent="0.25">
      <c r="A35" t="s">
        <v>59</v>
      </c>
      <c r="B35">
        <v>28.29</v>
      </c>
      <c r="C35">
        <v>5.2469999999999999</v>
      </c>
      <c r="D35">
        <v>-1.2470000000000001</v>
      </c>
      <c r="E35">
        <v>0.127</v>
      </c>
      <c r="G35" s="1" t="s">
        <v>47</v>
      </c>
      <c r="H35" t="s">
        <v>52</v>
      </c>
      <c r="I35" s="16">
        <v>15.3</v>
      </c>
      <c r="J35" s="2">
        <f t="shared" si="0"/>
        <v>1</v>
      </c>
      <c r="K35" s="3">
        <f>K$31</f>
        <v>2</v>
      </c>
      <c r="L35" s="4">
        <f>L$31</f>
        <v>1</v>
      </c>
      <c r="M35" s="2">
        <f t="shared" si="1"/>
        <v>-0.5</v>
      </c>
      <c r="N35" s="3">
        <v>2</v>
      </c>
      <c r="O35" s="4">
        <v>0</v>
      </c>
    </row>
    <row r="36" spans="1:15" x14ac:dyDescent="0.25">
      <c r="A36" t="s">
        <v>62</v>
      </c>
      <c r="B36">
        <v>31.83</v>
      </c>
      <c r="C36">
        <v>7.1120000000000001</v>
      </c>
      <c r="D36">
        <v>-1.4650000000000001</v>
      </c>
      <c r="E36">
        <v>0.14099999999999999</v>
      </c>
      <c r="G36" s="1" t="s">
        <v>47</v>
      </c>
      <c r="H36" t="s">
        <v>52</v>
      </c>
      <c r="I36" s="16">
        <v>-7.05</v>
      </c>
      <c r="J36" s="2">
        <f t="shared" si="0"/>
        <v>1</v>
      </c>
      <c r="K36" s="3">
        <f>K$31</f>
        <v>2</v>
      </c>
      <c r="L36" s="4">
        <f>L$31</f>
        <v>1</v>
      </c>
      <c r="M36" s="2">
        <f t="shared" si="1"/>
        <v>0</v>
      </c>
      <c r="N36" s="3">
        <v>2</v>
      </c>
      <c r="O36" s="4">
        <v>1</v>
      </c>
    </row>
    <row r="37" spans="1:15" s="9" customFormat="1" ht="14.25" customHeight="1" x14ac:dyDescent="0.25">
      <c r="A37" s="9" t="s">
        <v>67</v>
      </c>
      <c r="B37" s="17">
        <v>6.72</v>
      </c>
      <c r="C37" s="20">
        <v>6.5880000000000001</v>
      </c>
      <c r="D37" s="20">
        <v>-1.248</v>
      </c>
      <c r="E37" s="20">
        <v>0.14960000000000001</v>
      </c>
      <c r="F37" s="21">
        <v>-7.6969999999999998E-3</v>
      </c>
      <c r="G37" s="22" t="s">
        <v>64</v>
      </c>
      <c r="H37" s="9" t="s">
        <v>68</v>
      </c>
      <c r="I37" s="17">
        <v>-30.011801298521519</v>
      </c>
      <c r="J37" s="13">
        <f>N37/K37</f>
        <v>1</v>
      </c>
      <c r="K37" s="9">
        <v>1</v>
      </c>
      <c r="L37" s="9">
        <v>1</v>
      </c>
      <c r="M37" s="13">
        <f>(K37*O37-L37*N37)/2/K37</f>
        <v>0</v>
      </c>
      <c r="N37" s="9">
        <v>1</v>
      </c>
      <c r="O37" s="9">
        <v>1</v>
      </c>
    </row>
    <row r="38" spans="1:15" x14ac:dyDescent="0.25">
      <c r="A38" t="s">
        <v>63</v>
      </c>
      <c r="B38" s="16">
        <v>20.83</v>
      </c>
      <c r="C38" s="18">
        <v>3.0358999999999998</v>
      </c>
      <c r="D38" s="18">
        <v>-0.70772000000000002</v>
      </c>
      <c r="E38" s="18">
        <v>9.7339999999999996E-2</v>
      </c>
      <c r="F38" s="19">
        <v>-5.3041E-3</v>
      </c>
      <c r="G38" s="1" t="s">
        <v>64</v>
      </c>
      <c r="H38" t="s">
        <v>65</v>
      </c>
      <c r="I38" s="16">
        <v>49.969675621956434</v>
      </c>
      <c r="J38" s="2">
        <f>N38/K38</f>
        <v>1</v>
      </c>
      <c r="K38">
        <f>K39</f>
        <v>1</v>
      </c>
      <c r="L38">
        <f>L39</f>
        <v>1</v>
      </c>
      <c r="M38" s="2">
        <f>(K38*O38-L38*N38)/2/K38</f>
        <v>-0.5</v>
      </c>
      <c r="N38">
        <v>1</v>
      </c>
      <c r="O38">
        <v>0</v>
      </c>
    </row>
    <row r="39" spans="1:15" ht="17.25" customHeight="1" x14ac:dyDescent="0.25">
      <c r="A39" t="s">
        <v>66</v>
      </c>
      <c r="B39" s="16">
        <v>27.61</v>
      </c>
      <c r="C39" s="18">
        <v>4.3819999999999997</v>
      </c>
      <c r="D39" s="18">
        <v>-0.93659999999999999</v>
      </c>
      <c r="E39" s="18">
        <v>0.12089999999999999</v>
      </c>
      <c r="F39" s="19">
        <v>-6.3720000000000001E-3</v>
      </c>
      <c r="G39" s="1" t="s">
        <v>64</v>
      </c>
      <c r="H39" t="s">
        <v>65</v>
      </c>
      <c r="I39" s="16">
        <v>30.193172009925945</v>
      </c>
      <c r="J39" s="2">
        <f t="shared" ref="J39" si="6">N39/K39</f>
        <v>1</v>
      </c>
      <c r="K39">
        <f>K37</f>
        <v>1</v>
      </c>
      <c r="L39">
        <f>L37</f>
        <v>1</v>
      </c>
      <c r="M39" s="2">
        <f t="shared" ref="M39" si="7">(K39*O39-L39*N39)/2/K39</f>
        <v>0</v>
      </c>
      <c r="N39">
        <v>1</v>
      </c>
      <c r="O39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Thermo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2020-04-16T12:45:27Z</dcterms:created>
  <dcterms:modified xsi:type="dcterms:W3CDTF">2020-04-23T14:34:04Z</dcterms:modified>
</cp:coreProperties>
</file>