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60" yWindow="-15" windowWidth="20730" windowHeight="4560" tabRatio="940"/>
  </bookViews>
  <sheets>
    <sheet name="INDICE" sheetId="72" r:id="rId1"/>
    <sheet name="VM1" sheetId="1" r:id="rId2"/>
    <sheet name="VM2" sheetId="4" r:id="rId3"/>
    <sheet name="VM3" sheetId="5" r:id="rId4"/>
    <sheet name="VM4" sheetId="6" r:id="rId5"/>
    <sheet name="VM5" sheetId="7" r:id="rId6"/>
    <sheet name="VM6" sheetId="8" r:id="rId7"/>
    <sheet name="VM7" sheetId="11" r:id="rId8"/>
    <sheet name="VM8" sheetId="15" r:id="rId9"/>
    <sheet name="VM9" sheetId="16" r:id="rId10"/>
    <sheet name="VM10" sheetId="18" r:id="rId11"/>
    <sheet name="VM11" sheetId="19" r:id="rId12"/>
    <sheet name="VM12" sheetId="20" r:id="rId13"/>
    <sheet name="VM13" sheetId="24" r:id="rId14"/>
    <sheet name="AT14" sheetId="77" r:id="rId15"/>
    <sheet name="AT15" sheetId="78" r:id="rId16"/>
    <sheet name="AT16" sheetId="79" r:id="rId17"/>
    <sheet name="AT17" sheetId="80" r:id="rId18"/>
    <sheet name="AT18" sheetId="81" r:id="rId19"/>
    <sheet name="AT19" sheetId="82" r:id="rId20"/>
    <sheet name="FERR20" sheetId="95" r:id="rId21"/>
    <sheet name="FERR21" sheetId="89" r:id="rId22"/>
    <sheet name="FERR22" sheetId="90" r:id="rId23"/>
    <sheet name="FERR23" sheetId="91" r:id="rId24"/>
    <sheet name="FERR24" sheetId="94" r:id="rId25"/>
    <sheet name="FERR25" sheetId="92" r:id="rId26"/>
    <sheet name="FERR_26" sheetId="33" r:id="rId27"/>
    <sheet name="A27" sheetId="34" r:id="rId28"/>
    <sheet name="A28" sheetId="35" r:id="rId29"/>
    <sheet name="A29" sheetId="36" r:id="rId30"/>
    <sheet name="A30" sheetId="37" r:id="rId31"/>
    <sheet name="A31" sheetId="38" r:id="rId32"/>
    <sheet name="A32" sheetId="39" r:id="rId33"/>
    <sheet name="A33" sheetId="40" r:id="rId34"/>
    <sheet name="A34" sheetId="41" r:id="rId35"/>
    <sheet name="A35" sheetId="76" r:id="rId36"/>
    <sheet name="M 36" sheetId="42" r:id="rId37"/>
    <sheet name="M 37" sheetId="43" r:id="rId38"/>
    <sheet name="M 38" sheetId="44" r:id="rId39"/>
    <sheet name="M 39" sheetId="45" r:id="rId40"/>
    <sheet name="M 40" sheetId="46" r:id="rId41"/>
    <sheet name="M 41" sheetId="47" r:id="rId42"/>
    <sheet name="M 42" sheetId="48" r:id="rId43"/>
    <sheet name="M 43" sheetId="49" r:id="rId44"/>
    <sheet name="M 44" sheetId="50" r:id="rId45"/>
    <sheet name="M 45" sheetId="51" r:id="rId46"/>
    <sheet name="M 46" sheetId="52" r:id="rId47"/>
    <sheet name="M 47" sheetId="53" r:id="rId48"/>
    <sheet name="M 48" sheetId="54" r:id="rId49"/>
    <sheet name="M 49" sheetId="55" r:id="rId50"/>
  </sheets>
  <definedNames>
    <definedName name="_xlnm._FilterDatabase" localSheetId="15" hidden="1">'AT15'!#REF!</definedName>
    <definedName name="_xlnm._FilterDatabase" localSheetId="16" hidden="1">'AT16'!$A$1:$N$24</definedName>
    <definedName name="_xlnm._FilterDatabase" localSheetId="18" hidden="1">'AT18'!#REF!</definedName>
    <definedName name="_xlnm._FilterDatabase" localSheetId="19" hidden="1">'AT19'!$B$10:$M$33</definedName>
    <definedName name="_xlnm._FilterDatabase" localSheetId="36" hidden="1">'M 36'!$B$1:$B$91</definedName>
    <definedName name="_xlnm._FilterDatabase" localSheetId="2" hidden="1">'VM2'!$A$6:$F$21</definedName>
    <definedName name="_xlnm._FilterDatabase" localSheetId="3" hidden="1">'VM3'!$A$6:$F$19</definedName>
    <definedName name="_xlnm._FilterDatabase" localSheetId="5" hidden="1">'VM5'!$A$6:$N$21</definedName>
    <definedName name="_xlnm._FilterDatabase" localSheetId="7" hidden="1">'VM7'!$A$7:$M$29</definedName>
    <definedName name="_xlnm._FilterDatabase" localSheetId="8" hidden="1">'VM8'!$A$6:$H$13</definedName>
    <definedName name="_xlnm._FilterDatabase" localSheetId="9" hidden="1">'VM9'!$A$7:$H$12</definedName>
    <definedName name="_Regression_Int" localSheetId="1" hidden="1">1</definedName>
    <definedName name="_Regression_Int" localSheetId="10" hidden="1">1</definedName>
    <definedName name="_Regression_Int" localSheetId="11" hidden="1">1</definedName>
    <definedName name="_Regression_Int" localSheetId="12" hidden="1">1</definedName>
    <definedName name="_Regression_Int" localSheetId="13" hidden="1">1</definedName>
    <definedName name="_Regression_Int" localSheetId="2" hidden="1">1</definedName>
    <definedName name="_Regression_Int" localSheetId="3" hidden="1">1</definedName>
    <definedName name="_Regression_Int" localSheetId="4" hidden="1">1</definedName>
    <definedName name="_Regression_Int" localSheetId="5" hidden="1">1</definedName>
    <definedName name="_Regression_Int" localSheetId="6" hidden="1">1</definedName>
    <definedName name="_Regression_Int" localSheetId="7" hidden="1">1</definedName>
    <definedName name="_Regression_Int" localSheetId="8" hidden="1">1</definedName>
    <definedName name="_Regression_Int" localSheetId="9" hidden="1">1</definedName>
    <definedName name="_xlnm.Print_Area" localSheetId="27">'A27'!$A$1:$J$51</definedName>
    <definedName name="_xlnm.Print_Area" localSheetId="28">'A28'!$A$1:$J$15</definedName>
    <definedName name="_xlnm.Print_Area" localSheetId="29">'A29'!$A$1:$K$50</definedName>
    <definedName name="_xlnm.Print_Area" localSheetId="30">'A30'!$A$1:$D$20</definedName>
    <definedName name="_xlnm.Print_Area" localSheetId="31">'A31'!$A$1:$G$44</definedName>
    <definedName name="_xlnm.Print_Area" localSheetId="32">'A32'!$A$1:$F$29</definedName>
    <definedName name="_xlnm.Print_Area" localSheetId="33">'A33'!$A$1:$F$40</definedName>
    <definedName name="_xlnm.Print_Area" localSheetId="34">'A34'!$A$1:$F$24</definedName>
    <definedName name="_xlnm.Print_Area" localSheetId="35">'A35'!$A$1:$F$26</definedName>
    <definedName name="_xlnm.Print_Area" localSheetId="14">'AT14'!$A$1:$N$32</definedName>
    <definedName name="_xlnm.Print_Area" localSheetId="15">'AT15'!$A$1:$I$33</definedName>
    <definedName name="_xlnm.Print_Area" localSheetId="16">'AT16'!$A$1:$N$19</definedName>
    <definedName name="_xlnm.Print_Area" localSheetId="17">'AT17'!$A$1:$M$34</definedName>
    <definedName name="_xlnm.Print_Area" localSheetId="18">'AT18'!$A$1:$N$20</definedName>
    <definedName name="_xlnm.Print_Area" localSheetId="19">'AT19'!$B$1:$M$34</definedName>
    <definedName name="_xlnm.Print_Area" localSheetId="26">FERR_26!$A$1:$N$18</definedName>
    <definedName name="_xlnm.Print_Area" localSheetId="20">FERR20!$A$1:$D$22</definedName>
    <definedName name="_xlnm.Print_Area" localSheetId="21">FERR21!$A$1:$D$19</definedName>
    <definedName name="_xlnm.Print_Area" localSheetId="22">FERR22!$A$1:$D$20</definedName>
    <definedName name="_xlnm.Print_Area" localSheetId="23">FERR23!$A$1:$D$19</definedName>
    <definedName name="_xlnm.Print_Area" localSheetId="24">FERR24!$A$1:$D$19</definedName>
    <definedName name="_xlnm.Print_Area" localSheetId="25">FERR25!$A$1:$D$20</definedName>
    <definedName name="_xlnm.Print_Area" localSheetId="36">'M 36'!$A$1:$I$91</definedName>
    <definedName name="_xlnm.Print_Area" localSheetId="37">'M 37'!$A$1:$N$25</definedName>
    <definedName name="_xlnm.Print_Area" localSheetId="38">'M 38'!$A$1:$N$26</definedName>
    <definedName name="_xlnm.Print_Area" localSheetId="39">'M 39'!$A$1:$N$94</definedName>
    <definedName name="_xlnm.Print_Area" localSheetId="40">'M 40'!$A$1:$N$15</definedName>
    <definedName name="_xlnm.Print_Area" localSheetId="41">'M 41'!$A$1:$N$25</definedName>
    <definedName name="_xlnm.Print_Area" localSheetId="42">'M 42'!$A$1:$J$94</definedName>
    <definedName name="_xlnm.Print_Area" localSheetId="43">'M 43'!$A$1:$J$32</definedName>
    <definedName name="_xlnm.Print_Area" localSheetId="44">'M 44'!$A$1:$J$35</definedName>
    <definedName name="_xlnm.Print_Area" localSheetId="45">'M 45'!$A$1:$J$42</definedName>
    <definedName name="_xlnm.Print_Area" localSheetId="46">'M 46'!$A$1:$J$38</definedName>
    <definedName name="_xlnm.Print_Area" localSheetId="47">'M 47'!$A$1:$J$45</definedName>
    <definedName name="_xlnm.Print_Area" localSheetId="48">'M 48'!$A$1:$J$31</definedName>
    <definedName name="_xlnm.Print_Area" localSheetId="49">'M 49'!$A$1:$J$28</definedName>
    <definedName name="_xlnm.Print_Area" localSheetId="1">'VM1'!$A$1:$F$32</definedName>
    <definedName name="_xlnm.Print_Area" localSheetId="10">'VM10'!$A$1:$H$32</definedName>
    <definedName name="_xlnm.Print_Area" localSheetId="11">'VM11'!$A$1:$H$32</definedName>
    <definedName name="_xlnm.Print_Area" localSheetId="12">'VM12'!$A$1:$G$161</definedName>
    <definedName name="_xlnm.Print_Area" localSheetId="13">'VM13'!$A$1:$G$87</definedName>
    <definedName name="_xlnm.Print_Area" localSheetId="2">'VM2'!$A$1:$F$21</definedName>
    <definedName name="_xlnm.Print_Area" localSheetId="3">'VM3'!$A$1:$F$20</definedName>
    <definedName name="_xlnm.Print_Area" localSheetId="4">'VM4'!$A$1:$O$32</definedName>
    <definedName name="_xlnm.Print_Area" localSheetId="5">'VM5'!$A$1:$N$21</definedName>
    <definedName name="_xlnm.Print_Area" localSheetId="6">'VM6'!$A$1:$N$117</definedName>
    <definedName name="_xlnm.Print_Area" localSheetId="7">'VM7'!$A$1:$O$117</definedName>
    <definedName name="_xlnm.Print_Area" localSheetId="8">'VM8'!$A$1:$H$14</definedName>
    <definedName name="_xlnm.Print_Area" localSheetId="9">'VM9'!$A$1:$H$15</definedName>
    <definedName name="Imprimir_área_IM" localSheetId="1">'VM1'!$A$2:$F$32</definedName>
    <definedName name="Imprimir_área_IM" localSheetId="10">'VM10'!$A$2:$H$32</definedName>
    <definedName name="Imprimir_área_IM" localSheetId="11">'VM11'!$A$2:$H$32</definedName>
    <definedName name="Imprimir_área_IM" localSheetId="12">'VM12'!$A$2:$G$52</definedName>
    <definedName name="Imprimir_área_IM" localSheetId="13">'VM13'!$A$2:$G$43</definedName>
    <definedName name="Imprimir_área_IM" localSheetId="2">'VM2'!$A$2:$G$21</definedName>
    <definedName name="Imprimir_área_IM" localSheetId="3">'VM3'!$A$2:$G$20</definedName>
    <definedName name="Imprimir_área_IM" localSheetId="4">'VM4'!$A$2:$G$32</definedName>
    <definedName name="Imprimir_área_IM" localSheetId="5">'VM5'!$A$2:$G$21</definedName>
    <definedName name="Imprimir_área_IM" localSheetId="6">'VM6'!$A$2:$G$44</definedName>
    <definedName name="Imprimir_área_IM" localSheetId="7">'VM7'!$A$2:$G$44</definedName>
    <definedName name="Imprimir_área_IM" localSheetId="8">'VM8'!$A$2:$H$14</definedName>
    <definedName name="Imprimir_área_IM" localSheetId="9">'VM9'!$A$2:$H$15</definedName>
    <definedName name="_xlnm.Print_Titles" localSheetId="27">'A27'!$1:$6</definedName>
    <definedName name="_xlnm.Print_Titles" localSheetId="28">'A28'!$1:$7</definedName>
    <definedName name="_xlnm.Print_Titles" localSheetId="29">'A29'!$1:$6</definedName>
    <definedName name="_xlnm.Print_Titles" localSheetId="30">'A30'!$1:$5</definedName>
    <definedName name="_xlnm.Print_Titles" localSheetId="31">'A31'!$1:$5</definedName>
    <definedName name="_xlnm.Print_Titles" localSheetId="32">'A32'!$1:$5</definedName>
    <definedName name="_xlnm.Print_Titles" localSheetId="33">'A33'!$1:$5</definedName>
    <definedName name="_xlnm.Print_Titles" localSheetId="34">'A34'!$1:$5</definedName>
    <definedName name="_xlnm.Print_Titles" localSheetId="35">'A35'!$1:$5</definedName>
    <definedName name="_xlnm.Print_Titles" localSheetId="14">'AT14'!$1:$5</definedName>
    <definedName name="_xlnm.Print_Titles" localSheetId="15">'AT15'!$1:$5</definedName>
    <definedName name="_xlnm.Print_Titles" localSheetId="16">'AT16'!$1:$5</definedName>
    <definedName name="_xlnm.Print_Titles" localSheetId="17">'AT17'!$1:$6</definedName>
    <definedName name="_xlnm.Print_Titles" localSheetId="18">'AT18'!$1:$5</definedName>
    <definedName name="_xlnm.Print_Titles" localSheetId="19">'AT19'!$1:$6</definedName>
    <definedName name="_xlnm.Print_Titles" localSheetId="26">FERR_26!$1:$5</definedName>
    <definedName name="_xlnm.Print_Titles" localSheetId="20">FERR20!$1:$5</definedName>
    <definedName name="_xlnm.Print_Titles" localSheetId="21">FERR21!$1:$5</definedName>
    <definedName name="_xlnm.Print_Titles" localSheetId="22">FERR22!$1:$5</definedName>
    <definedName name="_xlnm.Print_Titles" localSheetId="23">FERR23!$1:$5</definedName>
    <definedName name="_xlnm.Print_Titles" localSheetId="24">FERR24!$1:$5</definedName>
    <definedName name="_xlnm.Print_Titles" localSheetId="25">FERR25!$1:$5</definedName>
    <definedName name="_xlnm.Print_Titles" localSheetId="36">'M 36'!$1:$6</definedName>
    <definedName name="_xlnm.Print_Titles" localSheetId="37">'M 37'!$1:$6</definedName>
    <definedName name="_xlnm.Print_Titles" localSheetId="38">'M 38'!$1:$5</definedName>
    <definedName name="_xlnm.Print_Titles" localSheetId="39">'M 39'!$1:$5</definedName>
    <definedName name="_xlnm.Print_Titles" localSheetId="42">'M 42'!$1:$5</definedName>
    <definedName name="_xlnm.Print_Titles" localSheetId="43">'M 43'!$1:$5</definedName>
    <definedName name="_xlnm.Print_Titles" localSheetId="44">'M 44'!$1:$5</definedName>
    <definedName name="_xlnm.Print_Titles" localSheetId="45">'M 45'!$1:$5</definedName>
    <definedName name="_xlnm.Print_Titles" localSheetId="46">'M 46'!$1:$5</definedName>
    <definedName name="_xlnm.Print_Titles" localSheetId="47">'M 47'!$1:$5</definedName>
    <definedName name="_xlnm.Print_Titles" localSheetId="48">'M 48'!$1:$5</definedName>
    <definedName name="_xlnm.Print_Titles" localSheetId="49">'M 49'!$1:$6</definedName>
    <definedName name="_xlnm.Print_Titles" localSheetId="1">'VM1'!$1:$5</definedName>
    <definedName name="_xlnm.Print_Titles" localSheetId="10">'VM10'!$1:$5</definedName>
    <definedName name="_xlnm.Print_Titles" localSheetId="11">'VM11'!$1:$5</definedName>
    <definedName name="_xlnm.Print_Titles" localSheetId="12">'VM12'!$1:$5</definedName>
    <definedName name="_xlnm.Print_Titles" localSheetId="13">'VM13'!$1:$5</definedName>
    <definedName name="_xlnm.Print_Titles" localSheetId="2">'VM2'!$1:$5</definedName>
    <definedName name="_xlnm.Print_Titles" localSheetId="3">'VM3'!$1:$5</definedName>
    <definedName name="_xlnm.Print_Titles" localSheetId="4">'VM4'!$1:$5</definedName>
    <definedName name="_xlnm.Print_Titles" localSheetId="5">'VM5'!$1:$5</definedName>
    <definedName name="_xlnm.Print_Titles" localSheetId="6">'VM6'!$1:$5</definedName>
    <definedName name="_xlnm.Print_Titles" localSheetId="7">'VM7'!$1:$5</definedName>
    <definedName name="_xlnm.Print_Titles" localSheetId="8">'VM8'!$1:$5</definedName>
    <definedName name="_xlnm.Print_Titles" localSheetId="9">'VM9'!$1:$5</definedName>
  </definedNames>
  <calcPr calcId="145621"/>
</workbook>
</file>

<file path=xl/calcChain.xml><?xml version="1.0" encoding="utf-8"?>
<calcChain xmlns="http://schemas.openxmlformats.org/spreadsheetml/2006/main">
  <c r="C7" i="24" l="1"/>
  <c r="C83" i="24"/>
  <c r="C79" i="24"/>
  <c r="C74" i="24"/>
  <c r="C70" i="24"/>
  <c r="C63" i="24"/>
  <c r="C56" i="24"/>
  <c r="C50" i="24"/>
  <c r="C44" i="24"/>
  <c r="C40" i="24"/>
  <c r="C33" i="24"/>
  <c r="E26" i="24"/>
  <c r="D26" i="24"/>
  <c r="C26" i="24"/>
  <c r="C21" i="24"/>
  <c r="D14" i="24"/>
  <c r="C14" i="24"/>
  <c r="C133" i="20"/>
  <c r="C138" i="20"/>
  <c r="D144" i="20"/>
  <c r="C144" i="20"/>
  <c r="D65" i="20"/>
  <c r="C65" i="20"/>
  <c r="G157" i="20"/>
  <c r="F157" i="20"/>
  <c r="E157" i="20"/>
  <c r="D157" i="20"/>
  <c r="C157" i="20"/>
  <c r="D150" i="20"/>
  <c r="C150" i="20"/>
  <c r="D126" i="20"/>
  <c r="C126" i="20"/>
  <c r="C121" i="20"/>
  <c r="E109" i="20"/>
  <c r="D109" i="20"/>
  <c r="C109" i="20"/>
  <c r="G103" i="20"/>
  <c r="F103" i="20"/>
  <c r="E103" i="20"/>
  <c r="D103" i="20"/>
  <c r="C103" i="20"/>
  <c r="G97" i="20"/>
  <c r="F97" i="20"/>
  <c r="E97" i="20"/>
  <c r="D97" i="20"/>
  <c r="C97" i="20"/>
  <c r="D91" i="20"/>
  <c r="C91" i="20"/>
  <c r="G77" i="20"/>
  <c r="F77" i="20"/>
  <c r="E77" i="20"/>
  <c r="D77" i="20"/>
  <c r="C77" i="20"/>
  <c r="G70" i="20"/>
  <c r="F70" i="20"/>
  <c r="E70" i="20"/>
  <c r="D70" i="20"/>
  <c r="C70" i="20"/>
  <c r="G59" i="20"/>
  <c r="F59" i="20"/>
  <c r="E59" i="20"/>
  <c r="D59" i="20"/>
  <c r="C59" i="20"/>
  <c r="G53" i="20"/>
  <c r="F53" i="20"/>
  <c r="E53" i="20"/>
  <c r="D53" i="20"/>
  <c r="C53" i="20"/>
  <c r="F46" i="20"/>
  <c r="E46" i="20"/>
  <c r="D46" i="20"/>
  <c r="C46" i="20"/>
  <c r="F40" i="20"/>
  <c r="E40" i="20"/>
  <c r="D40" i="20"/>
  <c r="C40" i="20"/>
  <c r="G46" i="20"/>
  <c r="C33" i="20"/>
  <c r="C27" i="20"/>
  <c r="C21" i="20"/>
  <c r="C7" i="20"/>
  <c r="E7" i="20" l="1"/>
  <c r="F7" i="20"/>
  <c r="G7" i="20"/>
  <c r="D7" i="20"/>
  <c r="J7" i="51"/>
  <c r="D7" i="51"/>
  <c r="E7" i="51"/>
  <c r="B7" i="49"/>
  <c r="E7" i="48"/>
  <c r="D7" i="48"/>
  <c r="C7" i="48"/>
  <c r="B7" i="48"/>
  <c r="B93" i="45"/>
  <c r="B92" i="45"/>
  <c r="B91" i="45"/>
  <c r="B90" i="45"/>
  <c r="B89" i="45"/>
  <c r="B88" i="45"/>
  <c r="B87" i="45"/>
  <c r="B86" i="45"/>
  <c r="B85" i="45"/>
  <c r="B84" i="45"/>
  <c r="B83" i="45"/>
  <c r="B82" i="45"/>
  <c r="B81" i="45"/>
  <c r="B80" i="45"/>
  <c r="B79" i="45"/>
  <c r="B78" i="45"/>
  <c r="B77" i="45"/>
  <c r="B76" i="45"/>
  <c r="B75" i="45"/>
  <c r="B74" i="45"/>
  <c r="B73" i="45"/>
  <c r="B72" i="45"/>
  <c r="B71" i="45"/>
  <c r="B70" i="45"/>
  <c r="B69" i="45"/>
  <c r="B68" i="45"/>
  <c r="B67" i="45"/>
  <c r="B66" i="45"/>
  <c r="B65" i="45"/>
  <c r="B64" i="45"/>
  <c r="B63" i="45"/>
  <c r="B62" i="45"/>
  <c r="B61" i="45"/>
  <c r="B60" i="45"/>
  <c r="B59" i="45"/>
  <c r="B58" i="45"/>
  <c r="B57" i="45"/>
  <c r="B56" i="45"/>
  <c r="B55" i="45"/>
  <c r="B54" i="45"/>
  <c r="B53" i="45"/>
  <c r="B52" i="45"/>
  <c r="B51" i="45"/>
  <c r="B50" i="45"/>
  <c r="B49" i="45"/>
  <c r="B48" i="45"/>
  <c r="B47" i="45"/>
  <c r="B46" i="45"/>
  <c r="B45" i="45"/>
  <c r="B44" i="45"/>
  <c r="B43" i="45"/>
  <c r="B42" i="45"/>
  <c r="B41" i="45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B15" i="45"/>
  <c r="B14" i="45"/>
  <c r="B13" i="45"/>
  <c r="B12" i="45"/>
  <c r="B11" i="45"/>
  <c r="B10" i="45"/>
  <c r="B9" i="45"/>
  <c r="B21" i="95"/>
  <c r="B20" i="95"/>
  <c r="B19" i="95"/>
  <c r="B18" i="95"/>
  <c r="B17" i="95"/>
  <c r="B16" i="95"/>
  <c r="B15" i="95"/>
  <c r="B14" i="95"/>
  <c r="B13" i="95"/>
  <c r="B12" i="95"/>
  <c r="B11" i="95"/>
  <c r="B10" i="95"/>
  <c r="B9" i="95"/>
  <c r="B8" i="95"/>
  <c r="D7" i="95"/>
  <c r="C7" i="95"/>
  <c r="B7" i="95" s="1"/>
  <c r="B18" i="94"/>
  <c r="B17" i="94"/>
  <c r="B16" i="94"/>
  <c r="B15" i="94"/>
  <c r="B14" i="94"/>
  <c r="B13" i="94"/>
  <c r="B12" i="94"/>
  <c r="B11" i="94"/>
  <c r="B10" i="94"/>
  <c r="B9" i="94"/>
  <c r="B8" i="94"/>
  <c r="B7" i="94"/>
  <c r="D6" i="94"/>
  <c r="B6" i="94" s="1"/>
  <c r="C6" i="94"/>
  <c r="B19" i="92"/>
  <c r="B18" i="92"/>
  <c r="B17" i="92"/>
  <c r="B16" i="92"/>
  <c r="B15" i="92"/>
  <c r="B14" i="92"/>
  <c r="B13" i="92"/>
  <c r="B12" i="92"/>
  <c r="B11" i="92"/>
  <c r="B10" i="92"/>
  <c r="B9" i="92"/>
  <c r="B8" i="92"/>
  <c r="D7" i="92"/>
  <c r="C7" i="92"/>
  <c r="B18" i="91"/>
  <c r="B17" i="91"/>
  <c r="B16" i="91"/>
  <c r="B15" i="91"/>
  <c r="B14" i="91"/>
  <c r="B13" i="91"/>
  <c r="B12" i="91"/>
  <c r="B11" i="91"/>
  <c r="B10" i="91"/>
  <c r="B9" i="91"/>
  <c r="B8" i="91"/>
  <c r="B7" i="91"/>
  <c r="D6" i="91"/>
  <c r="C6" i="91"/>
  <c r="B6" i="91" s="1"/>
  <c r="B19" i="90"/>
  <c r="B18" i="90"/>
  <c r="B17" i="90"/>
  <c r="B16" i="90"/>
  <c r="B15" i="90"/>
  <c r="B14" i="90"/>
  <c r="B13" i="90"/>
  <c r="B12" i="90"/>
  <c r="B11" i="90"/>
  <c r="B10" i="90"/>
  <c r="B9" i="90"/>
  <c r="B8" i="90"/>
  <c r="D7" i="90"/>
  <c r="C7" i="90"/>
  <c r="B8" i="55"/>
  <c r="C8" i="55"/>
  <c r="D8" i="55"/>
  <c r="E8" i="55"/>
  <c r="G8" i="55"/>
  <c r="H8" i="55"/>
  <c r="I8" i="55"/>
  <c r="J8" i="55"/>
  <c r="B7" i="54"/>
  <c r="C7" i="54"/>
  <c r="D7" i="54"/>
  <c r="E7" i="54"/>
  <c r="G7" i="54"/>
  <c r="H7" i="54"/>
  <c r="I7" i="54"/>
  <c r="J7" i="54"/>
  <c r="B7" i="53"/>
  <c r="C7" i="53"/>
  <c r="D7" i="53"/>
  <c r="E7" i="53"/>
  <c r="G7" i="53"/>
  <c r="H7" i="53"/>
  <c r="I7" i="53"/>
  <c r="J7" i="53"/>
  <c r="B7" i="52"/>
  <c r="C7" i="52"/>
  <c r="D7" i="52"/>
  <c r="E7" i="52"/>
  <c r="G7" i="52"/>
  <c r="H7" i="52"/>
  <c r="I7" i="52"/>
  <c r="J7" i="52"/>
  <c r="B7" i="51"/>
  <c r="C7" i="51"/>
  <c r="G7" i="51"/>
  <c r="H7" i="51"/>
  <c r="I7" i="51"/>
  <c r="B7" i="50"/>
  <c r="C7" i="50"/>
  <c r="D7" i="50"/>
  <c r="E7" i="50"/>
  <c r="G7" i="50"/>
  <c r="H7" i="50"/>
  <c r="I7" i="50"/>
  <c r="J7" i="50"/>
  <c r="C7" i="49"/>
  <c r="D7" i="49"/>
  <c r="E7" i="49"/>
  <c r="G7" i="49"/>
  <c r="H7" i="49"/>
  <c r="J7" i="49"/>
  <c r="G7" i="48"/>
  <c r="H7" i="48"/>
  <c r="I7" i="48"/>
  <c r="J7" i="48"/>
  <c r="C9" i="47"/>
  <c r="D9" i="47"/>
  <c r="E9" i="47"/>
  <c r="F9" i="47"/>
  <c r="G9" i="47"/>
  <c r="H9" i="47"/>
  <c r="I9" i="47"/>
  <c r="J9" i="47"/>
  <c r="K9" i="47"/>
  <c r="K7" i="47" s="1"/>
  <c r="L9" i="47"/>
  <c r="M9" i="47"/>
  <c r="M7" i="47" s="1"/>
  <c r="N9" i="47"/>
  <c r="C17" i="47"/>
  <c r="D17" i="47"/>
  <c r="E17" i="47"/>
  <c r="F17" i="47"/>
  <c r="G17" i="47"/>
  <c r="G7" i="47" s="1"/>
  <c r="H17" i="47"/>
  <c r="I17" i="47"/>
  <c r="J17" i="47"/>
  <c r="J7" i="47" s="1"/>
  <c r="K17" i="47"/>
  <c r="L17" i="47"/>
  <c r="M17" i="47"/>
  <c r="N17" i="47"/>
  <c r="C7" i="46"/>
  <c r="D7" i="46"/>
  <c r="E7" i="46"/>
  <c r="F7" i="46"/>
  <c r="G7" i="46"/>
  <c r="H7" i="46"/>
  <c r="I7" i="46"/>
  <c r="J7" i="46"/>
  <c r="K7" i="46"/>
  <c r="L7" i="46"/>
  <c r="M7" i="46"/>
  <c r="N7" i="46"/>
  <c r="B8" i="46"/>
  <c r="B9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B13" i="46"/>
  <c r="B14" i="46"/>
  <c r="C7" i="45"/>
  <c r="D7" i="45"/>
  <c r="E7" i="45"/>
  <c r="F7" i="45"/>
  <c r="G7" i="45"/>
  <c r="H7" i="45"/>
  <c r="I7" i="45"/>
  <c r="J7" i="45"/>
  <c r="K7" i="45"/>
  <c r="L7" i="45"/>
  <c r="M7" i="45"/>
  <c r="N7" i="45"/>
  <c r="C7" i="44"/>
  <c r="D7" i="44"/>
  <c r="E7" i="44"/>
  <c r="F7" i="44"/>
  <c r="G7" i="44"/>
  <c r="H7" i="44"/>
  <c r="I7" i="44"/>
  <c r="J7" i="44"/>
  <c r="K7" i="44"/>
  <c r="L7" i="44"/>
  <c r="M7" i="44"/>
  <c r="N7" i="44"/>
  <c r="C17" i="44"/>
  <c r="D17" i="44"/>
  <c r="E17" i="44"/>
  <c r="F17" i="44"/>
  <c r="G17" i="44"/>
  <c r="H17" i="44"/>
  <c r="I17" i="44"/>
  <c r="J17" i="44"/>
  <c r="K17" i="44"/>
  <c r="L17" i="44"/>
  <c r="M17" i="44"/>
  <c r="N17" i="44"/>
  <c r="C8" i="43"/>
  <c r="D8" i="43"/>
  <c r="E8" i="43"/>
  <c r="F8" i="43"/>
  <c r="G8" i="43"/>
  <c r="H8" i="43"/>
  <c r="I8" i="43"/>
  <c r="J8" i="43"/>
  <c r="K8" i="43"/>
  <c r="L8" i="43"/>
  <c r="M8" i="43"/>
  <c r="N8" i="43"/>
  <c r="C17" i="43"/>
  <c r="D17" i="43"/>
  <c r="E17" i="43"/>
  <c r="F17" i="43"/>
  <c r="G17" i="43"/>
  <c r="H17" i="43"/>
  <c r="I17" i="43"/>
  <c r="J17" i="43"/>
  <c r="K17" i="43"/>
  <c r="L17" i="43"/>
  <c r="M17" i="43"/>
  <c r="N17" i="43"/>
  <c r="C7" i="37"/>
  <c r="D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C7" i="36"/>
  <c r="D7" i="36"/>
  <c r="E7" i="36"/>
  <c r="G7" i="36"/>
  <c r="H7" i="36"/>
  <c r="I7" i="36"/>
  <c r="J7" i="36"/>
  <c r="K7" i="36"/>
  <c r="C9" i="35"/>
  <c r="D9" i="35"/>
  <c r="E9" i="35"/>
  <c r="G9" i="35"/>
  <c r="H9" i="35"/>
  <c r="I9" i="35"/>
  <c r="J9" i="35"/>
  <c r="C8" i="34"/>
  <c r="D8" i="34"/>
  <c r="E8" i="34"/>
  <c r="G8" i="34"/>
  <c r="H8" i="34"/>
  <c r="F8" i="34" s="1"/>
  <c r="I8" i="34"/>
  <c r="J8" i="34"/>
  <c r="C7" i="33"/>
  <c r="D7" i="33"/>
  <c r="E7" i="33"/>
  <c r="F7" i="33"/>
  <c r="G7" i="33"/>
  <c r="H7" i="33"/>
  <c r="I7" i="33"/>
  <c r="J7" i="33"/>
  <c r="K7" i="33"/>
  <c r="L7" i="33"/>
  <c r="M7" i="33"/>
  <c r="N7" i="33"/>
  <c r="B8" i="33"/>
  <c r="B9" i="33"/>
  <c r="B10" i="33"/>
  <c r="B11" i="33"/>
  <c r="B12" i="33"/>
  <c r="B13" i="33"/>
  <c r="B14" i="33"/>
  <c r="B15" i="33"/>
  <c r="B16" i="33"/>
  <c r="B17" i="33"/>
  <c r="F8" i="82"/>
  <c r="G8" i="82"/>
  <c r="L8" i="82"/>
  <c r="M8" i="82"/>
  <c r="D10" i="82"/>
  <c r="D11" i="82"/>
  <c r="D12" i="82"/>
  <c r="D13" i="82"/>
  <c r="D14" i="82"/>
  <c r="D15" i="82"/>
  <c r="D16" i="82"/>
  <c r="D17" i="82"/>
  <c r="E18" i="82"/>
  <c r="I18" i="82"/>
  <c r="J18" i="82"/>
  <c r="D19" i="82"/>
  <c r="D20" i="82"/>
  <c r="D21" i="82"/>
  <c r="D22" i="82"/>
  <c r="D23" i="82"/>
  <c r="D24" i="82"/>
  <c r="D25" i="82"/>
  <c r="D26" i="82"/>
  <c r="D27" i="82"/>
  <c r="D28" i="82"/>
  <c r="D29" i="82"/>
  <c r="D30" i="82"/>
  <c r="D31" i="82"/>
  <c r="D32" i="82"/>
  <c r="E33" i="82"/>
  <c r="I33" i="82"/>
  <c r="J33" i="82"/>
  <c r="K33" i="82"/>
  <c r="K8" i="82" s="1"/>
  <c r="C7" i="81"/>
  <c r="D7" i="81"/>
  <c r="E7" i="81"/>
  <c r="F7" i="81"/>
  <c r="G7" i="81"/>
  <c r="H7" i="81"/>
  <c r="I7" i="81"/>
  <c r="J7" i="81"/>
  <c r="K7" i="81"/>
  <c r="L7" i="81"/>
  <c r="M7" i="81"/>
  <c r="N7" i="81"/>
  <c r="B9" i="81"/>
  <c r="B10" i="81"/>
  <c r="B11" i="81"/>
  <c r="B12" i="81"/>
  <c r="B13" i="81"/>
  <c r="B14" i="81"/>
  <c r="B15" i="81"/>
  <c r="B16" i="81"/>
  <c r="B17" i="81"/>
  <c r="B18" i="81"/>
  <c r="B19" i="81"/>
  <c r="C8" i="80"/>
  <c r="D8" i="80"/>
  <c r="E8" i="80"/>
  <c r="F8" i="80"/>
  <c r="G8" i="80"/>
  <c r="H8" i="80"/>
  <c r="I8" i="80"/>
  <c r="J8" i="80"/>
  <c r="K8" i="80"/>
  <c r="L8" i="80"/>
  <c r="M8" i="80"/>
  <c r="B10" i="80"/>
  <c r="B11" i="80"/>
  <c r="B12" i="80"/>
  <c r="B13" i="80"/>
  <c r="B14" i="80"/>
  <c r="B15" i="80"/>
  <c r="B16" i="80"/>
  <c r="B17" i="80"/>
  <c r="B18" i="80"/>
  <c r="B19" i="80"/>
  <c r="B20" i="80"/>
  <c r="B21" i="80"/>
  <c r="B22" i="80"/>
  <c r="B23" i="80"/>
  <c r="B24" i="80"/>
  <c r="B25" i="80"/>
  <c r="B26" i="80"/>
  <c r="B27" i="80"/>
  <c r="B28" i="80"/>
  <c r="B29" i="80"/>
  <c r="B30" i="80"/>
  <c r="B31" i="80"/>
  <c r="B32" i="80"/>
  <c r="B33" i="80"/>
  <c r="C7" i="79"/>
  <c r="D7" i="79"/>
  <c r="E7" i="79"/>
  <c r="F7" i="79"/>
  <c r="G7" i="79"/>
  <c r="H7" i="79"/>
  <c r="I7" i="79"/>
  <c r="J7" i="79"/>
  <c r="K7" i="79"/>
  <c r="L7" i="79"/>
  <c r="M7" i="79"/>
  <c r="N7" i="79"/>
  <c r="B9" i="79"/>
  <c r="B10" i="79"/>
  <c r="B11" i="79"/>
  <c r="B12" i="79"/>
  <c r="B13" i="79"/>
  <c r="B14" i="79"/>
  <c r="B15" i="79"/>
  <c r="C7" i="78"/>
  <c r="D7" i="78"/>
  <c r="E7" i="78"/>
  <c r="F7" i="78"/>
  <c r="G7" i="78"/>
  <c r="H7" i="78"/>
  <c r="I7" i="78"/>
  <c r="B9" i="78"/>
  <c r="B10" i="78"/>
  <c r="B11" i="78"/>
  <c r="B12" i="78"/>
  <c r="B13" i="78"/>
  <c r="B14" i="78"/>
  <c r="B15" i="78"/>
  <c r="B16" i="78"/>
  <c r="B17" i="78"/>
  <c r="B18" i="78"/>
  <c r="B19" i="78"/>
  <c r="B20" i="78"/>
  <c r="B21" i="78"/>
  <c r="B22" i="78"/>
  <c r="B23" i="78"/>
  <c r="B24" i="78"/>
  <c r="B25" i="78"/>
  <c r="B26" i="78"/>
  <c r="B27" i="78"/>
  <c r="B28" i="78"/>
  <c r="B29" i="78"/>
  <c r="B30" i="78"/>
  <c r="B31" i="78"/>
  <c r="B32" i="78"/>
  <c r="C7" i="77"/>
  <c r="D7" i="77"/>
  <c r="E7" i="77"/>
  <c r="F7" i="77"/>
  <c r="G7" i="77"/>
  <c r="H7" i="77"/>
  <c r="I7" i="77"/>
  <c r="J7" i="77"/>
  <c r="K7" i="77"/>
  <c r="L7" i="77"/>
  <c r="M7" i="77"/>
  <c r="N7" i="77"/>
  <c r="B9" i="77"/>
  <c r="B10" i="77"/>
  <c r="B11" i="77"/>
  <c r="B12" i="77"/>
  <c r="B13" i="77"/>
  <c r="B14" i="77"/>
  <c r="B15" i="77"/>
  <c r="B16" i="77"/>
  <c r="B17" i="77"/>
  <c r="B18" i="77"/>
  <c r="B19" i="77"/>
  <c r="B20" i="77"/>
  <c r="B21" i="77"/>
  <c r="B22" i="77"/>
  <c r="B23" i="77"/>
  <c r="B24" i="77"/>
  <c r="B25" i="77"/>
  <c r="B26" i="77"/>
  <c r="B27" i="77"/>
  <c r="B28" i="77"/>
  <c r="B29" i="77"/>
  <c r="B30" i="77"/>
  <c r="B31" i="77"/>
  <c r="B32" i="77"/>
  <c r="E7" i="24"/>
  <c r="F7" i="24"/>
  <c r="G7" i="24"/>
  <c r="E14" i="24"/>
  <c r="F14" i="24"/>
  <c r="G14" i="24"/>
  <c r="D21" i="24"/>
  <c r="E21" i="24"/>
  <c r="F21" i="24"/>
  <c r="G21" i="24"/>
  <c r="F26" i="24"/>
  <c r="G26" i="24"/>
  <c r="D33" i="24"/>
  <c r="E33" i="24"/>
  <c r="F33" i="24"/>
  <c r="G33" i="24"/>
  <c r="D40" i="24"/>
  <c r="E40" i="24"/>
  <c r="F40" i="24"/>
  <c r="G40" i="24"/>
  <c r="D44" i="24"/>
  <c r="E44" i="24"/>
  <c r="F44" i="24"/>
  <c r="G44" i="24"/>
  <c r="D50" i="24"/>
  <c r="E50" i="24"/>
  <c r="F50" i="24"/>
  <c r="G50" i="24"/>
  <c r="D56" i="24"/>
  <c r="E56" i="24"/>
  <c r="F56" i="24"/>
  <c r="G56" i="24"/>
  <c r="D63" i="24"/>
  <c r="E63" i="24"/>
  <c r="F63" i="24"/>
  <c r="G63" i="24"/>
  <c r="D70" i="24"/>
  <c r="E70" i="24"/>
  <c r="F70" i="24"/>
  <c r="G70" i="24"/>
  <c r="D74" i="24"/>
  <c r="E74" i="24"/>
  <c r="F74" i="24"/>
  <c r="G74" i="24"/>
  <c r="D79" i="24"/>
  <c r="E79" i="24"/>
  <c r="F79" i="24"/>
  <c r="G79" i="24"/>
  <c r="D83" i="24"/>
  <c r="E83" i="24"/>
  <c r="F83" i="24"/>
  <c r="G83" i="24"/>
  <c r="D21" i="20"/>
  <c r="E21" i="20"/>
  <c r="F21" i="20"/>
  <c r="G21" i="20"/>
  <c r="D27" i="20"/>
  <c r="E27" i="20"/>
  <c r="F27" i="20"/>
  <c r="G27" i="20"/>
  <c r="D33" i="20"/>
  <c r="E33" i="20"/>
  <c r="F33" i="20"/>
  <c r="G33" i="20"/>
  <c r="G40" i="20"/>
  <c r="E65" i="20"/>
  <c r="F65" i="20"/>
  <c r="G65" i="20"/>
  <c r="C84" i="20"/>
  <c r="D84" i="20"/>
  <c r="E84" i="20"/>
  <c r="F84" i="20"/>
  <c r="G84" i="20"/>
  <c r="E91" i="20"/>
  <c r="F91" i="20"/>
  <c r="G91" i="20"/>
  <c r="F109" i="20"/>
  <c r="G109" i="20"/>
  <c r="C115" i="20"/>
  <c r="D115" i="20"/>
  <c r="E115" i="20"/>
  <c r="F115" i="20"/>
  <c r="G115" i="20"/>
  <c r="D121" i="20"/>
  <c r="E121" i="20"/>
  <c r="F121" i="20"/>
  <c r="G121" i="20"/>
  <c r="E126" i="20"/>
  <c r="F126" i="20"/>
  <c r="G126" i="20"/>
  <c r="D133" i="20"/>
  <c r="E133" i="20"/>
  <c r="F133" i="20"/>
  <c r="G133" i="20"/>
  <c r="D138" i="20"/>
  <c r="E138" i="20"/>
  <c r="F138" i="20"/>
  <c r="G138" i="20"/>
  <c r="E144" i="20"/>
  <c r="F144" i="20"/>
  <c r="G144" i="20"/>
  <c r="E150" i="20"/>
  <c r="F150" i="20"/>
  <c r="G150" i="20"/>
  <c r="I7" i="47"/>
  <c r="C7" i="47"/>
  <c r="N7" i="47"/>
  <c r="F7" i="47"/>
  <c r="B17" i="44"/>
  <c r="B8" i="43"/>
  <c r="B17" i="43"/>
  <c r="H18" i="82"/>
  <c r="E8" i="82" l="1"/>
  <c r="B9" i="35"/>
  <c r="B7" i="36"/>
  <c r="B11" i="46"/>
  <c r="B7" i="46"/>
  <c r="B17" i="47"/>
  <c r="I8" i="82"/>
  <c r="D18" i="82"/>
  <c r="B7" i="33"/>
  <c r="B7" i="44"/>
  <c r="B7" i="45"/>
  <c r="E7" i="47"/>
  <c r="H7" i="47"/>
  <c r="D7" i="47"/>
  <c r="L7" i="47"/>
  <c r="B9" i="47"/>
  <c r="B7" i="37"/>
  <c r="B8" i="34"/>
  <c r="B7" i="92"/>
  <c r="B7" i="90"/>
  <c r="H33" i="82"/>
  <c r="D33" i="82" s="1"/>
  <c r="D8" i="82" s="1"/>
  <c r="B7" i="81"/>
  <c r="B8" i="80"/>
  <c r="B7" i="79"/>
  <c r="B7" i="78"/>
  <c r="B7" i="77"/>
  <c r="J8" i="82"/>
  <c r="B7" i="47" l="1"/>
  <c r="H8" i="82"/>
</calcChain>
</file>

<file path=xl/sharedStrings.xml><?xml version="1.0" encoding="utf-8"?>
<sst xmlns="http://schemas.openxmlformats.org/spreadsheetml/2006/main" count="2919" uniqueCount="614">
  <si>
    <t>CUADRO No .-1
NÚMERO DE VEHÍCULOS MOTORIZADOS MATRICULADOS, POR USO, SEGÚN PROVINCIAS</t>
  </si>
  <si>
    <t>TOTAL</t>
  </si>
  <si>
    <t>USO DEL VEHÍCULO</t>
  </si>
  <si>
    <t>PARTICULAR</t>
  </si>
  <si>
    <t>ALQUILER</t>
  </si>
  <si>
    <t>ESTADO</t>
  </si>
  <si>
    <t>PROVINCIA</t>
  </si>
  <si>
    <t>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</si>
  <si>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</si>
  <si>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</si>
  <si>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</si>
  <si>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</si>
  <si>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</si>
  <si>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</si>
  <si>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</si>
  <si>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</si>
  <si>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</si>
  <si>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</si>
  <si>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RÍOS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</si>
  <si>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</si>
  <si>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</si>
  <si>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</si>
  <si>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</si>
  <si>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</si>
  <si>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</si>
  <si>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</si>
  <si>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</si>
  <si>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</si>
  <si>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</si>
  <si>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 DE LOS TSACHILAS</t>
  </si>
  <si>
    <t>SANTA ELENA</t>
  </si>
  <si>
    <t>CUADRO No .-2
NÚMERO DE VEHÍCULOS MOTORIZADOS MATRICULADOS, POR USO, SEGÚN CLASE</t>
  </si>
  <si>
    <t>BUS</t>
  </si>
  <si>
    <t>CAMIÓN</t>
  </si>
  <si>
    <t>CAMIONETA</t>
  </si>
  <si>
    <t>COLECTIVO</t>
  </si>
  <si>
    <t>FURGONETA P</t>
  </si>
  <si>
    <t>JEEP</t>
  </si>
  <si>
    <t>MOTOCICLETA</t>
  </si>
  <si>
    <t>TANQUERO</t>
  </si>
  <si>
    <t>TRÁILER</t>
  </si>
  <si>
    <t>VOLQUETE</t>
  </si>
  <si>
    <t>MODELO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</si>
  <si>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</si>
  <si>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</si>
  <si>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</si>
  <si>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</si>
  <si>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</si>
  <si>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</si>
  <si>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</si>
  <si>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</si>
  <si>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</si>
  <si>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</si>
  <si>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CUADRO No .-4
NÚMERO DE VEHÍCULOS MOTORIZADOS MATRICULADOS, POR PROVINCIA, SEGÚN CLASE</t>
  </si>
  <si>
    <t>CLASE</t>
  </si>
  <si>
    <t>CUADRO No .-5
NÚMERO DE VEHÍCULOS MOTORIZADOS MATRICULADOS, POR CLASE, SEGÚN MODELO</t>
  </si>
  <si>
    <t>AXXO</t>
  </si>
  <si>
    <t>BAJAJ</t>
  </si>
  <si>
    <t>BMW</t>
  </si>
  <si>
    <t>CHERY</t>
  </si>
  <si>
    <t>CHEVROLET</t>
  </si>
  <si>
    <t>CITROEN</t>
  </si>
  <si>
    <t>DAEWOO</t>
  </si>
  <si>
    <t>DAIHATSU</t>
  </si>
  <si>
    <t>DATSUN</t>
  </si>
  <si>
    <t>DAYANG</t>
  </si>
  <si>
    <t>DAYTONA</t>
  </si>
  <si>
    <t>DUKARE</t>
  </si>
  <si>
    <t>FIAT</t>
  </si>
  <si>
    <t>FORD</t>
  </si>
  <si>
    <t>FORMOSA</t>
  </si>
  <si>
    <t>GALARDI</t>
  </si>
  <si>
    <t>GMC</t>
  </si>
  <si>
    <t>GREAT WALL</t>
  </si>
  <si>
    <t>HINO</t>
  </si>
  <si>
    <t>HONDA</t>
  </si>
  <si>
    <t>HUSSAR</t>
  </si>
  <si>
    <t>HYUNDAI</t>
  </si>
  <si>
    <t>INTERNATIONAL</t>
  </si>
  <si>
    <t>ISUZU</t>
  </si>
  <si>
    <t>JAC</t>
  </si>
  <si>
    <t>JIALING</t>
  </si>
  <si>
    <t>JIANSHE</t>
  </si>
  <si>
    <t>KAWASAKI</t>
  </si>
  <si>
    <t>KENWORTH</t>
  </si>
  <si>
    <t>KIA</t>
  </si>
  <si>
    <t>LADA</t>
  </si>
  <si>
    <t>LAMBORBINI</t>
  </si>
  <si>
    <t>LAND ROVER</t>
  </si>
  <si>
    <t>LIFAN</t>
  </si>
  <si>
    <t>LING KEN</t>
  </si>
  <si>
    <t>LONCIN</t>
  </si>
  <si>
    <t>MACK</t>
  </si>
  <si>
    <t>MAZDA</t>
  </si>
  <si>
    <t>MERCEDES BENZ</t>
  </si>
  <si>
    <t>MICARGI</t>
  </si>
  <si>
    <t>MITSUBISHI</t>
  </si>
  <si>
    <t>MOTOR UNO</t>
  </si>
  <si>
    <t>NIMBUS</t>
  </si>
  <si>
    <t>NISSAN</t>
  </si>
  <si>
    <t>OTRAS MARCAS</t>
  </si>
  <si>
    <t>PEGASSO</t>
  </si>
  <si>
    <t>PEUGEOT</t>
  </si>
  <si>
    <t>QINGQI</t>
  </si>
  <si>
    <t>QMC</t>
  </si>
  <si>
    <t>RANGER</t>
  </si>
  <si>
    <t>RENAULT</t>
  </si>
  <si>
    <t>SANYA</t>
  </si>
  <si>
    <t>SHINERAY</t>
  </si>
  <si>
    <t>SKODA</t>
  </si>
  <si>
    <t>SUKIDA</t>
  </si>
  <si>
    <t>SUZUKI</t>
  </si>
  <si>
    <t>TEKNO</t>
  </si>
  <si>
    <t>THUNDER</t>
  </si>
  <si>
    <t>TOYOTA</t>
  </si>
  <si>
    <t>TRAXX</t>
  </si>
  <si>
    <t>TUNDRA</t>
  </si>
  <si>
    <t>UM</t>
  </si>
  <si>
    <t>VOLKSWAGEN</t>
  </si>
  <si>
    <t>VOLVO</t>
  </si>
  <si>
    <t>YAMAHA</t>
  </si>
  <si>
    <t>CUADRO No .-7
NÚMERO DE VEHÍCULOS MOTORIZADOS MATRICULADOS, POR CLASE, SEGÚN MARCA</t>
  </si>
  <si>
    <t>CUADRO No .-8 NÚMERO DE VEHÍCULOS MOTORIZADOS MATRICULADOS, POR CLASE, SEGÚN CAPACIDAD DE ASIENTOS</t>
  </si>
  <si>
    <t>1 A 10</t>
  </si>
  <si>
    <t>11 A 20</t>
  </si>
  <si>
    <t>21 A 30</t>
  </si>
  <si>
    <t>31 A 40</t>
  </si>
  <si>
    <t>AUTÓMOVIL</t>
  </si>
  <si>
    <t>FURGONETA C</t>
  </si>
  <si>
    <t>AUTOMÓVIL</t>
  </si>
  <si>
    <t>TOTAL DE ASIENTOS</t>
  </si>
  <si>
    <t>TOTAL DE VEHÍCULOS</t>
  </si>
  <si>
    <t>1/4 A 3</t>
  </si>
  <si>
    <t>3 1/4 A 6</t>
  </si>
  <si>
    <t>TOTAL DE TONELADAS</t>
  </si>
  <si>
    <t>CUADRO No .-10
NÚMERO DE VEHÍCULOS MOTORIZADOS MATRICULADOS, POR PROVINCIA, SEGÚN CAPACIDAD DE ASIENTOS</t>
  </si>
  <si>
    <t>CAPACIDAD DE ASIENTOS</t>
  </si>
  <si>
    <t>CUADRO No .-11
NÚMERO DE VEHÍCULOS MOTORIZADOS MATRICULADOS, POR PROVINCIA, SEGÚN CAPACIDAD DE TONELAJE</t>
  </si>
  <si>
    <t>CAPACIDAD EN TONELADAS</t>
  </si>
  <si>
    <t>TIPO DE COMBUSTIBLE</t>
  </si>
  <si>
    <t>GAS LICUADO</t>
  </si>
  <si>
    <t>DIESEL</t>
  </si>
  <si>
    <t>HIBRIDO</t>
  </si>
  <si>
    <t>GASOLINA</t>
  </si>
  <si>
    <t xml:space="preserve">TOTAL  </t>
  </si>
  <si>
    <t xml:space="preserve">TOTAL </t>
  </si>
  <si>
    <t>CUADRO No .-12
NÚMERO DE VEHÍCULOS MOTORIZADOS MATRICULADOS, POR USO Y TIPO DE COMBUSTIBLE, SEGÚN PROVINCIAS</t>
  </si>
  <si>
    <t>CUADRO No .-13
NÚMERO DE VEHÍCULOS MOTORIZADOS MATRICULADOS, POR CLASE Y TIPO DE COMBUSTIBLE, SEGÚN USO DE VEHÍCULO</t>
  </si>
  <si>
    <t xml:space="preserve"> </t>
  </si>
  <si>
    <t>TOTAL REPÚBLICA</t>
  </si>
  <si>
    <t>STA.ELENA</t>
  </si>
  <si>
    <t>STO.DOMINGO DE LOS TSACHILAS</t>
  </si>
  <si>
    <t>MORONA  SANTIAGO</t>
  </si>
  <si>
    <t xml:space="preserve">AZUAY </t>
  </si>
  <si>
    <t>TOTAL PAÍS: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</si>
  <si>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</si>
  <si>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</si>
  <si>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</si>
  <si>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</si>
  <si>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</si>
  <si>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</si>
  <si>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</si>
  <si>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</si>
  <si>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</si>
  <si>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</si>
  <si>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</si>
  <si>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</si>
  <si>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MESES</t>
  </si>
  <si>
    <t>PROVINCIAS</t>
  </si>
  <si>
    <t>STA. ELENA</t>
  </si>
  <si>
    <t>LOS RIÍOS</t>
  </si>
  <si>
    <t xml:space="preserve"> TOTAL PAÍS:</t>
  </si>
  <si>
    <t>OTROS</t>
  </si>
  <si>
    <t>VOLCAMIENTOS</t>
  </si>
  <si>
    <t>ROZAMIENTOS</t>
  </si>
  <si>
    <t>ESTRELLAMIENTOS</t>
  </si>
  <si>
    <t>CHOQUES/
COLISIÓN</t>
  </si>
  <si>
    <t>CAÍDA PASAJEROS</t>
  </si>
  <si>
    <t>ATROPELLOS</t>
  </si>
  <si>
    <t>C L A S E   D E   A C C I D E N T E S</t>
  </si>
  <si>
    <t>CHOQUES</t>
  </si>
  <si>
    <t xml:space="preserve">ATROPELLOS.  </t>
  </si>
  <si>
    <t>CLASE DE ACCIDENTES</t>
  </si>
  <si>
    <t>OTRAS CAUSAS</t>
  </si>
  <si>
    <t>CAUSAS DESCONOCIDAS</t>
  </si>
  <si>
    <t>MAL ESTADO DE LA VÍA</t>
  </si>
  <si>
    <t>FACTORES CLIMÁTICOS</t>
  </si>
  <si>
    <t>NO RESP. SEÑALES DE TRÁNSITO</t>
  </si>
  <si>
    <t>DAÑOS MECÁNICOS</t>
  </si>
  <si>
    <t>IMPRUDENCIA  DEL PEATÓN</t>
  </si>
  <si>
    <t>EXCESO VELOCIDAD</t>
  </si>
  <si>
    <t>MAL REBASAM. INVADIR CARRIL</t>
  </si>
  <si>
    <t>EMBRIAGUEZ O DROGA</t>
  </si>
  <si>
    <t xml:space="preserve">C A U S A S   D E L   A C C I D E N T E </t>
  </si>
  <si>
    <t xml:space="preserve">DAÑOS MECÁNICOS </t>
  </si>
  <si>
    <t>IMPRUDENCIA PEÁTON</t>
  </si>
  <si>
    <t>IMPER. E IMPRUD. COND.</t>
  </si>
  <si>
    <t>EXCESO DE VELOCIDAD</t>
  </si>
  <si>
    <t>MAL REBASAMIENTO; INV. CARRIL</t>
  </si>
  <si>
    <t xml:space="preserve">CAUSAS DEL ACCIDENTE </t>
  </si>
  <si>
    <t>MUJERES</t>
  </si>
  <si>
    <t>HOMBRES</t>
  </si>
  <si>
    <t>TRAUMÁTICOS</t>
  </si>
  <si>
    <t>HERIDOS</t>
  </si>
  <si>
    <t>MUERTOS</t>
  </si>
  <si>
    <t>V  Í  C  T  I  M  A  S</t>
  </si>
  <si>
    <t xml:space="preserve">FACTORES CLIMÁTICOS </t>
  </si>
  <si>
    <t>EXTRANJEROS</t>
  </si>
  <si>
    <t xml:space="preserve"> NACIONALES</t>
  </si>
  <si>
    <t>PASAJEROS TRANSPORTADOS</t>
  </si>
  <si>
    <t>RUTAS</t>
  </si>
  <si>
    <t>TAMBO-COYOCTOR</t>
  </si>
  <si>
    <t>RIOBAMBA URBINA</t>
  </si>
  <si>
    <t>RIOBAMBA COLTA</t>
  </si>
  <si>
    <t>ALAUSI-SIBAMBE</t>
  </si>
  <si>
    <t>SUR</t>
  </si>
  <si>
    <t>IBARRA-SALINAS</t>
  </si>
  <si>
    <t>NORTE</t>
  </si>
  <si>
    <t>DURAN-YAGUACHI</t>
  </si>
  <si>
    <t>LITORAL</t>
  </si>
  <si>
    <t>QUITO-MACHACHI</t>
  </si>
  <si>
    <t>QUITO-LATACUNGA</t>
  </si>
  <si>
    <t>QUITO-BOLICHE</t>
  </si>
  <si>
    <t>MACHACHI-BOLICHE</t>
  </si>
  <si>
    <t>CENTRO</t>
  </si>
  <si>
    <t>E  N  T  R  A  D  O  S</t>
  </si>
  <si>
    <t>S  A  L  I  D  O  S</t>
  </si>
  <si>
    <t>QUITO</t>
  </si>
  <si>
    <t>GUAYAQUIL</t>
  </si>
  <si>
    <t xml:space="preserve"> TOTAL:</t>
  </si>
  <si>
    <t>ATLANTA</t>
  </si>
  <si>
    <t>BUENOS AIRES</t>
  </si>
  <si>
    <t>CALI</t>
  </si>
  <si>
    <t>CARACAS</t>
  </si>
  <si>
    <t>HABANA</t>
  </si>
  <si>
    <t>HOUSTON</t>
  </si>
  <si>
    <t>LIMA</t>
  </si>
  <si>
    <t>MADRID</t>
  </si>
  <si>
    <t>MIAMI</t>
  </si>
  <si>
    <t>NEW YORK</t>
  </si>
  <si>
    <t>PANAMÁ</t>
  </si>
  <si>
    <t>SANTIAGO</t>
  </si>
  <si>
    <t xml:space="preserve">  </t>
  </si>
  <si>
    <t>CIUDADES DE ORIGEN Y DESTINO</t>
  </si>
  <si>
    <t>E N T R A D A S</t>
  </si>
  <si>
    <t>S A L I D A S</t>
  </si>
  <si>
    <t xml:space="preserve">   TOTAL</t>
  </si>
  <si>
    <t>CANCUN</t>
  </si>
  <si>
    <t>CARTAGENA</t>
  </si>
  <si>
    <t>CURACAO</t>
  </si>
  <si>
    <t>CURITIBA</t>
  </si>
  <si>
    <t>GUADALAJARA</t>
  </si>
  <si>
    <t>GUATEMALA</t>
  </si>
  <si>
    <t>LOS ANGELES</t>
  </si>
  <si>
    <t>MEDELLIN</t>
  </si>
  <si>
    <t>RIO DE JANEIRO</t>
  </si>
  <si>
    <t>VIRACOPOS</t>
  </si>
  <si>
    <t>SUBTOTAL</t>
  </si>
  <si>
    <t xml:space="preserve"> ENERO</t>
  </si>
  <si>
    <t xml:space="preserve"> FEBRERO</t>
  </si>
  <si>
    <t xml:space="preserve"> MARZO</t>
  </si>
  <si>
    <t xml:space="preserve"> ABRIL</t>
  </si>
  <si>
    <t xml:space="preserve"> MAYO</t>
  </si>
  <si>
    <t xml:space="preserve"> JUNIO</t>
  </si>
  <si>
    <t xml:space="preserve"> JULIO</t>
  </si>
  <si>
    <t xml:space="preserve"> AGOSTO</t>
  </si>
  <si>
    <t>E N T R A D O S</t>
  </si>
  <si>
    <t>S A L I D O S</t>
  </si>
  <si>
    <t xml:space="preserve">       R  U  T  A</t>
  </si>
  <si>
    <t>%</t>
  </si>
  <si>
    <t xml:space="preserve">        R  U  T  A</t>
  </si>
  <si>
    <t xml:space="preserve"> SEPTIEMBRE</t>
  </si>
  <si>
    <t xml:space="preserve"> OCTUBRE</t>
  </si>
  <si>
    <t xml:space="preserve"> NOVIEMBRE</t>
  </si>
  <si>
    <t xml:space="preserve"> DICIEMBRE</t>
  </si>
  <si>
    <t xml:space="preserve">         </t>
  </si>
  <si>
    <t xml:space="preserve">            R U T A</t>
  </si>
  <si>
    <t xml:space="preserve">                  %</t>
  </si>
  <si>
    <t>E N T R A D A</t>
  </si>
  <si>
    <t>S A L I D A</t>
  </si>
  <si>
    <t xml:space="preserve">          R U T A</t>
  </si>
  <si>
    <t xml:space="preserve">      %</t>
  </si>
  <si>
    <t>R U T A</t>
  </si>
  <si>
    <t xml:space="preserve">   %</t>
  </si>
  <si>
    <t>MANAOS</t>
  </si>
  <si>
    <t xml:space="preserve">                  R U T A</t>
  </si>
  <si>
    <t>BANDERAS</t>
  </si>
  <si>
    <t xml:space="preserve">  TOTAL</t>
  </si>
  <si>
    <t>ALEMANA</t>
  </si>
  <si>
    <t>ANTIGUA BARBUDA</t>
  </si>
  <si>
    <t>BAHAMAS</t>
  </si>
  <si>
    <t>BRITANICA</t>
  </si>
  <si>
    <t>CHILENA</t>
  </si>
  <si>
    <t>CHINA</t>
  </si>
  <si>
    <t>CHIPRIOTA</t>
  </si>
  <si>
    <t>COLOMBIA</t>
  </si>
  <si>
    <t>CYPRUS</t>
  </si>
  <si>
    <t>DINAMARCA</t>
  </si>
  <si>
    <t>ECUADOR</t>
  </si>
  <si>
    <t>FILIPINAS</t>
  </si>
  <si>
    <t>FRANCESA</t>
  </si>
  <si>
    <t>GRAN BRETAÑA</t>
  </si>
  <si>
    <t>GRECIA</t>
  </si>
  <si>
    <t>HOLANDA</t>
  </si>
  <si>
    <t>HONG KONG</t>
  </si>
  <si>
    <t>INGLESA</t>
  </si>
  <si>
    <t>ISLAND MARSHALL</t>
  </si>
  <si>
    <t>JAPONESA</t>
  </si>
  <si>
    <t>LIBERIANA</t>
  </si>
  <si>
    <t>MALTA</t>
  </si>
  <si>
    <t>NORUEGA</t>
  </si>
  <si>
    <t>REINO UNIDO</t>
  </si>
  <si>
    <t>SINGAPORE</t>
  </si>
  <si>
    <t>ST. VINCENT</t>
  </si>
  <si>
    <t>VANUATU</t>
  </si>
  <si>
    <t>CAPITANÍAS DE PUERTO</t>
  </si>
  <si>
    <t xml:space="preserve"> ENTRADAS TOTAL:</t>
  </si>
  <si>
    <t>MANTA</t>
  </si>
  <si>
    <t xml:space="preserve"> SALIDAS TOTAL:</t>
  </si>
  <si>
    <t xml:space="preserve">  ENERO</t>
  </si>
  <si>
    <t xml:space="preserve">  MARZO</t>
  </si>
  <si>
    <t xml:space="preserve">  ABRIL</t>
  </si>
  <si>
    <t xml:space="preserve">  MAYO</t>
  </si>
  <si>
    <t xml:space="preserve">  JUNIO</t>
  </si>
  <si>
    <t xml:space="preserve">  JULIO</t>
  </si>
  <si>
    <t>Columna1</t>
  </si>
  <si>
    <t>PANAMA</t>
  </si>
  <si>
    <t>ENTIDADES DE
 PUERTO</t>
  </si>
  <si>
    <t xml:space="preserve">    TOTAL</t>
  </si>
  <si>
    <t>TOTAL:</t>
  </si>
  <si>
    <t>ISLA DEL MAN</t>
  </si>
  <si>
    <t>BERMUDA</t>
  </si>
  <si>
    <t>BARBADOS</t>
  </si>
  <si>
    <t>CAYMAN ISLANDS</t>
  </si>
  <si>
    <t>EE.UU</t>
  </si>
  <si>
    <t>GIBRALTAR</t>
  </si>
  <si>
    <t>LITUANIA</t>
  </si>
  <si>
    <t>MARSHALL ISLANDS</t>
  </si>
  <si>
    <t>NETHERLANDS</t>
  </si>
  <si>
    <t>SUIZA</t>
  </si>
  <si>
    <t>THAILAND</t>
  </si>
  <si>
    <t>INDONESIA</t>
  </si>
  <si>
    <t>ISLAS BERMUDAS</t>
  </si>
  <si>
    <t>ISLAS CAYMAN</t>
  </si>
  <si>
    <t>PERUANA</t>
  </si>
  <si>
    <t>KIRIBATI</t>
  </si>
  <si>
    <t>NICARAGUA</t>
  </si>
  <si>
    <t>VENEZUELA</t>
  </si>
  <si>
    <t>COOK ISLANDS</t>
  </si>
  <si>
    <t>SRI LANKA</t>
  </si>
  <si>
    <t>BELGICA</t>
  </si>
  <si>
    <t xml:space="preserve">               E N T R A D A</t>
  </si>
  <si>
    <t xml:space="preserve">                S A L I D A</t>
  </si>
  <si>
    <t xml:space="preserve">   TOTAL:</t>
  </si>
  <si>
    <t>INDICE&gt;&gt;</t>
  </si>
  <si>
    <t>CUADRO No .-1  NÚMERO DE VEHÍCULOS MOTORIZADOS MATRICULADOS, POR USO, SEGÚN PROVINCIAS</t>
  </si>
  <si>
    <t>CUADRO No .-2 NÚMERO DE VEHÍCULOS MOTORIZADOS MATRICULADOS, POR USO, SEGÚN CLASE</t>
  </si>
  <si>
    <t>CUADRO No .-3 NÚMERO DE VEHÍCULOS MOTORIZADOS MATRICULADOS, POR MODELO, SEGÚN SERVICIO</t>
  </si>
  <si>
    <t>CUADRO No .-4 NÚMERO DE VEHÍCULOS MOTORIZADOS MATRICULADOS, POR PROVINCIA, SEGÚN CLASE</t>
  </si>
  <si>
    <t>CUADRO No .-5 NÚMERO DE VEHÍCULOS MOTORIZADOS MATRICULADOS, POR CLASE, SEGÚN MODELO</t>
  </si>
  <si>
    <t>CUADRO No .-9 NÚMERO DE VEHÍCULOS MOTORIZADOS MATRICULADOS, POR CLASE, SEGÚN CAPACIDAD DE CARGA</t>
  </si>
  <si>
    <t>CUADRO No .-10 NÚMERO DE VEHÍCULOS MOTORIZADOS MATRICULADOS, POR PROVINCIA, SEGÚN CAPACIDAD DE ASIENTOS</t>
  </si>
  <si>
    <t>CUADRO No .-11 NÚMERO DE VEHÍCULOS MOTORIZADOS MATRICULADOS, POR PROVINCIA, SEGÚN CAPACIDAD DE TONELAJE</t>
  </si>
  <si>
    <t>CUADRO No.- 14 ACCIDENTES DE TRÁNSITO NÚMERO DE ACCIDENTES  POR MESES, SEGÚN PROVINCIAS</t>
  </si>
  <si>
    <t>CUADRO No.- 15 ACCIDENTES DE TRÁNSITO NÚMERO DE ACCIDENTES  POR CLASE, SEGÚN PROVINCIAS</t>
  </si>
  <si>
    <t>CUADRO No.- 16 ACCIDENTES DE TRÁNSITO NÚMERO DE ACCIDENTES  POR MESES, SEGÚN CLASE</t>
  </si>
  <si>
    <t>CUADRO No.- 17 ACCIDENTES DE TRÁNSITO NÚMERO DE ACCIDENTES  POR CAUSA, SEGÚN PROVINCIAS</t>
  </si>
  <si>
    <t>CUADRO No.- 18 ACCIDENTES DE TRÁNSITO NÚMERO DE ACCIDENTES  POR MESES, SEGÚN CAUSAS</t>
  </si>
  <si>
    <t>CUADRO No.- 19 ACCIDENTES DE TRÁNSITO NÚMERO DE VÍCTIMAS POR SEXO, SEGÚN PROVINCIAS</t>
  </si>
  <si>
    <t>CUADROS VEHÍCULOS MATRICULADOS</t>
  </si>
  <si>
    <t>CUADROS ACCIDENTES DE TRÁNSITO</t>
  </si>
  <si>
    <t>CUADROS FERROCARRILES DEL ESTADO</t>
  </si>
  <si>
    <t>CUADROS TRÁNSPORTE AÉREO</t>
  </si>
  <si>
    <t xml:space="preserve">CUADROS TRÁNSPORTE MARTITIMO </t>
  </si>
  <si>
    <t xml:space="preserve">           </t>
  </si>
  <si>
    <t xml:space="preserve">             </t>
  </si>
  <si>
    <t xml:space="preserve"> NÚMERO DE PASAJEROS</t>
  </si>
  <si>
    <t>MARCA</t>
  </si>
  <si>
    <t>AMSTERDAN</t>
  </si>
  <si>
    <t>ARUBA</t>
  </si>
  <si>
    <t>ASUNCION</t>
  </si>
  <si>
    <t>BARCELONA</t>
  </si>
  <si>
    <t>BARQUISIMETO (VENEZUELA)</t>
  </si>
  <si>
    <t>BARRANQUILLA</t>
  </si>
  <si>
    <t>BOGOTA</t>
  </si>
  <si>
    <t>EL SALVADOR</t>
  </si>
  <si>
    <t>HOLLYWOOD</t>
  </si>
  <si>
    <t>LA PAZ</t>
  </si>
  <si>
    <t>MEXICO</t>
  </si>
  <si>
    <t>MONTEGO BAY / JAMAICA</t>
  </si>
  <si>
    <t>ORLANDO</t>
  </si>
  <si>
    <t>PUERTO ORDAZ (VENEZUELA)</t>
  </si>
  <si>
    <t>PUERTO PLATA (REP-DOMINICA)</t>
  </si>
  <si>
    <t>PUNTA CANA</t>
  </si>
  <si>
    <t>SALVADOR</t>
  </si>
  <si>
    <t>SAN JOSE</t>
  </si>
  <si>
    <t>SAO PAULO</t>
  </si>
  <si>
    <t>SINT EUSTATIUS  (NETHERLANDS)</t>
  </si>
  <si>
    <t>SURINAME</t>
  </si>
  <si>
    <t>ZOTROS</t>
  </si>
  <si>
    <t>LATACUNGA</t>
  </si>
  <si>
    <t>AGUADILLA</t>
  </si>
  <si>
    <t>AMSTERDAM</t>
  </si>
  <si>
    <t>BARCELONA (VENEZUELA)</t>
  </si>
  <si>
    <t>CAMPINAS</t>
  </si>
  <si>
    <t>FRANKFURT</t>
  </si>
  <si>
    <t>ICARABUBU (VENEZUELA)</t>
  </si>
  <si>
    <t>LUXEMBURGO</t>
  </si>
  <si>
    <t>MAASTRICHT (NETHERLANDS)</t>
  </si>
  <si>
    <t>MARGARITA (VENEZUELA)</t>
  </si>
  <si>
    <t>TENERIFE</t>
  </si>
  <si>
    <t>VALENCIA</t>
  </si>
  <si>
    <t>VIRU VIRU (BOLIVIA)</t>
  </si>
  <si>
    <t>VALENCIA (VENEZUELA)</t>
  </si>
  <si>
    <t>CUADRO No 20
FERROCARRILES DEL ESTADO 
NÚMERO DE  PASAJEROS TRANSPORTADOS, POR FILIALES Y RUTAS NACIONALIDAD PASAJEROS</t>
  </si>
  <si>
    <t>CUADRO No 21
FERROCARRILES DEL ESTADO 
NÚMERO DE  PASAJEROS TRANSPORTADOS, POR MES Y PASAJEROS</t>
  </si>
  <si>
    <t xml:space="preserve">CUADRO No 22
FERROCARRILES DEL ESTADO FILIAL CENTRO
NÚMERO DE  PASAJEROS TRANSPORTADOS, POR MES </t>
  </si>
  <si>
    <t xml:space="preserve">CUADRO No 23
FERROCARRILES DEL ESTADO FILIAL LITORAL
NÚMERO DE  PASAJEROS TRANSPORTADOS, POR MES </t>
  </si>
  <si>
    <t xml:space="preserve">CUADRO No 24
FERROCARRILES DEL ESTADO FILIAL NORTE
NÚMERO DE  PASAJEROS TRANSPORTADOS, POR MES </t>
  </si>
  <si>
    <t>CIUDADES DE
ORIGEN Y DESTINO</t>
  </si>
  <si>
    <t>CIUDADES DE
 ORIGEN Y DESTINO</t>
  </si>
  <si>
    <t xml:space="preserve"> R U T A</t>
  </si>
  <si>
    <t>RUTA</t>
  </si>
  <si>
    <t>MUNICIPIO</t>
  </si>
  <si>
    <t>GALAPAGOS</t>
  </si>
  <si>
    <t>OTRA CLASE</t>
  </si>
  <si>
    <t>TRAILER</t>
  </si>
  <si>
    <t>2003 Y ANTERIORES</t>
  </si>
  <si>
    <t>2014</t>
  </si>
  <si>
    <t>ALFA ROMEO</t>
  </si>
  <si>
    <t>AMAZON</t>
  </si>
  <si>
    <t>AMERICAN MOTORS</t>
  </si>
  <si>
    <t>AUDI</t>
  </si>
  <si>
    <t>AUSTIN</t>
  </si>
  <si>
    <t>CADILLAC</t>
  </si>
  <si>
    <t>CHANGHE</t>
  </si>
  <si>
    <t>COOPER</t>
  </si>
  <si>
    <t>DAKAR</t>
  </si>
  <si>
    <t>DAYUN</t>
  </si>
  <si>
    <t>DODGE</t>
  </si>
  <si>
    <t>DUCAR</t>
  </si>
  <si>
    <t>DUCATI</t>
  </si>
  <si>
    <t>FERRARI</t>
  </si>
  <si>
    <t>FREIGHTLINER</t>
  </si>
  <si>
    <t>HARLEY DAVIDSON</t>
  </si>
  <si>
    <t>HUALIN</t>
  </si>
  <si>
    <t>HUANYANG</t>
  </si>
  <si>
    <t>HUMMER</t>
  </si>
  <si>
    <t>HUSABERG</t>
  </si>
  <si>
    <t>HUSQVARNA</t>
  </si>
  <si>
    <t>INFINITI</t>
  </si>
  <si>
    <t>JAGUAR</t>
  </si>
  <si>
    <t>JMC</t>
  </si>
  <si>
    <t>KEEWAY</t>
  </si>
  <si>
    <t>KINGDOM</t>
  </si>
  <si>
    <t>KTM</t>
  </si>
  <si>
    <t>LEXUS</t>
  </si>
  <si>
    <t>MAHINDRA</t>
  </si>
  <si>
    <t>MAN</t>
  </si>
  <si>
    <t>MONDIAL</t>
  </si>
  <si>
    <t>OPEL</t>
  </si>
  <si>
    <t>OROMOTO</t>
  </si>
  <si>
    <t>PETERBILT</t>
  </si>
  <si>
    <t>RANGE ROVER</t>
  </si>
  <si>
    <t>SAIC WULING</t>
  </si>
  <si>
    <t>SCANIA</t>
  </si>
  <si>
    <t>SKYGO</t>
  </si>
  <si>
    <t>SUBARU</t>
  </si>
  <si>
    <t>TUKO</t>
  </si>
  <si>
    <t>VESPA</t>
  </si>
  <si>
    <t>ZASTAVA</t>
  </si>
  <si>
    <t>ZOYTE</t>
  </si>
  <si>
    <t>6 1/4 A 10</t>
  </si>
  <si>
    <t>10 1/4 A 15</t>
  </si>
  <si>
    <t>15 1/4 Y MÁS</t>
  </si>
  <si>
    <t>41 Y MÁS</t>
  </si>
  <si>
    <t>ELECTRICO</t>
  </si>
  <si>
    <t>CUADRO No .-8 
NÚMERO DE VEHÍCULOS MOTORIZADOS MATRICULADOS, POR CLASE, SEGÚN CAPACIDAD DE ASIENTOS</t>
  </si>
  <si>
    <t>CUADRO No .-6 NÚMERO DE VEHÍCULOS MOTORIZADOS MATRICULADOS EN EL 2012, POR MARCA, SEGÚN MODELO</t>
  </si>
  <si>
    <t xml:space="preserve">CUADRO No .-7 NÚMERO DE VEHÍCULOS MOTORIZADOS MATRICULADOS, POR CLASE, SEGÚN MARCA </t>
  </si>
  <si>
    <t xml:space="preserve">CUADRO No .-13 NÚMERO DE VEHÍCULOS MOTORIZADOS MATRICULADOS, POR CLASE Y TIPO DE COMBUSTIBLE, SEGÚN USO DE VEHÍCULO </t>
  </si>
  <si>
    <t>CUADRO No .-12 NÚMERO DE VEHÍCULOS MOTORIZADOS MATRICULADOS, POR USO Y TIPO DE COMBUSTIBLE, SEGÚN PROVINCIAS</t>
  </si>
  <si>
    <t>INDICE ANUARIO DE TRANSPORTE 2013</t>
  </si>
  <si>
    <t/>
  </si>
  <si>
    <t>MAL ESTACIONADO</t>
  </si>
  <si>
    <t>-</t>
  </si>
  <si>
    <t>CUADRO No.- 17 
ACCIDENTES DE TRÁNSITO
NÚMERO DE ACCIDENTES  POR CAUSA, SEGÚN PROVINCIAS</t>
  </si>
  <si>
    <t>CUADRO No.- 18
ACCIDENTES DE TRÁNSITO
NÚMERO DE ACCIDENTES  POR MESES, SEGÚN CAUSAS</t>
  </si>
  <si>
    <t>CUADRO No.- 19
ACCIDENTES DE TRÁNSITO
NÚMERO DE VÍCTIMAS POR SEXO, SEGÚN PROVINCIAS</t>
  </si>
  <si>
    <t>CUADRO No.- 16
ACCIDENTES DE TRÁNSITO
NÚMERO DE ACCIDENTES  POR MESES, SEGÚN CLASE</t>
  </si>
  <si>
    <t xml:space="preserve">    ENTIDADES    PORTUARIAS</t>
  </si>
  <si>
    <t>ENTINADES PORTUARIAS</t>
  </si>
  <si>
    <t>ENTIDADES PORTUARIAS</t>
  </si>
  <si>
    <t>NÚMERO 
DE
NAVES</t>
  </si>
  <si>
    <t>TONELAJE
NETO DE
REGISTRO</t>
  </si>
  <si>
    <t>TONELAJE
BRUTO DE
REGISTRO</t>
  </si>
  <si>
    <t>CARGA
EN
TONELADAS</t>
  </si>
  <si>
    <t>CUADRO No.- 14
ACCIDENTES DE TRÁNSITO
NÚMERO DE ACCIDENTES  POR MESES, SEGÚN PROVINCIAS</t>
  </si>
  <si>
    <t>CUADRO No.- 15 
ACCIDENTES DE TRÁNSITO
NÚMERO DE ACCIDENTES  POR CLASE, SEGÚN PROVINCIAS</t>
  </si>
  <si>
    <t>IMPERIC. E IMPRUD. CONDUCTOR</t>
  </si>
  <si>
    <t>NO RESPETAR LAS SEÑAL DE TRÁNS. PASARSE EL SEMÁFORO EN ROJO</t>
  </si>
  <si>
    <t xml:space="preserve">CUADRO No 25
FERROCARRILES DEL ESTADO FILIAL SUR
NÚMERO DE  PASAJEROS TRANSPORTADOS, POR MES </t>
  </si>
  <si>
    <t xml:space="preserve">CUADRO No 26
FERROCARRILES DEL ESTADO FILIAL NORTE
NÚMERO DE  PASAJEROS TRANSPORTADOS, POR MES </t>
  </si>
  <si>
    <t>CUADRO No 28
TRANSPORTE AÉREO INTERNACIONAL   
PASAJEROS ENTRADOS Y SALIDOS POR ECUADOR
" COMUNIDAD ANDINA"</t>
  </si>
  <si>
    <t>CUADRO No 29
TRANSPORTE AÉREO INTERNACIONAL 
CARGA, EN TM; ENTRADA Y SALIDA POR LOS AEROPUERTOS
DE QUITO Y GUAYAQUIL ,  SEGÚN CIUDADES DE ORIGEN Y DESTINO (REGULAR)</t>
  </si>
  <si>
    <t>CUADRO No 30
TRANSPORTE AÉREO INTERNACIONAL
PASAJEROS EN TRÁNSITO POR LOS AEROPUERTOS
DE QUITO Y GUAYAQUIL, SEGÚN MESES</t>
  </si>
  <si>
    <t>CUADRO No 31
TRANSPORTE AÉREO INTERNACIONAL
PARTICIPACIÓN PORCENTUAL DE LAS RUTAS CON MAYOR MOVIMIENTO DE PASAJEROS
ENTRADOS Y SALIDOS POR EL AEROPUERTO MARISCAL SUCRE</t>
  </si>
  <si>
    <t>CUADRO No 32
TRANSPORTE  AÉREO INTERNACIONAL
PARTICIPACIÓN PORCENTUAL DE LAS RUTAS CON MAYOR MOVIMIENTO DE PASAJEROS
ENTRADOS Y SALIDOS POR EL AEROPUERTO JOSÉ JOAQUÍN OLMEDO</t>
  </si>
  <si>
    <t>CUADRO No 33
TRANSPORTE AÉREO INTERNACIONAL
PARTICIPACIÓN PORCENTUAL DE LAS RUTAS CON MAYOR MOVIMIENTO DE CARGA
ENTRADA Y SALIDA POR EL AEROPUERTO MARISCAL SUCRE</t>
  </si>
  <si>
    <t xml:space="preserve">CUADRO No 34
TRANSPORTE AÉREO INTERNACIONAL
PARTICIPACIÓN PORCENTUAL DE LAS RUTAS CON MAYOR MOVIMIENTO DE CARGA
ENTRADA Y SALIDA POR EL AEROPUERTO JOSÉ JOAQUÍN OLMEDO </t>
  </si>
  <si>
    <t>CUADRO No 35
TRANSPORTE AÉREO INTERNACIONAL
PARTICIPACIÓN PORCENTUAL DE LAS RUTAS CON MAYOR MOVIMIENTO DE CARGA
ENTRADA Y SALIDA POR LOS AEROPUERTOS COTOPAXI, CRNEL.CARLOS CONCHA TORRES Y GNRL. ELOY ALFARO</t>
  </si>
  <si>
    <t>CUADRO No.- 20 FERROCARRILES DEL ESTADO NÚMERO DE PASAJEROS TRANSPORTADOS</t>
  </si>
  <si>
    <t>CUADRO No.- 21 FERROCARRILES DEL ESTADO 
NÚMERO DE  PASAJEROS TRANSPORTADOS, POR MES Y PASAJEROS</t>
  </si>
  <si>
    <t xml:space="preserve">CUADRO No.- 23
FERROCARRILES DEL ESTADO FILIAL LITORAL
NÚMERO DE  PASAJEROS TRANSPORTADOS, POR MES  </t>
  </si>
  <si>
    <t xml:space="preserve">CUADRO No.- 25
FERROCARRILES DEL ESTADO FILIAL SUR
NÚMERO DE  PASAJEROS TRANSPORTADOS, POR MES </t>
  </si>
  <si>
    <t>CUADRO No.- 28  TRANSPORTE AÉREO INTERNACIONAL PASAJEROS ENTRADOS Y SALIDOS POR ECUADOR " COMUNIDAD ANDINA"</t>
  </si>
  <si>
    <t>CUADRO No.- 29 TRANSPORTE AÉREO INTERNACIONAL  CARGA, EN TM; ENTRADA Y SALIDA POR LOS AEROPUERTOS DE QUITO Y GUAYAQUIL ,  SEGÚN CIUDADES DE ORIGEN Y DESTINO (REGULAR)</t>
  </si>
  <si>
    <t>CUADRO No 27
TRANSPORTE AÉREO INTERNACIONAL
PASAJEROS ENTRADOS Y SALIDOS POR LOS AEROPUERTOS
DE QUITO, GUAYAQUIL, ESMERALDAS Y LATACUNGA ; SEGÚN CIUDADES DE ORIGEN Y DESTINO</t>
  </si>
  <si>
    <t>CUADRO No.- 27  TRANSPORTE AÉREO INTERNACIONAL PASAJEROS ENTRADOS Y SALIDOS POR LOS AEROPUERTOS DE QUITO, GUAYAQUIL, ESMERALDAS Y LATACUNGA ; SEGÚN CIUDADES DE ORIGEN Y DESTINO</t>
  </si>
  <si>
    <t>CUADRO No.- 30 TRANSPORTE AÉREO INTERNACIONAL PASAJEROS EN TRÁNSITO POR LOS AEROPUERTOS DE QUITO Y GUAYAQUIL, SEGÚN MESES</t>
  </si>
  <si>
    <t>CUADRO No.- 31 TRANSPORTE AÉREO INTERNACIONAL PARTICIPACIÓN PORCENTUAL DE LAS RUTAS CON MAYOR MOVIMIENTO DE PASAJEROS ENTRADOS Y SALIDOS POR EL AEROPUERTO MARISCAL SUCRE</t>
  </si>
  <si>
    <t>CUADRO No.- 32 TRANSPORTE  AÉREO INTERNACIONAL PARTICIPACIÓN PORCENTUAL DE LAS RUTAS CON MAYOR MOVIMIENTO DE PASAJEROS</t>
  </si>
  <si>
    <t>CUADRO No.- 33 TRANSPORTE AÉREO INTERNACIONAL PARTICIPACIÓN PORCENTUAL DE LAS RUTAS CON MAYOR MOVIMIENTO DE CARGA ENTRADA Y SALIDA POR EL AEROPUERTO MARISCAL SUCRE</t>
  </si>
  <si>
    <t xml:space="preserve">CUADRO No.- 34 TRANSPORTE AÉREO INTERNACIONAL PARTICIPACIÓN PORCENTUAL DE LAS RUTAS CON MAYOR MOVIMIENTO DE CARGA ENTRADA Y SALIDA POR EL AEROPUERTO JOSÉ JOAQUÍN OLMEDO </t>
  </si>
  <si>
    <t>CUADRO No.- 35 TRANSPORTE AÉREO INTERNACIONAL PARTICIPACIÓN PORCENTUAL DE LAS RUTAS CON MAYOR MOVIMIENTO DE CARGA ENTRADA Y SALIDA POR LOS AEROPUERTOS COTOPAXI, CRNEL.CARLOS CONCHA TORRES Y GNRL. ELOY ALFARO</t>
  </si>
  <si>
    <t>CUADRO No.- 37
TRANSPORTE MARÍTIMO INTERNACIONAL
 NÚMERO DE NAVES ENTRADAS Y SALIDAS, SEGÚN BANDERAS</t>
  </si>
  <si>
    <t>CUADRO No.-36
TRANSPORTE MARÍTIMO NACIONAL, CABOTAJE
 NÚMERO DE NAVES ENTRADAS Y SALIDAS, SEGÚN PUERTO</t>
  </si>
  <si>
    <t>CUADRO No.- 38
TRANSPORTE MARÍTIMO INTERNACIONAL
 TONELAJE NETO DE REGISTRO DE LAS NAVES ENTRADAS Y SALIDAS,
POR MESES</t>
  </si>
  <si>
    <t>CUADRO No.- 39
TRANSPORTE MARÍTIMO INTERNACIONAL
 TONELAJE BRUTO  DE REGISTRO DE LAS NAVES ENTRADAS Y SALIDAS,
POR MESES</t>
  </si>
  <si>
    <t>CUADRO No.- 40
TRANSPORTE MARÍTIMO INTERNACIONAL
NÚMERO DE NAVES ENTRADAS Y SALIDAS,POR MESES, SEGÚN BANDERAS</t>
  </si>
  <si>
    <t>CUADRO No.- 41
TRAFICO MARÍTIMO INTERNACIONAL
NÚMERO DE PASAJEROS ENTRADOS Y SALIDOS POR MESES,</t>
  </si>
  <si>
    <t xml:space="preserve">CUADRO No.- 42
TRANSPORTE MARÍTIMO INTERNACIONAL
 CARGA ENTRADA Y SALIDA (EN TONELADAS), POR MESES </t>
  </si>
  <si>
    <t>CUADRO No.- 43 TRANSPORTE MARÍTIMO INTERNACIONAL
NÚMERO DE NAVES ENTRADAS Y SALIDAS, POR TONELAJE NETO DE REGISTRO, TONELAJE BRUTO DE REGISTRO Y 
CARGA , SEGÚN BANDERAS</t>
  </si>
  <si>
    <t>CUADRO No.- 44
TRANSPORTE MARÍTIMO INTERNACIONAL
BALAO: NÚMERO DE NAVES ENTRADAS Y SALIDAS, POR TONELAJE NETO DE REGISTRO, TONELAJE BRUTO DE REGISTRO Y 
CARGA, SEGÚN BANDERAS</t>
  </si>
  <si>
    <t>CUADRO No.- 45
TRANSPORTE MARÍTIMO INTERNACIONAL
ESMERALDAS  NÚMERO DE NAVES ENTRADAS Y SALIDAS, POR TONELAJE NETO DE REGISTRO, TONELAJE BRUTO DE REGISTRO Y 
CARGA, SEGÚN BANDERAS</t>
  </si>
  <si>
    <t>CUADRO No.- 46
TRANSPORTE MARÍTIMO INTERNACIONAL
CARGA, SEGÚN BANDERAS</t>
  </si>
  <si>
    <t>CUADRO No.- 47
TRANSPORTE MARÍTIMO INTERNACIONAL
LA LIBERTAD   NÚMERO DE NAVES ENTRADAS Y SALIDAS, POR TONELAJE NETO DE REGISTRO, TONELAJE BRUTO DE REGISTRO Y 
SEGÚN BANDERAS</t>
  </si>
  <si>
    <t>CUADRO No.- 48
TRANSPORTE  MARÍTIMO INTERNACIONAL
MANTA   NÚMERO DE NAVES ENTRADAS Y SALIDAS, POR TONELAJE NETO DE REGISTRO, TONELAJE BRUTO DE REGISTRO Y 
CARGA, SEGÚN BANDERAS</t>
  </si>
  <si>
    <t>CUADRO No.-  49
TRANSPORTE MARÍTIMO INTERNACIONAL
PUERTO BOLÍVAR  NÚMERO DE NAVES ENTRADAS Y SALIDAS, POR TONELAJE NETO DE REGISTRO, TONELAJE BRUTO DE REGISTRO Y 
CARGA , SEGÚN BANDERAS</t>
  </si>
  <si>
    <t xml:space="preserve">CUADRO No 26
FERROCARRILES DEL ESTADO FILIAL 
NÚMERO DE  PASAJEROS TRANSPORTADOS, POR RUTAS </t>
  </si>
  <si>
    <t>APE</t>
  </si>
  <si>
    <t>APG</t>
  </si>
  <si>
    <t>APM</t>
  </si>
  <si>
    <t>APPB</t>
  </si>
  <si>
    <t>SUIMBA</t>
  </si>
  <si>
    <t>SUINLI</t>
  </si>
  <si>
    <t>SUINSA</t>
  </si>
  <si>
    <t>ANTILLAS HOLANDESAS</t>
  </si>
  <si>
    <t>BELGIUM</t>
  </si>
  <si>
    <t>COREA DEL SUR</t>
  </si>
  <si>
    <t>CROACIA</t>
  </si>
  <si>
    <t>DANESA</t>
  </si>
  <si>
    <t>ESPANOLA</t>
  </si>
  <si>
    <t>FILIPINA</t>
  </si>
  <si>
    <t>GREEK</t>
  </si>
  <si>
    <t>HELLENIC</t>
  </si>
  <si>
    <t>HONDURAS</t>
  </si>
  <si>
    <t>ISLAS FAROE</t>
  </si>
  <si>
    <t>ISLAS MARSHALL</t>
  </si>
  <si>
    <t>ISLE OF MAN</t>
  </si>
  <si>
    <t>ITALIA</t>
  </si>
  <si>
    <t>KINGSTON</t>
  </si>
  <si>
    <t>KONG KONG</t>
  </si>
  <si>
    <t>KOREA</t>
  </si>
  <si>
    <t>LATVIAN</t>
  </si>
  <si>
    <t>LIBERIA</t>
  </si>
  <si>
    <t>MONROVIA</t>
  </si>
  <si>
    <t>PERU</t>
  </si>
  <si>
    <t>QATAR</t>
  </si>
  <si>
    <t>RUSSIA</t>
  </si>
  <si>
    <t>ST VINCENT</t>
  </si>
  <si>
    <t>TURCA</t>
  </si>
  <si>
    <t>UCRANIA</t>
  </si>
  <si>
    <t>INDIA</t>
  </si>
  <si>
    <t>ANTIGUA Y BARBUDA</t>
  </si>
  <si>
    <t>ARABIA SAUDITA</t>
  </si>
  <si>
    <t>BELICE</t>
  </si>
  <si>
    <t>CURAZAO</t>
  </si>
  <si>
    <t>GERMANY</t>
  </si>
  <si>
    <t>JAPON</t>
  </si>
  <si>
    <t>PHILIPPINES</t>
  </si>
  <si>
    <t>PORTUGAL</t>
  </si>
  <si>
    <t>SUECIA</t>
  </si>
  <si>
    <t>SWITZERLAND</t>
  </si>
  <si>
    <t>UNITED KINGDOM</t>
  </si>
  <si>
    <t>CUADRO No 36
TRANSPORTE MARÍTIMO INTERNACIONAL
 NÚMERO DE NAVES ENTRADAS Y SALIDAS, SEGÚN BANDERAS</t>
  </si>
  <si>
    <t>ANTIGUA AND BARBUDA</t>
  </si>
  <si>
    <t>NORWAY</t>
  </si>
  <si>
    <t>NORWEGIAN</t>
  </si>
  <si>
    <t>TURKEY</t>
  </si>
  <si>
    <t>JAPAN</t>
  </si>
  <si>
    <t>UNITED STATES</t>
  </si>
  <si>
    <t>NETHERLANDS ANTILLES</t>
  </si>
  <si>
    <t>CUADRO No 37
TRANSPORTE MARÍTIMO INTERNACIONAL
 TONELAJE NETO DE REGISTRO DE LAS NAVES ENTRADAS Y SALIDAS,
POR MESES</t>
  </si>
  <si>
    <t>CUADRO No 38
TRANSPORTE MARÍTIMO INTERNACIONAL
 TONELAJE BRUTO  DE REGISTRO DE LAS NAVES ENTRADAS Y SALIDAS,
POR MESES</t>
  </si>
  <si>
    <t>CUADRO No 39
TRANSPORTE MARÍTIMO INTERNACIONAL
NÚMERO DE NAVES ENTRADAS Y SALIDAS,POR MESES, SEGÚN BANDERAS</t>
  </si>
  <si>
    <t>CUADRO No. 40
TRAFICO MARÍTIMO INTERNACIONAL
NÚMERO DE PASAJEROS ENTRADOS Y SALIDOS POR MESES</t>
  </si>
  <si>
    <t xml:space="preserve">         CUADRO No 41
TRANSPORTE MARÍTIMO INTERNACIONAL
 CARGA ENTRADA Y SALIDA (EN TONELADAS), POR MESES </t>
  </si>
  <si>
    <t xml:space="preserve">             CUADRO No 42
   TRANSPORTE MARÍTIMO INTERNACIONAL
NÚMERO DE NAVES ENTRADAS Y SALIDAS, POR TONELAJE NETO DE REGISTRO, TONELAJE BRUTO DE REGISTRO Y 
CARGA , SEGÚN BANDERAS</t>
  </si>
  <si>
    <t>CUADRO No 43
TRANSPORTE MARÍTIMO INTERNACIONAL
SUPERINTENDENCIA PETROLERA DE
BALAO (SUIMBA) : NÚMERO DE NAVES ENTRADAS Y SALIDAS, POR TONELAJE NETO DE REGISTRO, TONELAJE BRUTO DE REGISTRO Y 
CARGA, SEGÚN BANDERAS</t>
  </si>
  <si>
    <t>CUADRO No 44
TRANSPORTE MARÍTIMO INTERNACIONAL
ESMERALDAS (APE)  NÚMERO DE NAVES ENTRADAS Y SALIDAS, POR TONELAJE NETO DE REGISTRO, TONELAJE BRUTO DE REGISTRO Y 
CARGA, SEGÚN BANDERAS</t>
  </si>
  <si>
    <t>CUADRO No 45
TRANSPORTE MARÍTIMO INTERNACIONAL
GUAYAQUIL (APG)  NÚMERO DE NAVES ENTRADAS Y SALIDAS, POR TONELAJE NETO DE REGISTRO, TONELAJE BRUTO DE REGISTRO Y 
CARGA, SEGÚN BANDERAS</t>
  </si>
  <si>
    <t>CUADRO No 46
TRANSPORTE MARÍTIMO INTERNACIONAL
SUPERINTENDENCIA PETROLERA DE
LA LIBERTAD (SUIMLI) : NÚMERO DE NAVES ENTRADAS Y SALIDAS, POR TONELAJE NETO DE REGISTRO, TONELAJE BRUTO DE REGISTRO Y 
CARGA, SEGÚN BANDERAS</t>
  </si>
  <si>
    <t>CUADRO No 47
TRANSPORTE  MARÍTIMO INTERNACIONAL
MANTA (APM)   NÚMERO DE NAVES ENTRADAS Y SALIDAS, POR TONELAJE NETO DE REGISTRO, TONELAJE BRUTO DE REGISTRO Y 
CARGA, SEGÚN BANDERAS</t>
  </si>
  <si>
    <t>CUADRO No  48
TRANSPORTE MARÍTIMO INTERNACIONAL
PUERTO BOLÍVAR (APPB)  NÚMERO DE NAVES ENTRADAS Y SALIDAS, POR TONELAJE NETO DE REGISTRO, TONELAJE BRUTO DE REGISTRO Y 
CARGA , SEGÚN BANDERAS</t>
  </si>
  <si>
    <t>CUADRO No 49
TRANSPORTE MARÍTIMO INTERNACIONAL
EL SALITRAL (SUINSA)   NÚMERO DE NAVES ENTRADAS Y SALIDAS, POR TONELAJE NETO DE REGISTRO, TONELAJE BRUTO DE REGISTRO Y 
CARGA, SEGÚN BANDERAS</t>
  </si>
  <si>
    <t xml:space="preserve">CUADRO No.-  22
FERROCARRILES DEL ESTADO FILIAL  CENTRO
NÚMERO DE  PASAJEROS TRANSPORTADOS, POR MES </t>
  </si>
  <si>
    <t>CUADRO No .-6
NÚMERO DE VEHÍCULOS MOTORIZADOS MATRICULADOS EN EL 2013, POR MARCA, SEGÚN MODELO</t>
  </si>
  <si>
    <t xml:space="preserve">LOJA </t>
  </si>
  <si>
    <t>SANTO DOMINGO DE LOS TSÁCHILAS</t>
  </si>
  <si>
    <t>SALIDAS TOTAL:</t>
  </si>
  <si>
    <t>ENTRADAS TOTAL:</t>
  </si>
  <si>
    <t>CUADRO No .-3 
NÚMERO DE VEHÍCULOS MOTORIZADOS MATRICULADOS, POR MODELO, SEGÚN SERVICIO</t>
  </si>
  <si>
    <t>CUADRO No .-9
NÚMERO DE VEHÍCULOS MOTORIZADOS MATRICULADOS, POR CLASE, SEGÚN CAPACIDAD DE 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</si>
</sst>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0.0%"/>
  </numFmts>
  <fonts count="50">
    <font>
      <sz val="12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ourier"/>
      <family val="3"/>
    </font>
    <font>
      <sz val="1"/>
      <color indexed="8"/>
      <name val="Courier"/>
      <family val="3"/>
    </font>
    <font>
      <sz val="10"/>
      <name val="LinePrinter"/>
      <family val="3"/>
    </font>
    <font>
      <sz val="10"/>
      <name val="Arial"/>
      <family val="2"/>
    </font>
    <font>
      <sz val="12"/>
      <name val="Courier"/>
      <family val="3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4"/>
      <color indexed="8"/>
      <name val="Arial Bold"/>
    </font>
    <font>
      <sz val="14"/>
      <name val="LinePrinter"/>
      <family val="3"/>
    </font>
    <font>
      <sz val="14"/>
      <name val="Courier"/>
      <family val="3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0"/>
      <color indexed="8"/>
      <name val="LinePrinter"/>
      <family val="3"/>
    </font>
    <font>
      <sz val="10"/>
      <color indexed="8"/>
      <name val="Arial"/>
      <family val="2"/>
    </font>
    <font>
      <sz val="14"/>
      <name val="Arial"/>
      <family val="2"/>
    </font>
    <font>
      <sz val="12"/>
      <color indexed="8"/>
      <name val="Courier"/>
      <family val="3"/>
    </font>
    <font>
      <b/>
      <sz val="12"/>
      <name val="Courier"/>
      <family val="3"/>
    </font>
    <font>
      <sz val="10"/>
      <name val="Arial"/>
      <family val="2"/>
    </font>
    <font>
      <u/>
      <sz val="12"/>
      <name val="Courier"/>
      <family val="3"/>
    </font>
    <font>
      <sz val="11"/>
      <name val="LinePrinter"/>
      <family val="3"/>
    </font>
    <font>
      <sz val="11"/>
      <name val="Courier"/>
      <family val="3"/>
    </font>
    <font>
      <sz val="11"/>
      <color indexed="8"/>
      <name val="Courier"/>
      <family val="3"/>
    </font>
    <font>
      <sz val="11"/>
      <color theme="1"/>
      <name val="Calibri"/>
      <family val="2"/>
      <scheme val="minor"/>
    </font>
    <font>
      <u/>
      <sz val="12"/>
      <color theme="10"/>
      <name val="Courier"/>
      <family val="3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u/>
      <sz val="12"/>
      <color theme="10"/>
      <name val="Courier"/>
      <family val="3"/>
    </font>
    <font>
      <b/>
      <sz val="11"/>
      <color theme="0"/>
      <name val="Arial"/>
      <family val="2"/>
    </font>
    <font>
      <b/>
      <sz val="16"/>
      <color theme="1"/>
      <name val="Arial"/>
      <family val="2"/>
    </font>
    <font>
      <b/>
      <sz val="16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</borders>
  <cellStyleXfs count="23">
    <xf numFmtId="0" fontId="0" fillId="0" borderId="0"/>
    <xf numFmtId="0" fontId="32" fillId="4" borderId="0" applyNumberFormat="0" applyBorder="0" applyAlignment="0" applyProtection="0"/>
    <xf numFmtId="0" fontId="32" fillId="2" borderId="0" applyNumberFormat="0" applyBorder="0" applyAlignment="0" applyProtection="0"/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4" fillId="0" borderId="0">
      <protection locked="0"/>
    </xf>
    <xf numFmtId="0" fontId="33" fillId="0" borderId="0" applyNumberForma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27" fillId="0" borderId="0"/>
    <xf numFmtId="0" fontId="32" fillId="0" borderId="0"/>
    <xf numFmtId="0" fontId="6" fillId="0" borderId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98">
    <xf numFmtId="0" fontId="0" fillId="0" borderId="0" xfId="0"/>
    <xf numFmtId="0" fontId="5" fillId="0" borderId="0" xfId="0" applyFont="1"/>
    <xf numFmtId="0" fontId="3" fillId="0" borderId="0" xfId="0" applyFont="1" applyFill="1" applyBorder="1"/>
    <xf numFmtId="0" fontId="6" fillId="0" borderId="0" xfId="0" applyFont="1"/>
    <xf numFmtId="0" fontId="9" fillId="3" borderId="0" xfId="0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center"/>
    </xf>
    <xf numFmtId="0" fontId="7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Fill="1"/>
    <xf numFmtId="0" fontId="0" fillId="5" borderId="0" xfId="0" applyFill="1"/>
    <xf numFmtId="0" fontId="6" fillId="0" borderId="0" xfId="13"/>
    <xf numFmtId="0" fontId="13" fillId="0" borderId="0" xfId="13" applyFont="1"/>
    <xf numFmtId="0" fontId="6" fillId="0" borderId="0" xfId="13" applyBorder="1"/>
    <xf numFmtId="0" fontId="35" fillId="0" borderId="0" xfId="13" applyFont="1" applyFill="1"/>
    <xf numFmtId="0" fontId="35" fillId="0" borderId="0" xfId="13" applyFont="1"/>
    <xf numFmtId="0" fontId="15" fillId="0" borderId="0" xfId="13" applyFont="1"/>
    <xf numFmtId="0" fontId="6" fillId="0" borderId="0" xfId="13" applyAlignment="1">
      <alignment horizontal="center"/>
    </xf>
    <xf numFmtId="0" fontId="35" fillId="0" borderId="0" xfId="13" applyFont="1" applyFill="1" applyBorder="1"/>
    <xf numFmtId="0" fontId="35" fillId="0" borderId="0" xfId="13" applyFont="1" applyBorder="1"/>
    <xf numFmtId="0" fontId="6" fillId="0" borderId="0" xfId="13" applyBorder="1" applyAlignment="1">
      <alignment wrapText="1"/>
    </xf>
    <xf numFmtId="0" fontId="6" fillId="5" borderId="0" xfId="13" applyFill="1"/>
    <xf numFmtId="0" fontId="6" fillId="5" borderId="0" xfId="13" applyFill="1" applyAlignment="1">
      <alignment horizontal="center"/>
    </xf>
    <xf numFmtId="0" fontId="6" fillId="0" borderId="0" xfId="13" applyFill="1"/>
    <xf numFmtId="0" fontId="13" fillId="0" borderId="0" xfId="13" applyFont="1" applyFill="1"/>
    <xf numFmtId="0" fontId="13" fillId="0" borderId="0" xfId="13" applyFont="1" applyFill="1" applyAlignment="1">
      <alignment horizontal="center"/>
    </xf>
    <xf numFmtId="0" fontId="16" fillId="0" borderId="0" xfId="13" applyFont="1" applyFill="1" applyAlignment="1"/>
    <xf numFmtId="0" fontId="20" fillId="0" borderId="0" xfId="13" applyFont="1" applyFill="1" applyAlignment="1">
      <alignment horizontal="center"/>
    </xf>
    <xf numFmtId="0" fontId="21" fillId="0" borderId="0" xfId="13" applyFont="1" applyFill="1" applyAlignment="1">
      <alignment horizontal="center"/>
    </xf>
    <xf numFmtId="0" fontId="5" fillId="0" borderId="0" xfId="0" applyFont="1" applyFill="1"/>
    <xf numFmtId="0" fontId="13" fillId="0" borderId="0" xfId="0" applyFont="1" applyFill="1" applyBorder="1" applyAlignment="1" applyProtection="1"/>
    <xf numFmtId="0" fontId="13" fillId="0" borderId="0" xfId="0" applyFont="1" applyFill="1" applyAlignment="1" applyProtection="1"/>
    <xf numFmtId="0" fontId="5" fillId="0" borderId="0" xfId="0" applyFont="1" applyFill="1" applyAlignment="1" applyProtection="1">
      <alignment horizontal="center"/>
    </xf>
    <xf numFmtId="0" fontId="22" fillId="0" borderId="0" xfId="0" applyFont="1" applyFill="1" applyBorder="1" applyAlignment="1" applyProtection="1">
      <alignment horizontal="center"/>
    </xf>
    <xf numFmtId="0" fontId="22" fillId="0" borderId="0" xfId="0" applyFont="1" applyFill="1" applyBorder="1"/>
    <xf numFmtId="37" fontId="5" fillId="0" borderId="0" xfId="0" applyNumberFormat="1" applyFont="1" applyFill="1" applyProtection="1"/>
    <xf numFmtId="0" fontId="15" fillId="0" borderId="0" xfId="0" applyFont="1" applyFill="1"/>
    <xf numFmtId="0" fontId="24" fillId="0" borderId="0" xfId="0" applyFont="1" applyFill="1"/>
    <xf numFmtId="0" fontId="5" fillId="0" borderId="0" xfId="13" applyFont="1" applyFill="1"/>
    <xf numFmtId="0" fontId="6" fillId="0" borderId="0" xfId="13" applyFont="1" applyFill="1"/>
    <xf numFmtId="0" fontId="36" fillId="0" borderId="0" xfId="0" applyFont="1" applyAlignment="1">
      <alignment horizontal="left" vertical="center" wrapText="1"/>
    </xf>
    <xf numFmtId="0" fontId="25" fillId="0" borderId="0" xfId="0" applyFont="1" applyFill="1" applyBorder="1"/>
    <xf numFmtId="0" fontId="0" fillId="0" borderId="0" xfId="0" applyFill="1" applyAlignment="1">
      <alignment vertical="center"/>
    </xf>
    <xf numFmtId="0" fontId="0" fillId="0" borderId="0" xfId="0" applyFill="1" applyBorder="1"/>
    <xf numFmtId="0" fontId="9" fillId="0" borderId="0" xfId="0" applyFont="1" applyFill="1" applyAlignment="1" applyProtection="1">
      <alignment horizontal="left"/>
    </xf>
    <xf numFmtId="0" fontId="26" fillId="0" borderId="0" xfId="0" applyFont="1" applyBorder="1"/>
    <xf numFmtId="0" fontId="6" fillId="3" borderId="0" xfId="0" applyFont="1" applyFill="1" applyBorder="1"/>
    <xf numFmtId="0" fontId="0" fillId="0" borderId="0" xfId="0" applyBorder="1"/>
    <xf numFmtId="0" fontId="14" fillId="3" borderId="0" xfId="0" applyFont="1" applyFill="1" applyBorder="1" applyAlignment="1" applyProtection="1">
      <alignment horizontal="center" vertical="center"/>
    </xf>
    <xf numFmtId="0" fontId="6" fillId="5" borderId="0" xfId="0" applyFont="1" applyFill="1" applyAlignment="1">
      <alignment horizontal="left"/>
    </xf>
    <xf numFmtId="0" fontId="6" fillId="5" borderId="0" xfId="0" applyFont="1" applyFill="1"/>
    <xf numFmtId="0" fontId="5" fillId="5" borderId="0" xfId="0" applyFont="1" applyFill="1"/>
    <xf numFmtId="0" fontId="0" fillId="5" borderId="0" xfId="0" applyFill="1" applyBorder="1"/>
    <xf numFmtId="0" fontId="5" fillId="5" borderId="0" xfId="0" applyFont="1" applyFill="1" applyAlignment="1">
      <alignment horizontal="left"/>
    </xf>
    <xf numFmtId="0" fontId="6" fillId="0" borderId="0" xfId="0" applyFont="1" applyBorder="1"/>
    <xf numFmtId="0" fontId="14" fillId="3" borderId="0" xfId="0" applyFont="1" applyFill="1" applyBorder="1" applyAlignment="1" applyProtection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 applyBorder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/>
    <xf numFmtId="0" fontId="15" fillId="0" borderId="0" xfId="0" applyFont="1"/>
    <xf numFmtId="0" fontId="33" fillId="0" borderId="0" xfId="10" applyFill="1" applyBorder="1"/>
    <xf numFmtId="0" fontId="16" fillId="0" borderId="0" xfId="13" applyFont="1" applyAlignment="1">
      <alignment vertical="center"/>
    </xf>
    <xf numFmtId="0" fontId="16" fillId="0" borderId="0" xfId="13" applyFont="1" applyAlignment="1"/>
    <xf numFmtId="0" fontId="16" fillId="0" borderId="0" xfId="13" applyFont="1" applyBorder="1" applyAlignment="1"/>
    <xf numFmtId="0" fontId="18" fillId="5" borderId="0" xfId="13" applyFont="1" applyFill="1" applyAlignment="1"/>
    <xf numFmtId="0" fontId="18" fillId="5" borderId="0" xfId="13" applyFont="1" applyFill="1" applyBorder="1" applyAlignment="1"/>
    <xf numFmtId="0" fontId="20" fillId="0" borderId="0" xfId="13" applyFont="1" applyFill="1" applyAlignment="1"/>
    <xf numFmtId="0" fontId="13" fillId="0" borderId="0" xfId="0" applyFont="1" applyFill="1" applyAlignment="1" applyProtection="1">
      <alignment vertical="center"/>
    </xf>
    <xf numFmtId="0" fontId="13" fillId="0" borderId="0" xfId="0" applyFont="1" applyFill="1" applyBorder="1" applyAlignment="1" applyProtection="1">
      <alignment vertical="center"/>
    </xf>
    <xf numFmtId="0" fontId="18" fillId="0" borderId="0" xfId="0" applyFont="1" applyFill="1" applyAlignment="1" applyProtection="1"/>
    <xf numFmtId="0" fontId="13" fillId="0" borderId="0" xfId="13" applyFont="1" applyFill="1" applyAlignment="1" applyProtection="1"/>
    <xf numFmtId="0" fontId="9" fillId="0" borderId="0" xfId="0" applyFont="1" applyFill="1" applyAlignment="1" applyProtection="1"/>
    <xf numFmtId="0" fontId="0" fillId="0" borderId="0" xfId="0" applyFill="1" applyAlignment="1">
      <alignment horizontal="left"/>
    </xf>
    <xf numFmtId="0" fontId="13" fillId="0" borderId="0" xfId="0" applyFont="1" applyAlignment="1" applyProtection="1"/>
    <xf numFmtId="0" fontId="13" fillId="0" borderId="0" xfId="0" applyFont="1" applyBorder="1" applyAlignment="1"/>
    <xf numFmtId="0" fontId="38" fillId="0" borderId="0" xfId="10" applyFont="1" applyAlignment="1"/>
    <xf numFmtId="0" fontId="9" fillId="0" borderId="0" xfId="0" applyFont="1" applyAlignment="1" applyProtection="1"/>
    <xf numFmtId="165" fontId="0" fillId="0" borderId="0" xfId="0" applyNumberFormat="1"/>
    <xf numFmtId="9" fontId="0" fillId="0" borderId="0" xfId="17" applyFont="1" applyFill="1"/>
    <xf numFmtId="0" fontId="13" fillId="0" borderId="0" xfId="0" applyFont="1" applyFill="1" applyAlignment="1" applyProtection="1">
      <alignment horizontal="center"/>
    </xf>
    <xf numFmtId="0" fontId="13" fillId="0" borderId="0" xfId="0" applyFont="1" applyFill="1" applyBorder="1" applyAlignment="1" applyProtection="1">
      <alignment horizontal="center" vertical="center"/>
    </xf>
    <xf numFmtId="165" fontId="39" fillId="0" borderId="0" xfId="0" applyNumberFormat="1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/>
    </xf>
    <xf numFmtId="1" fontId="40" fillId="0" borderId="0" xfId="0" applyNumberFormat="1" applyFont="1" applyFill="1" applyAlignment="1">
      <alignment horizontal="right" vertical="center"/>
    </xf>
    <xf numFmtId="1" fontId="40" fillId="0" borderId="0" xfId="0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 applyProtection="1">
      <alignment horizontal="center" vertical="center"/>
    </xf>
    <xf numFmtId="0" fontId="19" fillId="0" borderId="0" xfId="0" applyFont="1" applyFill="1" applyBorder="1" applyAlignment="1" applyProtection="1">
      <alignment horizontal="center" vertical="center" wrapText="1"/>
    </xf>
    <xf numFmtId="1" fontId="37" fillId="0" borderId="0" xfId="0" applyNumberFormat="1" applyFont="1" applyFill="1" applyAlignment="1">
      <alignment vertical="center" wrapText="1"/>
    </xf>
    <xf numFmtId="1" fontId="36" fillId="0" borderId="0" xfId="0" applyNumberFormat="1" applyFont="1" applyFill="1" applyAlignment="1">
      <alignment vertical="center" wrapText="1"/>
    </xf>
    <xf numFmtId="1" fontId="36" fillId="0" borderId="0" xfId="0" applyNumberFormat="1" applyFont="1" applyFill="1" applyBorder="1" applyAlignment="1">
      <alignment vertical="center" wrapText="1"/>
    </xf>
    <xf numFmtId="0" fontId="14" fillId="0" borderId="0" xfId="0" applyFont="1" applyFill="1" applyBorder="1" applyAlignment="1" applyProtection="1">
      <alignment horizontal="center"/>
    </xf>
    <xf numFmtId="0" fontId="5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4" fillId="0" borderId="0" xfId="0" applyFont="1" applyFill="1" applyBorder="1" applyAlignment="1" applyProtection="1">
      <alignment horizontal="center" vertical="center"/>
    </xf>
    <xf numFmtId="165" fontId="37" fillId="0" borderId="0" xfId="11" applyNumberFormat="1" applyFont="1" applyFill="1" applyAlignment="1">
      <alignment vertical="center" wrapText="1"/>
    </xf>
    <xf numFmtId="165" fontId="36" fillId="0" borderId="0" xfId="11" applyNumberFormat="1" applyFont="1" applyFill="1" applyAlignment="1">
      <alignment vertical="center" wrapText="1"/>
    </xf>
    <xf numFmtId="0" fontId="13" fillId="5" borderId="0" xfId="0" applyFont="1" applyFill="1" applyAlignment="1" applyProtection="1"/>
    <xf numFmtId="0" fontId="9" fillId="5" borderId="0" xfId="0" applyFont="1" applyFill="1" applyAlignment="1"/>
    <xf numFmtId="0" fontId="13" fillId="5" borderId="0" xfId="0" applyFont="1" applyFill="1" applyAlignment="1"/>
    <xf numFmtId="0" fontId="13" fillId="5" borderId="0" xfId="0" applyFont="1" applyFill="1" applyBorder="1" applyAlignment="1" applyProtection="1"/>
    <xf numFmtId="0" fontId="12" fillId="0" borderId="0" xfId="0" applyFont="1" applyFill="1"/>
    <xf numFmtId="0" fontId="10" fillId="0" borderId="0" xfId="16" applyFont="1" applyFill="1" applyBorder="1" applyAlignment="1">
      <alignment horizontal="center" vertical="center" wrapText="1"/>
    </xf>
    <xf numFmtId="0" fontId="8" fillId="0" borderId="0" xfId="16" applyFont="1" applyFill="1" applyBorder="1" applyAlignment="1">
      <alignment horizontal="center" vertical="center" wrapText="1"/>
    </xf>
    <xf numFmtId="165" fontId="41" fillId="0" borderId="0" xfId="11" applyNumberFormat="1" applyFont="1" applyFill="1" applyBorder="1" applyProtection="1"/>
    <xf numFmtId="37" fontId="42" fillId="0" borderId="0" xfId="11" applyNumberFormat="1" applyFont="1" applyFill="1" applyBorder="1" applyProtection="1"/>
    <xf numFmtId="37" fontId="35" fillId="0" borderId="0" xfId="11" applyNumberFormat="1" applyFont="1" applyFill="1" applyBorder="1" applyProtection="1"/>
    <xf numFmtId="0" fontId="28" fillId="0" borderId="0" xfId="10" applyFont="1" applyFill="1" applyBorder="1"/>
    <xf numFmtId="0" fontId="6" fillId="0" borderId="0" xfId="13" applyFont="1" applyFill="1" applyAlignment="1">
      <alignment horizontal="center"/>
    </xf>
    <xf numFmtId="0" fontId="9" fillId="0" borderId="0" xfId="0" applyFont="1" applyFill="1" applyAlignment="1" applyProtection="1">
      <alignment horizontal="center"/>
    </xf>
    <xf numFmtId="0" fontId="9" fillId="0" borderId="0" xfId="0" applyFont="1" applyFill="1" applyBorder="1" applyAlignment="1" applyProtection="1">
      <alignment horizontal="center"/>
    </xf>
    <xf numFmtId="0" fontId="30" fillId="0" borderId="0" xfId="0" applyFont="1" applyFill="1"/>
    <xf numFmtId="0" fontId="31" fillId="0" borderId="0" xfId="0" applyFont="1" applyFill="1" applyBorder="1"/>
    <xf numFmtId="0" fontId="16" fillId="0" borderId="0" xfId="0" applyFont="1" applyFill="1" applyAlignment="1" applyProtection="1"/>
    <xf numFmtId="0" fontId="17" fillId="0" borderId="0" xfId="0" applyFont="1" applyFill="1" applyBorder="1" applyAlignment="1" applyProtection="1">
      <alignment horizontal="center"/>
    </xf>
    <xf numFmtId="0" fontId="17" fillId="0" borderId="0" xfId="0" applyFont="1" applyFill="1" applyBorder="1"/>
    <xf numFmtId="166" fontId="40" fillId="0" borderId="0" xfId="0" applyNumberFormat="1" applyFont="1" applyFill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165" fontId="9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right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165" fontId="15" fillId="0" borderId="0" xfId="0" applyNumberFormat="1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6" borderId="0" xfId="0" applyFont="1" applyFill="1" applyBorder="1" applyAlignment="1">
      <alignment horizontal="left" vertical="center"/>
    </xf>
    <xf numFmtId="165" fontId="15" fillId="6" borderId="0" xfId="0" applyNumberFormat="1" applyFont="1" applyFill="1" applyBorder="1" applyAlignment="1">
      <alignment vertical="center"/>
    </xf>
    <xf numFmtId="0" fontId="15" fillId="6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165" fontId="15" fillId="0" borderId="0" xfId="0" applyNumberFormat="1" applyFont="1" applyAlignment="1">
      <alignment vertical="center"/>
    </xf>
    <xf numFmtId="0" fontId="15" fillId="0" borderId="0" xfId="0" applyNumberFormat="1" applyFont="1" applyAlignment="1">
      <alignment vertical="center"/>
    </xf>
    <xf numFmtId="0" fontId="15" fillId="6" borderId="0" xfId="0" applyFont="1" applyFill="1" applyAlignment="1">
      <alignment horizontal="left" vertical="center"/>
    </xf>
    <xf numFmtId="165" fontId="15" fillId="6" borderId="0" xfId="0" applyNumberFormat="1" applyFont="1" applyFill="1" applyAlignment="1">
      <alignment vertical="center"/>
    </xf>
    <xf numFmtId="0" fontId="15" fillId="6" borderId="0" xfId="0" applyNumberFormat="1" applyFont="1" applyFill="1" applyAlignment="1">
      <alignment vertical="center"/>
    </xf>
    <xf numFmtId="0" fontId="38" fillId="0" borderId="0" xfId="10" applyFont="1" applyFill="1" applyBorder="1"/>
    <xf numFmtId="0" fontId="15" fillId="0" borderId="0" xfId="0" applyFont="1" applyAlignment="1">
      <alignment horizontal="left" vertical="center" wrapText="1"/>
    </xf>
    <xf numFmtId="1" fontId="15" fillId="0" borderId="0" xfId="0" applyNumberFormat="1" applyFont="1" applyAlignment="1">
      <alignment horizontal="right" vertical="center"/>
    </xf>
    <xf numFmtId="0" fontId="15" fillId="6" borderId="0" xfId="0" applyFont="1" applyFill="1" applyBorder="1" applyAlignment="1">
      <alignment horizontal="left" vertical="center" wrapText="1"/>
    </xf>
    <xf numFmtId="0" fontId="15" fillId="6" borderId="0" xfId="0" applyFont="1" applyFill="1" applyAlignment="1">
      <alignment horizontal="left" vertical="center" wrapText="1"/>
    </xf>
    <xf numFmtId="165" fontId="15" fillId="0" borderId="0" xfId="11" applyNumberFormat="1" applyFont="1" applyAlignment="1">
      <alignment horizontal="right" vertical="center"/>
    </xf>
    <xf numFmtId="165" fontId="15" fillId="0" borderId="0" xfId="11" applyNumberFormat="1" applyFont="1" applyAlignment="1">
      <alignment horizontal="left" vertical="center" wrapText="1"/>
    </xf>
    <xf numFmtId="165" fontId="15" fillId="6" borderId="0" xfId="11" applyNumberFormat="1" applyFont="1" applyFill="1" applyBorder="1" applyAlignment="1">
      <alignment vertical="center"/>
    </xf>
    <xf numFmtId="165" fontId="15" fillId="6" borderId="0" xfId="11" applyNumberFormat="1" applyFont="1" applyFill="1" applyBorder="1" applyAlignment="1">
      <alignment vertical="center" wrapText="1"/>
    </xf>
    <xf numFmtId="165" fontId="15" fillId="0" borderId="0" xfId="11" applyNumberFormat="1" applyFont="1" applyAlignment="1">
      <alignment vertical="center"/>
    </xf>
    <xf numFmtId="165" fontId="15" fillId="0" borderId="0" xfId="11" applyNumberFormat="1" applyFont="1" applyAlignment="1">
      <alignment vertical="center" wrapText="1"/>
    </xf>
    <xf numFmtId="165" fontId="15" fillId="6" borderId="0" xfId="11" applyNumberFormat="1" applyFont="1" applyFill="1" applyAlignment="1">
      <alignment vertical="center"/>
    </xf>
    <xf numFmtId="165" fontId="15" fillId="6" borderId="0" xfId="11" applyNumberFormat="1" applyFont="1" applyFill="1" applyAlignment="1">
      <alignment vertical="center" wrapText="1"/>
    </xf>
    <xf numFmtId="0" fontId="8" fillId="0" borderId="0" xfId="13" applyFont="1" applyFill="1" applyBorder="1" applyAlignment="1" applyProtection="1">
      <alignment horizontal="center"/>
    </xf>
    <xf numFmtId="0" fontId="15" fillId="0" borderId="0" xfId="13" applyFont="1" applyAlignment="1">
      <alignment horizontal="left" vertical="center" wrapText="1"/>
    </xf>
    <xf numFmtId="0" fontId="15" fillId="6" borderId="0" xfId="13" applyFont="1" applyFill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167" fontId="15" fillId="0" borderId="0" xfId="17" applyNumberFormat="1" applyFont="1"/>
    <xf numFmtId="0" fontId="43" fillId="4" borderId="0" xfId="1" applyFont="1" applyBorder="1" applyAlignment="1" applyProtection="1">
      <alignment horizontal="left"/>
    </xf>
    <xf numFmtId="165" fontId="43" fillId="4" borderId="0" xfId="11" applyNumberFormat="1" applyFont="1" applyFill="1" applyBorder="1" applyAlignment="1" applyProtection="1">
      <alignment horizontal="right"/>
    </xf>
    <xf numFmtId="0" fontId="15" fillId="3" borderId="0" xfId="0" applyFont="1" applyFill="1" applyBorder="1"/>
    <xf numFmtId="165" fontId="15" fillId="3" borderId="0" xfId="11" applyNumberFormat="1" applyFont="1" applyFill="1" applyBorder="1"/>
    <xf numFmtId="0" fontId="44" fillId="4" borderId="0" xfId="1" applyFont="1" applyBorder="1" applyAlignment="1" applyProtection="1">
      <alignment horizontal="left"/>
    </xf>
    <xf numFmtId="165" fontId="44" fillId="4" borderId="0" xfId="11" applyNumberFormat="1" applyFont="1" applyFill="1" applyBorder="1" applyProtection="1"/>
    <xf numFmtId="165" fontId="44" fillId="4" borderId="0" xfId="11" applyNumberFormat="1" applyFont="1" applyFill="1" applyBorder="1"/>
    <xf numFmtId="0" fontId="15" fillId="3" borderId="0" xfId="0" applyFont="1" applyFill="1" applyBorder="1" applyAlignment="1" applyProtection="1">
      <alignment horizontal="left"/>
    </xf>
    <xf numFmtId="165" fontId="15" fillId="3" borderId="0" xfId="11" applyNumberFormat="1" applyFont="1" applyFill="1" applyBorder="1" applyProtection="1"/>
    <xf numFmtId="0" fontId="15" fillId="3" borderId="0" xfId="0" applyFont="1" applyFill="1" applyBorder="1" applyAlignment="1">
      <alignment wrapText="1"/>
    </xf>
    <xf numFmtId="0" fontId="44" fillId="4" borderId="0" xfId="1" applyFont="1" applyBorder="1" applyAlignment="1" applyProtection="1">
      <alignment horizontal="left" wrapText="1"/>
    </xf>
    <xf numFmtId="0" fontId="15" fillId="3" borderId="0" xfId="0" applyFont="1" applyFill="1" applyBorder="1" applyAlignment="1" applyProtection="1">
      <alignment horizontal="left" wrapText="1"/>
    </xf>
    <xf numFmtId="165" fontId="43" fillId="4" borderId="0" xfId="11" applyNumberFormat="1" applyFont="1" applyFill="1" applyBorder="1" applyAlignment="1" applyProtection="1">
      <alignment horizontal="right" vertical="center"/>
    </xf>
    <xf numFmtId="37" fontId="43" fillId="4" borderId="0" xfId="11" applyNumberFormat="1" applyFont="1" applyFill="1" applyBorder="1" applyAlignment="1" applyProtection="1">
      <alignment horizontal="right" vertical="center"/>
    </xf>
    <xf numFmtId="37" fontId="15" fillId="3" borderId="0" xfId="11" applyNumberFormat="1" applyFont="1" applyFill="1" applyBorder="1"/>
    <xf numFmtId="37" fontId="44" fillId="4" borderId="0" xfId="11" applyNumberFormat="1" applyFont="1" applyFill="1" applyBorder="1" applyProtection="1"/>
    <xf numFmtId="37" fontId="44" fillId="4" borderId="0" xfId="11" applyNumberFormat="1" applyFont="1" applyFill="1" applyBorder="1"/>
    <xf numFmtId="37" fontId="15" fillId="3" borderId="0" xfId="11" applyNumberFormat="1" applyFont="1" applyFill="1" applyBorder="1" applyProtection="1"/>
    <xf numFmtId="165" fontId="44" fillId="4" borderId="0" xfId="11" applyNumberFormat="1" applyFont="1" applyFill="1" applyBorder="1" applyAlignment="1" applyProtection="1">
      <alignment horizontal="right" vertical="center"/>
    </xf>
    <xf numFmtId="37" fontId="44" fillId="4" borderId="0" xfId="11" applyNumberFormat="1" applyFont="1" applyFill="1" applyBorder="1" applyAlignment="1" applyProtection="1">
      <alignment horizontal="right" vertical="center"/>
    </xf>
    <xf numFmtId="165" fontId="43" fillId="4" borderId="0" xfId="11" applyNumberFormat="1" applyFont="1" applyFill="1" applyBorder="1" applyProtection="1"/>
    <xf numFmtId="165" fontId="44" fillId="4" borderId="0" xfId="11" applyNumberFormat="1" applyFont="1" applyFill="1" applyBorder="1" applyAlignment="1" applyProtection="1">
      <alignment horizontal="left"/>
    </xf>
    <xf numFmtId="165" fontId="15" fillId="3" borderId="0" xfId="11" applyNumberFormat="1" applyFont="1" applyFill="1" applyBorder="1" applyAlignment="1" applyProtection="1">
      <alignment horizontal="left"/>
    </xf>
    <xf numFmtId="0" fontId="9" fillId="3" borderId="0" xfId="0" applyFont="1" applyFill="1" applyBorder="1"/>
    <xf numFmtId="0" fontId="44" fillId="0" borderId="0" xfId="1" applyFont="1" applyFill="1" applyBorder="1" applyAlignment="1" applyProtection="1">
      <alignment horizontal="left"/>
    </xf>
    <xf numFmtId="165" fontId="9" fillId="6" borderId="0" xfId="11" applyNumberFormat="1" applyFont="1" applyFill="1" applyAlignment="1">
      <alignment vertical="center"/>
    </xf>
    <xf numFmtId="165" fontId="9" fillId="6" borderId="0" xfId="11" applyNumberFormat="1" applyFont="1" applyFill="1" applyAlignment="1">
      <alignment vertical="center" wrapText="1"/>
    </xf>
    <xf numFmtId="0" fontId="8" fillId="3" borderId="0" xfId="0" applyFont="1" applyFill="1" applyBorder="1" applyAlignment="1" applyProtection="1">
      <alignment horizontal="center" vertical="center" wrapText="1"/>
    </xf>
    <xf numFmtId="0" fontId="9" fillId="0" borderId="0" xfId="0" applyFont="1" applyAlignment="1" applyProtection="1">
      <alignment horizontal="center" vertical="center" wrapText="1"/>
    </xf>
    <xf numFmtId="0" fontId="9" fillId="6" borderId="0" xfId="0" applyFont="1" applyFill="1" applyAlignment="1">
      <alignment horizontal="left" vertical="center" wrapText="1"/>
    </xf>
    <xf numFmtId="1" fontId="9" fillId="6" borderId="0" xfId="0" applyNumberFormat="1" applyFont="1" applyFill="1" applyAlignment="1">
      <alignment vertical="center" wrapText="1"/>
    </xf>
    <xf numFmtId="1" fontId="15" fillId="0" borderId="0" xfId="0" applyNumberFormat="1" applyFont="1" applyAlignment="1">
      <alignment vertical="center"/>
    </xf>
    <xf numFmtId="1" fontId="15" fillId="0" borderId="0" xfId="0" applyNumberFormat="1" applyFont="1" applyAlignment="1">
      <alignment vertical="center" wrapText="1"/>
    </xf>
    <xf numFmtId="0" fontId="9" fillId="0" borderId="0" xfId="0" applyFont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center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right" vertical="center" wrapText="1"/>
    </xf>
    <xf numFmtId="1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right" vertical="center" wrapText="1"/>
    </xf>
    <xf numFmtId="0" fontId="15" fillId="6" borderId="0" xfId="0" applyFont="1" applyFill="1" applyAlignment="1">
      <alignment horizontal="right" vertical="center" wrapText="1"/>
    </xf>
    <xf numFmtId="3" fontId="45" fillId="7" borderId="0" xfId="16" applyNumberFormat="1" applyFont="1" applyFill="1" applyBorder="1" applyAlignment="1">
      <alignment horizontal="center" vertical="center" wrapText="1"/>
    </xf>
    <xf numFmtId="0" fontId="7" fillId="0" borderId="0" xfId="0" applyFont="1" applyBorder="1"/>
    <xf numFmtId="0" fontId="44" fillId="4" borderId="0" xfId="1" applyFont="1" applyBorder="1" applyAlignment="1" applyProtection="1">
      <alignment horizontal="right" wrapText="1"/>
    </xf>
    <xf numFmtId="0" fontId="17" fillId="3" borderId="0" xfId="0" applyFont="1" applyFill="1" applyBorder="1" applyAlignment="1" applyProtection="1">
      <alignment horizontal="left" vertical="center"/>
    </xf>
    <xf numFmtId="0" fontId="17" fillId="0" borderId="0" xfId="0" applyFont="1" applyFill="1" applyBorder="1" applyAlignment="1">
      <alignment horizontal="right"/>
    </xf>
    <xf numFmtId="0" fontId="15" fillId="0" borderId="0" xfId="0" applyFont="1" applyAlignment="1">
      <alignment horizontal="right"/>
    </xf>
    <xf numFmtId="165" fontId="44" fillId="4" borderId="0" xfId="11" applyNumberFormat="1" applyFont="1" applyFill="1" applyBorder="1" applyAlignment="1" applyProtection="1">
      <alignment horizontal="right"/>
    </xf>
    <xf numFmtId="37" fontId="44" fillId="4" borderId="0" xfId="11" applyNumberFormat="1" applyFont="1" applyFill="1" applyBorder="1" applyAlignment="1" applyProtection="1">
      <alignment horizontal="right"/>
    </xf>
    <xf numFmtId="165" fontId="15" fillId="3" borderId="0" xfId="11" applyNumberFormat="1" applyFont="1" applyFill="1" applyBorder="1" applyAlignment="1">
      <alignment horizontal="right"/>
    </xf>
    <xf numFmtId="37" fontId="15" fillId="3" borderId="0" xfId="11" applyNumberFormat="1" applyFont="1" applyFill="1" applyBorder="1" applyAlignment="1">
      <alignment horizontal="right"/>
    </xf>
    <xf numFmtId="0" fontId="15" fillId="3" borderId="0" xfId="0" applyFont="1" applyFill="1" applyBorder="1" applyAlignment="1">
      <alignment horizontal="right"/>
    </xf>
    <xf numFmtId="0" fontId="26" fillId="0" borderId="0" xfId="0" applyFont="1"/>
    <xf numFmtId="0" fontId="26" fillId="0" borderId="0" xfId="0" applyFont="1" applyFill="1"/>
    <xf numFmtId="0" fontId="0" fillId="0" borderId="0" xfId="0" applyAlignment="1"/>
    <xf numFmtId="165" fontId="9" fillId="3" borderId="0" xfId="11" applyNumberFormat="1" applyFont="1" applyFill="1" applyBorder="1" applyAlignment="1">
      <alignment horizontal="right"/>
    </xf>
    <xf numFmtId="165" fontId="15" fillId="6" borderId="0" xfId="11" applyNumberFormat="1" applyFont="1" applyFill="1" applyBorder="1" applyAlignment="1">
      <alignment horizontal="right" vertical="center"/>
    </xf>
    <xf numFmtId="165" fontId="15" fillId="6" borderId="0" xfId="11" applyNumberFormat="1" applyFont="1" applyFill="1" applyAlignment="1">
      <alignment horizontal="right" vertical="center"/>
    </xf>
    <xf numFmtId="0" fontId="15" fillId="6" borderId="0" xfId="13" applyFont="1" applyFill="1" applyBorder="1" applyAlignment="1">
      <alignment horizontal="left" vertical="center" wrapText="1"/>
    </xf>
    <xf numFmtId="0" fontId="46" fillId="0" borderId="0" xfId="10" applyFont="1" applyFill="1" applyBorder="1"/>
    <xf numFmtId="0" fontId="26" fillId="5" borderId="0" xfId="0" applyFont="1" applyFill="1" applyBorder="1"/>
    <xf numFmtId="0" fontId="9" fillId="6" borderId="0" xfId="13" applyFont="1" applyFill="1" applyBorder="1" applyAlignment="1">
      <alignment horizontal="left" vertical="center" wrapText="1"/>
    </xf>
    <xf numFmtId="165" fontId="43" fillId="3" borderId="0" xfId="11" applyNumberFormat="1" applyFont="1" applyFill="1" applyBorder="1" applyAlignment="1">
      <alignment horizontal="right"/>
    </xf>
    <xf numFmtId="165" fontId="6" fillId="0" borderId="0" xfId="11" applyNumberFormat="1" applyFont="1" applyFill="1"/>
    <xf numFmtId="165" fontId="6" fillId="0" borderId="0" xfId="11" applyNumberFormat="1" applyFont="1"/>
    <xf numFmtId="165" fontId="6" fillId="0" borderId="0" xfId="11" applyNumberFormat="1" applyFont="1" applyBorder="1"/>
    <xf numFmtId="165" fontId="33" fillId="0" borderId="0" xfId="11" applyNumberFormat="1" applyFont="1" applyFill="1" applyBorder="1"/>
    <xf numFmtId="165" fontId="35" fillId="0" borderId="0" xfId="11" applyNumberFormat="1" applyFont="1" applyBorder="1"/>
    <xf numFmtId="165" fontId="35" fillId="0" borderId="0" xfId="11" applyNumberFormat="1" applyFont="1" applyFill="1" applyBorder="1"/>
    <xf numFmtId="165" fontId="5" fillId="0" borderId="0" xfId="11" applyNumberFormat="1" applyFont="1"/>
    <xf numFmtId="165" fontId="0" fillId="0" borderId="0" xfId="11" applyNumberFormat="1" applyFont="1"/>
    <xf numFmtId="165" fontId="44" fillId="0" borderId="0" xfId="11" applyNumberFormat="1" applyFont="1" applyFill="1" applyBorder="1" applyAlignment="1" applyProtection="1">
      <alignment horizontal="right"/>
    </xf>
    <xf numFmtId="3" fontId="45" fillId="7" borderId="2" xfId="16" applyNumberFormat="1" applyFont="1" applyFill="1" applyBorder="1" applyAlignment="1">
      <alignment horizontal="center" vertical="center" wrapText="1"/>
    </xf>
    <xf numFmtId="3" fontId="45" fillId="7" borderId="3" xfId="16" applyNumberFormat="1" applyFont="1" applyFill="1" applyBorder="1" applyAlignment="1">
      <alignment horizontal="center" vertical="center" wrapText="1"/>
    </xf>
    <xf numFmtId="0" fontId="45" fillId="8" borderId="2" xfId="13" applyFont="1" applyFill="1" applyBorder="1" applyAlignment="1" applyProtection="1">
      <alignment horizontal="center" vertical="center" wrapText="1"/>
    </xf>
    <xf numFmtId="165" fontId="15" fillId="6" borderId="0" xfId="11" applyNumberFormat="1" applyFont="1" applyFill="1" applyBorder="1" applyAlignment="1">
      <alignment horizontal="left" vertical="center" wrapText="1"/>
    </xf>
    <xf numFmtId="165" fontId="8" fillId="0" borderId="0" xfId="11" applyNumberFormat="1" applyFont="1" applyFill="1" applyBorder="1" applyAlignment="1" applyProtection="1">
      <alignment horizontal="center"/>
    </xf>
    <xf numFmtId="0" fontId="45" fillId="8" borderId="2" xfId="0" applyFont="1" applyFill="1" applyBorder="1" applyAlignment="1">
      <alignment horizontal="center" vertical="center" wrapText="1"/>
    </xf>
    <xf numFmtId="0" fontId="45" fillId="8" borderId="4" xfId="0" applyFont="1" applyFill="1" applyBorder="1" applyAlignment="1">
      <alignment horizontal="center" vertical="center" wrapText="1"/>
    </xf>
    <xf numFmtId="0" fontId="45" fillId="8" borderId="3" xfId="0" applyFont="1" applyFill="1" applyBorder="1" applyAlignment="1">
      <alignment horizontal="center" vertical="center" wrapText="1"/>
    </xf>
    <xf numFmtId="0" fontId="45" fillId="8" borderId="2" xfId="13" applyFont="1" applyFill="1" applyBorder="1" applyAlignment="1">
      <alignment horizontal="center" vertical="center"/>
    </xf>
    <xf numFmtId="0" fontId="43" fillId="3" borderId="0" xfId="13" applyFont="1" applyFill="1" applyBorder="1" applyAlignment="1">
      <alignment horizontal="left"/>
    </xf>
    <xf numFmtId="0" fontId="45" fillId="8" borderId="3" xfId="13" applyFont="1" applyFill="1" applyBorder="1" applyAlignment="1">
      <alignment horizontal="center" vertical="center"/>
    </xf>
    <xf numFmtId="0" fontId="45" fillId="8" borderId="2" xfId="13" applyFont="1" applyFill="1" applyBorder="1" applyAlignment="1" applyProtection="1">
      <alignment horizontal="center" vertical="center"/>
    </xf>
    <xf numFmtId="0" fontId="45" fillId="8" borderId="4" xfId="13" applyFont="1" applyFill="1" applyBorder="1" applyAlignment="1" applyProtection="1">
      <alignment horizontal="center" vertical="center"/>
    </xf>
    <xf numFmtId="0" fontId="47" fillId="8" borderId="5" xfId="0" applyFont="1" applyFill="1" applyBorder="1" applyAlignment="1">
      <alignment horizontal="center" vertical="center" wrapText="1"/>
    </xf>
    <xf numFmtId="0" fontId="47" fillId="8" borderId="6" xfId="0" applyFont="1" applyFill="1" applyBorder="1" applyAlignment="1">
      <alignment horizontal="center" vertical="center" wrapText="1"/>
    </xf>
    <xf numFmtId="3" fontId="45" fillId="7" borderId="2" xfId="16" applyNumberFormat="1" applyFont="1" applyFill="1" applyBorder="1" applyAlignment="1">
      <alignment horizontal="center" vertical="center" wrapText="1"/>
    </xf>
    <xf numFmtId="3" fontId="45" fillId="7" borderId="3" xfId="16" applyNumberFormat="1" applyFont="1" applyFill="1" applyBorder="1" applyAlignment="1">
      <alignment horizontal="center" vertical="center" wrapText="1"/>
    </xf>
    <xf numFmtId="0" fontId="45" fillId="8" borderId="2" xfId="13" applyFont="1" applyFill="1" applyBorder="1" applyAlignment="1" applyProtection="1">
      <alignment horizontal="center" vertical="center"/>
    </xf>
    <xf numFmtId="0" fontId="45" fillId="8" borderId="3" xfId="13" applyFont="1" applyFill="1" applyBorder="1" applyAlignment="1" applyProtection="1">
      <alignment horizontal="center" vertical="center"/>
    </xf>
    <xf numFmtId="0" fontId="45" fillId="8" borderId="2" xfId="13" applyFont="1" applyFill="1" applyBorder="1" applyAlignment="1">
      <alignment horizontal="center" vertical="center"/>
    </xf>
    <xf numFmtId="0" fontId="9" fillId="5" borderId="0" xfId="13" applyFont="1" applyFill="1" applyBorder="1" applyAlignment="1">
      <alignment horizontal="center" vertical="center" wrapText="1"/>
    </xf>
    <xf numFmtId="0" fontId="45" fillId="8" borderId="2" xfId="0" applyFont="1" applyFill="1" applyBorder="1" applyAlignment="1">
      <alignment horizontal="center" vertical="center" wrapText="1"/>
    </xf>
    <xf numFmtId="0" fontId="45" fillId="8" borderId="4" xfId="0" applyFont="1" applyFill="1" applyBorder="1" applyAlignment="1">
      <alignment horizontal="center" vertical="center" wrapText="1"/>
    </xf>
    <xf numFmtId="3" fontId="45" fillId="7" borderId="7" xfId="16" applyNumberFormat="1" applyFont="1" applyFill="1" applyBorder="1" applyAlignment="1">
      <alignment horizontal="center" vertical="center" wrapText="1"/>
    </xf>
    <xf numFmtId="0" fontId="45" fillId="8" borderId="3" xfId="13" applyFont="1" applyFill="1" applyBorder="1" applyAlignment="1" applyProtection="1">
      <alignment horizontal="center" vertical="center" wrapText="1"/>
    </xf>
    <xf numFmtId="0" fontId="47" fillId="8" borderId="8" xfId="0" applyFont="1" applyFill="1" applyBorder="1" applyAlignment="1">
      <alignment horizontal="center" vertical="center" wrapText="1"/>
    </xf>
    <xf numFmtId="0" fontId="47" fillId="8" borderId="7" xfId="0" applyFont="1" applyFill="1" applyBorder="1" applyAlignment="1">
      <alignment horizontal="center" vertical="center" wrapText="1"/>
    </xf>
    <xf numFmtId="0" fontId="45" fillId="8" borderId="7" xfId="0" applyFont="1" applyFill="1" applyBorder="1" applyAlignment="1">
      <alignment horizontal="center" vertical="center" wrapText="1"/>
    </xf>
    <xf numFmtId="0" fontId="45" fillId="8" borderId="9" xfId="0" applyFont="1" applyFill="1" applyBorder="1" applyAlignment="1">
      <alignment horizontal="center" vertical="center" wrapText="1"/>
    </xf>
    <xf numFmtId="0" fontId="45" fillId="8" borderId="8" xfId="0" applyFont="1" applyFill="1" applyBorder="1" applyAlignment="1">
      <alignment horizontal="center" vertical="center" wrapText="1"/>
    </xf>
    <xf numFmtId="0" fontId="15" fillId="0" borderId="0" xfId="13" applyFont="1" applyAlignment="1">
      <alignment horizontal="right" vertical="center" wrapText="1"/>
    </xf>
    <xf numFmtId="0" fontId="31" fillId="0" borderId="0" xfId="0" applyFont="1" applyFill="1" applyBorder="1" applyAlignment="1">
      <alignment horizontal="right"/>
    </xf>
    <xf numFmtId="165" fontId="9" fillId="6" borderId="0" xfId="11" applyNumberFormat="1" applyFont="1" applyFill="1" applyBorder="1" applyAlignment="1">
      <alignment horizontal="right" vertical="center" wrapText="1"/>
    </xf>
    <xf numFmtId="0" fontId="30" fillId="0" borderId="0" xfId="0" applyFont="1" applyFill="1" applyAlignment="1">
      <alignment horizontal="right"/>
    </xf>
    <xf numFmtId="165" fontId="15" fillId="0" borderId="0" xfId="11" applyNumberFormat="1" applyFont="1" applyAlignment="1">
      <alignment horizontal="right" vertical="center" wrapText="1"/>
    </xf>
    <xf numFmtId="0" fontId="29" fillId="0" borderId="0" xfId="0" applyFont="1" applyFill="1" applyAlignment="1">
      <alignment horizontal="right"/>
    </xf>
    <xf numFmtId="165" fontId="15" fillId="6" borderId="0" xfId="11" applyNumberFormat="1" applyFont="1" applyFill="1" applyBorder="1" applyAlignment="1">
      <alignment horizontal="right" vertical="center" wrapText="1"/>
    </xf>
    <xf numFmtId="165" fontId="8" fillId="0" borderId="0" xfId="11" applyNumberFormat="1" applyFont="1" applyFill="1" applyBorder="1" applyAlignment="1" applyProtection="1">
      <alignment horizontal="right"/>
    </xf>
    <xf numFmtId="165" fontId="9" fillId="9" borderId="0" xfId="11" applyNumberFormat="1" applyFont="1" applyFill="1" applyBorder="1" applyAlignment="1">
      <alignment horizontal="right" vertical="center"/>
    </xf>
    <xf numFmtId="165" fontId="9" fillId="0" borderId="0" xfId="11" applyNumberFormat="1" applyFont="1" applyFill="1" applyBorder="1" applyAlignment="1">
      <alignment horizontal="right" vertical="center"/>
    </xf>
    <xf numFmtId="0" fontId="8" fillId="3" borderId="0" xfId="0" applyFont="1" applyFill="1" applyBorder="1" applyAlignment="1" applyProtection="1">
      <alignment horizontal="right" vertical="center"/>
    </xf>
    <xf numFmtId="0" fontId="8" fillId="3" borderId="0" xfId="0" applyFont="1" applyFill="1" applyBorder="1" applyAlignment="1" applyProtection="1">
      <alignment horizontal="right"/>
    </xf>
    <xf numFmtId="165" fontId="15" fillId="3" borderId="0" xfId="11" applyNumberFormat="1" applyFont="1" applyFill="1" applyBorder="1" applyAlignment="1" applyProtection="1">
      <alignment horizontal="right"/>
    </xf>
    <xf numFmtId="37" fontId="15" fillId="3" borderId="0" xfId="11" applyNumberFormat="1" applyFont="1" applyFill="1" applyBorder="1" applyAlignment="1" applyProtection="1">
      <alignment horizontal="right"/>
    </xf>
    <xf numFmtId="0" fontId="0" fillId="0" borderId="0" xfId="0" applyAlignment="1">
      <alignment horizontal="right"/>
    </xf>
    <xf numFmtId="0" fontId="9" fillId="5" borderId="0" xfId="13" applyFont="1" applyFill="1" applyBorder="1" applyAlignment="1">
      <alignment horizontal="center" vertical="center" wrapText="1"/>
    </xf>
    <xf numFmtId="165" fontId="15" fillId="3" borderId="0" xfId="11" applyNumberFormat="1" applyFont="1" applyFill="1" applyBorder="1" applyAlignment="1"/>
    <xf numFmtId="165" fontId="44" fillId="4" borderId="0" xfId="11" applyNumberFormat="1" applyFont="1" applyFill="1" applyBorder="1" applyAlignment="1" applyProtection="1"/>
    <xf numFmtId="165" fontId="44" fillId="4" borderId="0" xfId="11" applyNumberFormat="1" applyFont="1" applyFill="1" applyBorder="1" applyAlignment="1"/>
    <xf numFmtId="165" fontId="15" fillId="3" borderId="0" xfId="11" applyNumberFormat="1" applyFont="1" applyFill="1" applyBorder="1" applyAlignment="1" applyProtection="1"/>
    <xf numFmtId="165" fontId="44" fillId="4" borderId="0" xfId="11" applyNumberFormat="1" applyFont="1" applyFill="1" applyBorder="1" applyAlignment="1">
      <alignment horizontal="right"/>
    </xf>
    <xf numFmtId="0" fontId="9" fillId="3" borderId="0" xfId="0" applyFont="1" applyFill="1" applyBorder="1" applyAlignment="1" applyProtection="1">
      <alignment horizontal="right"/>
    </xf>
    <xf numFmtId="0" fontId="43" fillId="4" borderId="0" xfId="1" applyFont="1" applyBorder="1" applyAlignment="1" applyProtection="1">
      <alignment horizontal="left" vertical="center" wrapText="1"/>
    </xf>
    <xf numFmtId="0" fontId="44" fillId="4" borderId="0" xfId="1" applyFont="1" applyBorder="1" applyAlignment="1" applyProtection="1">
      <alignment horizontal="left" vertical="center" wrapText="1"/>
    </xf>
    <xf numFmtId="0" fontId="15" fillId="3" borderId="0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13" applyFont="1"/>
    <xf numFmtId="0" fontId="9" fillId="3" borderId="0" xfId="13" applyFont="1" applyFill="1" applyBorder="1" applyAlignment="1">
      <alignment horizontal="center"/>
    </xf>
    <xf numFmtId="0" fontId="9" fillId="3" borderId="0" xfId="13" applyFont="1" applyFill="1" applyBorder="1" applyAlignment="1">
      <alignment horizontal="right"/>
    </xf>
    <xf numFmtId="0" fontId="9" fillId="3" borderId="0" xfId="13" applyFont="1" applyFill="1" applyBorder="1" applyAlignment="1">
      <alignment horizontal="right" vertical="center"/>
    </xf>
    <xf numFmtId="0" fontId="9" fillId="3" borderId="0" xfId="13" applyFont="1" applyFill="1" applyBorder="1" applyAlignment="1">
      <alignment horizontal="center" vertical="center"/>
    </xf>
    <xf numFmtId="0" fontId="9" fillId="9" borderId="0" xfId="13" applyFont="1" applyFill="1" applyBorder="1" applyAlignment="1">
      <alignment horizontal="left" vertical="center"/>
    </xf>
    <xf numFmtId="165" fontId="15" fillId="6" borderId="0" xfId="11" applyNumberFormat="1" applyFont="1" applyFill="1" applyAlignment="1">
      <alignment horizontal="right" vertical="center" wrapText="1"/>
    </xf>
    <xf numFmtId="0" fontId="15" fillId="0" borderId="0" xfId="13" applyFont="1" applyFill="1" applyAlignment="1">
      <alignment horizontal="left" vertical="center" wrapText="1"/>
    </xf>
    <xf numFmtId="165" fontId="15" fillId="0" borderId="0" xfId="11" applyNumberFormat="1" applyFont="1" applyFill="1" applyAlignment="1">
      <alignment horizontal="right" vertical="center"/>
    </xf>
    <xf numFmtId="165" fontId="15" fillId="0" borderId="0" xfId="11" applyNumberFormat="1" applyFont="1" applyFill="1" applyAlignment="1">
      <alignment horizontal="right" vertical="center" wrapText="1"/>
    </xf>
    <xf numFmtId="0" fontId="9" fillId="3" borderId="0" xfId="13" applyFont="1" applyFill="1" applyBorder="1" applyAlignment="1">
      <alignment horizontal="right" vertical="center" wrapText="1"/>
    </xf>
    <xf numFmtId="0" fontId="9" fillId="5" borderId="0" xfId="13" applyFont="1" applyFill="1" applyBorder="1" applyAlignment="1">
      <alignment horizontal="right" vertical="center" wrapText="1"/>
    </xf>
    <xf numFmtId="0" fontId="15" fillId="0" borderId="0" xfId="13" applyFont="1" applyFill="1" applyBorder="1" applyAlignment="1">
      <alignment horizontal="left" vertical="center" wrapText="1"/>
    </xf>
    <xf numFmtId="165" fontId="15" fillId="0" borderId="0" xfId="11" applyNumberFormat="1" applyFont="1" applyFill="1" applyBorder="1" applyAlignment="1">
      <alignment horizontal="right" vertical="center"/>
    </xf>
    <xf numFmtId="165" fontId="15" fillId="0" borderId="0" xfId="11" applyNumberFormat="1" applyFont="1" applyFill="1" applyBorder="1" applyAlignment="1">
      <alignment horizontal="right" vertical="center" wrapText="1"/>
    </xf>
    <xf numFmtId="0" fontId="9" fillId="5" borderId="0" xfId="13" applyFont="1" applyFill="1" applyBorder="1" applyAlignment="1">
      <alignment horizontal="left" vertical="center" wrapText="1"/>
    </xf>
    <xf numFmtId="0" fontId="9" fillId="0" borderId="0" xfId="13" applyFont="1" applyFill="1" applyBorder="1" applyAlignment="1">
      <alignment horizontal="right" vertical="center" wrapText="1"/>
    </xf>
    <xf numFmtId="167" fontId="9" fillId="5" borderId="0" xfId="17" applyNumberFormat="1" applyFont="1" applyFill="1" applyBorder="1" applyAlignment="1">
      <alignment horizontal="right" vertical="center" wrapText="1"/>
    </xf>
    <xf numFmtId="167" fontId="9" fillId="5" borderId="0" xfId="13" applyNumberFormat="1" applyFont="1" applyFill="1" applyBorder="1" applyAlignment="1">
      <alignment horizontal="center" vertical="center" wrapText="1"/>
    </xf>
    <xf numFmtId="167" fontId="9" fillId="5" borderId="0" xfId="17" applyNumberFormat="1" applyFont="1" applyFill="1" applyBorder="1" applyAlignment="1">
      <alignment horizontal="center" vertical="center" wrapText="1"/>
    </xf>
    <xf numFmtId="167" fontId="9" fillId="0" borderId="0" xfId="13" applyNumberFormat="1" applyFont="1" applyFill="1" applyBorder="1" applyAlignment="1">
      <alignment horizontal="center" vertical="center" wrapText="1"/>
    </xf>
    <xf numFmtId="0" fontId="9" fillId="3" borderId="0" xfId="13" applyFont="1" applyFill="1" applyBorder="1" applyAlignment="1">
      <alignment horizontal="left" wrapText="1"/>
    </xf>
    <xf numFmtId="3" fontId="9" fillId="3" borderId="0" xfId="13" applyNumberFormat="1" applyFont="1" applyFill="1" applyBorder="1" applyAlignment="1">
      <alignment horizontal="left"/>
    </xf>
    <xf numFmtId="165" fontId="9" fillId="6" borderId="0" xfId="11" applyNumberFormat="1" applyFont="1" applyFill="1" applyBorder="1" applyAlignment="1">
      <alignment horizontal="right" vertical="center"/>
    </xf>
    <xf numFmtId="165" fontId="9" fillId="9" borderId="0" xfId="11" applyNumberFormat="1" applyFont="1" applyFill="1" applyBorder="1" applyAlignment="1">
      <alignment vertical="center"/>
    </xf>
    <xf numFmtId="165" fontId="15" fillId="6" borderId="0" xfId="0" applyNumberFormat="1" applyFont="1" applyFill="1" applyAlignment="1">
      <alignment horizontal="left" vertical="center"/>
    </xf>
    <xf numFmtId="164" fontId="15" fillId="6" borderId="0" xfId="0" applyNumberFormat="1" applyFont="1" applyFill="1" applyAlignment="1">
      <alignment horizontal="left" vertical="center"/>
    </xf>
    <xf numFmtId="165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65" fontId="15" fillId="0" borderId="0" xfId="0" applyNumberFormat="1" applyFont="1" applyAlignment="1">
      <alignment horizontal="left" vertical="center" wrapText="1"/>
    </xf>
    <xf numFmtId="165" fontId="15" fillId="6" borderId="0" xfId="0" applyNumberFormat="1" applyFont="1" applyFill="1" applyAlignment="1">
      <alignment horizontal="left" vertical="center" wrapText="1"/>
    </xf>
    <xf numFmtId="0" fontId="5" fillId="0" borderId="0" xfId="0" applyFont="1" applyFill="1" applyAlignment="1">
      <alignment horizontal="center"/>
    </xf>
    <xf numFmtId="166" fontId="15" fillId="6" borderId="0" xfId="0" applyNumberFormat="1" applyFont="1" applyFill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left"/>
    </xf>
    <xf numFmtId="0" fontId="15" fillId="6" borderId="0" xfId="0" applyFont="1" applyFill="1" applyAlignment="1">
      <alignment vertical="center" wrapText="1"/>
    </xf>
    <xf numFmtId="0" fontId="15" fillId="0" borderId="0" xfId="0" applyFont="1" applyAlignment="1">
      <alignment vertical="center" wrapText="1"/>
    </xf>
    <xf numFmtId="0" fontId="45" fillId="8" borderId="8" xfId="0" applyFont="1" applyFill="1" applyBorder="1" applyAlignment="1">
      <alignment vertical="center" wrapText="1"/>
    </xf>
    <xf numFmtId="0" fontId="44" fillId="3" borderId="0" xfId="13" applyFont="1" applyFill="1" applyBorder="1" applyAlignment="1">
      <alignment horizontal="left"/>
    </xf>
    <xf numFmtId="165" fontId="43" fillId="3" borderId="0" xfId="11" applyNumberFormat="1" applyFont="1" applyFill="1" applyBorder="1" applyAlignment="1"/>
    <xf numFmtId="165" fontId="44" fillId="3" borderId="0" xfId="11" applyNumberFormat="1" applyFont="1" applyFill="1" applyBorder="1" applyAlignment="1"/>
    <xf numFmtId="0" fontId="9" fillId="6" borderId="0" xfId="13" applyFont="1" applyFill="1" applyAlignment="1">
      <alignment horizontal="left" vertical="center" wrapText="1"/>
    </xf>
    <xf numFmtId="165" fontId="44" fillId="4" borderId="0" xfId="11" applyNumberFormat="1" applyFont="1" applyFill="1" applyBorder="1" applyAlignment="1" applyProtection="1">
      <alignment horizontal="right" wrapText="1"/>
    </xf>
    <xf numFmtId="165" fontId="15" fillId="0" borderId="0" xfId="11" applyNumberFormat="1" applyFont="1" applyAlignment="1">
      <alignment horizontal="right"/>
    </xf>
    <xf numFmtId="165" fontId="43" fillId="4" borderId="0" xfId="11" applyNumberFormat="1" applyFont="1" applyFill="1" applyBorder="1" applyAlignment="1" applyProtection="1">
      <alignment vertical="center"/>
    </xf>
    <xf numFmtId="43" fontId="8" fillId="3" borderId="0" xfId="11" applyFont="1" applyFill="1" applyBorder="1" applyAlignment="1" applyProtection="1">
      <alignment horizontal="right" vertical="center"/>
    </xf>
    <xf numFmtId="43" fontId="8" fillId="3" borderId="0" xfId="11" applyFont="1" applyFill="1" applyBorder="1" applyAlignment="1" applyProtection="1">
      <alignment horizontal="right"/>
    </xf>
    <xf numFmtId="43" fontId="8" fillId="3" borderId="0" xfId="11" applyFont="1" applyFill="1" applyBorder="1" applyAlignment="1" applyProtection="1">
      <alignment horizontal="center"/>
    </xf>
    <xf numFmtId="43" fontId="9" fillId="3" borderId="0" xfId="11" applyFont="1" applyFill="1" applyBorder="1" applyAlignment="1" applyProtection="1">
      <alignment horizontal="center" vertical="center"/>
    </xf>
    <xf numFmtId="43" fontId="17" fillId="0" borderId="0" xfId="11" applyFont="1" applyFill="1" applyBorder="1"/>
    <xf numFmtId="165" fontId="9" fillId="5" borderId="0" xfId="11" applyNumberFormat="1" applyFont="1" applyFill="1" applyBorder="1" applyAlignment="1">
      <alignment horizontal="right" vertical="center" wrapText="1"/>
    </xf>
    <xf numFmtId="165" fontId="9" fillId="0" borderId="0" xfId="11" applyNumberFormat="1" applyFont="1" applyFill="1" applyBorder="1" applyAlignment="1">
      <alignment vertical="center"/>
    </xf>
    <xf numFmtId="165" fontId="9" fillId="6" borderId="0" xfId="11" applyNumberFormat="1" applyFont="1" applyFill="1" applyBorder="1" applyAlignment="1">
      <alignment vertical="center"/>
    </xf>
    <xf numFmtId="165" fontId="15" fillId="0" borderId="0" xfId="11" applyNumberFormat="1" applyFont="1" applyFill="1" applyBorder="1" applyAlignment="1">
      <alignment vertical="center"/>
    </xf>
    <xf numFmtId="165" fontId="9" fillId="3" borderId="0" xfId="11" applyNumberFormat="1" applyFont="1" applyFill="1" applyBorder="1" applyAlignment="1"/>
    <xf numFmtId="165" fontId="15" fillId="0" borderId="0" xfId="11" applyNumberFormat="1" applyFont="1" applyFill="1" applyBorder="1" applyAlignment="1">
      <alignment vertical="center" wrapText="1"/>
    </xf>
    <xf numFmtId="3" fontId="45" fillId="0" borderId="0" xfId="16" applyNumberFormat="1" applyFont="1" applyFill="1" applyBorder="1" applyAlignment="1">
      <alignment horizontal="center" vertical="center" wrapText="1"/>
    </xf>
    <xf numFmtId="165" fontId="45" fillId="0" borderId="0" xfId="11" applyNumberFormat="1" applyFont="1" applyFill="1" applyBorder="1" applyAlignment="1">
      <alignment horizontal="right" vertical="center" wrapText="1"/>
    </xf>
    <xf numFmtId="165" fontId="9" fillId="6" borderId="0" xfId="11" applyNumberFormat="1" applyFont="1" applyFill="1" applyBorder="1" applyAlignment="1">
      <alignment horizontal="left" vertical="center"/>
    </xf>
    <xf numFmtId="165" fontId="15" fillId="0" borderId="0" xfId="11" applyNumberFormat="1" applyFont="1" applyFill="1" applyBorder="1" applyAlignment="1">
      <alignment horizontal="left" vertical="center"/>
    </xf>
    <xf numFmtId="165" fontId="15" fillId="6" borderId="0" xfId="11" applyNumberFormat="1" applyFont="1" applyFill="1" applyBorder="1" applyAlignment="1">
      <alignment horizontal="left" vertical="center"/>
    </xf>
    <xf numFmtId="165" fontId="9" fillId="6" borderId="0" xfId="11" applyNumberFormat="1" applyFont="1" applyFill="1" applyAlignment="1">
      <alignment horizontal="right" vertical="center" wrapText="1"/>
    </xf>
    <xf numFmtId="165" fontId="9" fillId="6" borderId="0" xfId="11" applyNumberFormat="1" applyFont="1" applyFill="1" applyAlignment="1">
      <alignment horizontal="right" vertical="center"/>
    </xf>
    <xf numFmtId="37" fontId="6" fillId="0" borderId="0" xfId="0" applyNumberFormat="1" applyFont="1" applyFill="1" applyBorder="1" applyAlignment="1" applyProtection="1">
      <alignment horizontal="center"/>
    </xf>
    <xf numFmtId="165" fontId="9" fillId="6" borderId="0" xfId="11" applyNumberFormat="1" applyFont="1" applyFill="1" applyAlignment="1">
      <alignment horizontal="right" wrapText="1"/>
    </xf>
    <xf numFmtId="165" fontId="15" fillId="0" borderId="0" xfId="11" applyNumberFormat="1" applyFont="1" applyAlignment="1">
      <alignment horizontal="right" wrapText="1"/>
    </xf>
    <xf numFmtId="165" fontId="15" fillId="6" borderId="0" xfId="11" applyNumberFormat="1" applyFont="1" applyFill="1" applyAlignment="1">
      <alignment horizontal="right" wrapText="1"/>
    </xf>
    <xf numFmtId="0" fontId="9" fillId="6" borderId="0" xfId="0" applyFont="1" applyFill="1" applyAlignment="1">
      <alignment horizontal="left" vertical="center"/>
    </xf>
    <xf numFmtId="0" fontId="15" fillId="0" borderId="0" xfId="0" applyFont="1" applyBorder="1"/>
    <xf numFmtId="0" fontId="44" fillId="3" borderId="0" xfId="13" applyFont="1" applyFill="1" applyBorder="1" applyAlignment="1">
      <alignment horizontal="left" wrapText="1"/>
    </xf>
    <xf numFmtId="0" fontId="9" fillId="0" borderId="0" xfId="0" applyFont="1" applyAlignment="1">
      <alignment horizontal="left" vertical="center" wrapText="1"/>
    </xf>
    <xf numFmtId="165" fontId="9" fillId="0" borderId="0" xfId="11" applyNumberFormat="1" applyFont="1" applyAlignment="1">
      <alignment horizontal="right" vertical="center" wrapText="1"/>
    </xf>
    <xf numFmtId="0" fontId="5" fillId="0" borderId="0" xfId="0" applyFont="1" applyAlignment="1"/>
    <xf numFmtId="165" fontId="9" fillId="6" borderId="0" xfId="11" applyNumberFormat="1" applyFont="1" applyFill="1" applyAlignment="1">
      <alignment horizontal="right" vertical="center" wrapText="1" indent="1"/>
    </xf>
    <xf numFmtId="165" fontId="15" fillId="0" borderId="0" xfId="11" applyNumberFormat="1" applyFont="1" applyAlignment="1">
      <alignment horizontal="right" vertical="center" wrapText="1" indent="1"/>
    </xf>
    <xf numFmtId="165" fontId="15" fillId="6" borderId="0" xfId="11" applyNumberFormat="1" applyFont="1" applyFill="1" applyAlignment="1">
      <alignment horizontal="right" vertical="center" wrapText="1" indent="1"/>
    </xf>
    <xf numFmtId="0" fontId="9" fillId="0" borderId="0" xfId="0" applyFont="1" applyAlignment="1" applyProtection="1">
      <alignment wrapText="1"/>
    </xf>
    <xf numFmtId="165" fontId="15" fillId="6" borderId="0" xfId="11" applyNumberFormat="1" applyFont="1" applyFill="1" applyAlignment="1">
      <alignment horizontal="left" vertical="center" wrapText="1"/>
    </xf>
    <xf numFmtId="9" fontId="9" fillId="5" borderId="0" xfId="17" applyFont="1" applyFill="1" applyBorder="1" applyAlignment="1">
      <alignment horizontal="right" vertical="center" wrapText="1"/>
    </xf>
    <xf numFmtId="9" fontId="35" fillId="0" borderId="0" xfId="17" applyFont="1"/>
    <xf numFmtId="9" fontId="6" fillId="0" borderId="0" xfId="17" applyFont="1" applyFill="1"/>
    <xf numFmtId="10" fontId="6" fillId="0" borderId="0" xfId="17" applyNumberFormat="1" applyFont="1" applyFill="1"/>
    <xf numFmtId="165" fontId="0" fillId="0" borderId="0" xfId="0" applyNumberFormat="1" applyBorder="1"/>
    <xf numFmtId="0" fontId="15" fillId="0" borderId="0" xfId="13" applyFont="1" applyFill="1" applyBorder="1" applyAlignment="1">
      <alignment horizontal="left" vertical="center" wrapText="1"/>
    </xf>
    <xf numFmtId="37" fontId="15" fillId="3" borderId="0" xfId="0" applyNumberFormat="1" applyFont="1" applyFill="1" applyBorder="1" applyProtection="1"/>
    <xf numFmtId="0" fontId="44" fillId="0" borderId="0" xfId="1" applyFont="1" applyFill="1" applyBorder="1" applyAlignment="1" applyProtection="1">
      <alignment horizontal="left" wrapText="1"/>
    </xf>
    <xf numFmtId="37" fontId="44" fillId="0" borderId="0" xfId="11" applyNumberFormat="1" applyFont="1" applyFill="1" applyBorder="1" applyAlignment="1" applyProtection="1">
      <alignment horizontal="right"/>
    </xf>
    <xf numFmtId="1" fontId="15" fillId="3" borderId="0" xfId="11" applyNumberFormat="1" applyFont="1" applyFill="1" applyBorder="1" applyAlignment="1" applyProtection="1">
      <alignment horizontal="right"/>
    </xf>
    <xf numFmtId="1" fontId="15" fillId="3" borderId="0" xfId="11" applyNumberFormat="1" applyFont="1" applyFill="1" applyBorder="1" applyAlignment="1">
      <alignment horizontal="right"/>
    </xf>
    <xf numFmtId="0" fontId="15" fillId="0" borderId="0" xfId="13" applyFont="1" applyFill="1" applyBorder="1" applyAlignment="1">
      <alignment horizontal="right" vertical="center" wrapText="1"/>
    </xf>
    <xf numFmtId="165" fontId="15" fillId="0" borderId="0" xfId="13" applyNumberFormat="1" applyFont="1" applyFill="1" applyBorder="1" applyAlignment="1">
      <alignment horizontal="right" vertical="center"/>
    </xf>
    <xf numFmtId="0" fontId="21" fillId="0" borderId="0" xfId="0" applyFont="1" applyFill="1" applyBorder="1" applyAlignment="1">
      <alignment horizontal="left" vertical="center"/>
    </xf>
    <xf numFmtId="165" fontId="21" fillId="0" borderId="0" xfId="0" applyNumberFormat="1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vertical="center"/>
    </xf>
    <xf numFmtId="165" fontId="15" fillId="0" borderId="0" xfId="0" applyNumberFormat="1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vertical="center"/>
    </xf>
    <xf numFmtId="0" fontId="15" fillId="6" borderId="0" xfId="0" applyFont="1" applyFill="1" applyBorder="1" applyAlignment="1">
      <alignment horizontal="right" vertical="center" wrapText="1"/>
    </xf>
    <xf numFmtId="165" fontId="15" fillId="0" borderId="0" xfId="11" applyNumberFormat="1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165" fontId="15" fillId="0" borderId="0" xfId="0" applyNumberFormat="1" applyFont="1" applyFill="1" applyBorder="1" applyAlignment="1">
      <alignment horizontal="left" vertical="center"/>
    </xf>
    <xf numFmtId="164" fontId="15" fillId="0" borderId="0" xfId="0" applyNumberFormat="1" applyFont="1" applyFill="1" applyBorder="1" applyAlignment="1">
      <alignment horizontal="left" vertical="center"/>
    </xf>
    <xf numFmtId="2" fontId="15" fillId="0" borderId="0" xfId="0" applyNumberFormat="1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 wrapText="1"/>
    </xf>
    <xf numFmtId="164" fontId="15" fillId="0" borderId="0" xfId="0" applyNumberFormat="1" applyFont="1" applyFill="1" applyBorder="1" applyAlignment="1">
      <alignment horizontal="right"/>
    </xf>
    <xf numFmtId="166" fontId="15" fillId="0" borderId="0" xfId="0" applyNumberFormat="1" applyFont="1" applyFill="1" applyBorder="1" applyAlignment="1">
      <alignment horizontal="center" vertical="center"/>
    </xf>
    <xf numFmtId="166" fontId="15" fillId="0" borderId="0" xfId="0" applyNumberFormat="1" applyFont="1" applyFill="1" applyBorder="1" applyAlignment="1">
      <alignment horizontal="right" vertical="center"/>
    </xf>
    <xf numFmtId="165" fontId="15" fillId="0" borderId="0" xfId="11" applyNumberFormat="1" applyFont="1" applyBorder="1" applyAlignment="1">
      <alignment horizontal="right" vertical="center" wrapText="1"/>
    </xf>
    <xf numFmtId="0" fontId="15" fillId="0" borderId="0" xfId="0" applyFont="1" applyBorder="1" applyAlignment="1">
      <alignment horizontal="left" vertical="center" wrapText="1"/>
    </xf>
    <xf numFmtId="165" fontId="15" fillId="0" borderId="0" xfId="11" applyNumberFormat="1" applyFont="1" applyBorder="1" applyAlignment="1">
      <alignment vertical="center"/>
    </xf>
    <xf numFmtId="165" fontId="15" fillId="0" borderId="0" xfId="11" applyNumberFormat="1" applyFont="1" applyBorder="1" applyAlignment="1">
      <alignment vertical="center" wrapText="1"/>
    </xf>
    <xf numFmtId="0" fontId="15" fillId="5" borderId="0" xfId="0" applyFont="1" applyFill="1" applyBorder="1" applyAlignment="1">
      <alignment horizontal="left"/>
    </xf>
    <xf numFmtId="37" fontId="15" fillId="5" borderId="0" xfId="0" applyNumberFormat="1" applyFont="1" applyFill="1" applyBorder="1" applyProtection="1"/>
    <xf numFmtId="37" fontId="15" fillId="5" borderId="0" xfId="0" applyNumberFormat="1" applyFont="1" applyFill="1" applyBorder="1" applyAlignment="1" applyProtection="1"/>
    <xf numFmtId="0" fontId="15" fillId="5" borderId="0" xfId="0" applyFont="1" applyFill="1" applyBorder="1" applyAlignment="1"/>
    <xf numFmtId="165" fontId="15" fillId="0" borderId="0" xfId="11" applyNumberFormat="1" applyFont="1" applyBorder="1" applyAlignment="1">
      <alignment horizontal="right" vertical="center" wrapText="1" indent="1"/>
    </xf>
    <xf numFmtId="0" fontId="36" fillId="0" borderId="0" xfId="0" applyFont="1" applyFill="1" applyBorder="1" applyAlignment="1">
      <alignment horizontal="left" vertical="center" wrapText="1"/>
    </xf>
    <xf numFmtId="0" fontId="44" fillId="3" borderId="0" xfId="13" applyFont="1" applyFill="1" applyBorder="1" applyAlignment="1">
      <alignment horizontal="center"/>
    </xf>
    <xf numFmtId="0" fontId="15" fillId="6" borderId="0" xfId="13" applyFont="1" applyFill="1" applyBorder="1" applyAlignment="1">
      <alignment horizontal="center" vertical="center" wrapText="1"/>
    </xf>
    <xf numFmtId="0" fontId="15" fillId="0" borderId="0" xfId="13" applyFont="1" applyFill="1" applyBorder="1" applyAlignment="1">
      <alignment horizontal="center" vertical="center" wrapText="1"/>
    </xf>
    <xf numFmtId="0" fontId="45" fillId="8" borderId="8" xfId="0" applyFont="1" applyFill="1" applyBorder="1" applyAlignment="1">
      <alignment horizontal="center" vertical="center" wrapText="1"/>
    </xf>
    <xf numFmtId="165" fontId="15" fillId="0" borderId="0" xfId="11" applyNumberFormat="1" applyFont="1" applyBorder="1" applyAlignment="1">
      <alignment vertical="center"/>
    </xf>
    <xf numFmtId="0" fontId="15" fillId="0" borderId="0" xfId="13" applyFont="1" applyFill="1" applyBorder="1" applyAlignment="1">
      <alignment horizontal="left" vertical="center" wrapText="1"/>
    </xf>
    <xf numFmtId="2" fontId="15" fillId="6" borderId="0" xfId="0" applyNumberFormat="1" applyFont="1" applyFill="1" applyAlignment="1">
      <alignment horizontal="center" vertical="center" wrapText="1"/>
    </xf>
    <xf numFmtId="2" fontId="15" fillId="0" borderId="0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right" vertical="center"/>
    </xf>
    <xf numFmtId="0" fontId="30" fillId="0" borderId="0" xfId="0" applyFont="1" applyFill="1" applyAlignment="1">
      <alignment vertical="center"/>
    </xf>
    <xf numFmtId="0" fontId="33" fillId="0" borderId="0" xfId="10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2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2" fontId="15" fillId="9" borderId="0" xfId="0" applyNumberFormat="1" applyFont="1" applyFill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5" fillId="0" borderId="0" xfId="0" applyFont="1" applyFill="1" applyAlignment="1">
      <alignment wrapText="1"/>
    </xf>
    <xf numFmtId="165" fontId="15" fillId="0" borderId="0" xfId="0" applyNumberFormat="1" applyFont="1" applyFill="1" applyBorder="1" applyAlignment="1">
      <alignment horizontal="right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right" vertical="center" wrapText="1"/>
    </xf>
    <xf numFmtId="0" fontId="17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2" fontId="15" fillId="6" borderId="0" xfId="0" applyNumberFormat="1" applyFont="1" applyFill="1" applyAlignment="1">
      <alignment horizontal="center" vertical="center"/>
    </xf>
    <xf numFmtId="164" fontId="15" fillId="6" borderId="0" xfId="11" applyNumberFormat="1" applyFont="1" applyFill="1" applyAlignment="1">
      <alignment horizontal="right" vertical="center" wrapText="1"/>
    </xf>
    <xf numFmtId="0" fontId="9" fillId="6" borderId="0" xfId="0" applyFont="1" applyFill="1" applyAlignment="1">
      <alignment vertical="center"/>
    </xf>
    <xf numFmtId="0" fontId="45" fillId="3" borderId="0" xfId="0" applyFont="1" applyFill="1" applyBorder="1" applyAlignment="1">
      <alignment horizontal="left" vertical="center"/>
    </xf>
    <xf numFmtId="37" fontId="45" fillId="3" borderId="0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9" fillId="6" borderId="0" xfId="0" applyFont="1" applyFill="1" applyAlignment="1">
      <alignment horizontal="left" wrapText="1"/>
    </xf>
    <xf numFmtId="0" fontId="26" fillId="0" borderId="0" xfId="0" applyFont="1" applyAlignment="1"/>
    <xf numFmtId="0" fontId="15" fillId="6" borderId="0" xfId="0" applyFont="1" applyFill="1" applyAlignment="1">
      <alignment horizontal="left" wrapText="1"/>
    </xf>
    <xf numFmtId="0" fontId="33" fillId="0" borderId="0" xfId="10" applyFill="1" applyBorder="1" applyAlignment="1"/>
    <xf numFmtId="0" fontId="9" fillId="0" borderId="0" xfId="0" applyFont="1" applyAlignment="1">
      <alignment horizontal="left" wrapText="1"/>
    </xf>
    <xf numFmtId="165" fontId="9" fillId="0" borderId="0" xfId="11" applyNumberFormat="1" applyFont="1" applyAlignment="1">
      <alignment horizontal="right" wrapText="1"/>
    </xf>
    <xf numFmtId="0" fontId="0" fillId="0" borderId="0" xfId="0" applyBorder="1" applyAlignment="1"/>
    <xf numFmtId="0" fontId="15" fillId="0" borderId="0" xfId="0" applyFont="1" applyBorder="1" applyAlignment="1">
      <alignment horizontal="left" wrapText="1"/>
    </xf>
    <xf numFmtId="165" fontId="15" fillId="0" borderId="0" xfId="0" applyNumberFormat="1" applyFont="1" applyBorder="1" applyAlignment="1">
      <alignment horizontal="right"/>
    </xf>
    <xf numFmtId="166" fontId="15" fillId="0" borderId="0" xfId="0" applyNumberFormat="1" applyFont="1" applyBorder="1" applyAlignment="1">
      <alignment horizontal="right"/>
    </xf>
    <xf numFmtId="165" fontId="9" fillId="6" borderId="0" xfId="11" applyNumberFormat="1" applyFont="1" applyFill="1" applyAlignment="1"/>
    <xf numFmtId="165" fontId="15" fillId="0" borderId="0" xfId="11" applyNumberFormat="1" applyFont="1" applyAlignment="1"/>
    <xf numFmtId="165" fontId="15" fillId="6" borderId="0" xfId="11" applyNumberFormat="1" applyFont="1" applyFill="1" applyAlignment="1"/>
    <xf numFmtId="0" fontId="15" fillId="0" borderId="0" xfId="0" applyFont="1" applyFill="1" applyBorder="1" applyAlignment="1">
      <alignment vertical="center"/>
    </xf>
    <xf numFmtId="0" fontId="5" fillId="0" borderId="0" xfId="0" applyFont="1" applyAlignment="1">
      <alignment wrapText="1"/>
    </xf>
    <xf numFmtId="0" fontId="14" fillId="3" borderId="0" xfId="0" applyFont="1" applyFill="1" applyBorder="1" applyAlignment="1" applyProtection="1">
      <alignment horizontal="center" vertical="center" wrapText="1"/>
    </xf>
    <xf numFmtId="0" fontId="6" fillId="3" borderId="0" xfId="0" applyFont="1" applyFill="1" applyBorder="1" applyAlignment="1" applyProtection="1">
      <alignment horizontal="left" wrapText="1"/>
    </xf>
    <xf numFmtId="0" fontId="13" fillId="3" borderId="0" xfId="0" applyFont="1" applyFill="1" applyBorder="1" applyAlignment="1" applyProtection="1">
      <alignment horizontal="center" vertical="center" wrapText="1"/>
    </xf>
    <xf numFmtId="0" fontId="15" fillId="6" borderId="0" xfId="0" applyFont="1" applyFill="1" applyAlignment="1">
      <alignment horizontal="left" vertical="center" wrapText="1" indent="1"/>
    </xf>
    <xf numFmtId="0" fontId="15" fillId="0" borderId="0" xfId="0" applyFont="1" applyAlignment="1">
      <alignment horizontal="left" vertical="center" wrapText="1" indent="1"/>
    </xf>
    <xf numFmtId="165" fontId="9" fillId="0" borderId="0" xfId="11" applyNumberFormat="1" applyFont="1" applyAlignment="1">
      <alignment horizontal="left" vertical="center" wrapText="1" indent="1"/>
    </xf>
    <xf numFmtId="1" fontId="9" fillId="6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33" fillId="0" borderId="0" xfId="10" applyFill="1" applyBorder="1" applyAlignment="1">
      <alignment wrapText="1"/>
    </xf>
    <xf numFmtId="0" fontId="15" fillId="3" borderId="0" xfId="0" applyFont="1" applyFill="1" applyBorder="1" applyAlignment="1" applyProtection="1">
      <alignment wrapText="1"/>
    </xf>
    <xf numFmtId="37" fontId="15" fillId="5" borderId="0" xfId="0" applyNumberFormat="1" applyFont="1" applyFill="1" applyBorder="1" applyAlignment="1" applyProtection="1">
      <alignment wrapText="1"/>
    </xf>
    <xf numFmtId="37" fontId="6" fillId="0" borderId="0" xfId="0" applyNumberFormat="1" applyFont="1" applyFill="1" applyBorder="1" applyAlignment="1" applyProtection="1">
      <alignment wrapText="1"/>
    </xf>
    <xf numFmtId="165" fontId="9" fillId="6" borderId="0" xfId="11" applyNumberFormat="1" applyFont="1" applyFill="1" applyAlignment="1">
      <alignment horizontal="left" vertical="center" wrapText="1" indent="1"/>
    </xf>
    <xf numFmtId="165" fontId="15" fillId="0" borderId="0" xfId="11" applyNumberFormat="1" applyFont="1" applyAlignment="1">
      <alignment horizontal="left" vertical="center" wrapText="1" indent="1"/>
    </xf>
    <xf numFmtId="165" fontId="15" fillId="6" borderId="0" xfId="11" applyNumberFormat="1" applyFont="1" applyFill="1" applyAlignment="1">
      <alignment horizontal="left" vertical="center" wrapText="1" indent="1"/>
    </xf>
    <xf numFmtId="165" fontId="9" fillId="6" borderId="0" xfId="11" applyNumberFormat="1" applyFont="1" applyFill="1" applyAlignment="1">
      <alignment horizontal="left" vertical="center" indent="1"/>
    </xf>
    <xf numFmtId="165" fontId="15" fillId="0" borderId="0" xfId="11" applyNumberFormat="1" applyFont="1" applyAlignment="1">
      <alignment horizontal="left" vertical="center" indent="1"/>
    </xf>
    <xf numFmtId="165" fontId="9" fillId="6" borderId="0" xfId="11" applyNumberFormat="1" applyFont="1" applyFill="1" applyAlignment="1">
      <alignment horizontal="left" vertical="center" wrapText="1"/>
    </xf>
    <xf numFmtId="165" fontId="15" fillId="0" borderId="0" xfId="11" applyNumberFormat="1" applyFont="1" applyBorder="1" applyAlignment="1">
      <alignment horizontal="left" vertical="center" wrapText="1"/>
    </xf>
    <xf numFmtId="1" fontId="15" fillId="0" borderId="0" xfId="0" applyNumberFormat="1" applyFont="1" applyAlignment="1">
      <alignment horizontal="left" vertical="center" indent="1"/>
    </xf>
    <xf numFmtId="0" fontId="9" fillId="6" borderId="0" xfId="0" applyFont="1" applyFill="1" applyAlignment="1">
      <alignment horizontal="left" vertical="center" wrapText="1" indent="1"/>
    </xf>
    <xf numFmtId="0" fontId="44" fillId="0" borderId="0" xfId="13" applyFont="1" applyFill="1" applyBorder="1"/>
    <xf numFmtId="3" fontId="43" fillId="0" borderId="0" xfId="13" applyNumberFormat="1" applyFont="1" applyFill="1" applyBorder="1"/>
    <xf numFmtId="3" fontId="44" fillId="0" borderId="0" xfId="13" applyNumberFormat="1" applyFont="1" applyFill="1" applyBorder="1"/>
    <xf numFmtId="165" fontId="44" fillId="0" borderId="0" xfId="11" applyNumberFormat="1" applyFont="1" applyFill="1" applyBorder="1"/>
    <xf numFmtId="0" fontId="9" fillId="3" borderId="0" xfId="0" applyFont="1" applyFill="1" applyBorder="1" applyAlignment="1">
      <alignment horizontal="right"/>
    </xf>
    <xf numFmtId="0" fontId="44" fillId="4" borderId="0" xfId="1" applyFont="1" applyBorder="1" applyAlignment="1" applyProtection="1">
      <alignment horizontal="right"/>
    </xf>
    <xf numFmtId="0" fontId="43" fillId="4" borderId="0" xfId="1" applyFont="1" applyBorder="1" applyAlignment="1" applyProtection="1">
      <alignment horizontal="right"/>
    </xf>
    <xf numFmtId="0" fontId="9" fillId="3" borderId="0" xfId="0" applyFont="1" applyFill="1" applyBorder="1" applyAlignment="1">
      <alignment vertical="center" wrapText="1"/>
    </xf>
    <xf numFmtId="0" fontId="44" fillId="0" borderId="0" xfId="1" applyFont="1" applyFill="1" applyBorder="1" applyAlignment="1" applyProtection="1">
      <alignment horizontal="right"/>
    </xf>
    <xf numFmtId="165" fontId="9" fillId="6" borderId="0" xfId="11" applyNumberFormat="1" applyFont="1" applyFill="1" applyBorder="1" applyAlignment="1">
      <alignment horizontal="center" vertical="center" wrapText="1"/>
    </xf>
    <xf numFmtId="3" fontId="45" fillId="7" borderId="2" xfId="16" applyNumberFormat="1" applyFont="1" applyFill="1" applyBorder="1" applyAlignment="1">
      <alignment horizontal="center" vertical="center" wrapText="1"/>
    </xf>
    <xf numFmtId="3" fontId="45" fillId="7" borderId="3" xfId="16" applyNumberFormat="1" applyFont="1" applyFill="1" applyBorder="1" applyAlignment="1">
      <alignment horizontal="center" vertical="center" wrapText="1"/>
    </xf>
    <xf numFmtId="165" fontId="15" fillId="3" borderId="0" xfId="11" applyNumberFormat="1" applyFont="1" applyFill="1" applyBorder="1" applyAlignment="1">
      <alignment horizontal="left"/>
    </xf>
    <xf numFmtId="49" fontId="15" fillId="3" borderId="0" xfId="11" applyNumberFormat="1" applyFont="1" applyFill="1" applyBorder="1" applyAlignment="1"/>
    <xf numFmtId="49" fontId="44" fillId="4" borderId="0" xfId="11" applyNumberFormat="1" applyFont="1" applyFill="1" applyBorder="1" applyAlignment="1" applyProtection="1"/>
    <xf numFmtId="49" fontId="44" fillId="4" borderId="0" xfId="11" applyNumberFormat="1" applyFont="1" applyFill="1" applyBorder="1" applyAlignment="1" applyProtection="1">
      <alignment horizontal="left"/>
    </xf>
    <xf numFmtId="165" fontId="44" fillId="0" borderId="0" xfId="11" applyNumberFormat="1" applyFont="1" applyAlignment="1">
      <alignment horizontal="right"/>
    </xf>
    <xf numFmtId="0" fontId="13" fillId="0" borderId="0" xfId="0" applyFont="1" applyAlignment="1" applyProtection="1">
      <alignment horizontal="center"/>
    </xf>
    <xf numFmtId="0" fontId="48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49" fillId="10" borderId="0" xfId="0" applyFont="1" applyFill="1" applyAlignment="1">
      <alignment horizontal="left" vertical="center"/>
    </xf>
    <xf numFmtId="3" fontId="45" fillId="7" borderId="10" xfId="16" applyNumberFormat="1" applyFont="1" applyFill="1" applyBorder="1" applyAlignment="1">
      <alignment horizontal="center" vertical="center" wrapText="1"/>
    </xf>
    <xf numFmtId="3" fontId="45" fillId="7" borderId="2" xfId="16" applyNumberFormat="1" applyFont="1" applyFill="1" applyBorder="1" applyAlignment="1">
      <alignment horizontal="center" vertical="center" wrapText="1"/>
    </xf>
    <xf numFmtId="3" fontId="45" fillId="7" borderId="3" xfId="16" applyNumberFormat="1" applyFont="1" applyFill="1" applyBorder="1" applyAlignment="1">
      <alignment horizontal="center" vertical="center" wrapText="1"/>
    </xf>
    <xf numFmtId="0" fontId="8" fillId="0" borderId="0" xfId="16" applyFont="1" applyBorder="1" applyAlignment="1">
      <alignment horizontal="center" vertical="center" wrapText="1"/>
    </xf>
    <xf numFmtId="0" fontId="8" fillId="0" borderId="11" xfId="16" applyFont="1" applyBorder="1" applyAlignment="1">
      <alignment horizontal="center" vertical="center" wrapText="1"/>
    </xf>
    <xf numFmtId="3" fontId="45" fillId="7" borderId="19" xfId="16" applyNumberFormat="1" applyFont="1" applyFill="1" applyBorder="1" applyAlignment="1">
      <alignment horizontal="center" vertical="center" wrapText="1"/>
    </xf>
    <xf numFmtId="3" fontId="45" fillId="7" borderId="20" xfId="16" applyNumberFormat="1" applyFont="1" applyFill="1" applyBorder="1" applyAlignment="1">
      <alignment horizontal="center" vertical="center" wrapText="1"/>
    </xf>
    <xf numFmtId="3" fontId="45" fillId="7" borderId="12" xfId="16" applyNumberFormat="1" applyFont="1" applyFill="1" applyBorder="1" applyAlignment="1">
      <alignment horizontal="center" vertical="center" wrapText="1"/>
    </xf>
    <xf numFmtId="3" fontId="45" fillId="7" borderId="13" xfId="16" applyNumberFormat="1" applyFont="1" applyFill="1" applyBorder="1" applyAlignment="1">
      <alignment horizontal="center" vertical="center" wrapText="1"/>
    </xf>
    <xf numFmtId="3" fontId="45" fillId="7" borderId="14" xfId="16" applyNumberFormat="1" applyFont="1" applyFill="1" applyBorder="1" applyAlignment="1">
      <alignment horizontal="center" vertical="center" wrapText="1"/>
    </xf>
    <xf numFmtId="3" fontId="45" fillId="7" borderId="15" xfId="16" applyNumberFormat="1" applyFont="1" applyFill="1" applyBorder="1" applyAlignment="1">
      <alignment horizontal="center" vertical="center" wrapText="1"/>
    </xf>
    <xf numFmtId="3" fontId="45" fillId="7" borderId="16" xfId="16" applyNumberFormat="1" applyFont="1" applyFill="1" applyBorder="1" applyAlignment="1">
      <alignment horizontal="center" vertical="center" wrapText="1"/>
    </xf>
    <xf numFmtId="0" fontId="8" fillId="0" borderId="1" xfId="16" applyFont="1" applyBorder="1" applyAlignment="1">
      <alignment horizontal="center" vertical="center" wrapText="1"/>
    </xf>
    <xf numFmtId="3" fontId="45" fillId="7" borderId="4" xfId="16" applyNumberFormat="1" applyFont="1" applyFill="1" applyBorder="1" applyAlignment="1">
      <alignment horizontal="center" vertical="center" wrapText="1"/>
    </xf>
    <xf numFmtId="3" fontId="45" fillId="7" borderId="17" xfId="16" applyNumberFormat="1" applyFont="1" applyFill="1" applyBorder="1" applyAlignment="1">
      <alignment horizontal="center" vertical="center" wrapText="1"/>
    </xf>
    <xf numFmtId="3" fontId="45" fillId="7" borderId="18" xfId="16" applyNumberFormat="1" applyFont="1" applyFill="1" applyBorder="1" applyAlignment="1">
      <alignment horizontal="center" vertical="center" wrapText="1"/>
    </xf>
    <xf numFmtId="0" fontId="45" fillId="8" borderId="2" xfId="13" applyFont="1" applyFill="1" applyBorder="1" applyAlignment="1" applyProtection="1">
      <alignment horizontal="center" vertical="center"/>
    </xf>
    <xf numFmtId="0" fontId="45" fillId="8" borderId="3" xfId="13" applyFont="1" applyFill="1" applyBorder="1" applyAlignment="1" applyProtection="1">
      <alignment horizontal="center" vertical="center"/>
    </xf>
    <xf numFmtId="0" fontId="9" fillId="0" borderId="0" xfId="13" applyFont="1" applyAlignment="1">
      <alignment horizontal="center" vertical="center" wrapText="1"/>
    </xf>
    <xf numFmtId="0" fontId="9" fillId="0" borderId="11" xfId="13" applyFont="1" applyBorder="1" applyAlignment="1">
      <alignment horizontal="center" vertical="center" wrapText="1"/>
    </xf>
    <xf numFmtId="0" fontId="45" fillId="8" borderId="10" xfId="13" applyFont="1" applyFill="1" applyBorder="1" applyAlignment="1">
      <alignment horizontal="center" vertical="center"/>
    </xf>
    <xf numFmtId="0" fontId="45" fillId="8" borderId="2" xfId="13" applyFont="1" applyFill="1" applyBorder="1" applyAlignment="1">
      <alignment horizontal="center" vertical="center"/>
    </xf>
    <xf numFmtId="0" fontId="45" fillId="8" borderId="4" xfId="13" applyFont="1" applyFill="1" applyBorder="1" applyAlignment="1" applyProtection="1">
      <alignment horizontal="center" vertical="center"/>
    </xf>
    <xf numFmtId="0" fontId="45" fillId="8" borderId="21" xfId="13" applyFont="1" applyFill="1" applyBorder="1" applyAlignment="1">
      <alignment horizontal="center" vertical="center" wrapText="1"/>
    </xf>
    <xf numFmtId="0" fontId="9" fillId="5" borderId="0" xfId="13" applyFont="1" applyFill="1" applyAlignment="1">
      <alignment horizontal="center" vertical="center" wrapText="1"/>
    </xf>
    <xf numFmtId="0" fontId="9" fillId="5" borderId="11" xfId="13" applyFont="1" applyFill="1" applyBorder="1" applyAlignment="1">
      <alignment horizontal="center" vertical="center" wrapText="1"/>
    </xf>
    <xf numFmtId="0" fontId="45" fillId="8" borderId="21" xfId="13" applyFont="1" applyFill="1" applyBorder="1" applyAlignment="1">
      <alignment horizontal="center" vertical="center"/>
    </xf>
    <xf numFmtId="0" fontId="45" fillId="8" borderId="2" xfId="13" applyFont="1" applyFill="1" applyBorder="1" applyAlignment="1">
      <alignment horizontal="right" vertical="center"/>
    </xf>
    <xf numFmtId="0" fontId="45" fillId="8" borderId="19" xfId="13" applyFont="1" applyFill="1" applyBorder="1" applyAlignment="1" applyProtection="1">
      <alignment horizontal="center" vertical="center" wrapText="1"/>
    </xf>
    <xf numFmtId="0" fontId="45" fillId="8" borderId="20" xfId="13" applyFont="1" applyFill="1" applyBorder="1" applyAlignment="1" applyProtection="1">
      <alignment horizontal="right" vertical="center" wrapText="1"/>
    </xf>
    <xf numFmtId="0" fontId="45" fillId="8" borderId="20" xfId="13" applyFont="1" applyFill="1" applyBorder="1" applyAlignment="1" applyProtection="1">
      <alignment horizontal="center" vertical="center" wrapText="1"/>
    </xf>
    <xf numFmtId="0" fontId="45" fillId="8" borderId="22" xfId="13" applyFont="1" applyFill="1" applyBorder="1" applyAlignment="1" applyProtection="1">
      <alignment horizontal="center" vertical="center" wrapText="1"/>
    </xf>
    <xf numFmtId="0" fontId="45" fillId="8" borderId="23" xfId="13" applyFont="1" applyFill="1" applyBorder="1" applyAlignment="1" applyProtection="1">
      <alignment horizontal="center" vertical="center" wrapText="1"/>
    </xf>
    <xf numFmtId="0" fontId="45" fillId="8" borderId="19" xfId="13" applyFont="1" applyFill="1" applyBorder="1" applyAlignment="1">
      <alignment horizontal="center" vertical="center" wrapText="1"/>
    </xf>
    <xf numFmtId="0" fontId="45" fillId="8" borderId="20" xfId="13" applyFont="1" applyFill="1" applyBorder="1" applyAlignment="1">
      <alignment horizontal="center" vertical="center" wrapText="1"/>
    </xf>
    <xf numFmtId="0" fontId="45" fillId="8" borderId="16" xfId="13" applyFont="1" applyFill="1" applyBorder="1" applyAlignment="1" applyProtection="1">
      <alignment horizontal="center" vertical="center"/>
    </xf>
    <xf numFmtId="0" fontId="45" fillId="8" borderId="21" xfId="13" applyFont="1" applyFill="1" applyBorder="1" applyAlignment="1" applyProtection="1">
      <alignment horizontal="center" vertical="center"/>
    </xf>
    <xf numFmtId="0" fontId="9" fillId="5" borderId="0" xfId="13" applyFont="1" applyFill="1" applyBorder="1" applyAlignment="1">
      <alignment horizontal="center" vertical="center" wrapText="1"/>
    </xf>
    <xf numFmtId="0" fontId="15" fillId="0" borderId="0" xfId="13" applyFont="1" applyFill="1" applyBorder="1" applyAlignment="1">
      <alignment horizontal="left" vertical="center" wrapText="1"/>
    </xf>
    <xf numFmtId="0" fontId="15" fillId="6" borderId="0" xfId="13" applyFont="1" applyFill="1" applyBorder="1" applyAlignment="1">
      <alignment horizontal="left" vertical="center" wrapText="1"/>
    </xf>
    <xf numFmtId="0" fontId="9" fillId="0" borderId="0" xfId="13" applyFont="1" applyFill="1" applyAlignment="1">
      <alignment horizontal="center" vertical="center" wrapText="1"/>
    </xf>
    <xf numFmtId="0" fontId="9" fillId="0" borderId="11" xfId="13" applyFont="1" applyFill="1" applyBorder="1" applyAlignment="1">
      <alignment horizontal="center" vertical="center" wrapText="1"/>
    </xf>
    <xf numFmtId="0" fontId="9" fillId="9" borderId="0" xfId="13" applyFont="1" applyFill="1" applyBorder="1" applyAlignment="1">
      <alignment horizontal="left" vertical="center" wrapText="1"/>
    </xf>
    <xf numFmtId="0" fontId="45" fillId="8" borderId="3" xfId="13" applyFont="1" applyFill="1" applyBorder="1" applyAlignment="1">
      <alignment horizontal="center" vertical="center"/>
    </xf>
    <xf numFmtId="0" fontId="45" fillId="8" borderId="10" xfId="13" applyFont="1" applyFill="1" applyBorder="1" applyAlignment="1">
      <alignment horizontal="right" vertical="center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11" xfId="0" applyFont="1" applyFill="1" applyBorder="1" applyAlignment="1" applyProtection="1">
      <alignment horizontal="center" vertical="center" wrapText="1"/>
    </xf>
    <xf numFmtId="3" fontId="45" fillId="7" borderId="21" xfId="16" applyNumberFormat="1" applyFont="1" applyFill="1" applyBorder="1" applyAlignment="1">
      <alignment horizontal="center" vertical="center" wrapText="1"/>
    </xf>
    <xf numFmtId="0" fontId="9" fillId="0" borderId="0" xfId="0" applyFont="1" applyFill="1" applyAlignment="1" applyProtection="1">
      <alignment horizontal="center" vertical="center" wrapText="1"/>
    </xf>
    <xf numFmtId="3" fontId="45" fillId="7" borderId="24" xfId="16" applyNumberFormat="1" applyFont="1" applyFill="1" applyBorder="1" applyAlignment="1">
      <alignment horizontal="center" vertical="center" wrapText="1"/>
    </xf>
    <xf numFmtId="3" fontId="45" fillId="7" borderId="25" xfId="16" applyNumberFormat="1" applyFont="1" applyFill="1" applyBorder="1" applyAlignment="1">
      <alignment horizontal="center" vertical="center" wrapText="1"/>
    </xf>
    <xf numFmtId="3" fontId="45" fillId="7" borderId="26" xfId="16" applyNumberFormat="1" applyFont="1" applyFill="1" applyBorder="1" applyAlignment="1">
      <alignment horizontal="center" vertical="center" wrapText="1"/>
    </xf>
    <xf numFmtId="3" fontId="45" fillId="7" borderId="27" xfId="16" applyNumberFormat="1" applyFont="1" applyFill="1" applyBorder="1" applyAlignment="1">
      <alignment horizontal="center" vertical="center" wrapText="1"/>
    </xf>
    <xf numFmtId="0" fontId="9" fillId="0" borderId="28" xfId="0" applyFont="1" applyFill="1" applyBorder="1" applyAlignment="1" applyProtection="1">
      <alignment horizontal="center" vertical="center" wrapText="1"/>
    </xf>
    <xf numFmtId="0" fontId="45" fillId="8" borderId="26" xfId="0" applyFont="1" applyFill="1" applyBorder="1" applyAlignment="1">
      <alignment horizontal="center" vertical="center" wrapText="1"/>
    </xf>
    <xf numFmtId="0" fontId="45" fillId="8" borderId="29" xfId="0" applyFont="1" applyFill="1" applyBorder="1" applyAlignment="1">
      <alignment horizontal="center" vertical="center" wrapText="1"/>
    </xf>
    <xf numFmtId="0" fontId="45" fillId="8" borderId="8" xfId="0" applyFont="1" applyFill="1" applyBorder="1" applyAlignment="1">
      <alignment horizontal="center" vertical="center" wrapText="1"/>
    </xf>
    <xf numFmtId="0" fontId="45" fillId="8" borderId="16" xfId="0" applyFont="1" applyFill="1" applyBorder="1" applyAlignment="1">
      <alignment horizontal="center" vertical="center" wrapText="1"/>
    </xf>
    <xf numFmtId="0" fontId="45" fillId="8" borderId="30" xfId="0" applyFont="1" applyFill="1" applyBorder="1" applyAlignment="1">
      <alignment horizontal="center" vertical="center" wrapText="1"/>
    </xf>
    <xf numFmtId="0" fontId="45" fillId="8" borderId="31" xfId="0" applyFont="1" applyFill="1" applyBorder="1" applyAlignment="1">
      <alignment horizontal="center" vertical="center" wrapText="1"/>
    </xf>
    <xf numFmtId="0" fontId="45" fillId="8" borderId="32" xfId="0" applyFont="1" applyFill="1" applyBorder="1" applyAlignment="1">
      <alignment horizontal="center" vertical="center" wrapText="1"/>
    </xf>
    <xf numFmtId="0" fontId="45" fillId="8" borderId="14" xfId="0" applyFont="1" applyFill="1" applyBorder="1" applyAlignment="1">
      <alignment horizontal="center" vertical="center" wrapText="1"/>
    </xf>
    <xf numFmtId="0" fontId="45" fillId="8" borderId="15" xfId="0" applyFont="1" applyFill="1" applyBorder="1" applyAlignment="1">
      <alignment horizontal="center" vertical="center" wrapText="1"/>
    </xf>
    <xf numFmtId="0" fontId="45" fillId="8" borderId="15" xfId="0" applyFont="1" applyFill="1" applyBorder="1" applyAlignment="1">
      <alignment horizontal="right" vertical="center" wrapText="1"/>
    </xf>
    <xf numFmtId="0" fontId="47" fillId="8" borderId="14" xfId="0" applyFont="1" applyFill="1" applyBorder="1" applyAlignment="1">
      <alignment horizontal="center" vertical="center" wrapText="1"/>
    </xf>
    <xf numFmtId="0" fontId="47" fillId="8" borderId="15" xfId="0" applyFont="1" applyFill="1" applyBorder="1" applyAlignment="1">
      <alignment horizontal="center" vertical="center" wrapText="1"/>
    </xf>
    <xf numFmtId="0" fontId="47" fillId="8" borderId="33" xfId="0" applyFont="1" applyFill="1" applyBorder="1" applyAlignment="1">
      <alignment horizontal="center" vertical="center" wrapText="1"/>
    </xf>
    <xf numFmtId="0" fontId="47" fillId="8" borderId="26" xfId="0" applyFont="1" applyFill="1" applyBorder="1" applyAlignment="1">
      <alignment horizontal="center" vertical="center" wrapText="1"/>
    </xf>
    <xf numFmtId="0" fontId="47" fillId="8" borderId="24" xfId="0" applyFont="1" applyFill="1" applyBorder="1" applyAlignment="1">
      <alignment horizontal="center" vertical="center" wrapText="1"/>
    </xf>
    <xf numFmtId="0" fontId="47" fillId="8" borderId="34" xfId="0" applyFont="1" applyFill="1" applyBorder="1" applyAlignment="1">
      <alignment horizontal="center" vertical="center" wrapText="1"/>
    </xf>
    <xf numFmtId="0" fontId="47" fillId="8" borderId="11" xfId="0" applyFont="1" applyFill="1" applyBorder="1" applyAlignment="1">
      <alignment horizontal="center" vertical="center" wrapText="1"/>
    </xf>
    <xf numFmtId="0" fontId="47" fillId="8" borderId="25" xfId="0" applyFont="1" applyFill="1" applyBorder="1" applyAlignment="1">
      <alignment horizontal="center" vertical="center" wrapText="1"/>
    </xf>
    <xf numFmtId="0" fontId="47" fillId="8" borderId="12" xfId="0" applyFont="1" applyFill="1" applyBorder="1" applyAlignment="1">
      <alignment horizontal="center" vertical="center" wrapText="1"/>
    </xf>
    <xf numFmtId="0" fontId="47" fillId="8" borderId="35" xfId="0" applyFont="1" applyFill="1" applyBorder="1" applyAlignment="1">
      <alignment horizontal="center" vertical="center" wrapText="1"/>
    </xf>
    <xf numFmtId="0" fontId="47" fillId="8" borderId="0" xfId="0" applyFont="1" applyFill="1" applyBorder="1" applyAlignment="1">
      <alignment horizontal="center" vertical="center" wrapText="1"/>
    </xf>
    <xf numFmtId="0" fontId="47" fillId="8" borderId="36" xfId="0" applyFont="1" applyFill="1" applyBorder="1" applyAlignment="1">
      <alignment horizontal="center" vertical="center" wrapText="1"/>
    </xf>
    <xf numFmtId="0" fontId="47" fillId="8" borderId="30" xfId="0" applyFont="1" applyFill="1" applyBorder="1" applyAlignment="1">
      <alignment horizontal="center" vertical="center" wrapText="1"/>
    </xf>
    <xf numFmtId="0" fontId="47" fillId="8" borderId="31" xfId="0" applyFont="1" applyFill="1" applyBorder="1" applyAlignment="1">
      <alignment horizontal="center" vertical="center" wrapText="1"/>
    </xf>
    <xf numFmtId="0" fontId="47" fillId="8" borderId="32" xfId="0" applyFont="1" applyFill="1" applyBorder="1" applyAlignment="1">
      <alignment horizontal="center" vertical="center" wrapText="1"/>
    </xf>
    <xf numFmtId="0" fontId="47" fillId="8" borderId="37" xfId="0" applyFont="1" applyFill="1" applyBorder="1" applyAlignment="1">
      <alignment horizontal="center" vertical="center" wrapText="1"/>
    </xf>
    <xf numFmtId="0" fontId="47" fillId="8" borderId="38" xfId="0" applyFont="1" applyFill="1" applyBorder="1" applyAlignment="1">
      <alignment horizontal="center" vertical="center" wrapText="1"/>
    </xf>
    <xf numFmtId="0" fontId="47" fillId="8" borderId="39" xfId="0" applyFont="1" applyFill="1" applyBorder="1" applyAlignment="1">
      <alignment horizontal="center" vertical="center" wrapText="1"/>
    </xf>
    <xf numFmtId="0" fontId="9" fillId="0" borderId="0" xfId="13" applyFont="1" applyFill="1" applyAlignment="1" applyProtection="1">
      <alignment horizontal="center" vertical="center" wrapText="1"/>
    </xf>
    <xf numFmtId="0" fontId="9" fillId="0" borderId="0" xfId="13" applyFont="1" applyFill="1" applyBorder="1" applyAlignment="1" applyProtection="1">
      <alignment horizontal="center" vertical="center" wrapText="1"/>
    </xf>
    <xf numFmtId="0" fontId="45" fillId="8" borderId="7" xfId="0" applyFont="1" applyFill="1" applyBorder="1" applyAlignment="1">
      <alignment horizontal="center" vertical="center" wrapText="1"/>
    </xf>
    <xf numFmtId="0" fontId="45" fillId="8" borderId="40" xfId="0" applyFont="1" applyFill="1" applyBorder="1" applyAlignment="1">
      <alignment horizontal="center" vertical="center" wrapText="1"/>
    </xf>
    <xf numFmtId="0" fontId="45" fillId="8" borderId="42" xfId="0" applyFont="1" applyFill="1" applyBorder="1" applyAlignment="1">
      <alignment horizontal="center" vertical="center" wrapText="1"/>
    </xf>
    <xf numFmtId="0" fontId="45" fillId="8" borderId="41" xfId="0" applyFont="1" applyFill="1" applyBorder="1" applyAlignment="1">
      <alignment horizontal="center" vertical="center" wrapText="1"/>
    </xf>
    <xf numFmtId="0" fontId="45" fillId="8" borderId="10" xfId="0" applyFont="1" applyFill="1" applyBorder="1" applyAlignment="1">
      <alignment horizontal="center" vertical="center" wrapText="1"/>
    </xf>
    <xf numFmtId="0" fontId="45" fillId="8" borderId="2" xfId="0" applyFont="1" applyFill="1" applyBorder="1" applyAlignment="1">
      <alignment horizontal="center" vertical="center" wrapText="1"/>
    </xf>
    <xf numFmtId="0" fontId="45" fillId="8" borderId="4" xfId="0" applyFont="1" applyFill="1" applyBorder="1" applyAlignment="1">
      <alignment horizontal="center" vertical="center" wrapText="1"/>
    </xf>
    <xf numFmtId="0" fontId="45" fillId="8" borderId="41" xfId="0" applyFont="1" applyFill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 wrapText="1"/>
    </xf>
    <xf numFmtId="0" fontId="9" fillId="0" borderId="0" xfId="0" applyFont="1" applyBorder="1" applyAlignment="1" applyProtection="1">
      <alignment horizontal="center" vertical="center" wrapText="1"/>
    </xf>
    <xf numFmtId="166" fontId="15" fillId="0" borderId="0" xfId="0" applyNumberFormat="1" applyFont="1" applyBorder="1" applyAlignment="1">
      <alignment horizontal="center"/>
    </xf>
    <xf numFmtId="0" fontId="45" fillId="8" borderId="3" xfId="0" applyFont="1" applyFill="1" applyBorder="1" applyAlignment="1">
      <alignment horizontal="center" vertical="center" wrapText="1"/>
    </xf>
    <xf numFmtId="165" fontId="15" fillId="0" borderId="0" xfId="11" applyNumberFormat="1" applyFont="1" applyBorder="1" applyAlignment="1">
      <alignment vertical="center"/>
    </xf>
    <xf numFmtId="165" fontId="15" fillId="0" borderId="0" xfId="11" applyNumberFormat="1" applyFont="1" applyAlignment="1">
      <alignment horizontal="right" vertical="center" wrapText="1"/>
    </xf>
    <xf numFmtId="0" fontId="45" fillId="8" borderId="19" xfId="0" applyFont="1" applyFill="1" applyBorder="1" applyAlignment="1">
      <alignment vertical="center" wrapText="1"/>
    </xf>
    <xf numFmtId="0" fontId="45" fillId="8" borderId="20" xfId="0" applyFont="1" applyFill="1" applyBorder="1" applyAlignment="1">
      <alignment vertical="center" wrapText="1"/>
    </xf>
    <xf numFmtId="0" fontId="9" fillId="0" borderId="11" xfId="0" applyFont="1" applyBorder="1" applyAlignment="1" applyProtection="1">
      <alignment horizontal="center" vertical="center" wrapText="1"/>
    </xf>
    <xf numFmtId="0" fontId="9" fillId="5" borderId="0" xfId="0" applyFont="1" applyFill="1" applyAlignment="1" applyProtection="1">
      <alignment horizontal="center" vertical="center" wrapText="1"/>
    </xf>
    <xf numFmtId="0" fontId="9" fillId="5" borderId="11" xfId="0" applyFont="1" applyFill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</xf>
    <xf numFmtId="0" fontId="9" fillId="0" borderId="0" xfId="0" applyFont="1" applyAlignment="1" applyProtection="1">
      <alignment horizontal="center" wrapText="1"/>
    </xf>
    <xf numFmtId="0" fontId="9" fillId="0" borderId="11" xfId="0" applyFont="1" applyBorder="1" applyAlignment="1" applyProtection="1">
      <alignment horizontal="center" wrapText="1"/>
    </xf>
  </cellXfs>
  <cellStyles count="23">
    <cellStyle name="20% - Énfasis1" xfId="1" builtinId="30"/>
    <cellStyle name="20% - Énfasis1 2" xfId="2"/>
    <cellStyle name="F2" xfId="3"/>
    <cellStyle name="F3" xfId="4"/>
    <cellStyle name="F4" xfId="5"/>
    <cellStyle name="F5" xfId="6"/>
    <cellStyle name="F6" xfId="7"/>
    <cellStyle name="F7" xfId="8"/>
    <cellStyle name="F8" xfId="9"/>
    <cellStyle name="Hipervínculo" xfId="10" builtinId="8"/>
    <cellStyle name="Millares" xfId="11" builtinId="3"/>
    <cellStyle name="Millares 2" xfId="12"/>
    <cellStyle name="Millares 3" xfId="20"/>
    <cellStyle name="Millares 4" xfId="22"/>
    <cellStyle name="Normal" xfId="0" builtinId="0"/>
    <cellStyle name="Normal 2" xfId="13"/>
    <cellStyle name="Normal 3" xfId="14"/>
    <cellStyle name="Normal 3 2" xfId="15"/>
    <cellStyle name="Normal 4" xfId="19"/>
    <cellStyle name="Normal 5" xfId="21"/>
    <cellStyle name="Normal_Hoja1" xfId="16"/>
    <cellStyle name="Porcentaje" xfId="17" builtinId="5"/>
    <cellStyle name="Porcentaje 2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962025</xdr:colOff>
      <xdr:row>6</xdr:row>
      <xdr:rowOff>28575</xdr:rowOff>
    </xdr:to>
    <xdr:pic>
      <xdr:nvPicPr>
        <xdr:cNvPr id="217106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2210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13607</xdr:colOff>
      <xdr:row>1</xdr:row>
      <xdr:rowOff>0</xdr:rowOff>
    </xdr:to>
    <xdr:pic>
      <xdr:nvPicPr>
        <xdr:cNvPr id="16819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34750" cy="1170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1374320</xdr:colOff>
      <xdr:row>1</xdr:row>
      <xdr:rowOff>0</xdr:rowOff>
    </xdr:to>
    <xdr:pic>
      <xdr:nvPicPr>
        <xdr:cNvPr id="18866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48356" cy="1170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1356632</xdr:colOff>
      <xdr:row>1</xdr:row>
      <xdr:rowOff>0</xdr:rowOff>
    </xdr:to>
    <xdr:pic>
      <xdr:nvPicPr>
        <xdr:cNvPr id="19889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2966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1592035</xdr:colOff>
      <xdr:row>1</xdr:row>
      <xdr:rowOff>0</xdr:rowOff>
    </xdr:to>
    <xdr:pic>
      <xdr:nvPicPr>
        <xdr:cNvPr id="20911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48356" cy="1170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0</xdr:colOff>
      <xdr:row>1</xdr:row>
      <xdr:rowOff>0</xdr:rowOff>
    </xdr:to>
    <xdr:pic>
      <xdr:nvPicPr>
        <xdr:cNvPr id="25004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49250" cy="1170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857250</xdr:colOff>
      <xdr:row>1</xdr:row>
      <xdr:rowOff>0</xdr:rowOff>
    </xdr:to>
    <xdr:pic>
      <xdr:nvPicPr>
        <xdr:cNvPr id="3746938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35643" cy="1170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843642</xdr:colOff>
      <xdr:row>1</xdr:row>
      <xdr:rowOff>0</xdr:rowOff>
    </xdr:to>
    <xdr:pic>
      <xdr:nvPicPr>
        <xdr:cNvPr id="374796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21142" cy="1170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866775</xdr:colOff>
      <xdr:row>1</xdr:row>
      <xdr:rowOff>0</xdr:rowOff>
    </xdr:to>
    <xdr:pic>
      <xdr:nvPicPr>
        <xdr:cNvPr id="3749000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062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0</xdr:colOff>
      <xdr:row>1</xdr:row>
      <xdr:rowOff>9525</xdr:rowOff>
    </xdr:to>
    <xdr:pic>
      <xdr:nvPicPr>
        <xdr:cNvPr id="3750010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10652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993322</xdr:colOff>
      <xdr:row>1</xdr:row>
      <xdr:rowOff>9525</xdr:rowOff>
    </xdr:to>
    <xdr:pic>
      <xdr:nvPicPr>
        <xdr:cNvPr id="3751034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35643" cy="1166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1877786</xdr:colOff>
      <xdr:row>1</xdr:row>
      <xdr:rowOff>0</xdr:rowOff>
    </xdr:to>
    <xdr:pic>
      <xdr:nvPicPr>
        <xdr:cNvPr id="1489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34750" cy="1170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12</xdr:col>
      <xdr:colOff>966107</xdr:colOff>
      <xdr:row>1</xdr:row>
      <xdr:rowOff>0</xdr:rowOff>
    </xdr:to>
    <xdr:pic>
      <xdr:nvPicPr>
        <xdr:cNvPr id="3752058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607" y="0"/>
          <a:ext cx="12096750" cy="1170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3020785</xdr:colOff>
      <xdr:row>1</xdr:row>
      <xdr:rowOff>0</xdr:rowOff>
    </xdr:to>
    <xdr:pic>
      <xdr:nvPicPr>
        <xdr:cNvPr id="3765318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23964" cy="1170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2816679</xdr:colOff>
      <xdr:row>1</xdr:row>
      <xdr:rowOff>0</xdr:rowOff>
    </xdr:to>
    <xdr:pic>
      <xdr:nvPicPr>
        <xdr:cNvPr id="375303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21143" cy="1170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2921454</xdr:colOff>
      <xdr:row>1</xdr:row>
      <xdr:rowOff>0</xdr:rowOff>
    </xdr:to>
    <xdr:pic>
      <xdr:nvPicPr>
        <xdr:cNvPr id="3754054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157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2828925</xdr:colOff>
      <xdr:row>1</xdr:row>
      <xdr:rowOff>0</xdr:rowOff>
    </xdr:to>
    <xdr:pic>
      <xdr:nvPicPr>
        <xdr:cNvPr id="3755078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157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28575</xdr:colOff>
      <xdr:row>1</xdr:row>
      <xdr:rowOff>0</xdr:rowOff>
    </xdr:to>
    <xdr:pic>
      <xdr:nvPicPr>
        <xdr:cNvPr id="3758150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2680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2800350</xdr:colOff>
      <xdr:row>1</xdr:row>
      <xdr:rowOff>0</xdr:rowOff>
    </xdr:to>
    <xdr:pic>
      <xdr:nvPicPr>
        <xdr:cNvPr id="375610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2585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921203</xdr:colOff>
      <xdr:row>1</xdr:row>
      <xdr:rowOff>0</xdr:rowOff>
    </xdr:to>
    <xdr:pic>
      <xdr:nvPicPr>
        <xdr:cNvPr id="34205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2532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10</xdr:col>
      <xdr:colOff>9525</xdr:colOff>
      <xdr:row>1</xdr:row>
      <xdr:rowOff>38100</xdr:rowOff>
    </xdr:to>
    <xdr:pic>
      <xdr:nvPicPr>
        <xdr:cNvPr id="35229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11317061" cy="1170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0</xdr:colOff>
      <xdr:row>0</xdr:row>
      <xdr:rowOff>1162050</xdr:rowOff>
    </xdr:to>
    <xdr:pic>
      <xdr:nvPicPr>
        <xdr:cNvPr id="3625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07536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1864179</xdr:colOff>
      <xdr:row>1</xdr:row>
      <xdr:rowOff>0</xdr:rowOff>
    </xdr:to>
    <xdr:pic>
      <xdr:nvPicPr>
        <xdr:cNvPr id="3517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21143" cy="1170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20411</xdr:rowOff>
    </xdr:from>
    <xdr:to>
      <xdr:col>11</xdr:col>
      <xdr:colOff>0</xdr:colOff>
      <xdr:row>0</xdr:row>
      <xdr:rowOff>1115786</xdr:rowOff>
    </xdr:to>
    <xdr:pic>
      <xdr:nvPicPr>
        <xdr:cNvPr id="38487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11"/>
          <a:ext cx="11348357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2790825</xdr:colOff>
      <xdr:row>1</xdr:row>
      <xdr:rowOff>28575</xdr:rowOff>
    </xdr:to>
    <xdr:pic>
      <xdr:nvPicPr>
        <xdr:cNvPr id="3932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11918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1496786</xdr:colOff>
      <xdr:row>1</xdr:row>
      <xdr:rowOff>0</xdr:rowOff>
    </xdr:to>
    <xdr:pic>
      <xdr:nvPicPr>
        <xdr:cNvPr id="40347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07536" cy="1170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5</xdr:col>
      <xdr:colOff>1850571</xdr:colOff>
      <xdr:row>0</xdr:row>
      <xdr:rowOff>1162050</xdr:rowOff>
    </xdr:to>
    <xdr:pic>
      <xdr:nvPicPr>
        <xdr:cNvPr id="41371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0"/>
          <a:ext cx="10552339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0</xdr:colOff>
      <xdr:row>0</xdr:row>
      <xdr:rowOff>1162050</xdr:rowOff>
    </xdr:to>
    <xdr:pic>
      <xdr:nvPicPr>
        <xdr:cNvPr id="42394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613571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1932214</xdr:colOff>
      <xdr:row>0</xdr:row>
      <xdr:rowOff>1162050</xdr:rowOff>
    </xdr:to>
    <xdr:pic>
      <xdr:nvPicPr>
        <xdr:cNvPr id="3727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599964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1836964</xdr:colOff>
      <xdr:row>0</xdr:row>
      <xdr:rowOff>1162050</xdr:rowOff>
    </xdr:to>
    <xdr:pic>
      <xdr:nvPicPr>
        <xdr:cNvPr id="3744981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2395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1302204</xdr:colOff>
      <xdr:row>0</xdr:row>
      <xdr:rowOff>1162050</xdr:rowOff>
    </xdr:to>
    <xdr:pic>
      <xdr:nvPicPr>
        <xdr:cNvPr id="4367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2532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966106</xdr:colOff>
      <xdr:row>0</xdr:row>
      <xdr:rowOff>1162050</xdr:rowOff>
    </xdr:to>
    <xdr:pic>
      <xdr:nvPicPr>
        <xdr:cNvPr id="44440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76463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1074964</xdr:colOff>
      <xdr:row>0</xdr:row>
      <xdr:rowOff>1162050</xdr:rowOff>
    </xdr:to>
    <xdr:pic>
      <xdr:nvPicPr>
        <xdr:cNvPr id="4546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124214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1796142</xdr:colOff>
      <xdr:row>1</xdr:row>
      <xdr:rowOff>0</xdr:rowOff>
    </xdr:to>
    <xdr:pic>
      <xdr:nvPicPr>
        <xdr:cNvPr id="5574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280321" cy="1170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0</xdr:rowOff>
    </xdr:from>
    <xdr:to>
      <xdr:col>13</xdr:col>
      <xdr:colOff>884463</xdr:colOff>
      <xdr:row>0</xdr:row>
      <xdr:rowOff>1162050</xdr:rowOff>
    </xdr:to>
    <xdr:pic>
      <xdr:nvPicPr>
        <xdr:cNvPr id="4648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0"/>
          <a:ext cx="13066939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9525</xdr:colOff>
      <xdr:row>0</xdr:row>
      <xdr:rowOff>1162050</xdr:rowOff>
    </xdr:to>
    <xdr:pic>
      <xdr:nvPicPr>
        <xdr:cNvPr id="47506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7792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1170214</xdr:colOff>
      <xdr:row>0</xdr:row>
      <xdr:rowOff>1162050</xdr:rowOff>
    </xdr:to>
    <xdr:pic>
      <xdr:nvPicPr>
        <xdr:cNvPr id="48529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471321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993322</xdr:colOff>
      <xdr:row>0</xdr:row>
      <xdr:rowOff>1162050</xdr:rowOff>
    </xdr:to>
    <xdr:pic>
      <xdr:nvPicPr>
        <xdr:cNvPr id="56718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293929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40822</xdr:colOff>
      <xdr:row>0</xdr:row>
      <xdr:rowOff>0</xdr:rowOff>
    </xdr:from>
    <xdr:to>
      <xdr:col>9</xdr:col>
      <xdr:colOff>1143000</xdr:colOff>
      <xdr:row>0</xdr:row>
      <xdr:rowOff>1162050</xdr:rowOff>
    </xdr:to>
    <xdr:pic>
      <xdr:nvPicPr>
        <xdr:cNvPr id="49551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22" y="0"/>
          <a:ext cx="1206953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1251857</xdr:colOff>
      <xdr:row>0</xdr:row>
      <xdr:rowOff>1162050</xdr:rowOff>
    </xdr:to>
    <xdr:pic>
      <xdr:nvPicPr>
        <xdr:cNvPr id="50575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22036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27215</xdr:colOff>
      <xdr:row>0</xdr:row>
      <xdr:rowOff>1162050</xdr:rowOff>
    </xdr:to>
    <xdr:pic>
      <xdr:nvPicPr>
        <xdr:cNvPr id="51599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165036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54429</xdr:colOff>
      <xdr:row>0</xdr:row>
      <xdr:rowOff>1162050</xdr:rowOff>
    </xdr:to>
    <xdr:pic>
      <xdr:nvPicPr>
        <xdr:cNvPr id="5262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117286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13607</xdr:colOff>
      <xdr:row>0</xdr:row>
      <xdr:rowOff>1162050</xdr:rowOff>
    </xdr:to>
    <xdr:pic>
      <xdr:nvPicPr>
        <xdr:cNvPr id="53647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0970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1333500</xdr:colOff>
      <xdr:row>0</xdr:row>
      <xdr:rowOff>1162050</xdr:rowOff>
    </xdr:to>
    <xdr:pic>
      <xdr:nvPicPr>
        <xdr:cNvPr id="54671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022036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13607</xdr:colOff>
      <xdr:row>1</xdr:row>
      <xdr:rowOff>0</xdr:rowOff>
    </xdr:to>
    <xdr:pic>
      <xdr:nvPicPr>
        <xdr:cNvPr id="6591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498536" cy="1170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1234168</xdr:colOff>
      <xdr:row>0</xdr:row>
      <xdr:rowOff>1162050</xdr:rowOff>
    </xdr:to>
    <xdr:pic>
      <xdr:nvPicPr>
        <xdr:cNvPr id="55694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96352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839561</xdr:colOff>
      <xdr:row>1</xdr:row>
      <xdr:rowOff>0</xdr:rowOff>
    </xdr:to>
    <xdr:pic>
      <xdr:nvPicPr>
        <xdr:cNvPr id="761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0967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704850</xdr:colOff>
      <xdr:row>1</xdr:row>
      <xdr:rowOff>0</xdr:rowOff>
    </xdr:to>
    <xdr:pic>
      <xdr:nvPicPr>
        <xdr:cNvPr id="8636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1580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pic>
      <xdr:nvPicPr>
        <xdr:cNvPr id="11718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416893" cy="1170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1374321</xdr:colOff>
      <xdr:row>1</xdr:row>
      <xdr:rowOff>0</xdr:rowOff>
    </xdr:to>
    <xdr:pic>
      <xdr:nvPicPr>
        <xdr:cNvPr id="15797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293928" cy="1170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78"/>
  <sheetViews>
    <sheetView showGridLines="0" tabSelected="1" zoomScale="70" zoomScaleNormal="70" workbookViewId="0">
      <pane ySplit="7" topLeftCell="A8" activePane="bottomLeft" state="frozen"/>
      <selection activeCell="A2" sqref="A2:K3"/>
      <selection pane="bottomLeft" activeCell="A11" sqref="A11"/>
    </sheetView>
  </sheetViews>
  <sheetFormatPr baseColWidth="10" defaultRowHeight="15"/>
  <cols>
    <col min="1" max="1" width="31.33203125" style="63" customWidth="1"/>
    <col min="2" max="3" width="17.77734375" customWidth="1"/>
    <col min="4" max="4" width="16" customWidth="1"/>
    <col min="5" max="5" width="15.5546875" customWidth="1"/>
    <col min="6" max="6" width="16" customWidth="1"/>
    <col min="7" max="7" width="17.33203125" customWidth="1"/>
  </cols>
  <sheetData>
    <row r="7" spans="1:12" ht="30" customHeight="1">
      <c r="A7" s="489" t="s">
        <v>482</v>
      </c>
      <c r="B7" s="489"/>
      <c r="C7" s="489"/>
      <c r="D7" s="489"/>
      <c r="E7" s="489"/>
      <c r="F7" s="489"/>
      <c r="G7" s="489"/>
      <c r="H7" s="489"/>
      <c r="I7" s="489"/>
      <c r="J7" s="489"/>
      <c r="K7" s="489"/>
      <c r="L7" s="489"/>
    </row>
    <row r="8" spans="1:12" ht="30" customHeight="1">
      <c r="A8" s="491" t="s">
        <v>369</v>
      </c>
      <c r="B8" s="491"/>
      <c r="C8" s="491"/>
      <c r="D8" s="491"/>
      <c r="E8" s="491"/>
      <c r="F8" s="491"/>
      <c r="G8" s="491"/>
      <c r="H8" s="491"/>
      <c r="I8" s="491"/>
      <c r="J8" s="491"/>
      <c r="K8" s="491"/>
      <c r="L8" s="491"/>
    </row>
    <row r="9" spans="1:12" ht="30" customHeight="1">
      <c r="A9" s="79" t="s">
        <v>355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</row>
    <row r="10" spans="1:12" ht="30" customHeight="1">
      <c r="A10" s="79" t="s">
        <v>356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</row>
    <row r="11" spans="1:12" ht="30" customHeight="1">
      <c r="A11" s="79" t="s">
        <v>357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</row>
    <row r="12" spans="1:12" ht="30" customHeight="1">
      <c r="A12" s="79" t="s">
        <v>358</v>
      </c>
      <c r="B12" s="203"/>
      <c r="C12" s="203"/>
      <c r="D12" s="203"/>
      <c r="E12" s="203"/>
      <c r="F12" s="63"/>
      <c r="G12" s="63"/>
      <c r="H12" s="63"/>
      <c r="I12" s="63"/>
      <c r="J12" s="63"/>
      <c r="K12" s="63"/>
      <c r="L12" s="63"/>
    </row>
    <row r="13" spans="1:12" ht="30" customHeight="1">
      <c r="A13" s="79" t="s">
        <v>359</v>
      </c>
      <c r="B13" s="203"/>
      <c r="C13" s="203"/>
      <c r="D13" s="203"/>
      <c r="E13" s="203"/>
      <c r="F13" s="63"/>
      <c r="G13" s="63"/>
      <c r="H13" s="63"/>
      <c r="I13" s="63"/>
      <c r="J13" s="63"/>
      <c r="K13" s="63"/>
      <c r="L13" s="63"/>
    </row>
    <row r="14" spans="1:12" ht="30" customHeight="1">
      <c r="A14" s="79" t="s">
        <v>478</v>
      </c>
      <c r="B14" s="203"/>
      <c r="C14" s="203"/>
      <c r="D14" s="203"/>
      <c r="E14" s="203"/>
      <c r="F14" s="63"/>
      <c r="G14" s="63"/>
      <c r="H14" s="63"/>
      <c r="I14" s="63"/>
      <c r="J14" s="63"/>
      <c r="K14" s="63"/>
      <c r="L14" s="63"/>
    </row>
    <row r="15" spans="1:12" ht="30" customHeight="1">
      <c r="A15" s="79" t="s">
        <v>479</v>
      </c>
      <c r="B15" s="273"/>
      <c r="C15" s="273"/>
      <c r="D15" s="273"/>
      <c r="E15" s="273"/>
    </row>
    <row r="16" spans="1:12" ht="30" customHeight="1">
      <c r="A16" s="79" t="s">
        <v>122</v>
      </c>
      <c r="B16" s="273"/>
      <c r="C16" s="273"/>
      <c r="D16" s="273"/>
      <c r="E16" s="273"/>
    </row>
    <row r="17" spans="1:14" ht="30" customHeight="1">
      <c r="A17" s="79" t="s">
        <v>360</v>
      </c>
      <c r="B17" s="273"/>
      <c r="C17" s="273"/>
      <c r="D17" s="273"/>
      <c r="E17" s="273"/>
    </row>
    <row r="18" spans="1:14" ht="30" customHeight="1">
      <c r="A18" s="79" t="s">
        <v>361</v>
      </c>
      <c r="B18" s="273"/>
      <c r="C18" s="273"/>
      <c r="D18" s="273"/>
      <c r="E18" s="273"/>
    </row>
    <row r="19" spans="1:14" ht="30" customHeight="1">
      <c r="A19" s="79" t="s">
        <v>362</v>
      </c>
      <c r="B19" s="273"/>
      <c r="C19" s="273"/>
      <c r="D19" s="273"/>
      <c r="E19" s="273"/>
    </row>
    <row r="20" spans="1:14" ht="30" customHeight="1">
      <c r="A20" s="79" t="s">
        <v>481</v>
      </c>
      <c r="B20" s="273"/>
      <c r="C20" s="273"/>
      <c r="D20" s="273"/>
      <c r="E20" s="273"/>
    </row>
    <row r="21" spans="1:14" ht="30" customHeight="1">
      <c r="A21" s="79" t="s">
        <v>480</v>
      </c>
      <c r="B21" s="273"/>
      <c r="C21" s="273"/>
      <c r="D21" s="273"/>
      <c r="E21" s="273"/>
    </row>
    <row r="22" spans="1:14" ht="30" customHeight="1">
      <c r="A22" s="491" t="s">
        <v>370</v>
      </c>
      <c r="B22" s="491"/>
      <c r="C22" s="491"/>
      <c r="D22" s="491"/>
      <c r="E22" s="491"/>
      <c r="F22" s="491"/>
      <c r="G22" s="491"/>
      <c r="H22" s="491"/>
      <c r="I22" s="491"/>
      <c r="J22" s="491"/>
      <c r="K22" s="491"/>
      <c r="L22" s="491"/>
    </row>
    <row r="23" spans="1:14" ht="30" customHeight="1">
      <c r="A23" s="79" t="s">
        <v>363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</row>
    <row r="24" spans="1:14" ht="30" customHeight="1">
      <c r="A24" s="79" t="s">
        <v>364</v>
      </c>
      <c r="B24" s="66"/>
      <c r="C24" s="66"/>
      <c r="D24" s="66"/>
      <c r="E24" s="66"/>
      <c r="F24" s="66"/>
      <c r="G24" s="66"/>
      <c r="H24" s="66"/>
      <c r="I24" s="66"/>
      <c r="J24" s="65"/>
      <c r="K24" s="65"/>
      <c r="L24" s="65"/>
      <c r="M24" s="65"/>
      <c r="N24" s="65"/>
    </row>
    <row r="25" spans="1:14" ht="30" customHeight="1">
      <c r="A25" s="79" t="s">
        <v>365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</row>
    <row r="26" spans="1:14" ht="30" customHeight="1">
      <c r="A26" s="79" t="s">
        <v>366</v>
      </c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6"/>
    </row>
    <row r="27" spans="1:14" ht="30" customHeight="1">
      <c r="A27" s="79" t="s">
        <v>367</v>
      </c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7"/>
    </row>
    <row r="28" spans="1:14" ht="30" customHeight="1">
      <c r="A28" s="79" t="s">
        <v>368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69"/>
    </row>
    <row r="29" spans="1:14" ht="30" customHeight="1">
      <c r="A29" s="491" t="s">
        <v>371</v>
      </c>
      <c r="B29" s="491"/>
      <c r="C29" s="491"/>
      <c r="D29" s="491"/>
      <c r="E29" s="491"/>
      <c r="F29" s="491"/>
      <c r="G29" s="491"/>
      <c r="H29" s="491"/>
      <c r="I29" s="491"/>
      <c r="J29" s="491"/>
      <c r="K29" s="491"/>
      <c r="L29" s="491"/>
    </row>
    <row r="30" spans="1:14" ht="30" customHeight="1">
      <c r="A30" s="79" t="s">
        <v>511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68"/>
    </row>
    <row r="31" spans="1:14" ht="30" customHeight="1">
      <c r="A31" s="79" t="s">
        <v>512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68"/>
    </row>
    <row r="32" spans="1:14" ht="30" customHeight="1">
      <c r="A32" s="79" t="s">
        <v>606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68"/>
    </row>
    <row r="33" spans="1:14" ht="30" customHeight="1">
      <c r="A33" s="79" t="s">
        <v>513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68"/>
    </row>
    <row r="34" spans="1:14" ht="30" customHeight="1">
      <c r="A34" s="79" t="s">
        <v>514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68"/>
    </row>
    <row r="35" spans="1:14" ht="30" customHeight="1">
      <c r="A35" s="79" t="s">
        <v>502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30" customHeight="1">
      <c r="A36" s="491" t="s">
        <v>372</v>
      </c>
      <c r="B36" s="491"/>
      <c r="C36" s="491"/>
      <c r="D36" s="491"/>
      <c r="E36" s="491"/>
      <c r="F36" s="491"/>
      <c r="G36" s="491"/>
      <c r="H36" s="491"/>
      <c r="I36" s="491"/>
      <c r="J36" s="491"/>
      <c r="K36" s="491"/>
      <c r="L36" s="491"/>
    </row>
    <row r="37" spans="1:14" ht="30" customHeight="1">
      <c r="A37" s="79" t="s">
        <v>518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71"/>
      <c r="M37" s="71"/>
      <c r="N37" s="71"/>
    </row>
    <row r="38" spans="1:14" ht="30" customHeight="1">
      <c r="A38" s="79" t="s">
        <v>515</v>
      </c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2"/>
      <c r="M38" s="72"/>
      <c r="N38" s="72"/>
    </row>
    <row r="39" spans="1:14" ht="30" customHeight="1">
      <c r="A39" s="79" t="s">
        <v>516</v>
      </c>
      <c r="B39" s="74"/>
      <c r="C39" s="74"/>
      <c r="D39" s="74"/>
      <c r="E39" s="74"/>
      <c r="F39" s="74"/>
      <c r="G39" s="74"/>
      <c r="H39" s="38"/>
      <c r="I39" s="38"/>
      <c r="J39" s="38"/>
      <c r="K39" s="38"/>
    </row>
    <row r="40" spans="1:14" ht="30" customHeight="1">
      <c r="A40" s="79" t="s">
        <v>519</v>
      </c>
      <c r="B40" s="75"/>
      <c r="C40" s="75"/>
      <c r="D40" s="75"/>
      <c r="E40" s="75"/>
      <c r="F40" s="75"/>
      <c r="G40" s="40"/>
      <c r="H40" s="73"/>
      <c r="I40" s="73"/>
      <c r="J40" s="73"/>
      <c r="K40" s="73"/>
    </row>
    <row r="41" spans="1:14" ht="30" customHeight="1">
      <c r="A41" s="79" t="s">
        <v>520</v>
      </c>
      <c r="B41" s="75"/>
      <c r="C41" s="75"/>
      <c r="D41" s="75"/>
      <c r="E41" s="75"/>
      <c r="F41" s="75"/>
      <c r="G41" s="75"/>
      <c r="H41" s="73"/>
      <c r="I41" s="73"/>
      <c r="J41" s="73"/>
      <c r="K41" s="73"/>
    </row>
    <row r="42" spans="1:14" ht="30" customHeight="1">
      <c r="A42" s="79" t="s">
        <v>521</v>
      </c>
      <c r="B42" s="76"/>
      <c r="D42" s="45"/>
      <c r="E42" s="45"/>
      <c r="F42" s="45"/>
      <c r="G42" s="45"/>
      <c r="H42" s="45"/>
      <c r="I42" s="45"/>
      <c r="J42" s="76"/>
      <c r="K42" s="76"/>
    </row>
    <row r="43" spans="1:14" ht="30" customHeight="1">
      <c r="A43" s="79" t="s">
        <v>522</v>
      </c>
      <c r="B43" s="32"/>
      <c r="C43" s="32"/>
      <c r="D43" s="32"/>
      <c r="E43" s="32"/>
      <c r="F43" s="32"/>
      <c r="G43" s="32"/>
      <c r="H43" s="45"/>
      <c r="I43" s="45"/>
      <c r="J43" s="45"/>
      <c r="K43" s="45"/>
    </row>
    <row r="44" spans="1:14" ht="30" customHeight="1">
      <c r="A44" s="79" t="s">
        <v>523</v>
      </c>
      <c r="B44" s="75"/>
      <c r="C44" s="75"/>
      <c r="D44" s="75"/>
      <c r="E44" s="75"/>
      <c r="F44" s="75"/>
      <c r="G44" s="75"/>
      <c r="H44" s="45"/>
      <c r="I44" s="45"/>
      <c r="J44" s="45"/>
      <c r="K44" s="76"/>
    </row>
    <row r="45" spans="1:14" ht="30" customHeight="1">
      <c r="A45" s="79" t="s">
        <v>524</v>
      </c>
      <c r="B45" s="75"/>
      <c r="C45" s="75"/>
      <c r="D45" s="75"/>
      <c r="E45" s="75"/>
      <c r="F45" s="75"/>
      <c r="G45" s="75"/>
      <c r="H45" s="45"/>
      <c r="I45" s="45"/>
      <c r="J45" s="45"/>
      <c r="K45" s="76"/>
    </row>
    <row r="46" spans="1:14" ht="30" customHeight="1">
      <c r="A46" s="491" t="s">
        <v>373</v>
      </c>
      <c r="B46" s="491"/>
      <c r="C46" s="491"/>
      <c r="D46" s="491"/>
      <c r="E46" s="491"/>
      <c r="F46" s="491"/>
      <c r="G46" s="491"/>
      <c r="H46" s="491"/>
      <c r="I46" s="491"/>
      <c r="J46" s="491"/>
      <c r="K46" s="491"/>
      <c r="L46" s="491"/>
    </row>
    <row r="47" spans="1:14" ht="30" customHeight="1">
      <c r="A47" s="79" t="s">
        <v>526</v>
      </c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</row>
    <row r="48" spans="1:14" ht="30" customHeight="1">
      <c r="A48" s="79" t="s">
        <v>525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</row>
    <row r="49" spans="1:14" ht="30" customHeight="1">
      <c r="A49" s="79" t="s">
        <v>527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</row>
    <row r="50" spans="1:14" ht="30" customHeight="1">
      <c r="A50" s="79" t="s">
        <v>528</v>
      </c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</row>
    <row r="51" spans="1:14" ht="30" customHeight="1">
      <c r="A51" s="79" t="s">
        <v>529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</row>
    <row r="52" spans="1:14" ht="30" customHeight="1">
      <c r="A52" s="79" t="s">
        <v>530</v>
      </c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</row>
    <row r="53" spans="1:14" ht="30" customHeight="1">
      <c r="A53" s="79" t="s">
        <v>531</v>
      </c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</row>
    <row r="54" spans="1:14" ht="30" customHeight="1">
      <c r="A54" s="79" t="s">
        <v>532</v>
      </c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</row>
    <row r="55" spans="1:14" ht="30" customHeight="1">
      <c r="A55" s="79" t="s">
        <v>533</v>
      </c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1:14" ht="30" customHeight="1">
      <c r="A56" s="79" t="s">
        <v>534</v>
      </c>
      <c r="B56" s="77"/>
      <c r="C56" s="77"/>
      <c r="D56" s="77"/>
      <c r="E56" s="77"/>
      <c r="F56" s="77"/>
      <c r="G56" s="77"/>
      <c r="H56" s="77"/>
      <c r="I56" s="77"/>
      <c r="J56" s="3"/>
      <c r="K56" s="55"/>
    </row>
    <row r="57" spans="1:14" ht="30" customHeight="1">
      <c r="A57" s="79" t="s">
        <v>535</v>
      </c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1:14" ht="30" customHeight="1">
      <c r="A58" s="79" t="s">
        <v>536</v>
      </c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1:14" ht="30" customHeight="1">
      <c r="A59" s="79" t="s">
        <v>537</v>
      </c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1:14" ht="30" customHeight="1">
      <c r="A60" s="79" t="s">
        <v>538</v>
      </c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1:14" ht="15.75">
      <c r="A61" s="80"/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1:14">
      <c r="A62" s="488" t="s">
        <v>275</v>
      </c>
      <c r="B62" s="488"/>
      <c r="C62" s="488"/>
      <c r="D62" s="488"/>
      <c r="E62" s="488"/>
      <c r="F62" s="488"/>
      <c r="G62" s="488"/>
      <c r="H62" s="488"/>
      <c r="I62" s="488"/>
      <c r="J62" s="488"/>
      <c r="K62" s="488"/>
      <c r="L62" s="488"/>
      <c r="M62" s="488"/>
      <c r="N62" s="488"/>
    </row>
    <row r="63" spans="1:14">
      <c r="A63" s="488" t="s">
        <v>374</v>
      </c>
      <c r="B63" s="488"/>
      <c r="C63" s="488"/>
      <c r="D63" s="488"/>
      <c r="E63" s="488"/>
      <c r="F63" s="488"/>
      <c r="G63" s="488"/>
      <c r="H63" s="488"/>
      <c r="I63" s="488"/>
      <c r="J63" s="488"/>
      <c r="K63" s="488"/>
      <c r="L63" s="488"/>
      <c r="M63" s="488"/>
      <c r="N63" s="488"/>
    </row>
    <row r="64" spans="1:14">
      <c r="A64" s="488" t="s">
        <v>242</v>
      </c>
      <c r="B64" s="488"/>
      <c r="C64" s="488"/>
      <c r="D64" s="488"/>
      <c r="E64" s="488"/>
      <c r="F64" s="488"/>
      <c r="G64" s="488"/>
      <c r="H64" s="488"/>
      <c r="I64" s="488"/>
      <c r="J64" s="488"/>
      <c r="K64" s="488"/>
      <c r="L64" s="488"/>
      <c r="M64" s="488"/>
      <c r="N64" s="488"/>
    </row>
    <row r="65" spans="1: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5">
      <c r="A66" s="488"/>
      <c r="B66" s="488"/>
      <c r="C66" s="488"/>
      <c r="D66" s="488"/>
      <c r="E66" s="488"/>
      <c r="F66" s="488"/>
      <c r="G66" s="488"/>
      <c r="H66" s="488"/>
      <c r="I66" s="488"/>
      <c r="J66" s="488"/>
      <c r="K66" s="488"/>
      <c r="L66" s="488"/>
      <c r="M66" s="488"/>
      <c r="N66" s="488"/>
    </row>
    <row r="67" spans="1:15">
      <c r="A67" s="488"/>
      <c r="B67" s="488"/>
      <c r="C67" s="488"/>
      <c r="D67" s="488"/>
      <c r="E67" s="488"/>
      <c r="F67" s="488"/>
      <c r="G67" s="488"/>
      <c r="H67" s="488"/>
      <c r="I67" s="488"/>
      <c r="J67" s="488"/>
      <c r="K67" s="488"/>
      <c r="L67" s="488"/>
      <c r="M67" s="488"/>
      <c r="N67" s="488"/>
    </row>
    <row r="68" spans="1:15">
      <c r="A68" s="101"/>
      <c r="B68" s="101"/>
      <c r="C68" s="101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</row>
    <row r="69" spans="1:15">
      <c r="A69" s="50"/>
      <c r="B69" s="51"/>
      <c r="C69" s="51"/>
      <c r="D69" s="3"/>
      <c r="E69" s="3"/>
      <c r="F69" s="3"/>
      <c r="G69" s="3"/>
      <c r="H69" s="3"/>
      <c r="I69" s="3"/>
      <c r="J69" s="3"/>
      <c r="K69" s="3"/>
      <c r="L69" s="3"/>
      <c r="M69" s="3"/>
      <c r="N69" s="55"/>
    </row>
    <row r="70" spans="1:15">
      <c r="A70" s="101"/>
      <c r="B70" s="101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</row>
    <row r="71" spans="1:15" ht="15.75">
      <c r="A71" s="102"/>
      <c r="B71" s="10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77"/>
    </row>
    <row r="72" spans="1:15">
      <c r="A72" s="104"/>
      <c r="B72" s="104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8"/>
    </row>
    <row r="73" spans="1:15">
      <c r="C73" s="77" t="s">
        <v>148</v>
      </c>
      <c r="D73" s="77"/>
      <c r="E73" s="77"/>
      <c r="F73" s="77"/>
      <c r="G73" s="77"/>
      <c r="H73" s="77"/>
      <c r="I73" s="77"/>
      <c r="J73" s="77"/>
      <c r="K73" s="77"/>
      <c r="L73" s="77"/>
      <c r="M73" s="77"/>
    </row>
    <row r="74" spans="1:15"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</row>
    <row r="75" spans="1:15">
      <c r="E75" s="488" t="s">
        <v>375</v>
      </c>
      <c r="F75" s="488"/>
      <c r="G75" s="488"/>
      <c r="H75" s="488"/>
      <c r="I75" s="488"/>
      <c r="J75" s="488"/>
      <c r="K75" s="488"/>
      <c r="L75" s="488"/>
      <c r="M75" s="488"/>
      <c r="N75" s="488"/>
      <c r="O75" s="488"/>
    </row>
    <row r="76" spans="1:15">
      <c r="E76" s="488"/>
      <c r="F76" s="488"/>
      <c r="G76" s="488"/>
      <c r="H76" s="488"/>
      <c r="I76" s="488"/>
      <c r="J76" s="488"/>
      <c r="K76" s="488"/>
      <c r="L76" s="488"/>
      <c r="M76" s="488"/>
      <c r="N76" s="488"/>
      <c r="O76" s="488"/>
    </row>
    <row r="77" spans="1:15">
      <c r="E77" s="488"/>
      <c r="F77" s="488"/>
      <c r="G77" s="488"/>
      <c r="H77" s="488"/>
      <c r="I77" s="488"/>
      <c r="J77" s="488"/>
      <c r="K77" s="488"/>
      <c r="L77" s="488"/>
      <c r="M77" s="488"/>
      <c r="N77" s="488"/>
      <c r="O77" s="488"/>
    </row>
    <row r="78" spans="1:15">
      <c r="E78" s="490"/>
      <c r="F78" s="490"/>
      <c r="G78" s="490"/>
      <c r="H78" s="490"/>
      <c r="I78" s="490"/>
      <c r="J78" s="490"/>
      <c r="K78" s="490"/>
      <c r="L78" s="490"/>
      <c r="M78" s="490"/>
      <c r="N78" s="490"/>
      <c r="O78" s="490"/>
    </row>
  </sheetData>
  <mergeCells count="15">
    <mergeCell ref="E76:O76"/>
    <mergeCell ref="E77:O77"/>
    <mergeCell ref="A7:L7"/>
    <mergeCell ref="E78:O78"/>
    <mergeCell ref="A8:L8"/>
    <mergeCell ref="A62:N62"/>
    <mergeCell ref="A63:N63"/>
    <mergeCell ref="A64:N64"/>
    <mergeCell ref="A22:L22"/>
    <mergeCell ref="A29:L29"/>
    <mergeCell ref="A36:L36"/>
    <mergeCell ref="A46:L46"/>
    <mergeCell ref="A66:N66"/>
    <mergeCell ref="A67:N67"/>
    <mergeCell ref="E75:O75"/>
  </mergeCells>
  <hyperlinks>
    <hyperlink ref="A9" location="VM1!A1" display="CUADRO No .-1  NÚMERO DE VEHÍCULOS MOTORIZADOS MATRICULADOS, POR USO, SEGÚN PROVINCIAS"/>
    <hyperlink ref="A10" location="VM2!A1" display="CUADRO No .-2 NÚMERO DE VEHÍCULOS MOTORIZADOS MATRICULADOS, POR USO, SEGÚN CLASE"/>
    <hyperlink ref="A11" location="VM3!A1" display="CUADRO No .-3 NÚMERO DE VEHÍCULOS MOTORIZADOS MATRICULADOS, POR MODELO, SEGÚN SERVICIO"/>
    <hyperlink ref="A12" location="VM4!A1" display="CUADRO No .-4 NÚMERO DE VEHÍCULOS MOTORIZADOS MATRICULADOS, POR PROVINCIA, SEGÚN CLASE"/>
    <hyperlink ref="A13" location="VM5!A1" display="CUADRO No .-5 NÚMERO DE VEHÍCULOS MOTORIZADOS MATRICULADOS, POR CLASE, SEGÚN MODELO"/>
    <hyperlink ref="A14" location="VM6!A1" display="CUADRO No .-6 NÚMERO DE VEHÍCULOS MOTORIZADOS MATRICULADOS EN EL 2012, POR MARCA, SEGÚN MODELO PARTE 1"/>
    <hyperlink ref="A15" location="VM7!A1" display="CUADRO No .-7 NÚMERO DE VEHÍCULOS MOTORIZADOS MATRICULADOS, POR CLASE, SEGÚN MARCA "/>
    <hyperlink ref="A16" location="VM8!A1" display="CUADRO No .-8 NÚMERO DE VEHÍCULOS MOTORIZADOS MATRICULADOS, POR CLASE, SEGÚN CAPACIDAD DE ASIENTOS"/>
    <hyperlink ref="A17" location="VM9!A1" display="CUADRO No .-9 NÚMERO DE VEHÍCULOS MOTORIZADOS MATRICULADOS, POR CLASE, SEGÚN CAPACIDAD DE CARGA"/>
    <hyperlink ref="A18" location="VM10!A1" display="CUADRO No .-10 NÚMERO DE VEHÍCULOS MOTORIZADOS MATRICULADOS, POR PROVINCIA, SEGÚN CAPACIDAD DE ASIENTOS"/>
    <hyperlink ref="A19" location="VM11!A1" display="CUADRO No .-11 NÚMERO DE VEHÍCULOS MOTORIZADOS MATRICULADOS, POR PROVINCIA, SEGÚN CAPACIDAD DE TONELAJE"/>
    <hyperlink ref="A20" location="VM12!A1" display="CUADRO No .-12 NÚMERO DE VEHÍCULOS MOTORIZADOS MATRICULADOS, POR USO Y TIPO DE COMBUSTIBLE, SEGÚN PROVINCIAS PARTE 1"/>
    <hyperlink ref="A21" location="VM13!A1" display="CUADRO No .-13 NÚMERO DE VEHÍCULOS MOTORIZADOS MATRICULADOS, POR CLASE Y TIPO DE COMBUSTIBLE, SEGÚN USO DE VEHÍCULO "/>
    <hyperlink ref="A23" location="'AT14'!A1" display="CUADRO No.- 14 ACCIDENTES DE TRÁNSITO NÚMERO DE ACCIDENTES  POR MESES, SEGÚN PROVINCIAS"/>
    <hyperlink ref="A24" location="'AT15'!A1" display="CUADRO No.- 15 ACCIDENTES DE TRÁNSITO NÚMERO DE ACCIDENTES  POR CLASE, SEGÚN PROVINCIAS"/>
    <hyperlink ref="A25" location="'AT16'!A1" display="CUADRO No.- 16 ACCIDENTES DE TRÁNSITO NÚMERO DE ACCIDENTES  POR MESES, SEGÚN CLASE"/>
    <hyperlink ref="A26" location="'AT17'!A1" display="CUADRO No.- 17 ACCIDENTES DE TRÁNSITO NÚMERO DE ACCIDENTES  POR CAUSA, SEGÚN PROVINCIAS"/>
    <hyperlink ref="A27" location="'AT18'!A1" display="CUADRO No.- 18 ACCIDENTES DE TRÁNSITO NÚMERO DE ACCIDENTES  POR MESES, SEGÚN CAUSAS"/>
    <hyperlink ref="A28" location="'AT19'!A1" display="CUADRO No.- 19 ACCIDENTES DE TRÁNSITO NÚMERO DE VÍCTIMAS POR SEXO, SEGÚN PROVINCIAS"/>
    <hyperlink ref="A30" location="FERR20!Área_de_impresión" display="CUADRO No.- 20 FERROCARRILES DEL ESTADO NÚMERO DE PASAJEROS TRANSPORTADOS"/>
    <hyperlink ref="A31" location="FERR21!Área_de_impresión" display="FERR21!Área_de_impresión"/>
    <hyperlink ref="A32" location="FERR22!Área_de_impresión" display="FERR22!Área_de_impresión"/>
    <hyperlink ref="A33" location="FERR24!Área_de_impresión" display="FERR24!Área_de_impresión"/>
    <hyperlink ref="A34" location="FERR25!Área_de_impresión" display="FERR25!Área_de_impresión"/>
    <hyperlink ref="A35" location="FERR_26!Área_de_impresión" display="FERR_26!Área_de_impresión"/>
    <hyperlink ref="A38" location="'A28'!Área_de_impresión" display="CUADRO No.- 28  TRANSPORTE AÉREO INTERNACIONAL PASAJEROS ENTRADOS Y SALIDOS POR ECUADOR &quot; COMUNIDAD ANDINA&quot;"/>
    <hyperlink ref="A37" location="'A27'!Área_de_impresión" display="CUADRO No.- 27  TRANSPORTE AÉREO INTERNACIONAL PASAJEROS ENTRADOS Y SALIDOS POR LOS AEROPUERTOS DE QUITO, GUAYAQUIL, ESMERALDAS Y LATACUNGA ; SEGÚN CIUDADES DE ORIGEN Y DESTINO"/>
    <hyperlink ref="A39" location="'A29'!Área_de_impresión" display="CUADRO No.- 29 TRANSPORTE AÉREO INTERNACIONAL  CARGA, EN TM; ENTRADA Y SALIDA POR LOS AEROPUERTOS DE QUITO Y GUAYAQUIL ,  SEGÚN CIUDADES DE ORIGEN Y DESTINO (REGULAR)"/>
    <hyperlink ref="A40" location="'A30'!Área_de_impresión" display="CUADRO No.- 30 TRANSPORTE AÉREO INTERNACIONAL PASAJEROS EN TRÁNSITO POR LOS AEROPUERTOS DE QUITO Y GUAYAQUIL, SEGÚN MESES"/>
    <hyperlink ref="A41" location="'A31'!Área_de_impresión" display="CUADRO No.- 31 TRANSPORTE AÉREO INTERNACIONAL PARTICIPACIÓN PORCENTUAL DE LAS RUTAS CON MAYOR MOVIMIENTO DE PASAJEROS ENTRADOS Y SALIDOS POR EL AEROPUERTO MARISCAL SUCRE"/>
    <hyperlink ref="A42" location="'A32'!Área_de_impresión" display="CUADRO No.- 32 TRANSPORTE  AÉREO INTERNACIONAL PARTICIPACIÓN PORCENTUAL DE LAS RUTAS CON MAYOR MOVIMIENTO DE PASAJEROS"/>
    <hyperlink ref="A43" location="'A33'!Área_de_impresión" display="CUADRO No.- 33 TRANSPORTE AÉREO INTERNACIONAL PARTICIPACIÓN PORCENTUAL DE LAS RUTAS CON MAYOR MOVIMIENTO DE CARGA ENTRADA Y SALIDA POR EL AEROPUERTO MARISCAL SUCRE"/>
    <hyperlink ref="A44" location="'A34'!Área_de_impresión" display="CUADRO No.- 34 TRANSPORTE AÉREO INTERNACIONAL PARTICIPACIÓN PORCENTUAL DE LAS RUTAS CON MAYOR MOVIMIENTO DE CARGA ENTRADA Y SALIDA POR EL AEROPUERTO JOSÉ JOAQUÍN OLMEDO "/>
    <hyperlink ref="A45" location="'A35'!Área_de_impresión" display="CUADRO No.- 35 TRANSPORTE AÉREO INTERNACIONAL PARTICIPACIÓN PORCENTUAL DE LAS RUTAS CON MAYOR MOVIMIENTO DE CARGA ENTRADA Y SALIDA POR LOS AEROPUERTOS COTOPAXI, CRNEL.CARLOS CONCHA TORRES Y GNRL. ELOY ALFARO"/>
    <hyperlink ref="A48" location="'M 37'!Área_de_impresión" display="'M 37'!Área_de_impresión"/>
    <hyperlink ref="A47" location="'M 36'!Área_de_impresión" display="'M 36'!Área_de_impresión"/>
    <hyperlink ref="A49" location="'M 38'!Área_de_impresión" display="'M 38'!Área_de_impresión"/>
    <hyperlink ref="A50" location="'M 39'!Títulos_a_imprimir" display="'M 39'!Títulos_a_imprimir"/>
    <hyperlink ref="A51" location="'M 40'!Área_de_impresión" display="'M 40'!Área_de_impresión"/>
    <hyperlink ref="A52" location="'M 41'!Área_de_impresión" display="'M 41'!Área_de_impresión"/>
    <hyperlink ref="A53" location="'M 42'!Área_de_impresión" display="'M 42'!Área_de_impresión"/>
    <hyperlink ref="A54" location="'M 43'!Área_de_impresión" display="'M 43'!Área_de_impresión"/>
    <hyperlink ref="A55" location="'M 44'!Área_de_impresión" display="'M 44'!Área_de_impresión"/>
    <hyperlink ref="A56" location="'M 45'!Área_de_impresión" display="'M 45'!Área_de_impresión"/>
    <hyperlink ref="A57" location="'M 46'!A1" display="'M 46'!A1"/>
    <hyperlink ref="A58" location="'M 47'!Área_de_impresión" display="'M 47'!Área_de_impresión"/>
    <hyperlink ref="A59" location="'M 48'!Área_de_impresión" display="'M 48'!Área_de_impresión"/>
    <hyperlink ref="A60" location="'M 49'!Área_de_impresión" display="'M 49'!Área_de_impresión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tabColor rgb="FF92D050"/>
  </sheetPr>
  <dimension ref="A1:J59"/>
  <sheetViews>
    <sheetView showGridLines="0" view="pageBreakPreview" zoomScale="70" zoomScaleNormal="100" zoomScaleSheetLayoutView="70" zoomScalePageLayoutView="70" workbookViewId="0">
      <selection activeCell="A2" sqref="A2:H3"/>
    </sheetView>
  </sheetViews>
  <sheetFormatPr baseColWidth="10" defaultColWidth="9.77734375" defaultRowHeight="15.75"/>
  <cols>
    <col min="1" max="1" width="17" style="1" customWidth="1"/>
    <col min="2" max="2" width="16.21875" style="1" customWidth="1"/>
    <col min="3" max="3" width="16.77734375" style="1" customWidth="1"/>
    <col min="4" max="5" width="16.33203125" style="1" customWidth="1"/>
    <col min="6" max="6" width="16.6640625" style="1" customWidth="1"/>
    <col min="7" max="7" width="16.33203125" style="1" customWidth="1"/>
    <col min="8" max="8" width="16.33203125" customWidth="1"/>
    <col min="10" max="10" width="16.6640625" bestFit="1" customWidth="1"/>
  </cols>
  <sheetData>
    <row r="1" spans="1:10" ht="92.25" customHeight="1">
      <c r="A1" s="8"/>
      <c r="B1" s="8"/>
      <c r="C1" s="8"/>
      <c r="D1" s="8"/>
      <c r="E1" s="8"/>
      <c r="F1" s="8"/>
      <c r="G1" s="8"/>
      <c r="H1" s="9"/>
    </row>
    <row r="2" spans="1:10" ht="32.1" customHeight="1">
      <c r="A2" s="495" t="s">
        <v>613</v>
      </c>
      <c r="B2" s="495"/>
      <c r="C2" s="495"/>
      <c r="D2" s="495"/>
      <c r="E2" s="495"/>
      <c r="F2" s="495"/>
      <c r="G2" s="495"/>
      <c r="H2" s="495"/>
    </row>
    <row r="3" spans="1:10" s="1" customFormat="1" ht="32.1" customHeight="1" thickBot="1">
      <c r="A3" s="504"/>
      <c r="B3" s="504"/>
      <c r="C3" s="504"/>
      <c r="D3" s="504"/>
      <c r="E3" s="504"/>
      <c r="F3" s="504"/>
      <c r="G3" s="504"/>
      <c r="H3" s="504"/>
    </row>
    <row r="4" spans="1:10" s="1" customFormat="1" ht="32.1" customHeight="1" thickTop="1" thickBot="1">
      <c r="A4" s="492" t="s">
        <v>54</v>
      </c>
      <c r="B4" s="493" t="s">
        <v>134</v>
      </c>
      <c r="C4" s="493" t="s">
        <v>131</v>
      </c>
      <c r="D4" s="493" t="s">
        <v>138</v>
      </c>
      <c r="E4" s="493"/>
      <c r="F4" s="493"/>
      <c r="G4" s="493"/>
      <c r="H4" s="494"/>
    </row>
    <row r="5" spans="1:10" ht="32.1" customHeight="1" thickTop="1" thickBot="1">
      <c r="A5" s="492"/>
      <c r="B5" s="493"/>
      <c r="C5" s="493"/>
      <c r="D5" s="244" t="s">
        <v>132</v>
      </c>
      <c r="E5" s="244" t="s">
        <v>133</v>
      </c>
      <c r="F5" s="244" t="s">
        <v>472</v>
      </c>
      <c r="G5" s="244" t="s">
        <v>473</v>
      </c>
      <c r="H5" s="230" t="s">
        <v>474</v>
      </c>
    </row>
    <row r="6" spans="1:10" ht="27.95" customHeight="1" thickTop="1">
      <c r="A6" s="5"/>
      <c r="B6" s="269"/>
      <c r="C6" s="270"/>
      <c r="D6" s="270"/>
      <c r="E6" s="270"/>
      <c r="F6" s="6"/>
      <c r="G6" s="4"/>
      <c r="H6" s="119"/>
    </row>
    <row r="7" spans="1:10" s="7" customFormat="1" ht="27.95" customHeight="1">
      <c r="A7" s="158" t="s">
        <v>1</v>
      </c>
      <c r="B7" s="159">
        <v>1247151.36647138</v>
      </c>
      <c r="C7" s="159">
        <v>472528</v>
      </c>
      <c r="D7" s="159">
        <v>387223</v>
      </c>
      <c r="E7" s="159">
        <v>45409</v>
      </c>
      <c r="F7" s="159">
        <v>18346</v>
      </c>
      <c r="G7" s="159">
        <v>9979</v>
      </c>
      <c r="H7" s="159">
        <v>11571</v>
      </c>
      <c r="J7" s="64" t="s">
        <v>354</v>
      </c>
    </row>
    <row r="8" spans="1:10" ht="27.95" customHeight="1">
      <c r="A8" s="160" t="s">
        <v>33</v>
      </c>
      <c r="B8" s="206">
        <v>388828.79583258921</v>
      </c>
      <c r="C8" s="206">
        <v>111266</v>
      </c>
      <c r="D8" s="206">
        <v>70427</v>
      </c>
      <c r="E8" s="206">
        <v>26765</v>
      </c>
      <c r="F8" s="206">
        <v>9382</v>
      </c>
      <c r="G8" s="206">
        <v>3465</v>
      </c>
      <c r="H8" s="206">
        <v>1227</v>
      </c>
    </row>
    <row r="9" spans="1:10" ht="27.95" customHeight="1">
      <c r="A9" s="162" t="s">
        <v>34</v>
      </c>
      <c r="B9" s="204">
        <v>319076.24857090192</v>
      </c>
      <c r="C9" s="204">
        <v>305590</v>
      </c>
      <c r="D9" s="204">
        <v>304783</v>
      </c>
      <c r="E9" s="204">
        <v>806</v>
      </c>
      <c r="F9" s="204">
        <v>1</v>
      </c>
      <c r="G9" s="204">
        <v>0</v>
      </c>
      <c r="H9" s="204">
        <v>0</v>
      </c>
    </row>
    <row r="10" spans="1:10" ht="27.95" customHeight="1">
      <c r="A10" s="160" t="s">
        <v>128</v>
      </c>
      <c r="B10" s="206">
        <v>107164.21584653862</v>
      </c>
      <c r="C10" s="206">
        <v>23569</v>
      </c>
      <c r="D10" s="206">
        <v>8379</v>
      </c>
      <c r="E10" s="206">
        <v>11135</v>
      </c>
      <c r="F10" s="206">
        <v>3015</v>
      </c>
      <c r="G10" s="206">
        <v>1040</v>
      </c>
      <c r="H10" s="206">
        <v>0</v>
      </c>
    </row>
    <row r="11" spans="1:10" ht="27.95" customHeight="1">
      <c r="A11" s="162" t="s">
        <v>39</v>
      </c>
      <c r="B11" s="204">
        <v>29031.040000677152</v>
      </c>
      <c r="C11" s="204">
        <v>2719</v>
      </c>
      <c r="D11" s="204">
        <v>39</v>
      </c>
      <c r="E11" s="204">
        <v>853</v>
      </c>
      <c r="F11" s="204">
        <v>796</v>
      </c>
      <c r="G11" s="204">
        <v>624</v>
      </c>
      <c r="H11" s="204">
        <v>407</v>
      </c>
    </row>
    <row r="12" spans="1:10" ht="27.95" customHeight="1">
      <c r="A12" s="160" t="s">
        <v>426</v>
      </c>
      <c r="B12" s="206">
        <v>194273.33624589402</v>
      </c>
      <c r="C12" s="206">
        <v>12766</v>
      </c>
      <c r="D12" s="206">
        <v>1228</v>
      </c>
      <c r="E12" s="206">
        <v>3277</v>
      </c>
      <c r="F12" s="206">
        <v>1785</v>
      </c>
      <c r="G12" s="206">
        <v>1616</v>
      </c>
      <c r="H12" s="206">
        <v>4860</v>
      </c>
    </row>
    <row r="13" spans="1:10" ht="27.95" customHeight="1">
      <c r="A13" s="162" t="s">
        <v>41</v>
      </c>
      <c r="B13" s="204">
        <v>181351.24998211826</v>
      </c>
      <c r="C13" s="204">
        <v>12284</v>
      </c>
      <c r="D13" s="204">
        <v>40</v>
      </c>
      <c r="E13" s="204">
        <v>1969</v>
      </c>
      <c r="F13" s="204">
        <v>2925</v>
      </c>
      <c r="G13" s="204">
        <v>2824</v>
      </c>
      <c r="H13" s="204">
        <v>4526</v>
      </c>
    </row>
    <row r="14" spans="1:10" ht="27.95" customHeight="1">
      <c r="A14" s="160" t="s">
        <v>425</v>
      </c>
      <c r="B14" s="206">
        <v>27426.479992628108</v>
      </c>
      <c r="C14" s="206">
        <v>4334</v>
      </c>
      <c r="D14" s="206">
        <v>2327</v>
      </c>
      <c r="E14" s="206">
        <v>604</v>
      </c>
      <c r="F14" s="206">
        <v>442</v>
      </c>
      <c r="G14" s="206">
        <v>410</v>
      </c>
      <c r="H14" s="206">
        <v>551</v>
      </c>
    </row>
    <row r="15" spans="1:10" ht="27.95" customHeight="1">
      <c r="A15" s="160"/>
      <c r="B15" s="206"/>
      <c r="C15" s="206"/>
      <c r="D15" s="206"/>
      <c r="E15" s="206"/>
      <c r="F15" s="206"/>
      <c r="G15" s="206"/>
      <c r="H15" s="206"/>
    </row>
    <row r="16" spans="1:10" ht="15">
      <c r="A16" s="63"/>
      <c r="B16" s="63"/>
      <c r="C16" s="63"/>
      <c r="D16" s="63"/>
      <c r="E16" s="63"/>
      <c r="F16" s="63"/>
      <c r="G16" s="63"/>
    </row>
    <row r="17" spans="1:7" ht="15">
      <c r="A17" s="63"/>
      <c r="B17" s="63"/>
      <c r="C17" s="63"/>
      <c r="D17" s="63"/>
      <c r="E17" s="63"/>
      <c r="F17" s="63"/>
      <c r="G17" s="63"/>
    </row>
    <row r="18" spans="1:7" ht="15">
      <c r="A18" s="63"/>
      <c r="B18" s="63"/>
      <c r="C18" s="63"/>
      <c r="D18" s="63"/>
      <c r="E18" s="63"/>
      <c r="F18" s="63"/>
      <c r="G18" s="63"/>
    </row>
    <row r="19" spans="1:7" ht="15">
      <c r="A19" s="63"/>
      <c r="B19" s="63"/>
      <c r="C19" s="63"/>
      <c r="D19" s="63"/>
      <c r="E19" s="63"/>
      <c r="F19" s="63"/>
      <c r="G19" s="63"/>
    </row>
    <row r="20" spans="1:7" ht="15">
      <c r="A20" s="63"/>
      <c r="B20" s="63"/>
      <c r="C20" s="63"/>
      <c r="D20" s="63"/>
      <c r="E20" s="63"/>
      <c r="F20" s="63"/>
      <c r="G20" s="63"/>
    </row>
    <row r="21" spans="1:7" ht="15">
      <c r="A21" s="63"/>
      <c r="B21" s="63"/>
      <c r="C21" s="63"/>
      <c r="D21" s="63"/>
      <c r="E21" s="63"/>
      <c r="F21" s="63"/>
      <c r="G21" s="63"/>
    </row>
    <row r="22" spans="1:7" ht="15">
      <c r="A22" s="63"/>
      <c r="B22" s="63"/>
      <c r="C22" s="63"/>
      <c r="D22" s="63"/>
      <c r="E22" s="63"/>
      <c r="F22" s="63"/>
      <c r="G22" s="63"/>
    </row>
    <row r="23" spans="1:7" ht="15">
      <c r="A23" s="63"/>
      <c r="B23" s="63"/>
      <c r="C23" s="63"/>
      <c r="D23" s="63"/>
      <c r="E23" s="63"/>
      <c r="F23" s="63"/>
      <c r="G23" s="63"/>
    </row>
    <row r="24" spans="1:7" ht="15">
      <c r="A24" s="63"/>
      <c r="B24" s="63"/>
      <c r="C24" s="63"/>
      <c r="D24" s="63"/>
      <c r="E24" s="63"/>
      <c r="F24" s="63"/>
      <c r="G24" s="63"/>
    </row>
    <row r="25" spans="1:7" ht="15">
      <c r="A25" s="63"/>
      <c r="B25" s="63"/>
      <c r="C25" s="63"/>
      <c r="D25" s="63"/>
      <c r="E25" s="63"/>
      <c r="F25" s="63"/>
      <c r="G25" s="63"/>
    </row>
    <row r="26" spans="1:7" ht="15">
      <c r="A26" s="63"/>
      <c r="B26" s="63"/>
      <c r="C26" s="63"/>
      <c r="D26" s="63"/>
      <c r="E26" s="63"/>
      <c r="F26" s="63"/>
      <c r="G26" s="63"/>
    </row>
    <row r="27" spans="1:7" ht="15">
      <c r="A27" s="63"/>
      <c r="B27" s="63"/>
      <c r="C27" s="63"/>
      <c r="D27" s="63"/>
      <c r="E27" s="63"/>
      <c r="F27" s="63"/>
      <c r="G27" s="63"/>
    </row>
    <row r="28" spans="1:7" ht="15">
      <c r="A28" s="63"/>
      <c r="B28" s="63"/>
      <c r="C28" s="63"/>
      <c r="D28" s="63"/>
      <c r="E28" s="63"/>
      <c r="F28" s="63"/>
      <c r="G28" s="63"/>
    </row>
    <row r="29" spans="1:7" ht="15">
      <c r="A29" s="63"/>
      <c r="B29" s="63"/>
      <c r="C29" s="63"/>
      <c r="D29" s="63"/>
      <c r="E29" s="63"/>
      <c r="F29" s="63"/>
      <c r="G29" s="63"/>
    </row>
    <row r="30" spans="1:7" ht="15">
      <c r="A30" s="63"/>
      <c r="B30" s="63"/>
      <c r="C30" s="63"/>
      <c r="D30" s="63"/>
      <c r="E30" s="63"/>
      <c r="F30" s="63"/>
      <c r="G30" s="63"/>
    </row>
    <row r="31" spans="1:7" ht="15">
      <c r="A31" s="63"/>
      <c r="B31" s="63"/>
      <c r="C31" s="63"/>
      <c r="D31" s="63"/>
      <c r="E31" s="63"/>
      <c r="F31" s="63"/>
      <c r="G31" s="63"/>
    </row>
    <row r="32" spans="1:7" ht="15">
      <c r="A32" s="63"/>
      <c r="B32" s="63"/>
      <c r="C32" s="63"/>
      <c r="D32" s="63"/>
      <c r="E32" s="63"/>
      <c r="F32" s="63"/>
      <c r="G32" s="63"/>
    </row>
    <row r="33" spans="1:7" ht="15">
      <c r="A33" s="63"/>
      <c r="B33" s="63"/>
      <c r="C33" s="63"/>
      <c r="D33" s="63"/>
      <c r="E33" s="63"/>
      <c r="F33" s="63"/>
      <c r="G33" s="63"/>
    </row>
    <row r="34" spans="1:7" ht="15">
      <c r="A34" s="63"/>
      <c r="B34" s="63"/>
      <c r="C34" s="63"/>
      <c r="D34" s="63"/>
      <c r="E34" s="63"/>
      <c r="F34" s="63"/>
      <c r="G34" s="63"/>
    </row>
    <row r="35" spans="1:7" ht="15">
      <c r="A35" s="63"/>
      <c r="B35" s="63"/>
      <c r="C35" s="63"/>
      <c r="D35" s="63"/>
      <c r="E35" s="63"/>
      <c r="F35" s="63"/>
      <c r="G35" s="63"/>
    </row>
    <row r="36" spans="1:7" ht="15">
      <c r="A36" s="63"/>
      <c r="B36" s="63"/>
      <c r="C36" s="63"/>
      <c r="D36" s="63"/>
      <c r="E36" s="63"/>
      <c r="F36" s="63"/>
      <c r="G36" s="63"/>
    </row>
    <row r="37" spans="1:7" ht="15">
      <c r="A37" s="63"/>
      <c r="B37" s="63"/>
      <c r="C37" s="63"/>
      <c r="D37" s="63"/>
      <c r="E37" s="63"/>
      <c r="F37" s="63"/>
      <c r="G37" s="63"/>
    </row>
    <row r="38" spans="1:7" ht="15">
      <c r="A38" s="63"/>
      <c r="B38" s="63"/>
      <c r="C38" s="63"/>
      <c r="D38" s="63"/>
      <c r="E38" s="63"/>
      <c r="F38" s="63"/>
      <c r="G38" s="63"/>
    </row>
    <row r="39" spans="1:7" ht="15">
      <c r="A39" s="63"/>
      <c r="B39" s="63"/>
      <c r="C39" s="63"/>
      <c r="D39" s="63"/>
      <c r="E39" s="63"/>
      <c r="F39" s="63"/>
      <c r="G39" s="63"/>
    </row>
    <row r="40" spans="1:7" ht="15">
      <c r="A40" s="63"/>
      <c r="B40" s="63"/>
      <c r="C40" s="63"/>
      <c r="D40" s="63"/>
      <c r="E40" s="63"/>
      <c r="F40" s="63"/>
      <c r="G40" s="63"/>
    </row>
    <row r="41" spans="1:7" ht="15">
      <c r="A41" s="63"/>
      <c r="B41" s="63"/>
      <c r="C41" s="63"/>
      <c r="D41" s="63"/>
      <c r="E41" s="63"/>
      <c r="F41" s="63"/>
      <c r="G41" s="63"/>
    </row>
    <row r="42" spans="1:7" ht="15">
      <c r="A42" s="63"/>
      <c r="B42" s="63"/>
      <c r="C42" s="63"/>
      <c r="D42" s="63"/>
      <c r="E42" s="63"/>
      <c r="F42" s="63"/>
      <c r="G42" s="63"/>
    </row>
    <row r="43" spans="1:7" ht="15">
      <c r="A43" s="63"/>
      <c r="B43" s="63"/>
      <c r="C43" s="63"/>
      <c r="D43" s="63"/>
      <c r="E43" s="63"/>
      <c r="F43" s="63"/>
      <c r="G43" s="63"/>
    </row>
    <row r="44" spans="1:7" ht="15">
      <c r="A44" s="63"/>
      <c r="B44" s="63"/>
      <c r="C44" s="63"/>
      <c r="D44" s="63"/>
      <c r="E44" s="63"/>
      <c r="F44" s="63"/>
      <c r="G44" s="63"/>
    </row>
    <row r="45" spans="1:7" ht="15">
      <c r="A45" s="63"/>
      <c r="B45" s="63"/>
      <c r="C45" s="63"/>
      <c r="D45" s="63"/>
      <c r="E45" s="63"/>
      <c r="F45" s="63"/>
      <c r="G45" s="63"/>
    </row>
    <row r="46" spans="1:7" ht="15">
      <c r="A46" s="63"/>
      <c r="B46" s="63"/>
      <c r="C46" s="63"/>
      <c r="D46" s="63"/>
      <c r="E46" s="63"/>
      <c r="F46" s="63"/>
      <c r="G46" s="63"/>
    </row>
    <row r="47" spans="1:7" ht="15">
      <c r="A47" s="63"/>
      <c r="B47" s="63"/>
      <c r="C47" s="63"/>
      <c r="D47" s="63"/>
      <c r="E47" s="63"/>
      <c r="F47" s="63"/>
      <c r="G47" s="63"/>
    </row>
    <row r="48" spans="1:7" ht="15">
      <c r="A48" s="63"/>
      <c r="B48" s="63"/>
      <c r="C48" s="63"/>
      <c r="D48" s="63"/>
      <c r="E48" s="63"/>
      <c r="F48" s="63"/>
      <c r="G48" s="63"/>
    </row>
    <row r="49" spans="1:7" ht="15">
      <c r="A49" s="63"/>
      <c r="B49" s="63"/>
      <c r="C49" s="63"/>
      <c r="D49" s="63"/>
      <c r="E49" s="63"/>
      <c r="F49" s="63"/>
      <c r="G49" s="63"/>
    </row>
    <row r="50" spans="1:7" ht="15">
      <c r="A50" s="63"/>
      <c r="B50" s="63"/>
      <c r="C50" s="63"/>
      <c r="D50" s="63"/>
      <c r="E50" s="63"/>
      <c r="F50" s="63"/>
      <c r="G50" s="63"/>
    </row>
    <row r="51" spans="1:7" ht="15">
      <c r="A51" s="63"/>
      <c r="B51" s="63"/>
      <c r="C51" s="63"/>
      <c r="D51" s="63"/>
      <c r="E51" s="63"/>
      <c r="F51" s="63"/>
      <c r="G51" s="63"/>
    </row>
    <row r="52" spans="1:7" ht="15">
      <c r="A52" s="63"/>
      <c r="B52" s="63"/>
      <c r="C52" s="63"/>
      <c r="D52" s="63"/>
      <c r="E52" s="63"/>
      <c r="F52" s="63"/>
      <c r="G52" s="63"/>
    </row>
    <row r="53" spans="1:7" ht="15">
      <c r="A53" s="63"/>
      <c r="B53" s="63"/>
      <c r="C53" s="63"/>
      <c r="D53" s="63"/>
      <c r="E53" s="63"/>
      <c r="F53" s="63"/>
      <c r="G53" s="63"/>
    </row>
    <row r="54" spans="1:7" ht="15">
      <c r="A54" s="63"/>
      <c r="B54" s="63"/>
      <c r="C54" s="63"/>
      <c r="D54" s="63"/>
      <c r="E54" s="63"/>
      <c r="F54" s="63"/>
      <c r="G54" s="63"/>
    </row>
    <row r="55" spans="1:7" ht="15">
      <c r="A55" s="63"/>
      <c r="B55" s="63"/>
      <c r="C55" s="63"/>
      <c r="D55" s="63"/>
      <c r="E55" s="63"/>
      <c r="F55" s="63"/>
      <c r="G55" s="63"/>
    </row>
    <row r="56" spans="1:7" ht="15">
      <c r="A56" s="63"/>
      <c r="B56" s="63"/>
      <c r="C56" s="63"/>
      <c r="D56" s="63"/>
      <c r="E56" s="63"/>
      <c r="F56" s="63"/>
      <c r="G56" s="63"/>
    </row>
    <row r="57" spans="1:7" ht="15">
      <c r="A57" s="63"/>
      <c r="B57" s="63"/>
      <c r="C57" s="63"/>
      <c r="D57" s="63"/>
      <c r="E57" s="63"/>
      <c r="F57" s="63"/>
      <c r="G57" s="63"/>
    </row>
    <row r="58" spans="1:7" ht="15">
      <c r="A58" s="63"/>
      <c r="B58" s="63"/>
      <c r="C58" s="63"/>
      <c r="D58" s="63"/>
      <c r="E58" s="63"/>
      <c r="F58" s="63"/>
      <c r="G58" s="63"/>
    </row>
    <row r="59" spans="1:7" ht="15">
      <c r="A59" s="63"/>
      <c r="B59" s="63"/>
      <c r="C59" s="63"/>
      <c r="D59" s="63"/>
      <c r="E59" s="63"/>
      <c r="F59" s="63"/>
      <c r="G59" s="63"/>
    </row>
  </sheetData>
  <mergeCells count="5">
    <mergeCell ref="A4:A5"/>
    <mergeCell ref="B4:B5"/>
    <mergeCell ref="C4:C5"/>
    <mergeCell ref="D4:H4"/>
    <mergeCell ref="A2:H3"/>
  </mergeCells>
  <hyperlinks>
    <hyperlink ref="J7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5" orientation="landscape" r:id="rId1"/>
  <headerFooter>
    <oddFooter xml:space="preserve">&amp;L&amp;"Arial,Normal"&amp;8INSTITUTO NACIONAL DE ESTADISTICA Y CENSOS (INEC), ESTADÍSTICAS DE TRANSPORTE 2013
FUENTE: Agencia Nacional de Tránsito
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tabColor rgb="FF92D050"/>
  </sheetPr>
  <dimension ref="A1:J33"/>
  <sheetViews>
    <sheetView showGridLines="0" view="pageBreakPreview" zoomScale="70" zoomScaleNormal="100" zoomScaleSheetLayoutView="70" zoomScalePageLayoutView="55" workbookViewId="0">
      <selection activeCell="C4" sqref="C4:H5"/>
    </sheetView>
  </sheetViews>
  <sheetFormatPr baseColWidth="10" defaultColWidth="9.77734375" defaultRowHeight="15.75"/>
  <cols>
    <col min="1" max="1" width="18.33203125" style="1" customWidth="1"/>
    <col min="2" max="2" width="17" style="1" customWidth="1"/>
    <col min="3" max="3" width="16.21875" style="1" customWidth="1"/>
    <col min="4" max="7" width="16.109375" style="1" customWidth="1"/>
    <col min="8" max="8" width="16.109375" customWidth="1"/>
  </cols>
  <sheetData>
    <row r="1" spans="1:10" ht="92.25" customHeight="1">
      <c r="A1" s="8"/>
      <c r="B1" s="8"/>
      <c r="C1" s="8"/>
      <c r="D1" s="8"/>
      <c r="E1" s="8"/>
      <c r="F1" s="8"/>
      <c r="G1" s="8"/>
      <c r="H1" s="9"/>
    </row>
    <row r="2" spans="1:10" ht="32.1" customHeight="1">
      <c r="A2" s="495" t="s">
        <v>135</v>
      </c>
      <c r="B2" s="495"/>
      <c r="C2" s="495"/>
      <c r="D2" s="495"/>
      <c r="E2" s="495"/>
      <c r="F2" s="495"/>
      <c r="G2" s="495"/>
      <c r="H2" s="495"/>
    </row>
    <row r="3" spans="1:10" s="1" customFormat="1" ht="32.1" customHeight="1" thickBot="1">
      <c r="A3" s="504"/>
      <c r="B3" s="504"/>
      <c r="C3" s="504"/>
      <c r="D3" s="504"/>
      <c r="E3" s="504"/>
      <c r="F3" s="504"/>
      <c r="G3" s="504"/>
      <c r="H3" s="504"/>
    </row>
    <row r="4" spans="1:10" s="1" customFormat="1" ht="32.1" customHeight="1" thickTop="1" thickBot="1">
      <c r="A4" s="492" t="s">
        <v>6</v>
      </c>
      <c r="B4" s="493" t="s">
        <v>130</v>
      </c>
      <c r="C4" s="493" t="s">
        <v>131</v>
      </c>
      <c r="D4" s="493" t="s">
        <v>136</v>
      </c>
      <c r="E4" s="493"/>
      <c r="F4" s="493"/>
      <c r="G4" s="493"/>
      <c r="H4" s="494"/>
    </row>
    <row r="5" spans="1:10" ht="32.1" customHeight="1" thickTop="1" thickBot="1">
      <c r="A5" s="492"/>
      <c r="B5" s="493"/>
      <c r="C5" s="493"/>
      <c r="D5" s="244" t="s">
        <v>123</v>
      </c>
      <c r="E5" s="244" t="s">
        <v>124</v>
      </c>
      <c r="F5" s="244" t="s">
        <v>125</v>
      </c>
      <c r="G5" s="244" t="s">
        <v>126</v>
      </c>
      <c r="H5" s="230" t="s">
        <v>475</v>
      </c>
    </row>
    <row r="6" spans="1:10" ht="27.95" customHeight="1" thickTop="1">
      <c r="A6" s="5"/>
      <c r="B6" s="269"/>
      <c r="C6" s="270"/>
      <c r="D6" s="270"/>
      <c r="E6" s="270"/>
      <c r="F6" s="6"/>
      <c r="G6" s="4"/>
      <c r="H6" s="119"/>
    </row>
    <row r="7" spans="1:10" s="7" customFormat="1" ht="27.95" customHeight="1">
      <c r="A7" s="158" t="s">
        <v>1</v>
      </c>
      <c r="B7" s="159">
        <v>5343572.0000003399</v>
      </c>
      <c r="C7" s="159">
        <v>1245358</v>
      </c>
      <c r="D7" s="159">
        <v>1219699</v>
      </c>
      <c r="E7" s="159">
        <v>16370</v>
      </c>
      <c r="F7" s="159">
        <v>1238</v>
      </c>
      <c r="G7" s="159">
        <v>3561</v>
      </c>
      <c r="H7" s="159">
        <v>4490</v>
      </c>
      <c r="J7" s="64" t="s">
        <v>354</v>
      </c>
    </row>
    <row r="8" spans="1:10" ht="27.95" customHeight="1">
      <c r="A8" s="160" t="s">
        <v>7</v>
      </c>
      <c r="B8" s="206">
        <v>341374.00000000047</v>
      </c>
      <c r="C8" s="206">
        <v>70327</v>
      </c>
      <c r="D8" s="206">
        <v>69304</v>
      </c>
      <c r="E8" s="206">
        <v>808</v>
      </c>
      <c r="F8" s="161">
        <v>44</v>
      </c>
      <c r="G8" s="161">
        <v>90</v>
      </c>
      <c r="H8" s="161">
        <v>81</v>
      </c>
    </row>
    <row r="9" spans="1:10" ht="27.95" customHeight="1">
      <c r="A9" s="162" t="s">
        <v>8</v>
      </c>
      <c r="B9" s="204">
        <v>34648.000000000015</v>
      </c>
      <c r="C9" s="204">
        <v>7578</v>
      </c>
      <c r="D9" s="204">
        <v>7378</v>
      </c>
      <c r="E9" s="204">
        <v>92</v>
      </c>
      <c r="F9" s="163">
        <v>12</v>
      </c>
      <c r="G9" s="164">
        <v>37</v>
      </c>
      <c r="H9" s="163">
        <v>59</v>
      </c>
    </row>
    <row r="10" spans="1:10" ht="27.95" customHeight="1">
      <c r="A10" s="165" t="s">
        <v>9</v>
      </c>
      <c r="B10" s="271">
        <v>105760.99999999942</v>
      </c>
      <c r="C10" s="271">
        <v>23946</v>
      </c>
      <c r="D10" s="271">
        <v>23451</v>
      </c>
      <c r="E10" s="271">
        <v>309</v>
      </c>
      <c r="F10" s="166">
        <v>37</v>
      </c>
      <c r="G10" s="161">
        <v>105</v>
      </c>
      <c r="H10" s="166">
        <v>44</v>
      </c>
    </row>
    <row r="11" spans="1:10" ht="27.95" customHeight="1">
      <c r="A11" s="162" t="s">
        <v>10</v>
      </c>
      <c r="B11" s="204">
        <v>58950.00000000024</v>
      </c>
      <c r="C11" s="204">
        <v>12901</v>
      </c>
      <c r="D11" s="204">
        <v>12701</v>
      </c>
      <c r="E11" s="204">
        <v>98</v>
      </c>
      <c r="F11" s="163">
        <v>11</v>
      </c>
      <c r="G11" s="164">
        <v>40</v>
      </c>
      <c r="H11" s="163">
        <v>51</v>
      </c>
    </row>
    <row r="12" spans="1:10" ht="27.95" customHeight="1">
      <c r="A12" s="165" t="s">
        <v>12</v>
      </c>
      <c r="B12" s="271">
        <v>138054.99999999834</v>
      </c>
      <c r="C12" s="271">
        <v>27274</v>
      </c>
      <c r="D12" s="271">
        <v>26488</v>
      </c>
      <c r="E12" s="271">
        <v>473</v>
      </c>
      <c r="F12" s="166">
        <v>23</v>
      </c>
      <c r="G12" s="161">
        <v>151</v>
      </c>
      <c r="H12" s="166">
        <v>139</v>
      </c>
    </row>
    <row r="13" spans="1:10" ht="27.95" customHeight="1">
      <c r="A13" s="162" t="s">
        <v>11</v>
      </c>
      <c r="B13" s="204">
        <v>133206.00000000044</v>
      </c>
      <c r="C13" s="204">
        <v>32368</v>
      </c>
      <c r="D13" s="204">
        <v>31737</v>
      </c>
      <c r="E13" s="204">
        <v>409</v>
      </c>
      <c r="F13" s="163">
        <v>13</v>
      </c>
      <c r="G13" s="164">
        <v>81</v>
      </c>
      <c r="H13" s="163">
        <v>128</v>
      </c>
    </row>
    <row r="14" spans="1:10" ht="27.95" customHeight="1">
      <c r="A14" s="160" t="s">
        <v>13</v>
      </c>
      <c r="B14" s="206">
        <v>154008.99999999849</v>
      </c>
      <c r="C14" s="206">
        <v>50156</v>
      </c>
      <c r="D14" s="206">
        <v>49488</v>
      </c>
      <c r="E14" s="206">
        <v>470</v>
      </c>
      <c r="F14" s="161">
        <v>35</v>
      </c>
      <c r="G14" s="161">
        <v>93</v>
      </c>
      <c r="H14" s="161">
        <v>70</v>
      </c>
    </row>
    <row r="15" spans="1:10" ht="27.95" customHeight="1">
      <c r="A15" s="162" t="s">
        <v>14</v>
      </c>
      <c r="B15" s="204">
        <v>85463.999999999709</v>
      </c>
      <c r="C15" s="204">
        <v>29170</v>
      </c>
      <c r="D15" s="204">
        <v>28642</v>
      </c>
      <c r="E15" s="204">
        <v>294</v>
      </c>
      <c r="F15" s="163">
        <v>44</v>
      </c>
      <c r="G15" s="164">
        <v>70</v>
      </c>
      <c r="H15" s="163">
        <v>120</v>
      </c>
    </row>
    <row r="16" spans="1:10" ht="27.95" customHeight="1">
      <c r="A16" s="165" t="s">
        <v>26</v>
      </c>
      <c r="B16" s="180">
        <v>1213.9999999999993</v>
      </c>
      <c r="C16" s="166">
        <v>451</v>
      </c>
      <c r="D16" s="166">
        <v>428</v>
      </c>
      <c r="E16" s="166">
        <v>14</v>
      </c>
      <c r="F16" s="166">
        <v>9</v>
      </c>
      <c r="G16" s="161">
        <v>0</v>
      </c>
      <c r="H16" s="166">
        <v>0</v>
      </c>
    </row>
    <row r="17" spans="1:8" ht="27.95" customHeight="1">
      <c r="A17" s="162" t="s">
        <v>15</v>
      </c>
      <c r="B17" s="179">
        <v>1520350.9999999993</v>
      </c>
      <c r="C17" s="163">
        <v>338045</v>
      </c>
      <c r="D17" s="163">
        <v>329618</v>
      </c>
      <c r="E17" s="163">
        <v>5446</v>
      </c>
      <c r="F17" s="163">
        <v>365</v>
      </c>
      <c r="G17" s="164">
        <v>919</v>
      </c>
      <c r="H17" s="163">
        <v>1697</v>
      </c>
    </row>
    <row r="18" spans="1:8" ht="27.95" customHeight="1">
      <c r="A18" s="165" t="s">
        <v>16</v>
      </c>
      <c r="B18" s="180">
        <v>153624.00000000041</v>
      </c>
      <c r="C18" s="166">
        <v>32445</v>
      </c>
      <c r="D18" s="166">
        <v>31668</v>
      </c>
      <c r="E18" s="166">
        <v>453</v>
      </c>
      <c r="F18" s="166">
        <v>27</v>
      </c>
      <c r="G18" s="161">
        <v>117</v>
      </c>
      <c r="H18" s="166">
        <v>180</v>
      </c>
    </row>
    <row r="19" spans="1:8" ht="27.95" customHeight="1">
      <c r="A19" s="162" t="s">
        <v>608</v>
      </c>
      <c r="B19" s="179">
        <v>121541.00000000025</v>
      </c>
      <c r="C19" s="163">
        <v>26587</v>
      </c>
      <c r="D19" s="163">
        <v>26175</v>
      </c>
      <c r="E19" s="163">
        <v>240</v>
      </c>
      <c r="F19" s="163">
        <v>38</v>
      </c>
      <c r="G19" s="164">
        <v>95</v>
      </c>
      <c r="H19" s="163">
        <v>39</v>
      </c>
    </row>
    <row r="20" spans="1:8" ht="27.95" customHeight="1">
      <c r="A20" s="160" t="s">
        <v>18</v>
      </c>
      <c r="B20" s="161">
        <v>134580.99999999939</v>
      </c>
      <c r="C20" s="161">
        <v>62214</v>
      </c>
      <c r="D20" s="161">
        <v>61488</v>
      </c>
      <c r="E20" s="161">
        <v>384</v>
      </c>
      <c r="F20" s="161">
        <v>39</v>
      </c>
      <c r="G20" s="161">
        <v>156</v>
      </c>
      <c r="H20" s="161">
        <v>147</v>
      </c>
    </row>
    <row r="21" spans="1:8" ht="27.95" customHeight="1">
      <c r="A21" s="162" t="s">
        <v>19</v>
      </c>
      <c r="B21" s="179">
        <v>370447.99999999936</v>
      </c>
      <c r="C21" s="163">
        <v>100136</v>
      </c>
      <c r="D21" s="163">
        <v>97541</v>
      </c>
      <c r="E21" s="163">
        <v>1160</v>
      </c>
      <c r="F21" s="163">
        <v>73</v>
      </c>
      <c r="G21" s="164">
        <v>621</v>
      </c>
      <c r="H21" s="163">
        <v>741</v>
      </c>
    </row>
    <row r="22" spans="1:8" ht="39.75" customHeight="1">
      <c r="A22" s="169" t="s">
        <v>20</v>
      </c>
      <c r="B22" s="180">
        <v>18928.999999999953</v>
      </c>
      <c r="C22" s="166">
        <v>4757</v>
      </c>
      <c r="D22" s="166">
        <v>4647</v>
      </c>
      <c r="E22" s="166">
        <v>45</v>
      </c>
      <c r="F22" s="166">
        <v>13</v>
      </c>
      <c r="G22" s="161">
        <v>44</v>
      </c>
      <c r="H22" s="166">
        <v>8</v>
      </c>
    </row>
    <row r="23" spans="1:8" ht="27.95" customHeight="1">
      <c r="A23" s="162" t="s">
        <v>21</v>
      </c>
      <c r="B23" s="179">
        <v>13839</v>
      </c>
      <c r="C23" s="163">
        <v>3567</v>
      </c>
      <c r="D23" s="163">
        <v>3474</v>
      </c>
      <c r="E23" s="163">
        <v>51</v>
      </c>
      <c r="F23" s="163">
        <v>9</v>
      </c>
      <c r="G23" s="164">
        <v>16</v>
      </c>
      <c r="H23" s="163">
        <v>17</v>
      </c>
    </row>
    <row r="24" spans="1:8" ht="27.95" customHeight="1">
      <c r="A24" s="165" t="s">
        <v>28</v>
      </c>
      <c r="B24" s="180">
        <v>20824.999999999945</v>
      </c>
      <c r="C24" s="166">
        <v>7783</v>
      </c>
      <c r="D24" s="166">
        <v>7595</v>
      </c>
      <c r="E24" s="166">
        <v>99</v>
      </c>
      <c r="F24" s="166">
        <v>37</v>
      </c>
      <c r="G24" s="161">
        <v>33</v>
      </c>
      <c r="H24" s="166">
        <v>19</v>
      </c>
    </row>
    <row r="25" spans="1:8" ht="27.95" customHeight="1">
      <c r="A25" s="162" t="s">
        <v>22</v>
      </c>
      <c r="B25" s="179">
        <v>24658.000000000091</v>
      </c>
      <c r="C25" s="163">
        <v>5790</v>
      </c>
      <c r="D25" s="163">
        <v>5651</v>
      </c>
      <c r="E25" s="163">
        <v>88</v>
      </c>
      <c r="F25" s="163">
        <v>10</v>
      </c>
      <c r="G25" s="164">
        <v>18</v>
      </c>
      <c r="H25" s="163">
        <v>23</v>
      </c>
    </row>
    <row r="26" spans="1:8" ht="27.95" customHeight="1">
      <c r="A26" s="160" t="s">
        <v>23</v>
      </c>
      <c r="B26" s="161">
        <v>1497256.9999999432</v>
      </c>
      <c r="C26" s="161">
        <v>306162</v>
      </c>
      <c r="D26" s="161">
        <v>300908</v>
      </c>
      <c r="E26" s="161">
        <v>4119</v>
      </c>
      <c r="F26" s="161">
        <v>296</v>
      </c>
      <c r="G26" s="161">
        <v>374</v>
      </c>
      <c r="H26" s="161">
        <v>465</v>
      </c>
    </row>
    <row r="27" spans="1:8" ht="27.95" customHeight="1">
      <c r="A27" s="162" t="s">
        <v>30</v>
      </c>
      <c r="B27" s="179">
        <v>41933.999999999942</v>
      </c>
      <c r="C27" s="163">
        <v>11412</v>
      </c>
      <c r="D27" s="163">
        <v>11068</v>
      </c>
      <c r="E27" s="163">
        <v>104</v>
      </c>
      <c r="F27" s="163">
        <v>20</v>
      </c>
      <c r="G27" s="164">
        <v>107</v>
      </c>
      <c r="H27" s="163">
        <v>113</v>
      </c>
    </row>
    <row r="28" spans="1:8" ht="52.5" customHeight="1">
      <c r="A28" s="169" t="s">
        <v>609</v>
      </c>
      <c r="B28" s="180">
        <v>70808.999999999724</v>
      </c>
      <c r="C28" s="166">
        <v>23929</v>
      </c>
      <c r="D28" s="166">
        <v>23537</v>
      </c>
      <c r="E28" s="166">
        <v>206</v>
      </c>
      <c r="F28" s="166">
        <v>6</v>
      </c>
      <c r="G28" s="161">
        <v>100</v>
      </c>
      <c r="H28" s="166">
        <v>80</v>
      </c>
    </row>
    <row r="29" spans="1:8" ht="27.95" customHeight="1">
      <c r="A29" s="162" t="s">
        <v>27</v>
      </c>
      <c r="B29" s="179">
        <v>34398.999999999942</v>
      </c>
      <c r="C29" s="163">
        <v>15828</v>
      </c>
      <c r="D29" s="163">
        <v>15557</v>
      </c>
      <c r="E29" s="163">
        <v>118</v>
      </c>
      <c r="F29" s="163">
        <v>36</v>
      </c>
      <c r="G29" s="164">
        <v>81</v>
      </c>
      <c r="H29" s="163">
        <v>36</v>
      </c>
    </row>
    <row r="30" spans="1:8" ht="27.95" customHeight="1">
      <c r="A30" s="165" t="s">
        <v>24</v>
      </c>
      <c r="B30" s="180">
        <v>253110.99999999898</v>
      </c>
      <c r="C30" s="166">
        <v>49320</v>
      </c>
      <c r="D30" s="166">
        <v>48044</v>
      </c>
      <c r="E30" s="166">
        <v>843</v>
      </c>
      <c r="F30" s="166">
        <v>23</v>
      </c>
      <c r="G30" s="161">
        <v>184</v>
      </c>
      <c r="H30" s="166">
        <v>226</v>
      </c>
    </row>
    <row r="31" spans="1:8" ht="27.95" customHeight="1">
      <c r="A31" s="162" t="s">
        <v>25</v>
      </c>
      <c r="B31" s="179">
        <v>14585.000000000031</v>
      </c>
      <c r="C31" s="163">
        <v>3212</v>
      </c>
      <c r="D31" s="163">
        <v>3111</v>
      </c>
      <c r="E31" s="163">
        <v>47</v>
      </c>
      <c r="F31" s="163">
        <v>18</v>
      </c>
      <c r="G31" s="164">
        <v>29</v>
      </c>
      <c r="H31" s="163">
        <v>7</v>
      </c>
    </row>
    <row r="32" spans="1:8" ht="27.95" customHeight="1">
      <c r="A32" s="165"/>
      <c r="B32" s="165"/>
      <c r="C32" s="166"/>
      <c r="D32" s="175"/>
      <c r="E32" s="175"/>
      <c r="F32" s="175"/>
      <c r="G32" s="172"/>
      <c r="H32" s="175"/>
    </row>
    <row r="33" spans="1:7" ht="15">
      <c r="A33" s="63"/>
      <c r="B33" s="63"/>
      <c r="C33" s="63"/>
      <c r="D33" s="63"/>
      <c r="E33" s="63"/>
      <c r="F33" s="63"/>
      <c r="G33" s="63"/>
    </row>
  </sheetData>
  <mergeCells count="5">
    <mergeCell ref="A4:A5"/>
    <mergeCell ref="B4:B5"/>
    <mergeCell ref="C4:C5"/>
    <mergeCell ref="D4:H4"/>
    <mergeCell ref="A2:H3"/>
  </mergeCells>
  <hyperlinks>
    <hyperlink ref="J7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5" orientation="landscape" r:id="rId1"/>
  <headerFooter>
    <oddFooter xml:space="preserve">&amp;L&amp;"Arial,Normal"&amp;8INSTITUTO NACIONAL DE ESTADISTICA Y CENSOS (INEC), ESTADÍSTICAS DE TRANSPORTE 2013
FUENTE: Agencia Nacional de Tránsito
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tabColor theme="6"/>
  </sheetPr>
  <dimension ref="A1:J46"/>
  <sheetViews>
    <sheetView showGridLines="0" view="pageBreakPreview" zoomScale="70" zoomScaleNormal="100" zoomScaleSheetLayoutView="70" zoomScalePageLayoutView="70" workbookViewId="0">
      <selection activeCell="C4" sqref="C4:H5"/>
    </sheetView>
  </sheetViews>
  <sheetFormatPr baseColWidth="10" defaultColWidth="9.77734375" defaultRowHeight="15.75"/>
  <cols>
    <col min="1" max="1" width="20.5546875" style="1" customWidth="1"/>
    <col min="2" max="2" width="15.33203125" style="1" customWidth="1"/>
    <col min="3" max="7" width="16" style="1" customWidth="1"/>
    <col min="8" max="8" width="16" customWidth="1"/>
  </cols>
  <sheetData>
    <row r="1" spans="1:10" ht="92.25" customHeight="1">
      <c r="A1" s="8"/>
      <c r="B1" s="8"/>
      <c r="C1" s="8"/>
      <c r="D1" s="8"/>
      <c r="E1" s="8"/>
      <c r="F1" s="8"/>
      <c r="G1" s="8"/>
      <c r="H1" s="9"/>
    </row>
    <row r="2" spans="1:10" ht="32.1" customHeight="1">
      <c r="A2" s="495" t="s">
        <v>137</v>
      </c>
      <c r="B2" s="495"/>
      <c r="C2" s="495"/>
      <c r="D2" s="495"/>
      <c r="E2" s="495"/>
      <c r="F2" s="495"/>
      <c r="G2" s="495"/>
      <c r="H2" s="495"/>
    </row>
    <row r="3" spans="1:10" s="1" customFormat="1" ht="32.1" customHeight="1" thickBot="1">
      <c r="A3" s="504"/>
      <c r="B3" s="504"/>
      <c r="C3" s="504"/>
      <c r="D3" s="504"/>
      <c r="E3" s="504"/>
      <c r="F3" s="504"/>
      <c r="G3" s="504"/>
      <c r="H3" s="504"/>
    </row>
    <row r="4" spans="1:10" s="1" customFormat="1" ht="32.1" customHeight="1" thickTop="1" thickBot="1">
      <c r="A4" s="492" t="s">
        <v>6</v>
      </c>
      <c r="B4" s="493" t="s">
        <v>134</v>
      </c>
      <c r="C4" s="493" t="s">
        <v>131</v>
      </c>
      <c r="D4" s="493" t="s">
        <v>138</v>
      </c>
      <c r="E4" s="493"/>
      <c r="F4" s="493"/>
      <c r="G4" s="493"/>
      <c r="H4" s="494"/>
    </row>
    <row r="5" spans="1:10" ht="32.1" customHeight="1" thickTop="1" thickBot="1">
      <c r="A5" s="492"/>
      <c r="B5" s="493"/>
      <c r="C5" s="493"/>
      <c r="D5" s="244" t="s">
        <v>132</v>
      </c>
      <c r="E5" s="244" t="s">
        <v>133</v>
      </c>
      <c r="F5" s="244" t="s">
        <v>472</v>
      </c>
      <c r="G5" s="244" t="s">
        <v>473</v>
      </c>
      <c r="H5" s="230" t="s">
        <v>474</v>
      </c>
    </row>
    <row r="6" spans="1:10" ht="27.95" customHeight="1" thickTop="1">
      <c r="A6" s="5"/>
      <c r="B6" s="269"/>
      <c r="C6" s="270"/>
      <c r="D6" s="270"/>
      <c r="E6" s="270"/>
      <c r="F6" s="6"/>
      <c r="G6" s="4"/>
      <c r="H6" s="119"/>
    </row>
    <row r="7" spans="1:10" s="7" customFormat="1" ht="27.95" customHeight="1">
      <c r="A7" s="158" t="s">
        <v>1</v>
      </c>
      <c r="B7" s="159">
        <v>1247151.366471376</v>
      </c>
      <c r="C7" s="159">
        <v>472528</v>
      </c>
      <c r="D7" s="159">
        <v>387223</v>
      </c>
      <c r="E7" s="159">
        <v>45409</v>
      </c>
      <c r="F7" s="178">
        <v>18346</v>
      </c>
      <c r="G7" s="178">
        <v>9979</v>
      </c>
      <c r="H7" s="178">
        <v>11571</v>
      </c>
      <c r="J7" s="64" t="s">
        <v>354</v>
      </c>
    </row>
    <row r="8" spans="1:10" ht="27.95" customHeight="1">
      <c r="A8" s="167" t="s">
        <v>7</v>
      </c>
      <c r="B8" s="206">
        <v>60102.34597325357</v>
      </c>
      <c r="C8" s="206">
        <v>29586</v>
      </c>
      <c r="D8" s="206">
        <v>26421</v>
      </c>
      <c r="E8" s="206">
        <v>1638</v>
      </c>
      <c r="F8" s="161">
        <v>665</v>
      </c>
      <c r="G8" s="161">
        <v>359</v>
      </c>
      <c r="H8" s="161">
        <v>503</v>
      </c>
    </row>
    <row r="9" spans="1:10" ht="27.95" customHeight="1">
      <c r="A9" s="168" t="s">
        <v>8</v>
      </c>
      <c r="B9" s="204">
        <v>13279.020000100183</v>
      </c>
      <c r="C9" s="204">
        <v>5565</v>
      </c>
      <c r="D9" s="204">
        <v>4598</v>
      </c>
      <c r="E9" s="204">
        <v>496</v>
      </c>
      <c r="F9" s="163">
        <v>290</v>
      </c>
      <c r="G9" s="164">
        <v>123</v>
      </c>
      <c r="H9" s="163">
        <v>58</v>
      </c>
    </row>
    <row r="10" spans="1:10" ht="27.95" customHeight="1">
      <c r="A10" s="169" t="s">
        <v>9</v>
      </c>
      <c r="B10" s="271">
        <v>44964.940019428584</v>
      </c>
      <c r="C10" s="271">
        <v>16146</v>
      </c>
      <c r="D10" s="271">
        <v>13229</v>
      </c>
      <c r="E10" s="271">
        <v>1502</v>
      </c>
      <c r="F10" s="166">
        <v>575</v>
      </c>
      <c r="G10" s="161">
        <v>381</v>
      </c>
      <c r="H10" s="166">
        <v>459</v>
      </c>
    </row>
    <row r="11" spans="1:10" ht="27.95" customHeight="1">
      <c r="A11" s="168" t="s">
        <v>10</v>
      </c>
      <c r="B11" s="204">
        <v>20476.640007495895</v>
      </c>
      <c r="C11" s="204">
        <v>6417</v>
      </c>
      <c r="D11" s="204">
        <v>4835</v>
      </c>
      <c r="E11" s="204">
        <v>962</v>
      </c>
      <c r="F11" s="163">
        <v>208</v>
      </c>
      <c r="G11" s="164">
        <v>227</v>
      </c>
      <c r="H11" s="163">
        <v>185</v>
      </c>
    </row>
    <row r="12" spans="1:10" ht="27.95" customHeight="1">
      <c r="A12" s="167" t="s">
        <v>12</v>
      </c>
      <c r="B12" s="206">
        <v>36766.358006238865</v>
      </c>
      <c r="C12" s="206">
        <v>16237</v>
      </c>
      <c r="D12" s="206">
        <v>13842</v>
      </c>
      <c r="E12" s="206">
        <v>1322</v>
      </c>
      <c r="F12" s="161">
        <v>498</v>
      </c>
      <c r="G12" s="161">
        <v>354</v>
      </c>
      <c r="H12" s="161">
        <v>221</v>
      </c>
    </row>
    <row r="13" spans="1:10" ht="27.95" customHeight="1">
      <c r="A13" s="168" t="s">
        <v>11</v>
      </c>
      <c r="B13" s="204">
        <v>78102.063997447607</v>
      </c>
      <c r="C13" s="204">
        <v>22647</v>
      </c>
      <c r="D13" s="204">
        <v>17884</v>
      </c>
      <c r="E13" s="204">
        <v>1979</v>
      </c>
      <c r="F13" s="163">
        <v>986</v>
      </c>
      <c r="G13" s="164">
        <v>689</v>
      </c>
      <c r="H13" s="163">
        <v>1109</v>
      </c>
    </row>
    <row r="14" spans="1:10" ht="27.95" customHeight="1">
      <c r="A14" s="167" t="s">
        <v>13</v>
      </c>
      <c r="B14" s="206">
        <v>66178.093965351261</v>
      </c>
      <c r="C14" s="206">
        <v>23742</v>
      </c>
      <c r="D14" s="206">
        <v>18956</v>
      </c>
      <c r="E14" s="206">
        <v>2664</v>
      </c>
      <c r="F14" s="161">
        <v>1008</v>
      </c>
      <c r="G14" s="161">
        <v>486</v>
      </c>
      <c r="H14" s="161">
        <v>628</v>
      </c>
    </row>
    <row r="15" spans="1:10" ht="27.95" customHeight="1">
      <c r="A15" s="168" t="s">
        <v>14</v>
      </c>
      <c r="B15" s="204">
        <v>36645.680005848459</v>
      </c>
      <c r="C15" s="204">
        <v>12465</v>
      </c>
      <c r="D15" s="204">
        <v>9387</v>
      </c>
      <c r="E15" s="204">
        <v>1930</v>
      </c>
      <c r="F15" s="163">
        <v>573</v>
      </c>
      <c r="G15" s="164">
        <v>275</v>
      </c>
      <c r="H15" s="163">
        <v>300</v>
      </c>
    </row>
    <row r="16" spans="1:10" ht="27.95" customHeight="1">
      <c r="A16" s="167" t="s">
        <v>26</v>
      </c>
      <c r="B16" s="161">
        <v>602.69999980926536</v>
      </c>
      <c r="C16" s="161">
        <v>374</v>
      </c>
      <c r="D16" s="161">
        <v>330</v>
      </c>
      <c r="E16" s="161">
        <v>37</v>
      </c>
      <c r="F16" s="161">
        <v>2</v>
      </c>
      <c r="G16" s="161">
        <v>4</v>
      </c>
      <c r="H16" s="161">
        <v>1</v>
      </c>
    </row>
    <row r="17" spans="1:8" ht="27.95" customHeight="1">
      <c r="A17" s="168" t="s">
        <v>15</v>
      </c>
      <c r="B17" s="163">
        <v>282550.27057343454</v>
      </c>
      <c r="C17" s="163">
        <v>99093</v>
      </c>
      <c r="D17" s="163">
        <v>77339</v>
      </c>
      <c r="E17" s="163">
        <v>11467</v>
      </c>
      <c r="F17" s="163">
        <v>5468</v>
      </c>
      <c r="G17" s="164">
        <v>2367</v>
      </c>
      <c r="H17" s="163">
        <v>2452</v>
      </c>
    </row>
    <row r="18" spans="1:8" ht="27.95" customHeight="1">
      <c r="A18" s="167" t="s">
        <v>16</v>
      </c>
      <c r="B18" s="161">
        <v>31378.534010231378</v>
      </c>
      <c r="C18" s="161">
        <v>13415</v>
      </c>
      <c r="D18" s="161">
        <v>11356</v>
      </c>
      <c r="E18" s="161">
        <v>1261</v>
      </c>
      <c r="F18" s="161">
        <v>334</v>
      </c>
      <c r="G18" s="161">
        <v>217</v>
      </c>
      <c r="H18" s="161">
        <v>247</v>
      </c>
    </row>
    <row r="19" spans="1:8" ht="27.95" customHeight="1">
      <c r="A19" s="168" t="s">
        <v>608</v>
      </c>
      <c r="B19" s="163">
        <v>34414.143989145785</v>
      </c>
      <c r="C19" s="163">
        <v>14992</v>
      </c>
      <c r="D19" s="163">
        <v>12922</v>
      </c>
      <c r="E19" s="163">
        <v>1018</v>
      </c>
      <c r="F19" s="163">
        <v>432</v>
      </c>
      <c r="G19" s="164">
        <v>320</v>
      </c>
      <c r="H19" s="163">
        <v>300</v>
      </c>
    </row>
    <row r="20" spans="1:8" ht="27.95" customHeight="1">
      <c r="A20" s="167" t="s">
        <v>18</v>
      </c>
      <c r="B20" s="161">
        <v>62858.969993590894</v>
      </c>
      <c r="C20" s="161">
        <v>20704</v>
      </c>
      <c r="D20" s="161">
        <v>15726</v>
      </c>
      <c r="E20" s="161">
        <v>2859</v>
      </c>
      <c r="F20" s="161">
        <v>1106</v>
      </c>
      <c r="G20" s="161">
        <v>529</v>
      </c>
      <c r="H20" s="161">
        <v>484</v>
      </c>
    </row>
    <row r="21" spans="1:8" ht="27.95" customHeight="1">
      <c r="A21" s="168" t="s">
        <v>19</v>
      </c>
      <c r="B21" s="163">
        <v>129356.32599044648</v>
      </c>
      <c r="C21" s="163">
        <v>47671</v>
      </c>
      <c r="D21" s="163">
        <v>39073</v>
      </c>
      <c r="E21" s="163">
        <v>4740</v>
      </c>
      <c r="F21" s="163">
        <v>1666</v>
      </c>
      <c r="G21" s="164">
        <v>821</v>
      </c>
      <c r="H21" s="163">
        <v>1371</v>
      </c>
    </row>
    <row r="22" spans="1:8" ht="27.95" customHeight="1">
      <c r="A22" s="167" t="s">
        <v>20</v>
      </c>
      <c r="B22" s="161">
        <v>8145.2399971485147</v>
      </c>
      <c r="C22" s="161">
        <v>2935</v>
      </c>
      <c r="D22" s="161">
        <v>2423</v>
      </c>
      <c r="E22" s="161">
        <v>207</v>
      </c>
      <c r="F22" s="161">
        <v>116</v>
      </c>
      <c r="G22" s="161">
        <v>104</v>
      </c>
      <c r="H22" s="161">
        <v>85</v>
      </c>
    </row>
    <row r="23" spans="1:8" ht="27.95" customHeight="1">
      <c r="A23" s="168" t="s">
        <v>21</v>
      </c>
      <c r="B23" s="163">
        <v>4329.4499993324189</v>
      </c>
      <c r="C23" s="163">
        <v>1894</v>
      </c>
      <c r="D23" s="163">
        <v>1668</v>
      </c>
      <c r="E23" s="163">
        <v>79</v>
      </c>
      <c r="F23" s="163">
        <v>55</v>
      </c>
      <c r="G23" s="164">
        <v>36</v>
      </c>
      <c r="H23" s="163">
        <v>56</v>
      </c>
    </row>
    <row r="24" spans="1:8" ht="27.95" customHeight="1">
      <c r="A24" s="167" t="s">
        <v>28</v>
      </c>
      <c r="B24" s="161">
        <v>19942.335997402726</v>
      </c>
      <c r="C24" s="161">
        <v>4462</v>
      </c>
      <c r="D24" s="161">
        <v>3222</v>
      </c>
      <c r="E24" s="161">
        <v>511</v>
      </c>
      <c r="F24" s="161">
        <v>212</v>
      </c>
      <c r="G24" s="161">
        <v>129</v>
      </c>
      <c r="H24" s="161">
        <v>388</v>
      </c>
    </row>
    <row r="25" spans="1:8" ht="27.95" customHeight="1">
      <c r="A25" s="168" t="s">
        <v>22</v>
      </c>
      <c r="B25" s="163">
        <v>6752.1100003719484</v>
      </c>
      <c r="C25" s="163">
        <v>2501</v>
      </c>
      <c r="D25" s="163">
        <v>1990</v>
      </c>
      <c r="E25" s="163">
        <v>288</v>
      </c>
      <c r="F25" s="163">
        <v>90</v>
      </c>
      <c r="G25" s="164">
        <v>44</v>
      </c>
      <c r="H25" s="163">
        <v>89</v>
      </c>
    </row>
    <row r="26" spans="1:8" ht="28.5" customHeight="1">
      <c r="A26" s="167" t="s">
        <v>23</v>
      </c>
      <c r="B26" s="161">
        <v>187748.43396144806</v>
      </c>
      <c r="C26" s="161">
        <v>81696</v>
      </c>
      <c r="D26" s="161">
        <v>70238</v>
      </c>
      <c r="E26" s="161">
        <v>6022</v>
      </c>
      <c r="F26" s="161">
        <v>2272</v>
      </c>
      <c r="G26" s="161">
        <v>1528</v>
      </c>
      <c r="H26" s="161">
        <v>1636</v>
      </c>
    </row>
    <row r="27" spans="1:8" ht="27.95" customHeight="1">
      <c r="A27" s="168" t="s">
        <v>30</v>
      </c>
      <c r="B27" s="163">
        <v>5756.196001052851</v>
      </c>
      <c r="C27" s="163">
        <v>2186</v>
      </c>
      <c r="D27" s="163">
        <v>1785</v>
      </c>
      <c r="E27" s="163">
        <v>192</v>
      </c>
      <c r="F27" s="163">
        <v>98</v>
      </c>
      <c r="G27" s="164">
        <v>57</v>
      </c>
      <c r="H27" s="163">
        <v>54</v>
      </c>
    </row>
    <row r="28" spans="1:8" ht="41.25" customHeight="1">
      <c r="A28" s="167" t="s">
        <v>609</v>
      </c>
      <c r="B28" s="161">
        <v>26166.517996191968</v>
      </c>
      <c r="C28" s="161">
        <v>8764</v>
      </c>
      <c r="D28" s="161">
        <v>6862</v>
      </c>
      <c r="E28" s="161">
        <v>974</v>
      </c>
      <c r="F28" s="161">
        <v>482</v>
      </c>
      <c r="G28" s="161">
        <v>195</v>
      </c>
      <c r="H28" s="161">
        <v>251</v>
      </c>
    </row>
    <row r="29" spans="1:8" ht="27.95" customHeight="1">
      <c r="A29" s="168" t="s">
        <v>27</v>
      </c>
      <c r="B29" s="163">
        <v>18593.060000836856</v>
      </c>
      <c r="C29" s="163">
        <v>5259</v>
      </c>
      <c r="D29" s="163">
        <v>3892</v>
      </c>
      <c r="E29" s="163">
        <v>700</v>
      </c>
      <c r="F29" s="163">
        <v>261</v>
      </c>
      <c r="G29" s="164">
        <v>134</v>
      </c>
      <c r="H29" s="163">
        <v>272</v>
      </c>
    </row>
    <row r="30" spans="1:8" ht="27.95" customHeight="1">
      <c r="A30" s="167" t="s">
        <v>24</v>
      </c>
      <c r="B30" s="161">
        <v>65388.037987768694</v>
      </c>
      <c r="C30" s="161">
        <v>31374</v>
      </c>
      <c r="D30" s="161">
        <v>27304</v>
      </c>
      <c r="E30" s="161">
        <v>2340</v>
      </c>
      <c r="F30" s="161">
        <v>843</v>
      </c>
      <c r="G30" s="161">
        <v>536</v>
      </c>
      <c r="H30" s="161">
        <v>351</v>
      </c>
    </row>
    <row r="31" spans="1:8" ht="27.95" customHeight="1">
      <c r="A31" s="168" t="s">
        <v>25</v>
      </c>
      <c r="B31" s="163">
        <v>6653.8979979753403</v>
      </c>
      <c r="C31" s="163">
        <v>2403</v>
      </c>
      <c r="D31" s="163">
        <v>1941</v>
      </c>
      <c r="E31" s="163">
        <v>221</v>
      </c>
      <c r="F31" s="163">
        <v>106</v>
      </c>
      <c r="G31" s="164">
        <v>64</v>
      </c>
      <c r="H31" s="163">
        <v>71</v>
      </c>
    </row>
    <row r="32" spans="1:8" ht="27.95" customHeight="1">
      <c r="A32" s="165"/>
      <c r="B32" s="165"/>
      <c r="C32" s="166"/>
      <c r="D32" s="175"/>
      <c r="E32" s="175"/>
      <c r="F32" s="175"/>
      <c r="G32" s="172"/>
      <c r="H32" s="175"/>
    </row>
    <row r="33" spans="1:7" ht="15">
      <c r="A33" s="63"/>
      <c r="B33" s="63"/>
      <c r="C33" s="63"/>
      <c r="D33" s="63"/>
      <c r="E33" s="63"/>
      <c r="F33" s="63"/>
      <c r="G33" s="63"/>
    </row>
    <row r="34" spans="1:7" ht="15">
      <c r="A34" s="63"/>
      <c r="B34" s="63"/>
      <c r="C34" s="63"/>
      <c r="D34" s="63"/>
      <c r="E34" s="63"/>
      <c r="F34" s="63"/>
      <c r="G34" s="63"/>
    </row>
    <row r="35" spans="1:7" ht="15">
      <c r="A35" s="63"/>
      <c r="B35" s="63"/>
      <c r="C35" s="63"/>
      <c r="D35" s="63"/>
      <c r="E35" s="63"/>
      <c r="F35" s="63"/>
      <c r="G35" s="63"/>
    </row>
    <row r="36" spans="1:7" ht="15">
      <c r="A36" s="63"/>
      <c r="B36" s="63"/>
      <c r="C36" s="63"/>
      <c r="D36" s="63"/>
      <c r="E36" s="63"/>
      <c r="F36" s="63"/>
      <c r="G36" s="63"/>
    </row>
    <row r="37" spans="1:7" ht="15">
      <c r="A37" s="63"/>
      <c r="B37" s="63"/>
      <c r="C37" s="63"/>
      <c r="D37" s="63"/>
      <c r="E37" s="63"/>
      <c r="F37" s="63"/>
      <c r="G37" s="63"/>
    </row>
    <row r="38" spans="1:7" ht="15">
      <c r="A38" s="63"/>
      <c r="B38" s="63"/>
      <c r="C38" s="63"/>
      <c r="D38" s="63"/>
      <c r="E38" s="63"/>
      <c r="F38" s="63"/>
      <c r="G38" s="63"/>
    </row>
    <row r="39" spans="1:7" ht="15">
      <c r="A39" s="63"/>
      <c r="B39" s="63"/>
      <c r="C39" s="63"/>
      <c r="D39" s="63"/>
      <c r="E39" s="63"/>
      <c r="F39" s="63"/>
      <c r="G39" s="63"/>
    </row>
    <row r="40" spans="1:7" ht="15">
      <c r="A40" s="63"/>
      <c r="B40" s="63"/>
      <c r="C40" s="63"/>
      <c r="D40" s="63"/>
      <c r="E40" s="63"/>
      <c r="F40" s="63"/>
      <c r="G40" s="63"/>
    </row>
    <row r="41" spans="1:7" ht="15">
      <c r="A41" s="63"/>
      <c r="B41" s="63"/>
      <c r="C41" s="63"/>
      <c r="D41" s="63"/>
      <c r="E41" s="63"/>
      <c r="F41" s="63"/>
      <c r="G41" s="63"/>
    </row>
    <row r="42" spans="1:7" ht="15">
      <c r="A42" s="63"/>
      <c r="B42" s="63"/>
      <c r="C42" s="63"/>
      <c r="D42" s="63"/>
      <c r="E42" s="63"/>
      <c r="F42" s="63"/>
      <c r="G42" s="63"/>
    </row>
    <row r="43" spans="1:7" ht="15">
      <c r="A43" s="63"/>
      <c r="B43" s="63"/>
      <c r="C43" s="63"/>
      <c r="D43" s="63"/>
      <c r="E43" s="63"/>
      <c r="F43" s="63"/>
      <c r="G43" s="63"/>
    </row>
    <row r="44" spans="1:7" ht="15">
      <c r="A44" s="63"/>
      <c r="B44" s="63"/>
      <c r="C44" s="63"/>
      <c r="D44" s="63"/>
      <c r="E44" s="63"/>
      <c r="F44" s="63"/>
      <c r="G44" s="63"/>
    </row>
    <row r="45" spans="1:7" ht="15">
      <c r="A45" s="63"/>
      <c r="B45" s="63"/>
      <c r="C45" s="63"/>
      <c r="D45" s="63"/>
      <c r="E45" s="63"/>
      <c r="F45" s="63"/>
      <c r="G45" s="63"/>
    </row>
    <row r="46" spans="1:7" ht="15">
      <c r="A46" s="63"/>
      <c r="B46" s="63"/>
      <c r="C46" s="63"/>
      <c r="D46" s="63"/>
      <c r="E46" s="63"/>
      <c r="F46" s="63"/>
      <c r="G46" s="63"/>
    </row>
  </sheetData>
  <mergeCells count="5">
    <mergeCell ref="A2:H3"/>
    <mergeCell ref="A4:A5"/>
    <mergeCell ref="B4:B5"/>
    <mergeCell ref="C4:C5"/>
    <mergeCell ref="D4:H4"/>
  </mergeCells>
  <hyperlinks>
    <hyperlink ref="J7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5" orientation="landscape" r:id="rId1"/>
  <headerFooter>
    <oddFooter xml:space="preserve">&amp;L&amp;"Arial,Normal"&amp;8INSTITUTO NACIONAL DE ESTADISTICA Y CENSOS (INEC), ESTADÍSTICAS DE TRANSPORTE 2013
FUENTE: Agencia Nacional de Tránsito
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tabColor rgb="FF92D050"/>
  </sheetPr>
  <dimension ref="A1:I161"/>
  <sheetViews>
    <sheetView showGridLines="0" view="pageBreakPreview" zoomScale="70" zoomScaleNormal="85" zoomScaleSheetLayoutView="70" zoomScalePageLayoutView="70" workbookViewId="0">
      <selection activeCell="C4" sqref="C4:G5"/>
    </sheetView>
  </sheetViews>
  <sheetFormatPr baseColWidth="10" defaultColWidth="9.77734375" defaultRowHeight="15.75"/>
  <cols>
    <col min="1" max="1" width="20.109375" style="1" customWidth="1"/>
    <col min="2" max="6" width="18.6640625" style="1" customWidth="1"/>
    <col min="7" max="7" width="18.6640625" customWidth="1"/>
  </cols>
  <sheetData>
    <row r="1" spans="1:9" ht="92.25" customHeight="1"/>
    <row r="2" spans="1:9" ht="32.1" customHeight="1">
      <c r="A2" s="495" t="s">
        <v>146</v>
      </c>
      <c r="B2" s="495"/>
      <c r="C2" s="495"/>
      <c r="D2" s="495"/>
      <c r="E2" s="495"/>
      <c r="F2" s="495"/>
      <c r="G2" s="495"/>
    </row>
    <row r="3" spans="1:9" s="1" customFormat="1" ht="32.1" customHeight="1" thickBot="1">
      <c r="A3" s="495"/>
      <c r="B3" s="495"/>
      <c r="C3" s="495"/>
      <c r="D3" s="495"/>
      <c r="E3" s="495"/>
      <c r="F3" s="495"/>
      <c r="G3" s="495"/>
    </row>
    <row r="4" spans="1:9" s="1" customFormat="1" ht="32.1" customHeight="1" thickTop="1" thickBot="1">
      <c r="A4" s="492" t="s">
        <v>6</v>
      </c>
      <c r="B4" s="493" t="s">
        <v>139</v>
      </c>
      <c r="C4" s="493" t="s">
        <v>1</v>
      </c>
      <c r="D4" s="493" t="s">
        <v>2</v>
      </c>
      <c r="E4" s="493"/>
      <c r="F4" s="493"/>
      <c r="G4" s="494"/>
    </row>
    <row r="5" spans="1:9" ht="32.1" customHeight="1" thickTop="1" thickBot="1">
      <c r="A5" s="492"/>
      <c r="B5" s="493"/>
      <c r="C5" s="493"/>
      <c r="D5" s="244" t="s">
        <v>4</v>
      </c>
      <c r="E5" s="244" t="s">
        <v>5</v>
      </c>
      <c r="F5" s="244" t="s">
        <v>423</v>
      </c>
      <c r="G5" s="245" t="s">
        <v>3</v>
      </c>
    </row>
    <row r="6" spans="1:9" ht="24.95" customHeight="1" thickTop="1">
      <c r="A6" s="160"/>
      <c r="B6" s="283"/>
      <c r="C6" s="208"/>
      <c r="D6" s="208"/>
      <c r="E6" s="208"/>
      <c r="F6" s="208"/>
      <c r="G6" s="208"/>
    </row>
    <row r="7" spans="1:9" ht="24.95" customHeight="1">
      <c r="A7" s="158" t="s">
        <v>149</v>
      </c>
      <c r="B7" s="158"/>
      <c r="C7" s="159">
        <f>SUM(C8:C12)</f>
        <v>1717885</v>
      </c>
      <c r="D7" s="159">
        <f>SUM(D8:D12)</f>
        <v>1633693</v>
      </c>
      <c r="E7" s="159">
        <f>SUM(E8:E12)</f>
        <v>56703</v>
      </c>
      <c r="F7" s="159">
        <f>SUM(F8:F12)</f>
        <v>21002</v>
      </c>
      <c r="G7" s="159">
        <f>SUM(G8:G12)</f>
        <v>6487</v>
      </c>
      <c r="I7" s="64" t="s">
        <v>354</v>
      </c>
    </row>
    <row r="8" spans="1:9" ht="24.95" customHeight="1">
      <c r="A8" s="181" t="s">
        <v>144</v>
      </c>
      <c r="B8" s="284" t="s">
        <v>141</v>
      </c>
      <c r="C8" s="212">
        <v>187263</v>
      </c>
      <c r="D8" s="212">
        <v>148243</v>
      </c>
      <c r="E8" s="212">
        <v>28469</v>
      </c>
      <c r="F8" s="212">
        <v>7624</v>
      </c>
      <c r="G8" s="212">
        <v>2927</v>
      </c>
    </row>
    <row r="9" spans="1:9" ht="24.95" customHeight="1">
      <c r="A9" s="158" t="s">
        <v>145</v>
      </c>
      <c r="B9" s="158" t="s">
        <v>476</v>
      </c>
      <c r="C9" s="159">
        <v>35</v>
      </c>
      <c r="D9" s="159">
        <v>33</v>
      </c>
      <c r="E9" s="159">
        <v>0</v>
      </c>
      <c r="F9" s="159">
        <v>1</v>
      </c>
      <c r="G9" s="159">
        <v>1</v>
      </c>
    </row>
    <row r="10" spans="1:9" ht="24.95" customHeight="1">
      <c r="A10" s="181" t="s">
        <v>1</v>
      </c>
      <c r="B10" s="284" t="s">
        <v>143</v>
      </c>
      <c r="C10" s="212">
        <v>1526102</v>
      </c>
      <c r="D10" s="212">
        <v>1480965</v>
      </c>
      <c r="E10" s="212">
        <v>28222</v>
      </c>
      <c r="F10" s="212">
        <v>13360</v>
      </c>
      <c r="G10" s="212">
        <v>3555</v>
      </c>
    </row>
    <row r="11" spans="1:9" ht="24.95" customHeight="1">
      <c r="A11" s="158" t="s">
        <v>1</v>
      </c>
      <c r="B11" s="158" t="s">
        <v>140</v>
      </c>
      <c r="C11" s="159">
        <v>483</v>
      </c>
      <c r="D11" s="159">
        <v>462</v>
      </c>
      <c r="E11" s="159">
        <v>12</v>
      </c>
      <c r="F11" s="159">
        <v>8</v>
      </c>
      <c r="G11" s="159">
        <v>1</v>
      </c>
    </row>
    <row r="12" spans="1:9" ht="24.95" customHeight="1">
      <c r="A12" s="181" t="s">
        <v>1</v>
      </c>
      <c r="B12" s="284" t="s">
        <v>142</v>
      </c>
      <c r="C12" s="212">
        <v>4002</v>
      </c>
      <c r="D12" s="212">
        <v>3990</v>
      </c>
      <c r="E12" s="212">
        <v>0</v>
      </c>
      <c r="F12" s="212">
        <v>9</v>
      </c>
      <c r="G12" s="212">
        <v>3</v>
      </c>
    </row>
    <row r="13" spans="1:9" ht="24.95" customHeight="1">
      <c r="A13" s="162"/>
      <c r="B13" s="162"/>
      <c r="C13" s="204"/>
      <c r="D13" s="204"/>
      <c r="E13" s="204"/>
      <c r="F13" s="204"/>
      <c r="G13" s="204"/>
    </row>
    <row r="14" spans="1:9" s="209" customFormat="1" ht="24.95" customHeight="1">
      <c r="A14" s="181" t="s">
        <v>7</v>
      </c>
      <c r="B14" s="284" t="s">
        <v>1</v>
      </c>
      <c r="C14" s="212">
        <v>99913</v>
      </c>
      <c r="D14" s="212">
        <v>96469</v>
      </c>
      <c r="E14" s="212">
        <v>2298</v>
      </c>
      <c r="F14" s="212">
        <v>713</v>
      </c>
      <c r="G14" s="212">
        <v>433</v>
      </c>
    </row>
    <row r="15" spans="1:9" ht="24.95" customHeight="1">
      <c r="A15" s="162"/>
      <c r="B15" s="162" t="s">
        <v>141</v>
      </c>
      <c r="C15" s="204">
        <v>8949</v>
      </c>
      <c r="D15" s="204">
        <v>7395</v>
      </c>
      <c r="E15" s="204">
        <v>1103</v>
      </c>
      <c r="F15" s="204">
        <v>228</v>
      </c>
      <c r="G15" s="204">
        <v>223</v>
      </c>
    </row>
    <row r="16" spans="1:9" ht="24.95" customHeight="1">
      <c r="A16" s="160"/>
      <c r="B16" s="283" t="s">
        <v>476</v>
      </c>
      <c r="C16" s="206">
        <v>12</v>
      </c>
      <c r="D16" s="206">
        <v>11</v>
      </c>
      <c r="E16" s="206">
        <v>0</v>
      </c>
      <c r="F16" s="206">
        <v>0</v>
      </c>
      <c r="G16" s="206">
        <v>1</v>
      </c>
    </row>
    <row r="17" spans="1:7" ht="24.95" customHeight="1">
      <c r="A17" s="162"/>
      <c r="B17" s="162" t="s">
        <v>143</v>
      </c>
      <c r="C17" s="204">
        <v>90686</v>
      </c>
      <c r="D17" s="204">
        <v>88799</v>
      </c>
      <c r="E17" s="204">
        <v>1193</v>
      </c>
      <c r="F17" s="204">
        <v>485</v>
      </c>
      <c r="G17" s="204">
        <v>209</v>
      </c>
    </row>
    <row r="18" spans="1:7" ht="24.95" customHeight="1">
      <c r="A18" s="160"/>
      <c r="B18" s="283" t="s">
        <v>140</v>
      </c>
      <c r="C18" s="206">
        <v>40</v>
      </c>
      <c r="D18" s="206">
        <v>38</v>
      </c>
      <c r="E18" s="206">
        <v>2</v>
      </c>
      <c r="F18" s="206">
        <v>0</v>
      </c>
      <c r="G18" s="206">
        <v>0</v>
      </c>
    </row>
    <row r="19" spans="1:7" ht="24.95" customHeight="1">
      <c r="A19" s="162"/>
      <c r="B19" s="162" t="s">
        <v>142</v>
      </c>
      <c r="C19" s="204">
        <v>226</v>
      </c>
      <c r="D19" s="204">
        <v>226</v>
      </c>
      <c r="E19" s="204">
        <v>0</v>
      </c>
      <c r="F19" s="204">
        <v>0</v>
      </c>
      <c r="G19" s="204">
        <v>0</v>
      </c>
    </row>
    <row r="20" spans="1:7" ht="24.95" customHeight="1">
      <c r="A20" s="160"/>
      <c r="B20" s="283"/>
      <c r="C20" s="206"/>
      <c r="D20" s="206"/>
      <c r="E20" s="206"/>
      <c r="F20" s="206"/>
      <c r="G20" s="206"/>
    </row>
    <row r="21" spans="1:7" s="209" customFormat="1" ht="24.95" customHeight="1">
      <c r="A21" s="158" t="s">
        <v>8</v>
      </c>
      <c r="B21" s="158" t="s">
        <v>1</v>
      </c>
      <c r="C21" s="159">
        <f>SUM(C22:C25)</f>
        <v>13143</v>
      </c>
      <c r="D21" s="159">
        <f>SUM(D22:D25)</f>
        <v>11899</v>
      </c>
      <c r="E21" s="159">
        <f>SUM(E22:E25)</f>
        <v>762</v>
      </c>
      <c r="F21" s="159">
        <f>SUM(F22:F25)</f>
        <v>394</v>
      </c>
      <c r="G21" s="159">
        <f>SUM(G22:G25)</f>
        <v>88</v>
      </c>
    </row>
    <row r="22" spans="1:7" ht="24.95" customHeight="1">
      <c r="A22" s="160"/>
      <c r="B22" s="283" t="s">
        <v>141</v>
      </c>
      <c r="C22" s="206">
        <v>1978</v>
      </c>
      <c r="D22" s="206">
        <v>1315</v>
      </c>
      <c r="E22" s="206">
        <v>421</v>
      </c>
      <c r="F22" s="206">
        <v>183</v>
      </c>
      <c r="G22" s="206">
        <v>59</v>
      </c>
    </row>
    <row r="23" spans="1:7" ht="24.95" customHeight="1">
      <c r="A23" s="162"/>
      <c r="B23" s="162" t="s">
        <v>143</v>
      </c>
      <c r="C23" s="204">
        <v>11147</v>
      </c>
      <c r="D23" s="204">
        <v>10566</v>
      </c>
      <c r="E23" s="204">
        <v>341</v>
      </c>
      <c r="F23" s="204">
        <v>211</v>
      </c>
      <c r="G23" s="204">
        <v>29</v>
      </c>
    </row>
    <row r="24" spans="1:7" ht="24.95" customHeight="1">
      <c r="A24" s="160"/>
      <c r="B24" s="283" t="s">
        <v>140</v>
      </c>
      <c r="C24" s="206">
        <v>6</v>
      </c>
      <c r="D24" s="206">
        <v>6</v>
      </c>
      <c r="E24" s="206">
        <v>0</v>
      </c>
      <c r="F24" s="206">
        <v>0</v>
      </c>
      <c r="G24" s="206">
        <v>0</v>
      </c>
    </row>
    <row r="25" spans="1:7" ht="24.95" customHeight="1">
      <c r="A25" s="162"/>
      <c r="B25" s="162" t="s">
        <v>142</v>
      </c>
      <c r="C25" s="204">
        <v>12</v>
      </c>
      <c r="D25" s="204">
        <v>12</v>
      </c>
      <c r="E25" s="204">
        <v>0</v>
      </c>
      <c r="F25" s="204">
        <v>0</v>
      </c>
      <c r="G25" s="204">
        <v>0</v>
      </c>
    </row>
    <row r="26" spans="1:7" ht="24.95" customHeight="1">
      <c r="A26" s="160"/>
      <c r="B26" s="283"/>
      <c r="C26" s="206"/>
      <c r="D26" s="206"/>
      <c r="E26" s="206"/>
      <c r="F26" s="206"/>
      <c r="G26" s="206"/>
    </row>
    <row r="27" spans="1:7" s="209" customFormat="1" ht="24.95" customHeight="1">
      <c r="A27" s="158" t="s">
        <v>9</v>
      </c>
      <c r="B27" s="158" t="s">
        <v>1</v>
      </c>
      <c r="C27" s="159">
        <f>SUM(C28:C31)</f>
        <v>40092</v>
      </c>
      <c r="D27" s="159">
        <f>SUM(D28:D31)</f>
        <v>38584</v>
      </c>
      <c r="E27" s="159">
        <f>SUM(E28:E31)</f>
        <v>1013</v>
      </c>
      <c r="F27" s="159">
        <f>SUM(F28:F31)</f>
        <v>301</v>
      </c>
      <c r="G27" s="159">
        <f>SUM(G28:G31)</f>
        <v>194</v>
      </c>
    </row>
    <row r="28" spans="1:7" ht="24.95" customHeight="1">
      <c r="A28" s="160"/>
      <c r="B28" s="283" t="s">
        <v>141</v>
      </c>
      <c r="C28" s="206">
        <v>5146</v>
      </c>
      <c r="D28" s="206">
        <v>4236</v>
      </c>
      <c r="E28" s="206">
        <v>677</v>
      </c>
      <c r="F28" s="206">
        <v>113</v>
      </c>
      <c r="G28" s="206">
        <v>120</v>
      </c>
    </row>
    <row r="29" spans="1:7" ht="24.95" customHeight="1">
      <c r="A29" s="162"/>
      <c r="B29" s="162" t="s">
        <v>143</v>
      </c>
      <c r="C29" s="204">
        <v>34915</v>
      </c>
      <c r="D29" s="204">
        <v>34318</v>
      </c>
      <c r="E29" s="204">
        <v>336</v>
      </c>
      <c r="F29" s="204">
        <v>188</v>
      </c>
      <c r="G29" s="204">
        <v>73</v>
      </c>
    </row>
    <row r="30" spans="1:7" ht="24.95" customHeight="1">
      <c r="A30" s="160"/>
      <c r="B30" s="283" t="s">
        <v>140</v>
      </c>
      <c r="C30" s="206">
        <v>3</v>
      </c>
      <c r="D30" s="206">
        <v>3</v>
      </c>
      <c r="E30" s="206">
        <v>0</v>
      </c>
      <c r="F30" s="206">
        <v>0</v>
      </c>
      <c r="G30" s="206">
        <v>0</v>
      </c>
    </row>
    <row r="31" spans="1:7" ht="24.95" customHeight="1">
      <c r="A31" s="162"/>
      <c r="B31" s="162" t="s">
        <v>142</v>
      </c>
      <c r="C31" s="204">
        <v>28</v>
      </c>
      <c r="D31" s="204">
        <v>27</v>
      </c>
      <c r="E31" s="204">
        <v>0</v>
      </c>
      <c r="F31" s="204">
        <v>0</v>
      </c>
      <c r="G31" s="204">
        <v>1</v>
      </c>
    </row>
    <row r="32" spans="1:7" ht="24.95" customHeight="1">
      <c r="A32" s="160"/>
      <c r="B32" s="283"/>
      <c r="C32" s="206"/>
      <c r="D32" s="206"/>
      <c r="E32" s="206"/>
      <c r="F32" s="206"/>
      <c r="G32" s="206"/>
    </row>
    <row r="33" spans="1:7" s="209" customFormat="1" ht="24.95" customHeight="1">
      <c r="A33" s="158" t="s">
        <v>10</v>
      </c>
      <c r="B33" s="158" t="s">
        <v>1</v>
      </c>
      <c r="C33" s="159">
        <f>SUM(C34:C38)</f>
        <v>19318</v>
      </c>
      <c r="D33" s="159">
        <f>SUM(D34:D38)</f>
        <v>17878</v>
      </c>
      <c r="E33" s="159">
        <f>SUM(E34:E38)</f>
        <v>1086</v>
      </c>
      <c r="F33" s="159">
        <f>SUM(F34:F38)</f>
        <v>276</v>
      </c>
      <c r="G33" s="159">
        <f>SUM(G34:G38)</f>
        <v>78</v>
      </c>
    </row>
    <row r="34" spans="1:7" ht="24.95" customHeight="1">
      <c r="A34" s="160"/>
      <c r="B34" s="283" t="s">
        <v>141</v>
      </c>
      <c r="C34" s="206">
        <v>2310</v>
      </c>
      <c r="D34" s="206">
        <v>1403</v>
      </c>
      <c r="E34" s="206">
        <v>774</v>
      </c>
      <c r="F34" s="206">
        <v>91</v>
      </c>
      <c r="G34" s="206">
        <v>42</v>
      </c>
    </row>
    <row r="35" spans="1:7" ht="24.95" customHeight="1">
      <c r="A35" s="162"/>
      <c r="B35" s="162" t="s">
        <v>476</v>
      </c>
      <c r="C35" s="204">
        <v>1</v>
      </c>
      <c r="D35" s="204">
        <v>1</v>
      </c>
      <c r="E35" s="204">
        <v>0</v>
      </c>
      <c r="F35" s="204">
        <v>0</v>
      </c>
      <c r="G35" s="204">
        <v>0</v>
      </c>
    </row>
    <row r="36" spans="1:7" ht="24.95" customHeight="1">
      <c r="A36" s="160"/>
      <c r="B36" s="283" t="s">
        <v>143</v>
      </c>
      <c r="C36" s="206">
        <v>16988</v>
      </c>
      <c r="D36" s="206">
        <v>16455</v>
      </c>
      <c r="E36" s="206">
        <v>312</v>
      </c>
      <c r="F36" s="206">
        <v>185</v>
      </c>
      <c r="G36" s="206">
        <v>36</v>
      </c>
    </row>
    <row r="37" spans="1:7" ht="24.95" customHeight="1">
      <c r="A37" s="162"/>
      <c r="B37" s="162" t="s">
        <v>140</v>
      </c>
      <c r="C37" s="204">
        <v>6</v>
      </c>
      <c r="D37" s="204">
        <v>6</v>
      </c>
      <c r="E37" s="204">
        <v>0</v>
      </c>
      <c r="F37" s="204">
        <v>0</v>
      </c>
      <c r="G37" s="204">
        <v>0</v>
      </c>
    </row>
    <row r="38" spans="1:7" ht="24.95" customHeight="1">
      <c r="A38" s="160"/>
      <c r="B38" s="283" t="s">
        <v>142</v>
      </c>
      <c r="C38" s="206">
        <v>13</v>
      </c>
      <c r="D38" s="206">
        <v>13</v>
      </c>
      <c r="E38" s="206">
        <v>0</v>
      </c>
      <c r="F38" s="206">
        <v>0</v>
      </c>
      <c r="G38" s="206">
        <v>0</v>
      </c>
    </row>
    <row r="39" spans="1:7" ht="24.95" customHeight="1">
      <c r="A39" s="162"/>
      <c r="B39" s="162"/>
      <c r="C39" s="204"/>
      <c r="D39" s="204"/>
      <c r="E39" s="204"/>
      <c r="F39" s="204"/>
      <c r="G39" s="204"/>
    </row>
    <row r="40" spans="1:7" s="209" customFormat="1" ht="24.95" customHeight="1">
      <c r="A40" s="181" t="s">
        <v>12</v>
      </c>
      <c r="B40" s="284" t="s">
        <v>1</v>
      </c>
      <c r="C40" s="212">
        <f>SUM(C41:C44)</f>
        <v>43511</v>
      </c>
      <c r="D40" s="212">
        <f>SUM(D41:D44)</f>
        <v>40541</v>
      </c>
      <c r="E40" s="212">
        <f>SUM(E41:E44)</f>
        <v>1863</v>
      </c>
      <c r="F40" s="212">
        <f>SUM(F41:F44)</f>
        <v>835</v>
      </c>
      <c r="G40" s="212">
        <f>SUM(G41:G44)</f>
        <v>272</v>
      </c>
    </row>
    <row r="41" spans="1:7" ht="24.95" customHeight="1">
      <c r="A41" s="162"/>
      <c r="B41" s="162" t="s">
        <v>141</v>
      </c>
      <c r="C41" s="204">
        <v>5142</v>
      </c>
      <c r="D41" s="204">
        <v>3866</v>
      </c>
      <c r="E41" s="204">
        <v>855</v>
      </c>
      <c r="F41" s="204">
        <v>269</v>
      </c>
      <c r="G41" s="204">
        <v>152</v>
      </c>
    </row>
    <row r="42" spans="1:7" ht="24.95" customHeight="1">
      <c r="A42" s="160"/>
      <c r="B42" s="283" t="s">
        <v>143</v>
      </c>
      <c r="C42" s="206">
        <v>38275</v>
      </c>
      <c r="D42" s="206">
        <v>36582</v>
      </c>
      <c r="E42" s="206">
        <v>1008</v>
      </c>
      <c r="F42" s="206">
        <v>565</v>
      </c>
      <c r="G42" s="206">
        <v>120</v>
      </c>
    </row>
    <row r="43" spans="1:7" ht="24.95" customHeight="1">
      <c r="A43" s="162"/>
      <c r="B43" s="162" t="s">
        <v>140</v>
      </c>
      <c r="C43" s="204">
        <v>13</v>
      </c>
      <c r="D43" s="204">
        <v>12</v>
      </c>
      <c r="E43" s="204">
        <v>0</v>
      </c>
      <c r="F43" s="204">
        <v>1</v>
      </c>
      <c r="G43" s="204">
        <v>0</v>
      </c>
    </row>
    <row r="44" spans="1:7" ht="24.95" customHeight="1">
      <c r="A44" s="160"/>
      <c r="B44" s="283" t="s">
        <v>142</v>
      </c>
      <c r="C44" s="206">
        <v>81</v>
      </c>
      <c r="D44" s="206">
        <v>81</v>
      </c>
      <c r="E44" s="206">
        <v>0</v>
      </c>
      <c r="F44" s="206">
        <v>0</v>
      </c>
      <c r="G44" s="206">
        <v>0</v>
      </c>
    </row>
    <row r="45" spans="1:7" ht="24.95" customHeight="1">
      <c r="A45" s="162"/>
      <c r="B45" s="162"/>
      <c r="C45" s="204"/>
      <c r="D45" s="204"/>
      <c r="E45" s="204"/>
      <c r="F45" s="204"/>
      <c r="G45" s="204"/>
    </row>
    <row r="46" spans="1:7" s="209" customFormat="1" ht="24.95" customHeight="1">
      <c r="A46" s="181" t="s">
        <v>11</v>
      </c>
      <c r="B46" s="284" t="s">
        <v>1</v>
      </c>
      <c r="C46" s="212">
        <f>SUM(C47:C51)</f>
        <v>55015</v>
      </c>
      <c r="D46" s="212">
        <f>SUM(D47:D51)</f>
        <v>52494</v>
      </c>
      <c r="E46" s="212">
        <f>SUM(E47:E51)</f>
        <v>1837</v>
      </c>
      <c r="F46" s="212">
        <f>SUM(F47:F51)</f>
        <v>560</v>
      </c>
      <c r="G46" s="212">
        <f>SUM(G47:G51)</f>
        <v>124</v>
      </c>
    </row>
    <row r="47" spans="1:7" ht="24.95" customHeight="1">
      <c r="A47" s="162"/>
      <c r="B47" s="162" t="s">
        <v>141</v>
      </c>
      <c r="C47" s="204">
        <v>7935</v>
      </c>
      <c r="D47" s="204">
        <v>6339</v>
      </c>
      <c r="E47" s="204">
        <v>1353</v>
      </c>
      <c r="F47" s="204">
        <v>179</v>
      </c>
      <c r="G47" s="204">
        <v>64</v>
      </c>
    </row>
    <row r="48" spans="1:7" ht="24.95" customHeight="1">
      <c r="A48" s="160"/>
      <c r="B48" s="283" t="s">
        <v>476</v>
      </c>
      <c r="C48" s="206">
        <v>1</v>
      </c>
      <c r="D48" s="206">
        <v>1</v>
      </c>
      <c r="E48" s="206">
        <v>0</v>
      </c>
      <c r="F48" s="206">
        <v>0</v>
      </c>
      <c r="G48" s="206">
        <v>0</v>
      </c>
    </row>
    <row r="49" spans="1:7" ht="24.95" customHeight="1">
      <c r="A49" s="162"/>
      <c r="B49" s="162" t="s">
        <v>143</v>
      </c>
      <c r="C49" s="204">
        <v>47013</v>
      </c>
      <c r="D49" s="204">
        <v>46090</v>
      </c>
      <c r="E49" s="204">
        <v>483</v>
      </c>
      <c r="F49" s="204">
        <v>380</v>
      </c>
      <c r="G49" s="204">
        <v>60</v>
      </c>
    </row>
    <row r="50" spans="1:7" ht="24.95" customHeight="1">
      <c r="A50" s="160"/>
      <c r="B50" s="283" t="s">
        <v>140</v>
      </c>
      <c r="C50" s="206">
        <v>28</v>
      </c>
      <c r="D50" s="206">
        <v>26</v>
      </c>
      <c r="E50" s="206">
        <v>1</v>
      </c>
      <c r="F50" s="206">
        <v>1</v>
      </c>
      <c r="G50" s="206">
        <v>0</v>
      </c>
    </row>
    <row r="51" spans="1:7" ht="24.95" customHeight="1">
      <c r="A51" s="162"/>
      <c r="B51" s="162" t="s">
        <v>142</v>
      </c>
      <c r="C51" s="204">
        <v>38</v>
      </c>
      <c r="D51" s="204">
        <v>38</v>
      </c>
      <c r="E51" s="204">
        <v>0</v>
      </c>
      <c r="F51" s="204">
        <v>0</v>
      </c>
      <c r="G51" s="204">
        <v>0</v>
      </c>
    </row>
    <row r="52" spans="1:7" ht="24.95" customHeight="1">
      <c r="A52" s="165"/>
      <c r="B52" s="165"/>
      <c r="C52" s="180"/>
      <c r="D52" s="180"/>
      <c r="E52" s="180"/>
      <c r="F52" s="180"/>
      <c r="G52" s="180"/>
    </row>
    <row r="53" spans="1:7" ht="24.95" customHeight="1">
      <c r="A53" s="158" t="s">
        <v>13</v>
      </c>
      <c r="B53" s="158" t="s">
        <v>1</v>
      </c>
      <c r="C53" s="159">
        <f>SUM(C54:C57)</f>
        <v>73898</v>
      </c>
      <c r="D53" s="159">
        <f>SUM(D54:D58)</f>
        <v>71081</v>
      </c>
      <c r="E53" s="159">
        <f>SUM(E54:E58)</f>
        <v>2058</v>
      </c>
      <c r="F53" s="159">
        <f>SUM(F54:F58)</f>
        <v>581</v>
      </c>
      <c r="G53" s="159">
        <f>SUM(G54:G58)</f>
        <v>178</v>
      </c>
    </row>
    <row r="54" spans="1:7" ht="24.95" customHeight="1">
      <c r="A54" s="160"/>
      <c r="B54" s="283" t="s">
        <v>141</v>
      </c>
      <c r="C54" s="206">
        <v>10105</v>
      </c>
      <c r="D54" s="206">
        <v>8663</v>
      </c>
      <c r="E54" s="206">
        <v>1109</v>
      </c>
      <c r="F54" s="206">
        <v>209</v>
      </c>
      <c r="G54" s="206">
        <v>124</v>
      </c>
    </row>
    <row r="55" spans="1:7" ht="24.95" customHeight="1">
      <c r="A55" s="162"/>
      <c r="B55" s="162" t="s">
        <v>143</v>
      </c>
      <c r="C55" s="204">
        <v>63704</v>
      </c>
      <c r="D55" s="204">
        <v>62331</v>
      </c>
      <c r="E55" s="204">
        <v>947</v>
      </c>
      <c r="F55" s="204">
        <v>372</v>
      </c>
      <c r="G55" s="204">
        <v>54</v>
      </c>
    </row>
    <row r="56" spans="1:7" ht="24.95" customHeight="1">
      <c r="A56" s="160"/>
      <c r="B56" s="283" t="s">
        <v>140</v>
      </c>
      <c r="C56" s="206">
        <v>21</v>
      </c>
      <c r="D56" s="206">
        <v>19</v>
      </c>
      <c r="E56" s="206">
        <v>2</v>
      </c>
      <c r="F56" s="206">
        <v>0</v>
      </c>
      <c r="G56" s="206">
        <v>0</v>
      </c>
    </row>
    <row r="57" spans="1:7" ht="24.95" customHeight="1">
      <c r="A57" s="162"/>
      <c r="B57" s="162" t="s">
        <v>142</v>
      </c>
      <c r="C57" s="204">
        <v>68</v>
      </c>
      <c r="D57" s="204">
        <v>68</v>
      </c>
      <c r="E57" s="204">
        <v>0</v>
      </c>
      <c r="F57" s="204">
        <v>0</v>
      </c>
      <c r="G57" s="204">
        <v>0</v>
      </c>
    </row>
    <row r="58" spans="1:7" ht="24.95" customHeight="1">
      <c r="A58" s="160"/>
      <c r="B58" s="283"/>
      <c r="C58" s="206"/>
      <c r="D58" s="206"/>
      <c r="E58" s="206"/>
      <c r="F58" s="206"/>
      <c r="G58" s="206"/>
    </row>
    <row r="59" spans="1:7" ht="24.95" customHeight="1">
      <c r="A59" s="158" t="s">
        <v>14</v>
      </c>
      <c r="B59" s="158" t="s">
        <v>1</v>
      </c>
      <c r="C59" s="159">
        <f>SUM(C60:C63)</f>
        <v>41635</v>
      </c>
      <c r="D59" s="159">
        <f>SUM(D60:D63)</f>
        <v>39320</v>
      </c>
      <c r="E59" s="159">
        <f>SUM(E60:E63)</f>
        <v>1439</v>
      </c>
      <c r="F59" s="159">
        <f>SUM(F60:F63)</f>
        <v>793</v>
      </c>
      <c r="G59" s="159">
        <f>SUM(G60:G63)</f>
        <v>83</v>
      </c>
    </row>
    <row r="60" spans="1:7" ht="24.95" customHeight="1">
      <c r="A60" s="160"/>
      <c r="B60" s="283" t="s">
        <v>141</v>
      </c>
      <c r="C60" s="206">
        <v>5251</v>
      </c>
      <c r="D60" s="206">
        <v>4089</v>
      </c>
      <c r="E60" s="206">
        <v>795</v>
      </c>
      <c r="F60" s="206">
        <v>314</v>
      </c>
      <c r="G60" s="206">
        <v>53</v>
      </c>
    </row>
    <row r="61" spans="1:7" ht="24.95" customHeight="1">
      <c r="A61" s="162"/>
      <c r="B61" s="162" t="s">
        <v>143</v>
      </c>
      <c r="C61" s="204">
        <v>36340</v>
      </c>
      <c r="D61" s="204">
        <v>35189</v>
      </c>
      <c r="E61" s="204">
        <v>644</v>
      </c>
      <c r="F61" s="204">
        <v>477</v>
      </c>
      <c r="G61" s="204">
        <v>30</v>
      </c>
    </row>
    <row r="62" spans="1:7" ht="24.95" customHeight="1">
      <c r="A62" s="160"/>
      <c r="B62" s="283" t="s">
        <v>140</v>
      </c>
      <c r="C62" s="206">
        <v>19</v>
      </c>
      <c r="D62" s="206">
        <v>17</v>
      </c>
      <c r="E62" s="206">
        <v>0</v>
      </c>
      <c r="F62" s="206">
        <v>2</v>
      </c>
      <c r="G62" s="206">
        <v>0</v>
      </c>
    </row>
    <row r="63" spans="1:7" ht="24.95" customHeight="1">
      <c r="A63" s="162"/>
      <c r="B63" s="162" t="s">
        <v>142</v>
      </c>
      <c r="C63" s="204">
        <v>25</v>
      </c>
      <c r="D63" s="204">
        <v>25</v>
      </c>
      <c r="E63" s="204">
        <v>0</v>
      </c>
      <c r="F63" s="204">
        <v>0</v>
      </c>
      <c r="G63" s="204">
        <v>0</v>
      </c>
    </row>
    <row r="64" spans="1:7" ht="24.95" customHeight="1">
      <c r="A64" s="160"/>
      <c r="B64" s="283"/>
      <c r="C64" s="206"/>
      <c r="D64" s="206"/>
      <c r="E64" s="206"/>
      <c r="F64" s="206"/>
      <c r="G64" s="206"/>
    </row>
    <row r="65" spans="1:7" ht="24.95" customHeight="1">
      <c r="A65" s="158" t="s">
        <v>424</v>
      </c>
      <c r="B65" s="158" t="s">
        <v>1</v>
      </c>
      <c r="C65" s="159">
        <f>SUM(C66:C68)</f>
        <v>825</v>
      </c>
      <c r="D65" s="159">
        <f>SUM(D66:D68)</f>
        <v>636</v>
      </c>
      <c r="E65" s="159">
        <f>SUM(E66:E68)</f>
        <v>75</v>
      </c>
      <c r="F65" s="159">
        <f>SUM(F66:F68)</f>
        <v>114</v>
      </c>
      <c r="G65" s="159">
        <f>SUM(G66:G68)</f>
        <v>0</v>
      </c>
    </row>
    <row r="66" spans="1:7" ht="24.95" customHeight="1">
      <c r="A66" s="160"/>
      <c r="B66" s="283" t="s">
        <v>141</v>
      </c>
      <c r="C66" s="206">
        <v>173</v>
      </c>
      <c r="D66" s="206">
        <v>109</v>
      </c>
      <c r="E66" s="206">
        <v>22</v>
      </c>
      <c r="F66" s="206">
        <v>42</v>
      </c>
      <c r="G66" s="206">
        <v>0</v>
      </c>
    </row>
    <row r="67" spans="1:7" ht="24.95" customHeight="1">
      <c r="A67" s="162"/>
      <c r="B67" s="162" t="s">
        <v>143</v>
      </c>
      <c r="C67" s="204">
        <v>651</v>
      </c>
      <c r="D67" s="204">
        <v>527</v>
      </c>
      <c r="E67" s="204">
        <v>53</v>
      </c>
      <c r="F67" s="204">
        <v>71</v>
      </c>
      <c r="G67" s="204">
        <v>0</v>
      </c>
    </row>
    <row r="68" spans="1:7" ht="24.95" customHeight="1">
      <c r="A68" s="160"/>
      <c r="B68" s="283" t="s">
        <v>142</v>
      </c>
      <c r="C68" s="206">
        <v>1</v>
      </c>
      <c r="D68" s="206">
        <v>0</v>
      </c>
      <c r="E68" s="206">
        <v>0</v>
      </c>
      <c r="F68" s="206">
        <v>1</v>
      </c>
      <c r="G68" s="206">
        <v>0</v>
      </c>
    </row>
    <row r="69" spans="1:7" ht="24.95" customHeight="1">
      <c r="A69" s="162"/>
      <c r="B69" s="162"/>
      <c r="C69" s="204"/>
      <c r="D69" s="204"/>
      <c r="E69" s="204"/>
      <c r="F69" s="204"/>
      <c r="G69" s="204"/>
    </row>
    <row r="70" spans="1:7" ht="24.95" customHeight="1">
      <c r="A70" s="181" t="s">
        <v>15</v>
      </c>
      <c r="B70" s="284" t="s">
        <v>1</v>
      </c>
      <c r="C70" s="212">
        <f>SUM(C71:C75)</f>
        <v>437137</v>
      </c>
      <c r="D70" s="212">
        <f>SUM(D71:D75)</f>
        <v>418706</v>
      </c>
      <c r="E70" s="212">
        <f>SUM(E71:E75)</f>
        <v>15138</v>
      </c>
      <c r="F70" s="212">
        <f>SUM(F71:F75)</f>
        <v>2751</v>
      </c>
      <c r="G70" s="212">
        <f>SUM(G71:G75)</f>
        <v>542</v>
      </c>
    </row>
    <row r="71" spans="1:7" ht="24.95" customHeight="1">
      <c r="A71" s="162"/>
      <c r="B71" s="162" t="s">
        <v>141</v>
      </c>
      <c r="C71" s="204">
        <v>48853</v>
      </c>
      <c r="D71" s="204">
        <v>41142</v>
      </c>
      <c r="E71" s="204">
        <v>6026</v>
      </c>
      <c r="F71" s="204">
        <v>1327</v>
      </c>
      <c r="G71" s="204">
        <v>358</v>
      </c>
    </row>
    <row r="72" spans="1:7" ht="24.95" customHeight="1">
      <c r="A72" s="160"/>
      <c r="B72" s="283" t="s">
        <v>476</v>
      </c>
      <c r="C72" s="206">
        <v>1</v>
      </c>
      <c r="D72" s="206">
        <v>1</v>
      </c>
      <c r="E72" s="206">
        <v>0</v>
      </c>
      <c r="F72" s="206">
        <v>0</v>
      </c>
      <c r="G72" s="206">
        <v>0</v>
      </c>
    </row>
    <row r="73" spans="1:7" ht="24.95" customHeight="1">
      <c r="A73" s="162"/>
      <c r="B73" s="162" t="s">
        <v>143</v>
      </c>
      <c r="C73" s="204">
        <v>386887</v>
      </c>
      <c r="D73" s="204">
        <v>376168</v>
      </c>
      <c r="E73" s="204">
        <v>9111</v>
      </c>
      <c r="F73" s="204">
        <v>1424</v>
      </c>
      <c r="G73" s="204">
        <v>184</v>
      </c>
    </row>
    <row r="74" spans="1:7" ht="24.95" customHeight="1">
      <c r="A74" s="160"/>
      <c r="B74" s="283" t="s">
        <v>140</v>
      </c>
      <c r="C74" s="206">
        <v>36</v>
      </c>
      <c r="D74" s="206">
        <v>35</v>
      </c>
      <c r="E74" s="206">
        <v>1</v>
      </c>
      <c r="F74" s="206">
        <v>0</v>
      </c>
      <c r="G74" s="206">
        <v>0</v>
      </c>
    </row>
    <row r="75" spans="1:7" ht="24.95" customHeight="1">
      <c r="A75" s="162"/>
      <c r="B75" s="162" t="s">
        <v>142</v>
      </c>
      <c r="C75" s="204">
        <v>1360</v>
      </c>
      <c r="D75" s="204">
        <v>1360</v>
      </c>
      <c r="E75" s="204">
        <v>0</v>
      </c>
      <c r="F75" s="204">
        <v>0</v>
      </c>
      <c r="G75" s="204">
        <v>0</v>
      </c>
    </row>
    <row r="76" spans="1:7" ht="24.95" customHeight="1">
      <c r="A76" s="160"/>
      <c r="B76" s="283"/>
      <c r="C76" s="206"/>
      <c r="D76" s="206"/>
      <c r="E76" s="206"/>
      <c r="F76" s="206"/>
      <c r="G76" s="206"/>
    </row>
    <row r="77" spans="1:7" ht="24.95" customHeight="1">
      <c r="A77" s="158" t="s">
        <v>16</v>
      </c>
      <c r="B77" s="158" t="s">
        <v>1</v>
      </c>
      <c r="C77" s="159">
        <f>SUM(C78:C82)</f>
        <v>45860</v>
      </c>
      <c r="D77" s="159">
        <f>SUM(D78:D82)</f>
        <v>43608</v>
      </c>
      <c r="E77" s="159">
        <f>SUM(E78:E82)</f>
        <v>1535</v>
      </c>
      <c r="F77" s="159">
        <f>SUM(F78:F82)</f>
        <v>546</v>
      </c>
      <c r="G77" s="159">
        <f>SUM(G78:G82)</f>
        <v>171</v>
      </c>
    </row>
    <row r="78" spans="1:7" ht="24.95" customHeight="1">
      <c r="A78" s="160"/>
      <c r="B78" s="283" t="s">
        <v>141</v>
      </c>
      <c r="C78" s="206">
        <v>4920</v>
      </c>
      <c r="D78" s="206">
        <v>3600</v>
      </c>
      <c r="E78" s="206">
        <v>1008</v>
      </c>
      <c r="F78" s="206">
        <v>202</v>
      </c>
      <c r="G78" s="206">
        <v>110</v>
      </c>
    </row>
    <row r="79" spans="1:7" ht="24.95" customHeight="1">
      <c r="A79" s="162"/>
      <c r="B79" s="162" t="s">
        <v>476</v>
      </c>
      <c r="C79" s="204">
        <v>3</v>
      </c>
      <c r="D79" s="204">
        <v>3</v>
      </c>
      <c r="E79" s="204">
        <v>0</v>
      </c>
      <c r="F79" s="204">
        <v>0</v>
      </c>
      <c r="G79" s="204">
        <v>0</v>
      </c>
    </row>
    <row r="80" spans="1:7" ht="24.95" customHeight="1">
      <c r="A80" s="160"/>
      <c r="B80" s="283" t="s">
        <v>143</v>
      </c>
      <c r="C80" s="206">
        <v>40844</v>
      </c>
      <c r="D80" s="206">
        <v>39912</v>
      </c>
      <c r="E80" s="206">
        <v>527</v>
      </c>
      <c r="F80" s="206">
        <v>344</v>
      </c>
      <c r="G80" s="206">
        <v>61</v>
      </c>
    </row>
    <row r="81" spans="1:7" ht="24.95" customHeight="1">
      <c r="A81" s="162"/>
      <c r="B81" s="162" t="s">
        <v>140</v>
      </c>
      <c r="C81" s="204">
        <v>16</v>
      </c>
      <c r="D81" s="204">
        <v>16</v>
      </c>
      <c r="E81" s="204">
        <v>0</v>
      </c>
      <c r="F81" s="204">
        <v>0</v>
      </c>
      <c r="G81" s="204">
        <v>0</v>
      </c>
    </row>
    <row r="82" spans="1:7" ht="24.95" customHeight="1">
      <c r="A82" s="160"/>
      <c r="B82" s="283" t="s">
        <v>142</v>
      </c>
      <c r="C82" s="206">
        <v>77</v>
      </c>
      <c r="D82" s="206">
        <v>77</v>
      </c>
      <c r="E82" s="206">
        <v>0</v>
      </c>
      <c r="F82" s="206">
        <v>0</v>
      </c>
      <c r="G82" s="206">
        <v>0</v>
      </c>
    </row>
    <row r="83" spans="1:7" ht="24.95" customHeight="1">
      <c r="A83" s="162"/>
      <c r="B83" s="162"/>
      <c r="C83" s="204"/>
      <c r="D83" s="204"/>
      <c r="E83" s="204"/>
      <c r="F83" s="204"/>
      <c r="G83" s="204"/>
    </row>
    <row r="84" spans="1:7" ht="24.95" customHeight="1">
      <c r="A84" s="181" t="s">
        <v>17</v>
      </c>
      <c r="B84" s="284" t="s">
        <v>1</v>
      </c>
      <c r="C84" s="212">
        <f>SUM(C85:C89)</f>
        <v>41579</v>
      </c>
      <c r="D84" s="212">
        <f>SUM(D85:D89)</f>
        <v>39299</v>
      </c>
      <c r="E84" s="212">
        <f>SUM(E85:E89)</f>
        <v>1211</v>
      </c>
      <c r="F84" s="212">
        <f>SUM(F85:F89)</f>
        <v>848</v>
      </c>
      <c r="G84" s="212">
        <f>SUM(G85:G89)</f>
        <v>221</v>
      </c>
    </row>
    <row r="85" spans="1:7" ht="24.95" customHeight="1">
      <c r="A85" s="162"/>
      <c r="B85" s="162" t="s">
        <v>141</v>
      </c>
      <c r="C85" s="204">
        <v>5410</v>
      </c>
      <c r="D85" s="204">
        <v>4450</v>
      </c>
      <c r="E85" s="204">
        <v>534</v>
      </c>
      <c r="F85" s="204">
        <v>285</v>
      </c>
      <c r="G85" s="204">
        <v>141</v>
      </c>
    </row>
    <row r="86" spans="1:7" ht="24.95" customHeight="1">
      <c r="A86" s="160"/>
      <c r="B86" s="283" t="s">
        <v>476</v>
      </c>
      <c r="C86" s="206">
        <v>3</v>
      </c>
      <c r="D86" s="206">
        <v>3</v>
      </c>
      <c r="E86" s="206">
        <v>0</v>
      </c>
      <c r="F86" s="206">
        <v>0</v>
      </c>
      <c r="G86" s="206">
        <v>0</v>
      </c>
    </row>
    <row r="87" spans="1:7" ht="24.95" customHeight="1">
      <c r="A87" s="162"/>
      <c r="B87" s="162" t="s">
        <v>143</v>
      </c>
      <c r="C87" s="204">
        <v>36090</v>
      </c>
      <c r="D87" s="204">
        <v>34771</v>
      </c>
      <c r="E87" s="204">
        <v>676</v>
      </c>
      <c r="F87" s="204">
        <v>563</v>
      </c>
      <c r="G87" s="204">
        <v>80</v>
      </c>
    </row>
    <row r="88" spans="1:7" ht="24.95" customHeight="1">
      <c r="A88" s="160"/>
      <c r="B88" s="283" t="s">
        <v>140</v>
      </c>
      <c r="C88" s="206">
        <v>13</v>
      </c>
      <c r="D88" s="206">
        <v>12</v>
      </c>
      <c r="E88" s="206">
        <v>1</v>
      </c>
      <c r="F88" s="206">
        <v>0</v>
      </c>
      <c r="G88" s="206">
        <v>0</v>
      </c>
    </row>
    <row r="89" spans="1:7" ht="24.95" customHeight="1">
      <c r="A89" s="162"/>
      <c r="B89" s="162" t="s">
        <v>142</v>
      </c>
      <c r="C89" s="204">
        <v>63</v>
      </c>
      <c r="D89" s="204">
        <v>63</v>
      </c>
      <c r="E89" s="204">
        <v>0</v>
      </c>
      <c r="F89" s="204">
        <v>0</v>
      </c>
      <c r="G89" s="204">
        <v>0</v>
      </c>
    </row>
    <row r="90" spans="1:7" ht="24.95" customHeight="1">
      <c r="B90" s="285"/>
      <c r="C90" s="226"/>
      <c r="D90" s="226"/>
      <c r="E90" s="226"/>
      <c r="F90" s="226"/>
      <c r="G90" s="227"/>
    </row>
    <row r="91" spans="1:7" ht="24.95" customHeight="1">
      <c r="A91" s="158" t="s">
        <v>18</v>
      </c>
      <c r="B91" s="158" t="s">
        <v>1</v>
      </c>
      <c r="C91" s="159">
        <f>SUM(C92:C96)</f>
        <v>82918</v>
      </c>
      <c r="D91" s="159">
        <f>SUM(D92:D96)</f>
        <v>80767</v>
      </c>
      <c r="E91" s="159">
        <f>SUM(E92:E96)</f>
        <v>1493</v>
      </c>
      <c r="F91" s="159">
        <f>SUM(F92:F96)</f>
        <v>600</v>
      </c>
      <c r="G91" s="159">
        <f>SUM(G92:G96)</f>
        <v>58</v>
      </c>
    </row>
    <row r="92" spans="1:7" ht="24.95" customHeight="1">
      <c r="A92" s="160"/>
      <c r="B92" s="283" t="s">
        <v>141</v>
      </c>
      <c r="C92" s="206">
        <v>7319</v>
      </c>
      <c r="D92" s="206">
        <v>6180</v>
      </c>
      <c r="E92" s="206">
        <v>914</v>
      </c>
      <c r="F92" s="206">
        <v>193</v>
      </c>
      <c r="G92" s="206">
        <v>32</v>
      </c>
    </row>
    <row r="93" spans="1:7" ht="24.95" customHeight="1">
      <c r="A93" s="162"/>
      <c r="B93" s="162" t="s">
        <v>143</v>
      </c>
      <c r="C93" s="204">
        <v>75561</v>
      </c>
      <c r="D93" s="204">
        <v>74549</v>
      </c>
      <c r="E93" s="204">
        <v>579</v>
      </c>
      <c r="F93" s="204">
        <v>407</v>
      </c>
      <c r="G93" s="204">
        <v>26</v>
      </c>
    </row>
    <row r="94" spans="1:7" ht="24.95" customHeight="1">
      <c r="A94" s="160"/>
      <c r="B94" s="283" t="s">
        <v>140</v>
      </c>
      <c r="C94" s="206">
        <v>26</v>
      </c>
      <c r="D94" s="206">
        <v>26</v>
      </c>
      <c r="E94" s="206">
        <v>0</v>
      </c>
      <c r="F94" s="206">
        <v>0</v>
      </c>
      <c r="G94" s="206">
        <v>0</v>
      </c>
    </row>
    <row r="95" spans="1:7" ht="24.95" customHeight="1">
      <c r="A95" s="162"/>
      <c r="B95" s="162" t="s">
        <v>142</v>
      </c>
      <c r="C95" s="204">
        <v>12</v>
      </c>
      <c r="D95" s="204">
        <v>12</v>
      </c>
      <c r="E95" s="204">
        <v>0</v>
      </c>
      <c r="F95" s="204">
        <v>0</v>
      </c>
      <c r="G95" s="204">
        <v>0</v>
      </c>
    </row>
    <row r="96" spans="1:7" ht="24.95" customHeight="1">
      <c r="A96" s="160"/>
      <c r="B96" s="283"/>
      <c r="C96" s="206"/>
      <c r="D96" s="206"/>
      <c r="E96" s="206"/>
      <c r="F96" s="206"/>
      <c r="G96" s="206"/>
    </row>
    <row r="97" spans="1:7" ht="24.95" customHeight="1">
      <c r="A97" s="158" t="s">
        <v>19</v>
      </c>
      <c r="B97" s="158" t="s">
        <v>1</v>
      </c>
      <c r="C97" s="159">
        <f>SUM(C98:C102)</f>
        <v>147807</v>
      </c>
      <c r="D97" s="159">
        <f>SUM(D98:D102)</f>
        <v>138056</v>
      </c>
      <c r="E97" s="159">
        <f>SUM(E98:E102)</f>
        <v>8260</v>
      </c>
      <c r="F97" s="159">
        <f>SUM(F98:F102)</f>
        <v>1302</v>
      </c>
      <c r="G97" s="159">
        <f>SUM(G98:G102)</f>
        <v>189</v>
      </c>
    </row>
    <row r="98" spans="1:7" ht="24.95" customHeight="1">
      <c r="A98" s="160"/>
      <c r="B98" s="283" t="s">
        <v>141</v>
      </c>
      <c r="C98" s="206">
        <v>16303</v>
      </c>
      <c r="D98" s="206">
        <v>12887</v>
      </c>
      <c r="E98" s="206">
        <v>2818</v>
      </c>
      <c r="F98" s="206">
        <v>467</v>
      </c>
      <c r="G98" s="206">
        <v>131</v>
      </c>
    </row>
    <row r="99" spans="1:7" ht="24.95" customHeight="1">
      <c r="A99" s="162"/>
      <c r="B99" s="162" t="s">
        <v>143</v>
      </c>
      <c r="C99" s="204">
        <v>131398</v>
      </c>
      <c r="D99" s="204">
        <v>125066</v>
      </c>
      <c r="E99" s="204">
        <v>5440</v>
      </c>
      <c r="F99" s="204">
        <v>834</v>
      </c>
      <c r="G99" s="204">
        <v>58</v>
      </c>
    </row>
    <row r="100" spans="1:7" ht="24.95" customHeight="1">
      <c r="A100" s="160"/>
      <c r="B100" s="283" t="s">
        <v>140</v>
      </c>
      <c r="C100" s="206">
        <v>30</v>
      </c>
      <c r="D100" s="206">
        <v>27</v>
      </c>
      <c r="E100" s="206">
        <v>2</v>
      </c>
      <c r="F100" s="206">
        <v>1</v>
      </c>
      <c r="G100" s="206">
        <v>0</v>
      </c>
    </row>
    <row r="101" spans="1:7" ht="24.95" customHeight="1">
      <c r="A101" s="162"/>
      <c r="B101" s="162" t="s">
        <v>142</v>
      </c>
      <c r="C101" s="204">
        <v>76</v>
      </c>
      <c r="D101" s="204">
        <v>76</v>
      </c>
      <c r="E101" s="204">
        <v>0</v>
      </c>
      <c r="F101" s="204">
        <v>0</v>
      </c>
      <c r="G101" s="204">
        <v>0</v>
      </c>
    </row>
    <row r="102" spans="1:7" ht="24.95" customHeight="1">
      <c r="A102" s="160"/>
      <c r="B102" s="283"/>
      <c r="C102" s="206"/>
      <c r="D102" s="206"/>
      <c r="E102" s="206"/>
      <c r="F102" s="206"/>
      <c r="G102" s="206"/>
    </row>
    <row r="103" spans="1:7" ht="24.95" customHeight="1">
      <c r="A103" s="158" t="s">
        <v>20</v>
      </c>
      <c r="B103" s="158" t="s">
        <v>1</v>
      </c>
      <c r="C103" s="159">
        <f>SUM(C104:C107)</f>
        <v>7692</v>
      </c>
      <c r="D103" s="159">
        <f>SUM(D104:D107)</f>
        <v>6618</v>
      </c>
      <c r="E103" s="159">
        <f>SUM(E104:E107)</f>
        <v>530</v>
      </c>
      <c r="F103" s="159">
        <f>SUM(F104:F107)</f>
        <v>346</v>
      </c>
      <c r="G103" s="159">
        <f>SUM(G104:G107)</f>
        <v>198</v>
      </c>
    </row>
    <row r="104" spans="1:7" ht="24.95" customHeight="1">
      <c r="A104" s="160"/>
      <c r="B104" s="283" t="s">
        <v>141</v>
      </c>
      <c r="C104" s="206">
        <v>1234</v>
      </c>
      <c r="D104" s="206">
        <v>714</v>
      </c>
      <c r="E104" s="206">
        <v>252</v>
      </c>
      <c r="F104" s="206">
        <v>140</v>
      </c>
      <c r="G104" s="206">
        <v>128</v>
      </c>
    </row>
    <row r="105" spans="1:7" ht="24.95" customHeight="1">
      <c r="A105" s="162"/>
      <c r="B105" s="162" t="s">
        <v>143</v>
      </c>
      <c r="C105" s="204">
        <v>6455</v>
      </c>
      <c r="D105" s="204">
        <v>5902</v>
      </c>
      <c r="E105" s="204">
        <v>278</v>
      </c>
      <c r="F105" s="204">
        <v>205</v>
      </c>
      <c r="G105" s="204">
        <v>70</v>
      </c>
    </row>
    <row r="106" spans="1:7" ht="24.95" customHeight="1">
      <c r="A106" s="160"/>
      <c r="B106" s="283" t="s">
        <v>140</v>
      </c>
      <c r="C106" s="206">
        <v>1</v>
      </c>
      <c r="D106" s="206">
        <v>0</v>
      </c>
      <c r="E106" s="206">
        <v>0</v>
      </c>
      <c r="F106" s="206">
        <v>1</v>
      </c>
      <c r="G106" s="206">
        <v>0</v>
      </c>
    </row>
    <row r="107" spans="1:7" ht="24.95" customHeight="1">
      <c r="A107" s="162"/>
      <c r="B107" s="162" t="s">
        <v>142</v>
      </c>
      <c r="C107" s="204">
        <v>2</v>
      </c>
      <c r="D107" s="204">
        <v>2</v>
      </c>
      <c r="E107" s="204">
        <v>0</v>
      </c>
      <c r="F107" s="204">
        <v>0</v>
      </c>
      <c r="G107" s="204">
        <v>0</v>
      </c>
    </row>
    <row r="108" spans="1:7" ht="24.95" customHeight="1">
      <c r="A108" s="160"/>
      <c r="B108" s="283"/>
      <c r="C108" s="206"/>
      <c r="D108" s="206"/>
      <c r="E108" s="206"/>
      <c r="F108" s="206"/>
      <c r="G108" s="206"/>
    </row>
    <row r="109" spans="1:7" ht="24.95" customHeight="1">
      <c r="A109" s="158" t="s">
        <v>21</v>
      </c>
      <c r="B109" s="158" t="s">
        <v>1</v>
      </c>
      <c r="C109" s="159">
        <f>SUM(C110:C113)</f>
        <v>5461</v>
      </c>
      <c r="D109" s="159">
        <f>SUM(D110:D113)</f>
        <v>4783</v>
      </c>
      <c r="E109" s="159">
        <f>SUM(E110:E113)</f>
        <v>329</v>
      </c>
      <c r="F109" s="159">
        <f>SUM(F110:F113)</f>
        <v>276</v>
      </c>
      <c r="G109" s="159">
        <f>SUM(G110:G113)</f>
        <v>73</v>
      </c>
    </row>
    <row r="110" spans="1:7" ht="24.95" customHeight="1">
      <c r="A110" s="160"/>
      <c r="B110" s="283" t="s">
        <v>141</v>
      </c>
      <c r="C110" s="206">
        <v>812</v>
      </c>
      <c r="D110" s="206">
        <v>465</v>
      </c>
      <c r="E110" s="206">
        <v>187</v>
      </c>
      <c r="F110" s="206">
        <v>103</v>
      </c>
      <c r="G110" s="206">
        <v>57</v>
      </c>
    </row>
    <row r="111" spans="1:7" ht="24.95" customHeight="1">
      <c r="A111" s="162"/>
      <c r="B111" s="162" t="s">
        <v>143</v>
      </c>
      <c r="C111" s="204">
        <v>4646</v>
      </c>
      <c r="D111" s="204">
        <v>4315</v>
      </c>
      <c r="E111" s="204">
        <v>142</v>
      </c>
      <c r="F111" s="204">
        <v>173</v>
      </c>
      <c r="G111" s="204">
        <v>16</v>
      </c>
    </row>
    <row r="112" spans="1:7" ht="24.95" customHeight="1">
      <c r="A112" s="160"/>
      <c r="B112" s="283" t="s">
        <v>140</v>
      </c>
      <c r="C112" s="206">
        <v>1</v>
      </c>
      <c r="D112" s="206">
        <v>1</v>
      </c>
      <c r="E112" s="206">
        <v>0</v>
      </c>
      <c r="F112" s="206">
        <v>0</v>
      </c>
      <c r="G112" s="206">
        <v>0</v>
      </c>
    </row>
    <row r="113" spans="1:7" ht="24.95" customHeight="1">
      <c r="A113" s="162"/>
      <c r="B113" s="162" t="s">
        <v>142</v>
      </c>
      <c r="C113" s="204">
        <v>2</v>
      </c>
      <c r="D113" s="204">
        <v>2</v>
      </c>
      <c r="E113" s="204">
        <v>0</v>
      </c>
      <c r="F113" s="204">
        <v>0</v>
      </c>
      <c r="G113" s="204">
        <v>0</v>
      </c>
    </row>
    <row r="114" spans="1:7" ht="24.95" customHeight="1">
      <c r="A114" s="160"/>
      <c r="B114" s="283"/>
      <c r="C114" s="206"/>
      <c r="D114" s="206"/>
      <c r="E114" s="206"/>
      <c r="F114" s="206"/>
      <c r="G114" s="206"/>
    </row>
    <row r="115" spans="1:7" ht="24.95" customHeight="1">
      <c r="A115" s="158" t="s">
        <v>28</v>
      </c>
      <c r="B115" s="158" t="s">
        <v>1</v>
      </c>
      <c r="C115" s="159">
        <f>SUM(C116:C119)</f>
        <v>12245</v>
      </c>
      <c r="D115" s="159">
        <f>SUM(D116:D119)</f>
        <v>10995</v>
      </c>
      <c r="E115" s="159">
        <f>SUM(E116:E119)</f>
        <v>765</v>
      </c>
      <c r="F115" s="159">
        <f>SUM(F116:F119)</f>
        <v>403</v>
      </c>
      <c r="G115" s="159">
        <f>SUM(G116:G119)</f>
        <v>82</v>
      </c>
    </row>
    <row r="116" spans="1:7" ht="24.95" customHeight="1">
      <c r="A116" s="160"/>
      <c r="B116" s="283" t="s">
        <v>141</v>
      </c>
      <c r="C116" s="206">
        <v>2804</v>
      </c>
      <c r="D116" s="206">
        <v>2152</v>
      </c>
      <c r="E116" s="206">
        <v>486</v>
      </c>
      <c r="F116" s="206">
        <v>111</v>
      </c>
      <c r="G116" s="206">
        <v>55</v>
      </c>
    </row>
    <row r="117" spans="1:7" ht="24.95" customHeight="1">
      <c r="A117" s="162"/>
      <c r="B117" s="162" t="s">
        <v>143</v>
      </c>
      <c r="C117" s="204">
        <v>9436</v>
      </c>
      <c r="D117" s="204">
        <v>8838</v>
      </c>
      <c r="E117" s="204">
        <v>279</v>
      </c>
      <c r="F117" s="204">
        <v>292</v>
      </c>
      <c r="G117" s="204">
        <v>27</v>
      </c>
    </row>
    <row r="118" spans="1:7" ht="24.95" customHeight="1">
      <c r="A118" s="160"/>
      <c r="B118" s="283" t="s">
        <v>140</v>
      </c>
      <c r="C118" s="206">
        <v>1</v>
      </c>
      <c r="D118" s="206">
        <v>1</v>
      </c>
      <c r="E118" s="206">
        <v>0</v>
      </c>
      <c r="F118" s="206">
        <v>0</v>
      </c>
      <c r="G118" s="206">
        <v>0</v>
      </c>
    </row>
    <row r="119" spans="1:7" ht="24.95" customHeight="1">
      <c r="A119" s="162"/>
      <c r="B119" s="162" t="s">
        <v>142</v>
      </c>
      <c r="C119" s="204">
        <v>4</v>
      </c>
      <c r="D119" s="204">
        <v>4</v>
      </c>
      <c r="E119" s="204">
        <v>0</v>
      </c>
      <c r="F119" s="204">
        <v>0</v>
      </c>
      <c r="G119" s="204">
        <v>0</v>
      </c>
    </row>
    <row r="120" spans="1:7" ht="24.95" customHeight="1">
      <c r="A120" s="160"/>
      <c r="B120" s="283"/>
      <c r="C120" s="206"/>
      <c r="D120" s="206"/>
      <c r="E120" s="206"/>
      <c r="F120" s="206"/>
      <c r="G120" s="206"/>
    </row>
    <row r="121" spans="1:7" ht="24.95" customHeight="1">
      <c r="A121" s="158" t="s">
        <v>22</v>
      </c>
      <c r="B121" s="158" t="s">
        <v>1</v>
      </c>
      <c r="C121" s="159">
        <f>SUM(C122:C124)</f>
        <v>8291</v>
      </c>
      <c r="D121" s="159">
        <f>SUM(D122:D124)</f>
        <v>7537</v>
      </c>
      <c r="E121" s="159">
        <f>SUM(E122:E124)</f>
        <v>411</v>
      </c>
      <c r="F121" s="159">
        <f>SUM(F122:F124)</f>
        <v>242</v>
      </c>
      <c r="G121" s="159">
        <f>SUM(G122:G124)</f>
        <v>101</v>
      </c>
    </row>
    <row r="122" spans="1:7" ht="24.95" customHeight="1">
      <c r="A122" s="160"/>
      <c r="B122" s="283" t="s">
        <v>141</v>
      </c>
      <c r="C122" s="206">
        <v>1202</v>
      </c>
      <c r="D122" s="206">
        <v>753</v>
      </c>
      <c r="E122" s="206">
        <v>261</v>
      </c>
      <c r="F122" s="206">
        <v>113</v>
      </c>
      <c r="G122" s="206">
        <v>75</v>
      </c>
    </row>
    <row r="123" spans="1:7" ht="24.95" customHeight="1">
      <c r="A123" s="162"/>
      <c r="B123" s="162" t="s">
        <v>143</v>
      </c>
      <c r="C123" s="204">
        <v>7078</v>
      </c>
      <c r="D123" s="204">
        <v>6774</v>
      </c>
      <c r="E123" s="204">
        <v>150</v>
      </c>
      <c r="F123" s="204">
        <v>129</v>
      </c>
      <c r="G123" s="204">
        <v>25</v>
      </c>
    </row>
    <row r="124" spans="1:7" ht="24.95" customHeight="1">
      <c r="A124" s="160"/>
      <c r="B124" s="283" t="s">
        <v>142</v>
      </c>
      <c r="C124" s="206">
        <v>11</v>
      </c>
      <c r="D124" s="206">
        <v>10</v>
      </c>
      <c r="E124" s="206">
        <v>0</v>
      </c>
      <c r="F124" s="206">
        <v>0</v>
      </c>
      <c r="G124" s="206">
        <v>1</v>
      </c>
    </row>
    <row r="125" spans="1:7" s="10" customFormat="1" ht="24.95" customHeight="1">
      <c r="A125" s="162"/>
      <c r="B125" s="162"/>
      <c r="C125" s="162"/>
      <c r="D125" s="162"/>
      <c r="E125" s="162"/>
      <c r="F125" s="162"/>
      <c r="G125" s="162"/>
    </row>
    <row r="126" spans="1:7" ht="24.95" customHeight="1">
      <c r="A126" s="181" t="s">
        <v>23</v>
      </c>
      <c r="B126" s="181" t="s">
        <v>1</v>
      </c>
      <c r="C126" s="475">
        <f>SUM(C127:C131)</f>
        <v>387858</v>
      </c>
      <c r="D126" s="475">
        <f>SUM(D127:D131)</f>
        <v>370286</v>
      </c>
      <c r="E126" s="475">
        <f>SUM(E127:E131)</f>
        <v>8478</v>
      </c>
      <c r="F126" s="475">
        <f>SUM(F127:F131)</f>
        <v>6431</v>
      </c>
      <c r="G126" s="475">
        <f>SUM(G127:G131)</f>
        <v>2663</v>
      </c>
    </row>
    <row r="127" spans="1:7" ht="24.95" customHeight="1">
      <c r="A127" s="162"/>
      <c r="B127" s="162" t="s">
        <v>141</v>
      </c>
      <c r="C127" s="476">
        <v>32842</v>
      </c>
      <c r="D127" s="476">
        <v>25330</v>
      </c>
      <c r="E127" s="476">
        <v>4959</v>
      </c>
      <c r="F127" s="476">
        <v>1936</v>
      </c>
      <c r="G127" s="476">
        <v>617</v>
      </c>
    </row>
    <row r="128" spans="1:7" ht="24.95" customHeight="1">
      <c r="A128" s="160"/>
      <c r="B128" s="160" t="s">
        <v>476</v>
      </c>
      <c r="C128" s="208">
        <v>8</v>
      </c>
      <c r="D128" s="208">
        <v>7</v>
      </c>
      <c r="E128" s="208">
        <v>0</v>
      </c>
      <c r="F128" s="208">
        <v>1</v>
      </c>
      <c r="G128" s="208">
        <v>0</v>
      </c>
    </row>
    <row r="129" spans="1:7" ht="24.95" customHeight="1">
      <c r="A129" s="162"/>
      <c r="B129" s="162" t="s">
        <v>143</v>
      </c>
      <c r="C129" s="476">
        <v>353104</v>
      </c>
      <c r="D129" s="476">
        <v>343056</v>
      </c>
      <c r="E129" s="476">
        <v>3518</v>
      </c>
      <c r="F129" s="476">
        <v>4484</v>
      </c>
      <c r="G129" s="476">
        <v>2046</v>
      </c>
    </row>
    <row r="130" spans="1:7" ht="24.95" customHeight="1">
      <c r="A130" s="160"/>
      <c r="B130" s="160" t="s">
        <v>140</v>
      </c>
      <c r="C130" s="208">
        <v>167</v>
      </c>
      <c r="D130" s="208">
        <v>164</v>
      </c>
      <c r="E130" s="208">
        <v>1</v>
      </c>
      <c r="F130" s="208">
        <v>2</v>
      </c>
      <c r="G130" s="208">
        <v>0</v>
      </c>
    </row>
    <row r="131" spans="1:7" ht="24.95" customHeight="1">
      <c r="A131" s="162"/>
      <c r="B131" s="162" t="s">
        <v>142</v>
      </c>
      <c r="C131" s="476">
        <v>1737</v>
      </c>
      <c r="D131" s="476">
        <v>1729</v>
      </c>
      <c r="E131" s="476">
        <v>0</v>
      </c>
      <c r="F131" s="476">
        <v>8</v>
      </c>
      <c r="G131" s="476">
        <v>0</v>
      </c>
    </row>
    <row r="132" spans="1:7" ht="24.95" customHeight="1">
      <c r="A132" s="160"/>
      <c r="B132" s="160"/>
      <c r="C132" s="208"/>
      <c r="D132" s="208"/>
      <c r="E132" s="208"/>
      <c r="F132" s="208"/>
      <c r="G132" s="208"/>
    </row>
    <row r="133" spans="1:7" s="209" customFormat="1" ht="24.95" customHeight="1">
      <c r="A133" s="158" t="s">
        <v>30</v>
      </c>
      <c r="B133" s="158" t="s">
        <v>1</v>
      </c>
      <c r="C133" s="477">
        <f>SUM(C134:C136)</f>
        <v>13598</v>
      </c>
      <c r="D133" s="477">
        <f>SUM(D134:D136)</f>
        <v>12876</v>
      </c>
      <c r="E133" s="477">
        <f>SUM(E134:E136)</f>
        <v>461</v>
      </c>
      <c r="F133" s="477">
        <f>SUM(F134:F136)</f>
        <v>255</v>
      </c>
      <c r="G133" s="477">
        <f>SUM(G134:G136)</f>
        <v>6</v>
      </c>
    </row>
    <row r="134" spans="1:7" ht="24.95" customHeight="1">
      <c r="A134" s="160"/>
      <c r="B134" s="160" t="s">
        <v>141</v>
      </c>
      <c r="C134" s="208">
        <v>1187</v>
      </c>
      <c r="D134" s="208">
        <v>710</v>
      </c>
      <c r="E134" s="208">
        <v>344</v>
      </c>
      <c r="F134" s="208">
        <v>128</v>
      </c>
      <c r="G134" s="208">
        <v>5</v>
      </c>
    </row>
    <row r="135" spans="1:7" ht="24.95" customHeight="1">
      <c r="A135" s="162"/>
      <c r="B135" s="162" t="s">
        <v>143</v>
      </c>
      <c r="C135" s="476">
        <v>12403</v>
      </c>
      <c r="D135" s="476">
        <v>12158</v>
      </c>
      <c r="E135" s="476">
        <v>117</v>
      </c>
      <c r="F135" s="476">
        <v>127</v>
      </c>
      <c r="G135" s="476">
        <v>1</v>
      </c>
    </row>
    <row r="136" spans="1:7" ht="24.95" customHeight="1">
      <c r="A136" s="160"/>
      <c r="B136" s="160" t="s">
        <v>142</v>
      </c>
      <c r="C136" s="208">
        <v>8</v>
      </c>
      <c r="D136" s="208">
        <v>8</v>
      </c>
      <c r="E136" s="208">
        <v>0</v>
      </c>
      <c r="F136" s="208">
        <v>0</v>
      </c>
      <c r="G136" s="208">
        <v>0</v>
      </c>
    </row>
    <row r="137" spans="1:7" ht="24.95" customHeight="1">
      <c r="A137" s="162"/>
      <c r="B137" s="162"/>
      <c r="C137" s="476"/>
      <c r="D137" s="476"/>
      <c r="E137" s="476"/>
      <c r="F137" s="476"/>
      <c r="G137" s="476"/>
    </row>
    <row r="138" spans="1:7" s="209" customFormat="1" ht="35.25" customHeight="1">
      <c r="A138" s="478" t="s">
        <v>29</v>
      </c>
      <c r="B138" s="181" t="s">
        <v>1</v>
      </c>
      <c r="C138" s="475">
        <f>SUM(C139:C142)</f>
        <v>32693</v>
      </c>
      <c r="D138" s="475">
        <f>SUM(D139:D142)</f>
        <v>30444</v>
      </c>
      <c r="E138" s="475">
        <f>SUM(E139:E142)</f>
        <v>1636</v>
      </c>
      <c r="F138" s="475">
        <f>SUM(F139:F142)</f>
        <v>461</v>
      </c>
      <c r="G138" s="475">
        <f>SUM(G139:G142)</f>
        <v>152</v>
      </c>
    </row>
    <row r="139" spans="1:7" ht="24.95" customHeight="1">
      <c r="A139" s="162"/>
      <c r="B139" s="162" t="s">
        <v>141</v>
      </c>
      <c r="C139" s="476">
        <v>3800</v>
      </c>
      <c r="D139" s="476">
        <v>2472</v>
      </c>
      <c r="E139" s="476">
        <v>1004</v>
      </c>
      <c r="F139" s="476">
        <v>261</v>
      </c>
      <c r="G139" s="476">
        <v>63</v>
      </c>
    </row>
    <row r="140" spans="1:7" ht="24.95" customHeight="1">
      <c r="A140" s="160"/>
      <c r="B140" s="160" t="s">
        <v>143</v>
      </c>
      <c r="C140" s="208">
        <v>28862</v>
      </c>
      <c r="D140" s="208">
        <v>27941</v>
      </c>
      <c r="E140" s="208">
        <v>632</v>
      </c>
      <c r="F140" s="208">
        <v>200</v>
      </c>
      <c r="G140" s="208">
        <v>89</v>
      </c>
    </row>
    <row r="141" spans="1:7" ht="24.95" customHeight="1">
      <c r="A141" s="162"/>
      <c r="B141" s="162" t="s">
        <v>140</v>
      </c>
      <c r="C141" s="476">
        <v>22</v>
      </c>
      <c r="D141" s="476">
        <v>22</v>
      </c>
      <c r="E141" s="476">
        <v>0</v>
      </c>
      <c r="F141" s="476">
        <v>0</v>
      </c>
      <c r="G141" s="476">
        <v>0</v>
      </c>
    </row>
    <row r="142" spans="1:7" ht="24.95" customHeight="1">
      <c r="A142" s="160"/>
      <c r="B142" s="160" t="s">
        <v>142</v>
      </c>
      <c r="C142" s="208">
        <v>9</v>
      </c>
      <c r="D142" s="208">
        <v>9</v>
      </c>
      <c r="E142" s="208">
        <v>0</v>
      </c>
      <c r="F142" s="208">
        <v>0</v>
      </c>
      <c r="G142" s="208">
        <v>0</v>
      </c>
    </row>
    <row r="143" spans="1:7" ht="24.95" customHeight="1">
      <c r="A143" s="162"/>
      <c r="B143" s="162"/>
      <c r="C143" s="476"/>
      <c r="D143" s="476"/>
      <c r="E143" s="476"/>
      <c r="F143" s="476"/>
      <c r="G143" s="476"/>
    </row>
    <row r="144" spans="1:7" s="209" customFormat="1" ht="24.95" customHeight="1">
      <c r="A144" s="181" t="s">
        <v>27</v>
      </c>
      <c r="B144" s="181" t="s">
        <v>1</v>
      </c>
      <c r="C144" s="475">
        <f>SUM(C145:C148)</f>
        <v>21087</v>
      </c>
      <c r="D144" s="475">
        <f>SUM(D145:D148)</f>
        <v>19272</v>
      </c>
      <c r="E144" s="475">
        <f>SUM(E145:E148)</f>
        <v>682</v>
      </c>
      <c r="F144" s="475">
        <f>SUM(F145:F148)</f>
        <v>925</v>
      </c>
      <c r="G144" s="475">
        <f>SUM(G145:G148)</f>
        <v>208</v>
      </c>
    </row>
    <row r="145" spans="1:7" ht="24.95" customHeight="1">
      <c r="A145" s="162"/>
      <c r="B145" s="162" t="s">
        <v>141</v>
      </c>
      <c r="C145" s="476">
        <v>3007</v>
      </c>
      <c r="D145" s="476">
        <v>2021</v>
      </c>
      <c r="E145" s="476">
        <v>457</v>
      </c>
      <c r="F145" s="476">
        <v>390</v>
      </c>
      <c r="G145" s="476">
        <v>139</v>
      </c>
    </row>
    <row r="146" spans="1:7" ht="24.95" customHeight="1">
      <c r="A146" s="160"/>
      <c r="B146" s="160" t="s">
        <v>143</v>
      </c>
      <c r="C146" s="208">
        <v>18070</v>
      </c>
      <c r="D146" s="208">
        <v>17241</v>
      </c>
      <c r="E146" s="208">
        <v>225</v>
      </c>
      <c r="F146" s="208">
        <v>535</v>
      </c>
      <c r="G146" s="208">
        <v>69</v>
      </c>
    </row>
    <row r="147" spans="1:7" ht="24.95" customHeight="1">
      <c r="A147" s="162"/>
      <c r="B147" s="162" t="s">
        <v>140</v>
      </c>
      <c r="C147" s="476">
        <v>7</v>
      </c>
      <c r="D147" s="476">
        <v>7</v>
      </c>
      <c r="E147" s="476">
        <v>0</v>
      </c>
      <c r="F147" s="476">
        <v>0</v>
      </c>
      <c r="G147" s="476">
        <v>0</v>
      </c>
    </row>
    <row r="148" spans="1:7" ht="24.95" customHeight="1">
      <c r="A148" s="160"/>
      <c r="B148" s="160" t="s">
        <v>142</v>
      </c>
      <c r="C148" s="208">
        <v>3</v>
      </c>
      <c r="D148" s="208">
        <v>3</v>
      </c>
      <c r="E148" s="208">
        <v>0</v>
      </c>
      <c r="F148" s="208">
        <v>0</v>
      </c>
      <c r="G148" s="208">
        <v>0</v>
      </c>
    </row>
    <row r="149" spans="1:7" ht="24.95" customHeight="1">
      <c r="A149" s="162"/>
      <c r="B149" s="162"/>
      <c r="C149" s="476"/>
      <c r="D149" s="476"/>
      <c r="E149" s="476"/>
      <c r="F149" s="476"/>
      <c r="G149" s="476"/>
    </row>
    <row r="150" spans="1:7" s="209" customFormat="1" ht="24.95" customHeight="1">
      <c r="A150" s="181" t="s">
        <v>24</v>
      </c>
      <c r="B150" s="181" t="s">
        <v>1</v>
      </c>
      <c r="C150" s="475">
        <f>SUM(C151:C155)</f>
        <v>80694</v>
      </c>
      <c r="D150" s="475">
        <f>SUM(D151:D155)</f>
        <v>76584</v>
      </c>
      <c r="E150" s="475">
        <f>SUM(E151:E155)</f>
        <v>3037</v>
      </c>
      <c r="F150" s="475">
        <f>SUM(F151:F155)</f>
        <v>812</v>
      </c>
      <c r="G150" s="475">
        <f>SUM(G151:G155)</f>
        <v>261</v>
      </c>
    </row>
    <row r="151" spans="1:7" ht="24.95" customHeight="1">
      <c r="A151" s="162"/>
      <c r="B151" s="162" t="s">
        <v>141</v>
      </c>
      <c r="C151" s="476">
        <v>9566</v>
      </c>
      <c r="D151" s="476">
        <v>7307</v>
      </c>
      <c r="E151" s="476">
        <v>1913</v>
      </c>
      <c r="F151" s="476">
        <v>243</v>
      </c>
      <c r="G151" s="476">
        <v>103</v>
      </c>
    </row>
    <row r="152" spans="1:7" ht="24.95" customHeight="1">
      <c r="A152" s="160"/>
      <c r="B152" s="160" t="s">
        <v>476</v>
      </c>
      <c r="C152" s="208">
        <v>6</v>
      </c>
      <c r="D152" s="208">
        <v>6</v>
      </c>
      <c r="E152" s="208">
        <v>0</v>
      </c>
      <c r="F152" s="208">
        <v>0</v>
      </c>
      <c r="G152" s="208">
        <v>0</v>
      </c>
    </row>
    <row r="153" spans="1:7" ht="24.95" customHeight="1">
      <c r="A153" s="162"/>
      <c r="B153" s="162" t="s">
        <v>143</v>
      </c>
      <c r="C153" s="476">
        <v>70956</v>
      </c>
      <c r="D153" s="476">
        <v>69109</v>
      </c>
      <c r="E153" s="476">
        <v>1122</v>
      </c>
      <c r="F153" s="476">
        <v>569</v>
      </c>
      <c r="G153" s="476">
        <v>156</v>
      </c>
    </row>
    <row r="154" spans="1:7" ht="24.95" customHeight="1">
      <c r="A154" s="160"/>
      <c r="B154" s="160" t="s">
        <v>140</v>
      </c>
      <c r="C154" s="208">
        <v>27</v>
      </c>
      <c r="D154" s="208">
        <v>24</v>
      </c>
      <c r="E154" s="208">
        <v>2</v>
      </c>
      <c r="F154" s="208">
        <v>0</v>
      </c>
      <c r="G154" s="208">
        <v>1</v>
      </c>
    </row>
    <row r="155" spans="1:7" ht="24.95" customHeight="1">
      <c r="A155" s="162"/>
      <c r="B155" s="162" t="s">
        <v>142</v>
      </c>
      <c r="C155" s="476">
        <v>139</v>
      </c>
      <c r="D155" s="476">
        <v>138</v>
      </c>
      <c r="E155" s="476">
        <v>0</v>
      </c>
      <c r="F155" s="476">
        <v>0</v>
      </c>
      <c r="G155" s="476">
        <v>1</v>
      </c>
    </row>
    <row r="156" spans="1:7" ht="24.95" customHeight="1">
      <c r="A156" s="160"/>
      <c r="B156" s="160"/>
      <c r="C156" s="208"/>
      <c r="D156" s="208"/>
      <c r="E156" s="208"/>
      <c r="F156" s="208"/>
      <c r="G156" s="208"/>
    </row>
    <row r="157" spans="1:7" s="209" customFormat="1" ht="24.95" customHeight="1">
      <c r="A157" s="158" t="s">
        <v>25</v>
      </c>
      <c r="B157" s="158" t="s">
        <v>1</v>
      </c>
      <c r="C157" s="477">
        <f>SUM(C158:C160)</f>
        <v>5615</v>
      </c>
      <c r="D157" s="477">
        <f>SUM(D158:D160)</f>
        <v>4960</v>
      </c>
      <c r="E157" s="477">
        <f>SUM(E158:E160)</f>
        <v>306</v>
      </c>
      <c r="F157" s="477">
        <f>SUM(F158:F160)</f>
        <v>237</v>
      </c>
      <c r="G157" s="477">
        <f>SUM(G158:G160)</f>
        <v>112</v>
      </c>
    </row>
    <row r="158" spans="1:7" ht="24.95" customHeight="1">
      <c r="A158" s="160"/>
      <c r="B158" s="160" t="s">
        <v>141</v>
      </c>
      <c r="C158" s="208">
        <v>1015</v>
      </c>
      <c r="D158" s="208">
        <v>645</v>
      </c>
      <c r="E158" s="208">
        <v>197</v>
      </c>
      <c r="F158" s="208">
        <v>97</v>
      </c>
      <c r="G158" s="208">
        <v>76</v>
      </c>
    </row>
    <row r="159" spans="1:7" ht="24.95" customHeight="1">
      <c r="A159" s="162"/>
      <c r="B159" s="162" t="s">
        <v>143</v>
      </c>
      <c r="C159" s="476">
        <v>4593</v>
      </c>
      <c r="D159" s="476">
        <v>4308</v>
      </c>
      <c r="E159" s="476">
        <v>109</v>
      </c>
      <c r="F159" s="476">
        <v>140</v>
      </c>
      <c r="G159" s="476">
        <v>36</v>
      </c>
    </row>
    <row r="160" spans="1:7" ht="24.95" customHeight="1">
      <c r="A160" s="160"/>
      <c r="B160" s="160" t="s">
        <v>142</v>
      </c>
      <c r="C160" s="208">
        <v>7</v>
      </c>
      <c r="D160" s="208">
        <v>7</v>
      </c>
      <c r="E160" s="208">
        <v>0</v>
      </c>
      <c r="F160" s="208">
        <v>0</v>
      </c>
      <c r="G160" s="208">
        <v>0</v>
      </c>
    </row>
    <row r="161" spans="1:7" s="10" customFormat="1" ht="24.95" customHeight="1">
      <c r="A161" s="182"/>
      <c r="B161" s="182"/>
      <c r="C161" s="479"/>
      <c r="D161" s="479"/>
      <c r="E161" s="479"/>
      <c r="F161" s="479"/>
      <c r="G161" s="479"/>
    </row>
  </sheetData>
  <mergeCells count="5">
    <mergeCell ref="A2:G3"/>
    <mergeCell ref="A4:A5"/>
    <mergeCell ref="B4:B5"/>
    <mergeCell ref="D4:G4"/>
    <mergeCell ref="C4:C5"/>
  </mergeCells>
  <hyperlinks>
    <hyperlink ref="I7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5" orientation="landscape" r:id="rId1"/>
  <headerFooter>
    <oddFooter>&amp;L&amp;"Arial,Normal"&amp;8INSTITUTO NACIONAL DE ESTADISTICA Y CENSOS (INEC), ESTADÍSTICAS DE TRANSPORTE 2013
FUENTE: Agencia Nacional de Tránsito
*Nota: El total Nacional del cuadro 12 registra un valor perdido.</oddFooter>
  </headerFooter>
  <rowBreaks count="8" manualBreakCount="8">
    <brk id="22" max="6" man="1"/>
    <brk id="39" max="6" man="1"/>
    <brk id="56" max="6" man="1"/>
    <brk id="73" max="6" man="1"/>
    <brk id="90" max="6" man="1"/>
    <brk id="107" max="6" man="1"/>
    <brk id="139" max="6" man="1"/>
    <brk id="156" max="6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9" transitionEvaluation="1">
    <tabColor rgb="FF92D050"/>
  </sheetPr>
  <dimension ref="A1:I87"/>
  <sheetViews>
    <sheetView showGridLines="0" view="pageBreakPreview" topLeftCell="A19" zoomScale="70" zoomScaleNormal="85" zoomScaleSheetLayoutView="70" zoomScalePageLayoutView="70" workbookViewId="0">
      <selection activeCell="C4" sqref="C4:G5"/>
    </sheetView>
  </sheetViews>
  <sheetFormatPr baseColWidth="10" defaultColWidth="9.77734375" defaultRowHeight="15.75"/>
  <cols>
    <col min="1" max="1" width="31.88671875" style="1" customWidth="1"/>
    <col min="2" max="2" width="20.109375" style="1" customWidth="1"/>
    <col min="3" max="3" width="19.77734375" style="1" customWidth="1"/>
    <col min="4" max="4" width="20.21875" style="1" customWidth="1"/>
    <col min="5" max="5" width="19.88671875" style="1" customWidth="1"/>
    <col min="6" max="6" width="20.33203125" style="1" customWidth="1"/>
    <col min="7" max="7" width="20" customWidth="1"/>
  </cols>
  <sheetData>
    <row r="1" spans="1:9" ht="92.25" customHeight="1"/>
    <row r="2" spans="1:9" ht="32.1" customHeight="1">
      <c r="A2" s="495" t="s">
        <v>147</v>
      </c>
      <c r="B2" s="495"/>
      <c r="C2" s="495"/>
      <c r="D2" s="495"/>
      <c r="E2" s="495"/>
      <c r="F2" s="495"/>
      <c r="G2" s="495"/>
    </row>
    <row r="3" spans="1:9" s="1" customFormat="1" ht="32.1" customHeight="1" thickBot="1">
      <c r="A3" s="504"/>
      <c r="B3" s="504"/>
      <c r="C3" s="504"/>
      <c r="D3" s="504"/>
      <c r="E3" s="504"/>
      <c r="F3" s="504"/>
      <c r="G3" s="504"/>
    </row>
    <row r="4" spans="1:9" s="1" customFormat="1" ht="32.1" customHeight="1" thickTop="1" thickBot="1">
      <c r="A4" s="492" t="s">
        <v>54</v>
      </c>
      <c r="B4" s="493" t="s">
        <v>139</v>
      </c>
      <c r="C4" s="493" t="s">
        <v>1</v>
      </c>
      <c r="D4" s="493" t="s">
        <v>2</v>
      </c>
      <c r="E4" s="493"/>
      <c r="F4" s="493"/>
      <c r="G4" s="494"/>
    </row>
    <row r="5" spans="1:9" ht="32.1" customHeight="1" thickTop="1" thickBot="1">
      <c r="A5" s="492"/>
      <c r="B5" s="493"/>
      <c r="C5" s="493"/>
      <c r="D5" s="244" t="s">
        <v>4</v>
      </c>
      <c r="E5" s="244" t="s">
        <v>5</v>
      </c>
      <c r="F5" s="244" t="s">
        <v>423</v>
      </c>
      <c r="G5" s="245" t="s">
        <v>3</v>
      </c>
      <c r="H5" s="2"/>
    </row>
    <row r="6" spans="1:9" ht="27" customHeight="1" thickTop="1">
      <c r="A6" s="160"/>
      <c r="B6" s="160"/>
      <c r="C6" s="160"/>
      <c r="D6" s="160"/>
      <c r="E6" s="160"/>
      <c r="F6" s="160"/>
      <c r="G6" s="160"/>
      <c r="I6" s="64" t="s">
        <v>354</v>
      </c>
    </row>
    <row r="7" spans="1:9" s="209" customFormat="1" ht="27" customHeight="1">
      <c r="A7" s="158" t="s">
        <v>149</v>
      </c>
      <c r="B7" s="158"/>
      <c r="C7" s="477">
        <f>+SUM(C8:C12)</f>
        <v>1717885</v>
      </c>
      <c r="D7" s="477">
        <v>21137</v>
      </c>
      <c r="E7" s="477">
        <f>+SUM(E8:E12)</f>
        <v>56703</v>
      </c>
      <c r="F7" s="477">
        <f>+SUM(F8:F12)</f>
        <v>21002</v>
      </c>
      <c r="G7" s="477">
        <f>+SUM(G8:G12)</f>
        <v>6487</v>
      </c>
    </row>
    <row r="8" spans="1:9" s="209" customFormat="1" ht="27" customHeight="1">
      <c r="A8" s="181" t="s">
        <v>144</v>
      </c>
      <c r="B8" s="181" t="s">
        <v>141</v>
      </c>
      <c r="C8" s="475">
        <v>187263</v>
      </c>
      <c r="D8" s="475">
        <v>148243</v>
      </c>
      <c r="E8" s="475">
        <v>28469</v>
      </c>
      <c r="F8" s="475">
        <v>7624</v>
      </c>
      <c r="G8" s="475">
        <v>2927</v>
      </c>
    </row>
    <row r="9" spans="1:9" s="209" customFormat="1" ht="27" customHeight="1">
      <c r="A9" s="158" t="s">
        <v>1</v>
      </c>
      <c r="B9" s="158" t="s">
        <v>476</v>
      </c>
      <c r="C9" s="477">
        <v>35</v>
      </c>
      <c r="D9" s="477">
        <v>33</v>
      </c>
      <c r="E9" s="477">
        <v>0</v>
      </c>
      <c r="F9" s="477">
        <v>1</v>
      </c>
      <c r="G9" s="477">
        <v>1</v>
      </c>
    </row>
    <row r="10" spans="1:9" s="209" customFormat="1" ht="27" customHeight="1">
      <c r="A10" s="181" t="s">
        <v>1</v>
      </c>
      <c r="B10" s="181" t="s">
        <v>143</v>
      </c>
      <c r="C10" s="475">
        <v>1526102</v>
      </c>
      <c r="D10" s="475">
        <v>1480965</v>
      </c>
      <c r="E10" s="475">
        <v>28222</v>
      </c>
      <c r="F10" s="475">
        <v>13360</v>
      </c>
      <c r="G10" s="475">
        <v>3555</v>
      </c>
    </row>
    <row r="11" spans="1:9" s="209" customFormat="1" ht="27" customHeight="1">
      <c r="A11" s="158" t="s">
        <v>1</v>
      </c>
      <c r="B11" s="158" t="s">
        <v>140</v>
      </c>
      <c r="C11" s="477">
        <v>483</v>
      </c>
      <c r="D11" s="477">
        <v>462</v>
      </c>
      <c r="E11" s="477">
        <v>12</v>
      </c>
      <c r="F11" s="477">
        <v>8</v>
      </c>
      <c r="G11" s="477">
        <v>1</v>
      </c>
    </row>
    <row r="12" spans="1:9" s="210" customFormat="1" ht="27" customHeight="1">
      <c r="A12" s="181" t="s">
        <v>1</v>
      </c>
      <c r="B12" s="181" t="s">
        <v>142</v>
      </c>
      <c r="C12" s="475">
        <v>4002</v>
      </c>
      <c r="D12" s="475">
        <v>3990</v>
      </c>
      <c r="E12" s="475">
        <v>0</v>
      </c>
      <c r="F12" s="475">
        <v>9</v>
      </c>
      <c r="G12" s="475">
        <v>3</v>
      </c>
    </row>
    <row r="13" spans="1:9" s="210" customFormat="1" ht="27" customHeight="1">
      <c r="A13" s="162"/>
      <c r="B13" s="162"/>
      <c r="C13" s="476"/>
      <c r="D13" s="476"/>
      <c r="E13" s="476"/>
      <c r="F13" s="476"/>
      <c r="G13" s="476"/>
    </row>
    <row r="14" spans="1:9" s="210" customFormat="1" ht="27" customHeight="1">
      <c r="A14" s="181" t="s">
        <v>127</v>
      </c>
      <c r="B14" s="181" t="s">
        <v>1</v>
      </c>
      <c r="C14" s="475">
        <f>+SUM(C15:C19)</f>
        <v>563859</v>
      </c>
      <c r="D14" s="475">
        <f>+SUM(D15:D19)</f>
        <v>538958</v>
      </c>
      <c r="E14" s="475">
        <f>+SUM(E15:E19)</f>
        <v>24120</v>
      </c>
      <c r="F14" s="475">
        <f>+SUM(F15:F19)</f>
        <v>742</v>
      </c>
      <c r="G14" s="475">
        <f>+SUM(G15:G19)</f>
        <v>39</v>
      </c>
    </row>
    <row r="15" spans="1:9" s="10" customFormat="1" ht="27" customHeight="1">
      <c r="A15" s="162"/>
      <c r="B15" s="162" t="s">
        <v>141</v>
      </c>
      <c r="C15" s="476">
        <v>1917</v>
      </c>
      <c r="D15" s="476">
        <v>1851</v>
      </c>
      <c r="E15" s="476">
        <v>62</v>
      </c>
      <c r="F15" s="476">
        <v>4</v>
      </c>
      <c r="G15" s="476">
        <v>0</v>
      </c>
    </row>
    <row r="16" spans="1:9" ht="27" customHeight="1">
      <c r="A16" s="160"/>
      <c r="B16" s="160" t="s">
        <v>476</v>
      </c>
      <c r="C16" s="208">
        <v>11</v>
      </c>
      <c r="D16" s="208">
        <v>11</v>
      </c>
      <c r="E16" s="208">
        <v>0</v>
      </c>
      <c r="F16" s="208">
        <v>0</v>
      </c>
      <c r="G16" s="208">
        <v>0</v>
      </c>
    </row>
    <row r="17" spans="1:7" ht="27" customHeight="1">
      <c r="A17" s="162"/>
      <c r="B17" s="162" t="s">
        <v>143</v>
      </c>
      <c r="C17" s="476">
        <v>560298</v>
      </c>
      <c r="D17" s="476">
        <v>535474</v>
      </c>
      <c r="E17" s="476">
        <v>24048</v>
      </c>
      <c r="F17" s="476">
        <v>737</v>
      </c>
      <c r="G17" s="476">
        <v>39</v>
      </c>
    </row>
    <row r="18" spans="1:7" ht="27" customHeight="1">
      <c r="A18" s="160"/>
      <c r="B18" s="160" t="s">
        <v>140</v>
      </c>
      <c r="C18" s="208">
        <v>188</v>
      </c>
      <c r="D18" s="208">
        <v>178</v>
      </c>
      <c r="E18" s="208">
        <v>10</v>
      </c>
      <c r="F18" s="208">
        <v>0</v>
      </c>
      <c r="G18" s="208">
        <v>0</v>
      </c>
    </row>
    <row r="19" spans="1:7" ht="27" customHeight="1">
      <c r="A19" s="162"/>
      <c r="B19" s="162" t="s">
        <v>142</v>
      </c>
      <c r="C19" s="476">
        <v>1445</v>
      </c>
      <c r="D19" s="476">
        <v>1444</v>
      </c>
      <c r="E19" s="476">
        <v>0</v>
      </c>
      <c r="F19" s="476">
        <v>1</v>
      </c>
      <c r="G19" s="476">
        <v>0</v>
      </c>
    </row>
    <row r="20" spans="1:7" ht="27" customHeight="1">
      <c r="A20" s="160"/>
      <c r="B20" s="160"/>
      <c r="C20" s="208"/>
      <c r="D20" s="208"/>
      <c r="E20" s="208"/>
      <c r="F20" s="208"/>
      <c r="G20" s="208"/>
    </row>
    <row r="21" spans="1:7" s="209" customFormat="1" ht="27" customHeight="1">
      <c r="A21" s="158" t="s">
        <v>32</v>
      </c>
      <c r="B21" s="158" t="s">
        <v>1</v>
      </c>
      <c r="C21" s="477">
        <f>+SUM(C22:C24)</f>
        <v>8280</v>
      </c>
      <c r="D21" s="477">
        <f>+SUM(D22:D24)</f>
        <v>971</v>
      </c>
      <c r="E21" s="477">
        <f>+SUM(E22:E24)</f>
        <v>6746</v>
      </c>
      <c r="F21" s="477">
        <f>+SUM(F22:F24)</f>
        <v>507</v>
      </c>
      <c r="G21" s="477">
        <f>+SUM(G22:G24)</f>
        <v>56</v>
      </c>
    </row>
    <row r="22" spans="1:7" ht="27" customHeight="1">
      <c r="A22" s="160"/>
      <c r="B22" s="160" t="s">
        <v>141</v>
      </c>
      <c r="C22" s="208">
        <v>8132</v>
      </c>
      <c r="D22" s="208">
        <v>925</v>
      </c>
      <c r="E22" s="208">
        <v>6672</v>
      </c>
      <c r="F22" s="208">
        <v>480</v>
      </c>
      <c r="G22" s="208">
        <v>55</v>
      </c>
    </row>
    <row r="23" spans="1:7" ht="27" customHeight="1">
      <c r="A23" s="162"/>
      <c r="B23" s="162" t="s">
        <v>143</v>
      </c>
      <c r="C23" s="476">
        <v>147</v>
      </c>
      <c r="D23" s="476">
        <v>45</v>
      </c>
      <c r="E23" s="476">
        <v>74</v>
      </c>
      <c r="F23" s="476">
        <v>27</v>
      </c>
      <c r="G23" s="476">
        <v>1</v>
      </c>
    </row>
    <row r="24" spans="1:7" ht="27" customHeight="1">
      <c r="A24" s="160"/>
      <c r="B24" s="160" t="s">
        <v>140</v>
      </c>
      <c r="C24" s="208">
        <v>1</v>
      </c>
      <c r="D24" s="208">
        <v>1</v>
      </c>
      <c r="E24" s="208">
        <v>0</v>
      </c>
      <c r="F24" s="208">
        <v>0</v>
      </c>
      <c r="G24" s="208">
        <v>0</v>
      </c>
    </row>
    <row r="25" spans="1:7" ht="27" customHeight="1">
      <c r="A25" s="162"/>
      <c r="B25" s="162"/>
      <c r="C25" s="476"/>
      <c r="D25" s="476"/>
      <c r="E25" s="476"/>
      <c r="F25" s="476"/>
      <c r="G25" s="476"/>
    </row>
    <row r="26" spans="1:7" s="209" customFormat="1" ht="27" customHeight="1">
      <c r="A26" s="181" t="s">
        <v>33</v>
      </c>
      <c r="B26" s="181" t="s">
        <v>1</v>
      </c>
      <c r="C26" s="475">
        <f>+SUM(C27:C31)</f>
        <v>111266</v>
      </c>
      <c r="D26" s="475">
        <f>+SUM(D27:D31)</f>
        <v>102164</v>
      </c>
      <c r="E26" s="475">
        <f>+SUM(E27:E31)</f>
        <v>7988</v>
      </c>
      <c r="F26" s="475">
        <f>+SUM(F27:F31)</f>
        <v>712</v>
      </c>
      <c r="G26" s="475">
        <f>+SUM(G27:G31)</f>
        <v>402</v>
      </c>
    </row>
    <row r="27" spans="1:7" ht="27" customHeight="1">
      <c r="A27" s="162"/>
      <c r="B27" s="162" t="s">
        <v>141</v>
      </c>
      <c r="C27" s="476">
        <v>51253</v>
      </c>
      <c r="D27" s="476">
        <v>43033</v>
      </c>
      <c r="E27" s="476">
        <v>7303</v>
      </c>
      <c r="F27" s="476">
        <v>551</v>
      </c>
      <c r="G27" s="476">
        <v>366</v>
      </c>
    </row>
    <row r="28" spans="1:7" ht="27" customHeight="1">
      <c r="A28" s="160"/>
      <c r="B28" s="160" t="s">
        <v>476</v>
      </c>
      <c r="C28" s="208">
        <v>1</v>
      </c>
      <c r="D28" s="208">
        <v>1</v>
      </c>
      <c r="E28" s="208">
        <v>0</v>
      </c>
      <c r="F28" s="208">
        <v>0</v>
      </c>
      <c r="G28" s="208">
        <v>0</v>
      </c>
    </row>
    <row r="29" spans="1:7" ht="27" customHeight="1">
      <c r="A29" s="162"/>
      <c r="B29" s="162" t="s">
        <v>143</v>
      </c>
      <c r="C29" s="476">
        <v>60005</v>
      </c>
      <c r="D29" s="476">
        <v>59124</v>
      </c>
      <c r="E29" s="476">
        <v>684</v>
      </c>
      <c r="F29" s="476">
        <v>161</v>
      </c>
      <c r="G29" s="476">
        <v>36</v>
      </c>
    </row>
    <row r="30" spans="1:7" ht="27" customHeight="1">
      <c r="A30" s="160"/>
      <c r="B30" s="160" t="s">
        <v>140</v>
      </c>
      <c r="C30" s="208">
        <v>6</v>
      </c>
      <c r="D30" s="208">
        <v>5</v>
      </c>
      <c r="E30" s="208">
        <v>1</v>
      </c>
      <c r="F30" s="208">
        <v>0</v>
      </c>
      <c r="G30" s="208">
        <v>0</v>
      </c>
    </row>
    <row r="31" spans="1:7" ht="27" customHeight="1">
      <c r="A31" s="162"/>
      <c r="B31" s="162" t="s">
        <v>142</v>
      </c>
      <c r="C31" s="476">
        <v>1</v>
      </c>
      <c r="D31" s="476">
        <v>1</v>
      </c>
      <c r="E31" s="476">
        <v>0</v>
      </c>
      <c r="F31" s="476">
        <v>0</v>
      </c>
      <c r="G31" s="476">
        <v>0</v>
      </c>
    </row>
    <row r="32" spans="1:7" ht="27" customHeight="1">
      <c r="A32" s="160"/>
      <c r="B32" s="160"/>
      <c r="C32" s="208"/>
      <c r="D32" s="208"/>
      <c r="E32" s="208"/>
      <c r="F32" s="208"/>
      <c r="G32" s="208"/>
    </row>
    <row r="33" spans="1:7" s="209" customFormat="1" ht="27" customHeight="1">
      <c r="A33" s="158" t="s">
        <v>34</v>
      </c>
      <c r="B33" s="158" t="s">
        <v>1</v>
      </c>
      <c r="C33" s="477">
        <f>+SUM(C34:C38)</f>
        <v>305590</v>
      </c>
      <c r="D33" s="477">
        <f>+SUM(D34:D38)</f>
        <v>291130</v>
      </c>
      <c r="E33" s="477">
        <f>+SUM(E34:E38)</f>
        <v>3446</v>
      </c>
      <c r="F33" s="477">
        <f>+SUM(F34:F38)</f>
        <v>8897</v>
      </c>
      <c r="G33" s="477">
        <f>+SUM(G34:G38)</f>
        <v>2117</v>
      </c>
    </row>
    <row r="34" spans="1:7" ht="27" customHeight="1">
      <c r="A34" s="160"/>
      <c r="B34" s="160" t="s">
        <v>141</v>
      </c>
      <c r="C34" s="208">
        <v>53584</v>
      </c>
      <c r="D34" s="208">
        <v>47737</v>
      </c>
      <c r="E34" s="208">
        <v>729</v>
      </c>
      <c r="F34" s="208">
        <v>4429</v>
      </c>
      <c r="G34" s="208">
        <v>689</v>
      </c>
    </row>
    <row r="35" spans="1:7" ht="27" customHeight="1">
      <c r="A35" s="162"/>
      <c r="B35" s="162" t="s">
        <v>476</v>
      </c>
      <c r="C35" s="476">
        <v>6</v>
      </c>
      <c r="D35" s="476">
        <v>5</v>
      </c>
      <c r="E35" s="476">
        <v>0</v>
      </c>
      <c r="F35" s="476">
        <v>0</v>
      </c>
      <c r="G35" s="476">
        <v>1</v>
      </c>
    </row>
    <row r="36" spans="1:7" ht="27" customHeight="1">
      <c r="A36" s="160"/>
      <c r="B36" s="160" t="s">
        <v>143</v>
      </c>
      <c r="C36" s="208">
        <v>251766</v>
      </c>
      <c r="D36" s="208">
        <v>243161</v>
      </c>
      <c r="E36" s="208">
        <v>2716</v>
      </c>
      <c r="F36" s="208">
        <v>4463</v>
      </c>
      <c r="G36" s="208">
        <v>1426</v>
      </c>
    </row>
    <row r="37" spans="1:7" ht="27" customHeight="1">
      <c r="A37" s="162"/>
      <c r="B37" s="162" t="s">
        <v>140</v>
      </c>
      <c r="C37" s="476">
        <v>104</v>
      </c>
      <c r="D37" s="476">
        <v>97</v>
      </c>
      <c r="E37" s="476">
        <v>1</v>
      </c>
      <c r="F37" s="476">
        <v>5</v>
      </c>
      <c r="G37" s="476">
        <v>1</v>
      </c>
    </row>
    <row r="38" spans="1:7" ht="27" customHeight="1">
      <c r="A38" s="160"/>
      <c r="B38" s="160" t="s">
        <v>142</v>
      </c>
      <c r="C38" s="208">
        <v>130</v>
      </c>
      <c r="D38" s="208">
        <v>130</v>
      </c>
      <c r="E38" s="208">
        <v>0</v>
      </c>
      <c r="F38" s="208">
        <v>0</v>
      </c>
      <c r="G38" s="208">
        <v>0</v>
      </c>
    </row>
    <row r="39" spans="1:7" ht="27" customHeight="1">
      <c r="A39" s="162"/>
      <c r="B39" s="162"/>
      <c r="C39" s="476"/>
      <c r="D39" s="476"/>
      <c r="E39" s="476"/>
      <c r="F39" s="476"/>
      <c r="G39" s="476"/>
    </row>
    <row r="40" spans="1:7" s="209" customFormat="1" ht="27" customHeight="1">
      <c r="A40" s="181" t="s">
        <v>35</v>
      </c>
      <c r="B40" s="181" t="s">
        <v>1</v>
      </c>
      <c r="C40" s="475">
        <f>+SUM(C41:C42)</f>
        <v>1511</v>
      </c>
      <c r="D40" s="475">
        <f>+SUM(D41:D42)</f>
        <v>630</v>
      </c>
      <c r="E40" s="475">
        <f>+SUM(E41:E42)</f>
        <v>763</v>
      </c>
      <c r="F40" s="475">
        <f>+SUM(F41:F42)</f>
        <v>106</v>
      </c>
      <c r="G40" s="475">
        <f>+SUM(G41:G42)</f>
        <v>12</v>
      </c>
    </row>
    <row r="41" spans="1:7" ht="27" customHeight="1">
      <c r="A41" s="162"/>
      <c r="B41" s="162" t="s">
        <v>141</v>
      </c>
      <c r="C41" s="476">
        <v>1324</v>
      </c>
      <c r="D41" s="476">
        <v>462</v>
      </c>
      <c r="E41" s="476">
        <v>753</v>
      </c>
      <c r="F41" s="476">
        <v>98</v>
      </c>
      <c r="G41" s="476">
        <v>11</v>
      </c>
    </row>
    <row r="42" spans="1:7" ht="27" customHeight="1">
      <c r="A42" s="160"/>
      <c r="B42" s="160" t="s">
        <v>143</v>
      </c>
      <c r="C42" s="208">
        <v>187</v>
      </c>
      <c r="D42" s="208">
        <v>168</v>
      </c>
      <c r="E42" s="208">
        <v>10</v>
      </c>
      <c r="F42" s="208">
        <v>8</v>
      </c>
      <c r="G42" s="208">
        <v>1</v>
      </c>
    </row>
    <row r="43" spans="1:7" ht="27" customHeight="1">
      <c r="A43" s="162"/>
      <c r="B43" s="162"/>
      <c r="C43" s="476"/>
      <c r="D43" s="476"/>
      <c r="E43" s="476"/>
      <c r="F43" s="476"/>
      <c r="G43" s="476"/>
    </row>
    <row r="44" spans="1:7" s="209" customFormat="1" ht="27" customHeight="1">
      <c r="A44" s="181" t="s">
        <v>128</v>
      </c>
      <c r="B44" s="181" t="s">
        <v>1</v>
      </c>
      <c r="C44" s="475">
        <f>+SUM(C45:C48)</f>
        <v>23569</v>
      </c>
      <c r="D44" s="475">
        <f>+SUM(D45:D48)</f>
        <v>20363</v>
      </c>
      <c r="E44" s="475">
        <f>+SUM(E45:E48)</f>
        <v>2864</v>
      </c>
      <c r="F44" s="475">
        <f>+SUM(F45:F48)</f>
        <v>260</v>
      </c>
      <c r="G44" s="475">
        <f>+SUM(G45:G48)</f>
        <v>82</v>
      </c>
    </row>
    <row r="45" spans="1:7" ht="27" customHeight="1">
      <c r="A45" s="162"/>
      <c r="B45" s="162" t="s">
        <v>141</v>
      </c>
      <c r="C45" s="476">
        <v>21228</v>
      </c>
      <c r="D45" s="476">
        <v>18129</v>
      </c>
      <c r="E45" s="476">
        <v>2823</v>
      </c>
      <c r="F45" s="476">
        <v>198</v>
      </c>
      <c r="G45" s="476">
        <v>78</v>
      </c>
    </row>
    <row r="46" spans="1:7" ht="27" customHeight="1">
      <c r="A46" s="160"/>
      <c r="B46" s="160" t="s">
        <v>476</v>
      </c>
      <c r="C46" s="208">
        <v>1</v>
      </c>
      <c r="D46" s="208">
        <v>1</v>
      </c>
      <c r="E46" s="208">
        <v>0</v>
      </c>
      <c r="F46" s="208">
        <v>0</v>
      </c>
      <c r="G46" s="208">
        <v>0</v>
      </c>
    </row>
    <row r="47" spans="1:7" ht="27" customHeight="1">
      <c r="A47" s="162"/>
      <c r="B47" s="162" t="s">
        <v>143</v>
      </c>
      <c r="C47" s="476">
        <v>2339</v>
      </c>
      <c r="D47" s="476">
        <v>2232</v>
      </c>
      <c r="E47" s="476">
        <v>41</v>
      </c>
      <c r="F47" s="476">
        <v>62</v>
      </c>
      <c r="G47" s="476">
        <v>4</v>
      </c>
    </row>
    <row r="48" spans="1:7" ht="27" customHeight="1">
      <c r="A48" s="160"/>
      <c r="B48" s="160" t="s">
        <v>140</v>
      </c>
      <c r="C48" s="208">
        <v>1</v>
      </c>
      <c r="D48" s="208">
        <v>1</v>
      </c>
      <c r="E48" s="208">
        <v>0</v>
      </c>
      <c r="F48" s="208">
        <v>0</v>
      </c>
      <c r="G48" s="208">
        <v>0</v>
      </c>
    </row>
    <row r="49" spans="1:7" s="10" customFormat="1" ht="27" customHeight="1">
      <c r="A49" s="162"/>
      <c r="B49" s="162"/>
      <c r="C49" s="476"/>
      <c r="D49" s="476"/>
      <c r="E49" s="476"/>
      <c r="F49" s="476"/>
      <c r="G49" s="476"/>
    </row>
    <row r="50" spans="1:7" s="209" customFormat="1" ht="27" customHeight="1">
      <c r="A50" s="181" t="s">
        <v>36</v>
      </c>
      <c r="B50" s="181" t="s">
        <v>1</v>
      </c>
      <c r="C50" s="475">
        <f>+SUM(C51:C54)</f>
        <v>33560</v>
      </c>
      <c r="D50" s="475">
        <f>+SUM(D51:D54)</f>
        <v>30081</v>
      </c>
      <c r="E50" s="475">
        <f>+SUM(E51:E54)</f>
        <v>3037</v>
      </c>
      <c r="F50" s="475">
        <f>+SUM(F51:F54)</f>
        <v>358</v>
      </c>
      <c r="G50" s="475">
        <f>+SUM(G51:G54)</f>
        <v>84</v>
      </c>
    </row>
    <row r="51" spans="1:7" ht="27" customHeight="1">
      <c r="A51" s="162"/>
      <c r="B51" s="162" t="s">
        <v>141</v>
      </c>
      <c r="C51" s="476">
        <v>13449</v>
      </c>
      <c r="D51" s="476">
        <v>10332</v>
      </c>
      <c r="E51" s="476">
        <v>2798</v>
      </c>
      <c r="F51" s="476">
        <v>252</v>
      </c>
      <c r="G51" s="476">
        <v>67</v>
      </c>
    </row>
    <row r="52" spans="1:7" ht="27" customHeight="1">
      <c r="A52" s="160"/>
      <c r="B52" s="160" t="s">
        <v>143</v>
      </c>
      <c r="C52" s="208">
        <v>20104</v>
      </c>
      <c r="D52" s="208">
        <v>19742</v>
      </c>
      <c r="E52" s="208">
        <v>239</v>
      </c>
      <c r="F52" s="208">
        <v>106</v>
      </c>
      <c r="G52" s="208">
        <v>17</v>
      </c>
    </row>
    <row r="53" spans="1:7" ht="27" customHeight="1">
      <c r="A53" s="162"/>
      <c r="B53" s="162" t="s">
        <v>140</v>
      </c>
      <c r="C53" s="476">
        <v>6</v>
      </c>
      <c r="D53" s="476">
        <v>6</v>
      </c>
      <c r="E53" s="476">
        <v>0</v>
      </c>
      <c r="F53" s="476">
        <v>0</v>
      </c>
      <c r="G53" s="476">
        <v>0</v>
      </c>
    </row>
    <row r="54" spans="1:7" ht="27" customHeight="1">
      <c r="A54" s="160"/>
      <c r="B54" s="160" t="s">
        <v>142</v>
      </c>
      <c r="C54" s="208">
        <v>1</v>
      </c>
      <c r="D54" s="208">
        <v>1</v>
      </c>
      <c r="E54" s="208">
        <v>0</v>
      </c>
      <c r="F54" s="208">
        <v>0</v>
      </c>
      <c r="G54" s="208">
        <v>0</v>
      </c>
    </row>
    <row r="55" spans="1:7" ht="27" customHeight="1">
      <c r="A55" s="162"/>
      <c r="B55" s="162"/>
      <c r="C55" s="476"/>
      <c r="D55" s="476"/>
      <c r="E55" s="476"/>
      <c r="F55" s="476"/>
      <c r="G55" s="476"/>
    </row>
    <row r="56" spans="1:7" s="209" customFormat="1" ht="27" customHeight="1">
      <c r="A56" s="181" t="s">
        <v>37</v>
      </c>
      <c r="B56" s="181" t="s">
        <v>1</v>
      </c>
      <c r="C56" s="475">
        <f>+SUM(C57:C61)</f>
        <v>275790</v>
      </c>
      <c r="D56" s="475">
        <f>+SUM(D57:D61)</f>
        <v>270692</v>
      </c>
      <c r="E56" s="475">
        <f>+SUM(E57:E61)</f>
        <v>10</v>
      </c>
      <c r="F56" s="475">
        <f>+SUM(F57:F61)</f>
        <v>4350</v>
      </c>
      <c r="G56" s="475">
        <f>+SUM(G57:G61)</f>
        <v>738</v>
      </c>
    </row>
    <row r="57" spans="1:7" ht="27" customHeight="1">
      <c r="A57" s="162"/>
      <c r="B57" s="162" t="s">
        <v>141</v>
      </c>
      <c r="C57" s="476">
        <v>6835</v>
      </c>
      <c r="D57" s="476">
        <v>6766</v>
      </c>
      <c r="E57" s="476">
        <v>0</v>
      </c>
      <c r="F57" s="476">
        <v>57</v>
      </c>
      <c r="G57" s="476">
        <v>12</v>
      </c>
    </row>
    <row r="58" spans="1:7" ht="27" customHeight="1">
      <c r="A58" s="160"/>
      <c r="B58" s="160" t="s">
        <v>476</v>
      </c>
      <c r="C58" s="208">
        <v>15</v>
      </c>
      <c r="D58" s="208">
        <v>14</v>
      </c>
      <c r="E58" s="208">
        <v>0</v>
      </c>
      <c r="F58" s="208">
        <v>1</v>
      </c>
      <c r="G58" s="208">
        <v>0</v>
      </c>
    </row>
    <row r="59" spans="1:7" ht="27" customHeight="1">
      <c r="A59" s="162"/>
      <c r="B59" s="162" t="s">
        <v>143</v>
      </c>
      <c r="C59" s="476">
        <v>266440</v>
      </c>
      <c r="D59" s="476">
        <v>261426</v>
      </c>
      <c r="E59" s="476">
        <v>10</v>
      </c>
      <c r="F59" s="476">
        <v>4281</v>
      </c>
      <c r="G59" s="476">
        <v>723</v>
      </c>
    </row>
    <row r="60" spans="1:7" ht="27" customHeight="1">
      <c r="A60" s="160"/>
      <c r="B60" s="160" t="s">
        <v>140</v>
      </c>
      <c r="C60" s="208">
        <v>79</v>
      </c>
      <c r="D60" s="208">
        <v>76</v>
      </c>
      <c r="E60" s="208">
        <v>0</v>
      </c>
      <c r="F60" s="208">
        <v>3</v>
      </c>
      <c r="G60" s="208">
        <v>0</v>
      </c>
    </row>
    <row r="61" spans="1:7" ht="27" customHeight="1">
      <c r="A61" s="162"/>
      <c r="B61" s="162" t="s">
        <v>142</v>
      </c>
      <c r="C61" s="476">
        <v>2421</v>
      </c>
      <c r="D61" s="476">
        <v>2410</v>
      </c>
      <c r="E61" s="476">
        <v>0</v>
      </c>
      <c r="F61" s="476">
        <v>8</v>
      </c>
      <c r="G61" s="476">
        <v>3</v>
      </c>
    </row>
    <row r="62" spans="1:7" ht="27" customHeight="1">
      <c r="A62" s="160"/>
      <c r="B62" s="160"/>
      <c r="C62" s="208"/>
      <c r="D62" s="208"/>
      <c r="E62" s="208"/>
      <c r="F62" s="208"/>
      <c r="G62" s="208"/>
    </row>
    <row r="63" spans="1:7" s="209" customFormat="1" ht="27" customHeight="1">
      <c r="A63" s="158" t="s">
        <v>38</v>
      </c>
      <c r="B63" s="158" t="s">
        <v>1</v>
      </c>
      <c r="C63" s="477">
        <f>+SUM(C64:C68)</f>
        <v>362357</v>
      </c>
      <c r="D63" s="477">
        <f>+SUM(D64:D68)</f>
        <v>357353</v>
      </c>
      <c r="E63" s="477">
        <f>+SUM(E64:E68)</f>
        <v>430</v>
      </c>
      <c r="F63" s="477">
        <f>+SUM(F64:F68)</f>
        <v>3312</v>
      </c>
      <c r="G63" s="477">
        <f>+SUM(G64:G68)</f>
        <v>1262</v>
      </c>
    </row>
    <row r="64" spans="1:7" ht="27" customHeight="1">
      <c r="A64" s="160"/>
      <c r="B64" s="160" t="s">
        <v>141</v>
      </c>
      <c r="C64" s="208">
        <v>352</v>
      </c>
      <c r="D64" s="208">
        <v>245</v>
      </c>
      <c r="E64" s="208">
        <v>95</v>
      </c>
      <c r="F64" s="208">
        <v>7</v>
      </c>
      <c r="G64" s="208">
        <v>5</v>
      </c>
    </row>
    <row r="65" spans="1:7" ht="27" customHeight="1">
      <c r="A65" s="162"/>
      <c r="B65" s="162" t="s">
        <v>476</v>
      </c>
      <c r="C65" s="476">
        <v>1</v>
      </c>
      <c r="D65" s="476">
        <v>1</v>
      </c>
      <c r="E65" s="476">
        <v>0</v>
      </c>
      <c r="F65" s="476">
        <v>0</v>
      </c>
      <c r="G65" s="476">
        <v>0</v>
      </c>
    </row>
    <row r="66" spans="1:7" ht="27" customHeight="1">
      <c r="A66" s="160"/>
      <c r="B66" s="160" t="s">
        <v>143</v>
      </c>
      <c r="C66" s="208">
        <v>361904</v>
      </c>
      <c r="D66" s="208">
        <v>357007</v>
      </c>
      <c r="E66" s="208">
        <v>335</v>
      </c>
      <c r="F66" s="208">
        <v>3305</v>
      </c>
      <c r="G66" s="208">
        <v>1257</v>
      </c>
    </row>
    <row r="67" spans="1:7" ht="27" customHeight="1">
      <c r="A67" s="162"/>
      <c r="B67" s="162" t="s">
        <v>140</v>
      </c>
      <c r="C67" s="476">
        <v>97</v>
      </c>
      <c r="D67" s="476">
        <v>97</v>
      </c>
      <c r="E67" s="476">
        <v>0</v>
      </c>
      <c r="F67" s="476">
        <v>0</v>
      </c>
      <c r="G67" s="476">
        <v>0</v>
      </c>
    </row>
    <row r="68" spans="1:7" ht="27" customHeight="1">
      <c r="A68" s="160"/>
      <c r="B68" s="160" t="s">
        <v>142</v>
      </c>
      <c r="C68" s="208">
        <v>3</v>
      </c>
      <c r="D68" s="208">
        <v>3</v>
      </c>
      <c r="E68" s="208">
        <v>0</v>
      </c>
      <c r="F68" s="208">
        <v>0</v>
      </c>
      <c r="G68" s="208">
        <v>0</v>
      </c>
    </row>
    <row r="69" spans="1:7" ht="27" customHeight="1">
      <c r="A69" s="162"/>
      <c r="B69" s="162"/>
      <c r="C69" s="476"/>
      <c r="D69" s="476"/>
      <c r="E69" s="476"/>
      <c r="F69" s="476"/>
      <c r="G69" s="476"/>
    </row>
    <row r="70" spans="1:7" s="209" customFormat="1" ht="27" customHeight="1">
      <c r="A70" s="181" t="s">
        <v>39</v>
      </c>
      <c r="B70" s="181" t="s">
        <v>1</v>
      </c>
      <c r="C70" s="475">
        <f>+SUM(C71:C72)</f>
        <v>2719</v>
      </c>
      <c r="D70" s="475">
        <f>+SUM(D71:D72)</f>
        <v>1738</v>
      </c>
      <c r="E70" s="475">
        <f>+SUM(E71:E72)</f>
        <v>646</v>
      </c>
      <c r="F70" s="475">
        <f>+SUM(F71:F72)</f>
        <v>178</v>
      </c>
      <c r="G70" s="475">
        <f>+SUM(G71:G72)</f>
        <v>157</v>
      </c>
    </row>
    <row r="71" spans="1:7" ht="27" customHeight="1">
      <c r="A71" s="162"/>
      <c r="B71" s="162" t="s">
        <v>141</v>
      </c>
      <c r="C71" s="476">
        <v>2578</v>
      </c>
      <c r="D71" s="476">
        <v>1616</v>
      </c>
      <c r="E71" s="476">
        <v>642</v>
      </c>
      <c r="F71" s="476">
        <v>167</v>
      </c>
      <c r="G71" s="476">
        <v>153</v>
      </c>
    </row>
    <row r="72" spans="1:7" ht="27" customHeight="1">
      <c r="A72" s="160"/>
      <c r="B72" s="160" t="s">
        <v>143</v>
      </c>
      <c r="C72" s="208">
        <v>141</v>
      </c>
      <c r="D72" s="208">
        <v>122</v>
      </c>
      <c r="E72" s="208">
        <v>4</v>
      </c>
      <c r="F72" s="208">
        <v>11</v>
      </c>
      <c r="G72" s="208">
        <v>4</v>
      </c>
    </row>
    <row r="73" spans="1:7" ht="27" customHeight="1">
      <c r="A73" s="162"/>
      <c r="B73" s="162"/>
      <c r="C73" s="476"/>
      <c r="D73" s="476"/>
      <c r="E73" s="476"/>
      <c r="F73" s="476"/>
      <c r="G73" s="476"/>
    </row>
    <row r="74" spans="1:7" s="209" customFormat="1" ht="27" customHeight="1">
      <c r="A74" s="181" t="s">
        <v>40</v>
      </c>
      <c r="B74" s="181" t="s">
        <v>1</v>
      </c>
      <c r="C74" s="475">
        <f>+SUM(C75:C77)</f>
        <v>12766</v>
      </c>
      <c r="D74" s="475">
        <f>+SUM(D75:D77)</f>
        <v>8687</v>
      </c>
      <c r="E74" s="475">
        <f>+SUM(E75:E77)</f>
        <v>3754</v>
      </c>
      <c r="F74" s="475">
        <f>+SUM(F75:F77)</f>
        <v>219</v>
      </c>
      <c r="G74" s="475">
        <f>+SUM(G75:G77)</f>
        <v>106</v>
      </c>
    </row>
    <row r="75" spans="1:7" ht="27" customHeight="1">
      <c r="A75" s="162"/>
      <c r="B75" s="162" t="s">
        <v>141</v>
      </c>
      <c r="C75" s="476">
        <v>12292</v>
      </c>
      <c r="D75" s="476">
        <v>8248</v>
      </c>
      <c r="E75" s="476">
        <v>3730</v>
      </c>
      <c r="F75" s="476">
        <v>213</v>
      </c>
      <c r="G75" s="476">
        <v>101</v>
      </c>
    </row>
    <row r="76" spans="1:7" ht="27" customHeight="1">
      <c r="A76" s="160"/>
      <c r="B76" s="160" t="s">
        <v>143</v>
      </c>
      <c r="C76" s="208">
        <v>473</v>
      </c>
      <c r="D76" s="208">
        <v>438</v>
      </c>
      <c r="E76" s="208">
        <v>24</v>
      </c>
      <c r="F76" s="208">
        <v>6</v>
      </c>
      <c r="G76" s="208">
        <v>5</v>
      </c>
    </row>
    <row r="77" spans="1:7" ht="27" customHeight="1">
      <c r="A77" s="162"/>
      <c r="B77" s="162" t="s">
        <v>140</v>
      </c>
      <c r="C77" s="476">
        <v>1</v>
      </c>
      <c r="D77" s="476">
        <v>1</v>
      </c>
      <c r="E77" s="476">
        <v>0</v>
      </c>
      <c r="F77" s="476">
        <v>0</v>
      </c>
      <c r="G77" s="476">
        <v>0</v>
      </c>
    </row>
    <row r="78" spans="1:7" ht="27" customHeight="1">
      <c r="A78" s="160"/>
      <c r="B78" s="160"/>
      <c r="C78" s="208"/>
      <c r="D78" s="208"/>
      <c r="E78" s="208"/>
      <c r="F78" s="208"/>
      <c r="G78" s="208"/>
    </row>
    <row r="79" spans="1:7" s="209" customFormat="1" ht="27" customHeight="1">
      <c r="A79" s="158" t="s">
        <v>41</v>
      </c>
      <c r="B79" s="158" t="s">
        <v>1</v>
      </c>
      <c r="C79" s="477">
        <f>+SUM(C80:C81)</f>
        <v>12284</v>
      </c>
      <c r="D79" s="477">
        <f>+SUM(D80:D81)</f>
        <v>7883</v>
      </c>
      <c r="E79" s="477">
        <f>+SUM(E80:E81)</f>
        <v>2775</v>
      </c>
      <c r="F79" s="477">
        <f>+SUM(F80:F81)</f>
        <v>598</v>
      </c>
      <c r="G79" s="477">
        <f>+SUM(G80:G81)</f>
        <v>1028</v>
      </c>
    </row>
    <row r="80" spans="1:7" ht="27" customHeight="1">
      <c r="A80" s="160"/>
      <c r="B80" s="160" t="s">
        <v>141</v>
      </c>
      <c r="C80" s="208">
        <v>11860</v>
      </c>
      <c r="D80" s="208">
        <v>7524</v>
      </c>
      <c r="E80" s="208">
        <v>2740</v>
      </c>
      <c r="F80" s="208">
        <v>582</v>
      </c>
      <c r="G80" s="208">
        <v>1014</v>
      </c>
    </row>
    <row r="81" spans="1:7" ht="27" customHeight="1">
      <c r="A81" s="162"/>
      <c r="B81" s="162" t="s">
        <v>143</v>
      </c>
      <c r="C81" s="476">
        <v>424</v>
      </c>
      <c r="D81" s="476">
        <v>359</v>
      </c>
      <c r="E81" s="476">
        <v>35</v>
      </c>
      <c r="F81" s="476">
        <v>16</v>
      </c>
      <c r="G81" s="476">
        <v>14</v>
      </c>
    </row>
    <row r="82" spans="1:7" ht="27" customHeight="1">
      <c r="A82" s="160"/>
      <c r="B82" s="160"/>
      <c r="C82" s="208"/>
      <c r="D82" s="208"/>
      <c r="E82" s="208"/>
      <c r="F82" s="208"/>
      <c r="G82" s="208"/>
    </row>
    <row r="83" spans="1:7" s="209" customFormat="1" ht="27" customHeight="1">
      <c r="A83" s="158" t="s">
        <v>425</v>
      </c>
      <c r="B83" s="158" t="s">
        <v>1</v>
      </c>
      <c r="C83" s="477">
        <f>+SUM(C84:C86)</f>
        <v>4334</v>
      </c>
      <c r="D83" s="477">
        <f>+SUM(D84:D86)</f>
        <v>3043</v>
      </c>
      <c r="E83" s="477">
        <f>+SUM(E84:E86)</f>
        <v>124</v>
      </c>
      <c r="F83" s="477">
        <f>+SUM(F84:F86)</f>
        <v>763</v>
      </c>
      <c r="G83" s="477">
        <f>+SUM(G84:G86)</f>
        <v>404</v>
      </c>
    </row>
    <row r="84" spans="1:7" ht="27" customHeight="1">
      <c r="A84" s="160"/>
      <c r="B84" s="160" t="s">
        <v>141</v>
      </c>
      <c r="C84" s="208">
        <v>2459</v>
      </c>
      <c r="D84" s="208">
        <v>1375</v>
      </c>
      <c r="E84" s="208">
        <v>122</v>
      </c>
      <c r="F84" s="208">
        <v>586</v>
      </c>
      <c r="G84" s="208">
        <v>376</v>
      </c>
    </row>
    <row r="85" spans="1:7" ht="27" customHeight="1">
      <c r="A85" s="162"/>
      <c r="B85" s="162" t="s">
        <v>143</v>
      </c>
      <c r="C85" s="476">
        <v>1874</v>
      </c>
      <c r="D85" s="476">
        <v>1667</v>
      </c>
      <c r="E85" s="476">
        <v>2</v>
      </c>
      <c r="F85" s="476">
        <v>177</v>
      </c>
      <c r="G85" s="476">
        <v>28</v>
      </c>
    </row>
    <row r="86" spans="1:7" ht="27" customHeight="1">
      <c r="A86" s="160"/>
      <c r="B86" s="160" t="s">
        <v>142</v>
      </c>
      <c r="C86" s="208">
        <v>1</v>
      </c>
      <c r="D86" s="208">
        <v>1</v>
      </c>
      <c r="E86" s="208">
        <v>0</v>
      </c>
      <c r="F86" s="208">
        <v>0</v>
      </c>
      <c r="G86" s="208">
        <v>0</v>
      </c>
    </row>
    <row r="87" spans="1:7" s="10" customFormat="1" ht="27" customHeight="1">
      <c r="A87" s="182"/>
      <c r="B87" s="182"/>
      <c r="C87" s="228"/>
      <c r="D87" s="228"/>
      <c r="E87" s="228"/>
      <c r="F87" s="228"/>
      <c r="G87" s="228"/>
    </row>
  </sheetData>
  <mergeCells count="5">
    <mergeCell ref="A2:G3"/>
    <mergeCell ref="A4:A5"/>
    <mergeCell ref="B4:B5"/>
    <mergeCell ref="C4:C5"/>
    <mergeCell ref="D4:G4"/>
  </mergeCells>
  <hyperlinks>
    <hyperlink ref="I6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65" orientation="landscape" r:id="rId1"/>
  <headerFooter>
    <oddFooter>&amp;L&amp;"Arial,Normal"&amp;8INSTITUTO NACIONAL DE ESTADISTICA Y CENSOS (INEC), ESTADÍSTICAS DE TRANSPORTE 2013
FUENTE: Agencia Nacional de Tránsito
*Nota: El total Nacional del cuadro 12 registra un valor perdido.</oddFooter>
  </headerFooter>
  <rowBreaks count="1" manualBreakCount="1">
    <brk id="59" max="6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5"/>
  <sheetViews>
    <sheetView showGridLines="0" view="pageBreakPreview" zoomScale="70" zoomScaleNormal="100" zoomScaleSheetLayoutView="70" zoomScalePageLayoutView="70" workbookViewId="0">
      <selection activeCell="C5" sqref="C5:F5"/>
    </sheetView>
  </sheetViews>
  <sheetFormatPr baseColWidth="10" defaultRowHeight="12.75"/>
  <cols>
    <col min="1" max="1" width="28.6640625" style="286" customWidth="1"/>
    <col min="2" max="2" width="8.44140625" style="286" customWidth="1"/>
    <col min="3" max="3" width="7.88671875" style="286" customWidth="1"/>
    <col min="4" max="4" width="9.44140625" style="286" customWidth="1"/>
    <col min="5" max="5" width="8.77734375" style="286" customWidth="1"/>
    <col min="6" max="6" width="8.88671875" style="286" customWidth="1"/>
    <col min="7" max="7" width="9.6640625" style="286" customWidth="1"/>
    <col min="8" max="8" width="8.6640625" style="286" customWidth="1"/>
    <col min="9" max="9" width="8.77734375" style="286" customWidth="1"/>
    <col min="10" max="10" width="10" style="286" customWidth="1"/>
    <col min="11" max="11" width="11.33203125" style="286" customWidth="1"/>
    <col min="12" max="12" width="10.21875" style="286" customWidth="1"/>
    <col min="13" max="13" width="11.33203125" style="286" customWidth="1"/>
    <col min="14" max="14" width="10.109375" style="286" customWidth="1"/>
    <col min="15" max="16384" width="11.5546875" style="12"/>
  </cols>
  <sheetData>
    <row r="1" spans="1:15" ht="92.25" customHeight="1"/>
    <row r="2" spans="1:15" ht="32.1" customHeight="1">
      <c r="A2" s="510" t="s">
        <v>497</v>
      </c>
      <c r="B2" s="510"/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</row>
    <row r="3" spans="1:15" ht="32.1" customHeight="1" thickBot="1">
      <c r="A3" s="511"/>
      <c r="B3" s="511"/>
      <c r="C3" s="511"/>
      <c r="D3" s="511"/>
      <c r="E3" s="511"/>
      <c r="F3" s="511"/>
      <c r="G3" s="511"/>
      <c r="H3" s="511"/>
      <c r="I3" s="511"/>
      <c r="J3" s="511"/>
      <c r="K3" s="511"/>
      <c r="L3" s="511"/>
      <c r="M3" s="511"/>
      <c r="N3" s="511"/>
    </row>
    <row r="4" spans="1:15" s="17" customFormat="1" ht="32.1" customHeight="1" thickTop="1" thickBot="1">
      <c r="A4" s="492" t="s">
        <v>168</v>
      </c>
      <c r="B4" s="493" t="s">
        <v>1</v>
      </c>
      <c r="C4" s="508" t="s">
        <v>167</v>
      </c>
      <c r="D4" s="508"/>
      <c r="E4" s="508"/>
      <c r="F4" s="508"/>
      <c r="G4" s="508"/>
      <c r="H4" s="508"/>
      <c r="I4" s="508"/>
      <c r="J4" s="508"/>
      <c r="K4" s="508"/>
      <c r="L4" s="508"/>
      <c r="M4" s="508"/>
      <c r="N4" s="509"/>
    </row>
    <row r="5" spans="1:15" s="17" customFormat="1" ht="32.1" customHeight="1" thickTop="1" thickBot="1">
      <c r="A5" s="492"/>
      <c r="B5" s="493" t="s">
        <v>1</v>
      </c>
      <c r="C5" s="246" t="s">
        <v>166</v>
      </c>
      <c r="D5" s="246" t="s">
        <v>165</v>
      </c>
      <c r="E5" s="246" t="s">
        <v>164</v>
      </c>
      <c r="F5" s="246" t="s">
        <v>163</v>
      </c>
      <c r="G5" s="246" t="s">
        <v>162</v>
      </c>
      <c r="H5" s="246" t="s">
        <v>161</v>
      </c>
      <c r="I5" s="246" t="s">
        <v>160</v>
      </c>
      <c r="J5" s="246" t="s">
        <v>159</v>
      </c>
      <c r="K5" s="246" t="s">
        <v>158</v>
      </c>
      <c r="L5" s="246" t="s">
        <v>157</v>
      </c>
      <c r="M5" s="246" t="s">
        <v>156</v>
      </c>
      <c r="N5" s="247" t="s">
        <v>155</v>
      </c>
    </row>
    <row r="6" spans="1:15" ht="30" customHeight="1" thickTop="1">
      <c r="A6" s="287"/>
      <c r="B6" s="288"/>
      <c r="C6" s="289"/>
      <c r="D6" s="289"/>
      <c r="E6" s="289"/>
      <c r="F6" s="290"/>
      <c r="G6" s="290"/>
      <c r="H6" s="290"/>
      <c r="I6" s="290"/>
      <c r="J6" s="290"/>
      <c r="K6" s="290"/>
      <c r="L6" s="290"/>
      <c r="M6" s="290"/>
      <c r="N6" s="290"/>
    </row>
    <row r="7" spans="1:15" ht="30" customHeight="1">
      <c r="A7" s="291" t="s">
        <v>154</v>
      </c>
      <c r="B7" s="267">
        <f>+SUM(C7:N7)</f>
        <v>28169</v>
      </c>
      <c r="C7" s="267">
        <f t="shared" ref="C7:N7" si="0">+SUM(C9:C32)</f>
        <v>2068</v>
      </c>
      <c r="D7" s="267">
        <f t="shared" si="0"/>
        <v>1992</v>
      </c>
      <c r="E7" s="267">
        <f t="shared" si="0"/>
        <v>2161</v>
      </c>
      <c r="F7" s="267">
        <f t="shared" si="0"/>
        <v>2074</v>
      </c>
      <c r="G7" s="267">
        <f t="shared" si="0"/>
        <v>2070</v>
      </c>
      <c r="H7" s="267">
        <f t="shared" si="0"/>
        <v>2206</v>
      </c>
      <c r="I7" s="267">
        <f t="shared" si="0"/>
        <v>2124</v>
      </c>
      <c r="J7" s="267">
        <f t="shared" si="0"/>
        <v>2340</v>
      </c>
      <c r="K7" s="267">
        <f t="shared" si="0"/>
        <v>2295</v>
      </c>
      <c r="L7" s="267">
        <f t="shared" si="0"/>
        <v>2617</v>
      </c>
      <c r="M7" s="267">
        <f t="shared" si="0"/>
        <v>2812</v>
      </c>
      <c r="N7" s="267">
        <f t="shared" si="0"/>
        <v>3410</v>
      </c>
      <c r="O7" s="64" t="s">
        <v>354</v>
      </c>
    </row>
    <row r="8" spans="1:15" ht="30" customHeight="1">
      <c r="A8" s="238"/>
      <c r="B8" s="219"/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19"/>
      <c r="N8" s="219"/>
    </row>
    <row r="9" spans="1:15" s="16" customFormat="1" ht="30" customHeight="1">
      <c r="A9" s="155" t="s">
        <v>153</v>
      </c>
      <c r="B9" s="214">
        <f t="shared" ref="B9:B32" si="1">+SUM(C9:N9)</f>
        <v>1008</v>
      </c>
      <c r="C9" s="214">
        <v>80</v>
      </c>
      <c r="D9" s="214">
        <v>64</v>
      </c>
      <c r="E9" s="292">
        <v>70</v>
      </c>
      <c r="F9" s="214">
        <v>70</v>
      </c>
      <c r="G9" s="214">
        <v>28</v>
      </c>
      <c r="H9" s="214">
        <v>17</v>
      </c>
      <c r="I9" s="292">
        <v>64</v>
      </c>
      <c r="J9" s="214">
        <v>120</v>
      </c>
      <c r="K9" s="214">
        <v>79</v>
      </c>
      <c r="L9" s="214">
        <v>156</v>
      </c>
      <c r="M9" s="292">
        <v>105</v>
      </c>
      <c r="N9" s="214">
        <v>155</v>
      </c>
    </row>
    <row r="10" spans="1:15" s="15" customFormat="1" ht="30" customHeight="1">
      <c r="A10" s="293" t="s">
        <v>8</v>
      </c>
      <c r="B10" s="294">
        <f t="shared" si="1"/>
        <v>171</v>
      </c>
      <c r="C10" s="294">
        <v>10</v>
      </c>
      <c r="D10" s="294">
        <v>15</v>
      </c>
      <c r="E10" s="295">
        <v>12</v>
      </c>
      <c r="F10" s="294">
        <v>8</v>
      </c>
      <c r="G10" s="294">
        <v>11</v>
      </c>
      <c r="H10" s="294">
        <v>18</v>
      </c>
      <c r="I10" s="295">
        <v>14</v>
      </c>
      <c r="J10" s="294">
        <v>18</v>
      </c>
      <c r="K10" s="294">
        <v>10</v>
      </c>
      <c r="L10" s="294">
        <v>20</v>
      </c>
      <c r="M10" s="295">
        <v>15</v>
      </c>
      <c r="N10" s="294">
        <v>20</v>
      </c>
      <c r="O10" s="16"/>
    </row>
    <row r="11" spans="1:15" s="16" customFormat="1" ht="30" customHeight="1">
      <c r="A11" s="155" t="s">
        <v>9</v>
      </c>
      <c r="B11" s="214">
        <f t="shared" si="1"/>
        <v>344</v>
      </c>
      <c r="C11" s="214">
        <v>32</v>
      </c>
      <c r="D11" s="214">
        <v>25</v>
      </c>
      <c r="E11" s="292">
        <v>26</v>
      </c>
      <c r="F11" s="214">
        <v>23</v>
      </c>
      <c r="G11" s="214">
        <v>25</v>
      </c>
      <c r="H11" s="214">
        <v>36</v>
      </c>
      <c r="I11" s="292">
        <v>26</v>
      </c>
      <c r="J11" s="214">
        <v>34</v>
      </c>
      <c r="K11" s="214">
        <v>27</v>
      </c>
      <c r="L11" s="214">
        <v>29</v>
      </c>
      <c r="M11" s="292">
        <v>34</v>
      </c>
      <c r="N11" s="214">
        <v>27</v>
      </c>
    </row>
    <row r="12" spans="1:15" s="15" customFormat="1" ht="30" customHeight="1">
      <c r="A12" s="293" t="s">
        <v>10</v>
      </c>
      <c r="B12" s="294">
        <f t="shared" si="1"/>
        <v>204</v>
      </c>
      <c r="C12" s="294">
        <v>16</v>
      </c>
      <c r="D12" s="294">
        <v>17</v>
      </c>
      <c r="E12" s="295">
        <v>23</v>
      </c>
      <c r="F12" s="294">
        <v>22</v>
      </c>
      <c r="G12" s="294">
        <v>19</v>
      </c>
      <c r="H12" s="294">
        <v>14</v>
      </c>
      <c r="I12" s="295">
        <v>21</v>
      </c>
      <c r="J12" s="294">
        <v>16</v>
      </c>
      <c r="K12" s="294">
        <v>16</v>
      </c>
      <c r="L12" s="294">
        <v>9</v>
      </c>
      <c r="M12" s="295">
        <v>16</v>
      </c>
      <c r="N12" s="294">
        <v>15</v>
      </c>
      <c r="O12" s="16"/>
    </row>
    <row r="13" spans="1:15" s="16" customFormat="1" ht="30" customHeight="1">
      <c r="A13" s="155" t="s">
        <v>11</v>
      </c>
      <c r="B13" s="214">
        <f t="shared" si="1"/>
        <v>685</v>
      </c>
      <c r="C13" s="214">
        <v>45</v>
      </c>
      <c r="D13" s="214">
        <v>56</v>
      </c>
      <c r="E13" s="292">
        <v>57</v>
      </c>
      <c r="F13" s="214">
        <v>51</v>
      </c>
      <c r="G13" s="214">
        <v>55</v>
      </c>
      <c r="H13" s="214">
        <v>66</v>
      </c>
      <c r="I13" s="292">
        <v>57</v>
      </c>
      <c r="J13" s="214">
        <v>58</v>
      </c>
      <c r="K13" s="214">
        <v>62</v>
      </c>
      <c r="L13" s="214">
        <v>58</v>
      </c>
      <c r="M13" s="292">
        <v>55</v>
      </c>
      <c r="N13" s="214">
        <v>65</v>
      </c>
    </row>
    <row r="14" spans="1:15" s="15" customFormat="1" ht="30" customHeight="1">
      <c r="A14" s="293" t="s">
        <v>12</v>
      </c>
      <c r="B14" s="294">
        <f t="shared" si="1"/>
        <v>680</v>
      </c>
      <c r="C14" s="294">
        <v>57</v>
      </c>
      <c r="D14" s="294">
        <v>47</v>
      </c>
      <c r="E14" s="295">
        <v>50</v>
      </c>
      <c r="F14" s="294">
        <v>53</v>
      </c>
      <c r="G14" s="294">
        <v>59</v>
      </c>
      <c r="H14" s="294">
        <v>80</v>
      </c>
      <c r="I14" s="295">
        <v>66</v>
      </c>
      <c r="J14" s="294">
        <v>51</v>
      </c>
      <c r="K14" s="294">
        <v>70</v>
      </c>
      <c r="L14" s="294">
        <v>55</v>
      </c>
      <c r="M14" s="295">
        <v>40</v>
      </c>
      <c r="N14" s="294">
        <v>52</v>
      </c>
      <c r="O14" s="16"/>
    </row>
    <row r="15" spans="1:15" s="16" customFormat="1" ht="30" customHeight="1">
      <c r="A15" s="155" t="s">
        <v>13</v>
      </c>
      <c r="B15" s="214">
        <f t="shared" si="1"/>
        <v>995</v>
      </c>
      <c r="C15" s="214">
        <v>83</v>
      </c>
      <c r="D15" s="214">
        <v>87</v>
      </c>
      <c r="E15" s="292">
        <v>85</v>
      </c>
      <c r="F15" s="214">
        <v>79</v>
      </c>
      <c r="G15" s="214">
        <v>69</v>
      </c>
      <c r="H15" s="214">
        <v>81</v>
      </c>
      <c r="I15" s="292">
        <v>80</v>
      </c>
      <c r="J15" s="214">
        <v>94</v>
      </c>
      <c r="K15" s="214">
        <v>72</v>
      </c>
      <c r="L15" s="214">
        <v>77</v>
      </c>
      <c r="M15" s="292">
        <v>89</v>
      </c>
      <c r="N15" s="214">
        <v>99</v>
      </c>
    </row>
    <row r="16" spans="1:15" s="15" customFormat="1" ht="30" customHeight="1">
      <c r="A16" s="293" t="s">
        <v>14</v>
      </c>
      <c r="B16" s="294">
        <f t="shared" si="1"/>
        <v>351</v>
      </c>
      <c r="C16" s="294">
        <v>35</v>
      </c>
      <c r="D16" s="294">
        <v>33</v>
      </c>
      <c r="E16" s="295">
        <v>21</v>
      </c>
      <c r="F16" s="294">
        <v>22</v>
      </c>
      <c r="G16" s="294">
        <v>33</v>
      </c>
      <c r="H16" s="294">
        <v>40</v>
      </c>
      <c r="I16" s="295">
        <v>22</v>
      </c>
      <c r="J16" s="294">
        <v>41</v>
      </c>
      <c r="K16" s="294">
        <v>25</v>
      </c>
      <c r="L16" s="294">
        <v>25</v>
      </c>
      <c r="M16" s="295">
        <v>22</v>
      </c>
      <c r="N16" s="294">
        <v>32</v>
      </c>
      <c r="O16" s="16"/>
    </row>
    <row r="17" spans="1:15" s="16" customFormat="1" ht="30" customHeight="1">
      <c r="A17" s="155" t="s">
        <v>15</v>
      </c>
      <c r="B17" s="214">
        <f t="shared" si="1"/>
        <v>10385</v>
      </c>
      <c r="C17" s="214">
        <v>756</v>
      </c>
      <c r="D17" s="214">
        <v>762</v>
      </c>
      <c r="E17" s="292">
        <v>783</v>
      </c>
      <c r="F17" s="214">
        <v>846</v>
      </c>
      <c r="G17" s="214">
        <v>817</v>
      </c>
      <c r="H17" s="214">
        <v>844</v>
      </c>
      <c r="I17" s="292">
        <v>834</v>
      </c>
      <c r="J17" s="214">
        <v>896</v>
      </c>
      <c r="K17" s="214">
        <v>833</v>
      </c>
      <c r="L17" s="214">
        <v>950</v>
      </c>
      <c r="M17" s="292">
        <v>946</v>
      </c>
      <c r="N17" s="214">
        <v>1118</v>
      </c>
    </row>
    <row r="18" spans="1:15" s="15" customFormat="1" ht="30" customHeight="1">
      <c r="A18" s="293" t="s">
        <v>16</v>
      </c>
      <c r="B18" s="294">
        <f t="shared" si="1"/>
        <v>807</v>
      </c>
      <c r="C18" s="294">
        <v>71</v>
      </c>
      <c r="D18" s="294">
        <v>60</v>
      </c>
      <c r="E18" s="295">
        <v>73</v>
      </c>
      <c r="F18" s="294">
        <v>73</v>
      </c>
      <c r="G18" s="294">
        <v>91</v>
      </c>
      <c r="H18" s="294">
        <v>73</v>
      </c>
      <c r="I18" s="295">
        <v>71</v>
      </c>
      <c r="J18" s="294">
        <v>60</v>
      </c>
      <c r="K18" s="294">
        <v>55</v>
      </c>
      <c r="L18" s="294">
        <v>68</v>
      </c>
      <c r="M18" s="295">
        <v>61</v>
      </c>
      <c r="N18" s="294">
        <v>51</v>
      </c>
      <c r="O18" s="16"/>
    </row>
    <row r="19" spans="1:15" s="16" customFormat="1" ht="30" customHeight="1">
      <c r="A19" s="155" t="s">
        <v>17</v>
      </c>
      <c r="B19" s="214">
        <f t="shared" si="1"/>
        <v>864</v>
      </c>
      <c r="C19" s="214">
        <v>39</v>
      </c>
      <c r="D19" s="214">
        <v>37</v>
      </c>
      <c r="E19" s="292">
        <v>55</v>
      </c>
      <c r="F19" s="214">
        <v>49</v>
      </c>
      <c r="G19" s="214">
        <v>36</v>
      </c>
      <c r="H19" s="214">
        <v>53</v>
      </c>
      <c r="I19" s="292">
        <v>38</v>
      </c>
      <c r="J19" s="214">
        <v>27</v>
      </c>
      <c r="K19" s="214">
        <v>93</v>
      </c>
      <c r="L19" s="214">
        <v>205</v>
      </c>
      <c r="M19" s="292">
        <v>183</v>
      </c>
      <c r="N19" s="214">
        <v>49</v>
      </c>
    </row>
    <row r="20" spans="1:15" s="15" customFormat="1" ht="30" customHeight="1">
      <c r="A20" s="293" t="s">
        <v>18</v>
      </c>
      <c r="B20" s="294">
        <f t="shared" si="1"/>
        <v>1137</v>
      </c>
      <c r="C20" s="294">
        <v>70</v>
      </c>
      <c r="D20" s="294">
        <v>94</v>
      </c>
      <c r="E20" s="295">
        <v>99</v>
      </c>
      <c r="F20" s="294">
        <v>106</v>
      </c>
      <c r="G20" s="294">
        <v>101</v>
      </c>
      <c r="H20" s="294">
        <v>88</v>
      </c>
      <c r="I20" s="295">
        <v>96</v>
      </c>
      <c r="J20" s="294">
        <v>87</v>
      </c>
      <c r="K20" s="294">
        <v>96</v>
      </c>
      <c r="L20" s="294">
        <v>82</v>
      </c>
      <c r="M20" s="295">
        <v>97</v>
      </c>
      <c r="N20" s="294">
        <v>121</v>
      </c>
      <c r="O20" s="16"/>
    </row>
    <row r="21" spans="1:15" s="16" customFormat="1" ht="30" customHeight="1">
      <c r="A21" s="155" t="s">
        <v>19</v>
      </c>
      <c r="B21" s="214">
        <f t="shared" si="1"/>
        <v>1398</v>
      </c>
      <c r="C21" s="214">
        <v>118</v>
      </c>
      <c r="D21" s="214">
        <v>100</v>
      </c>
      <c r="E21" s="292">
        <v>108</v>
      </c>
      <c r="F21" s="214">
        <v>96</v>
      </c>
      <c r="G21" s="214">
        <v>88</v>
      </c>
      <c r="H21" s="214">
        <v>90</v>
      </c>
      <c r="I21" s="292">
        <v>97</v>
      </c>
      <c r="J21" s="214">
        <v>134</v>
      </c>
      <c r="K21" s="214">
        <v>124</v>
      </c>
      <c r="L21" s="214">
        <v>139</v>
      </c>
      <c r="M21" s="292">
        <v>129</v>
      </c>
      <c r="N21" s="214">
        <v>175</v>
      </c>
    </row>
    <row r="22" spans="1:15" s="15" customFormat="1" ht="30" customHeight="1">
      <c r="A22" s="293" t="s">
        <v>152</v>
      </c>
      <c r="B22" s="294">
        <f t="shared" si="1"/>
        <v>186</v>
      </c>
      <c r="C22" s="294">
        <v>16</v>
      </c>
      <c r="D22" s="294">
        <v>17</v>
      </c>
      <c r="E22" s="295">
        <v>15</v>
      </c>
      <c r="F22" s="294">
        <v>15</v>
      </c>
      <c r="G22" s="294">
        <v>14</v>
      </c>
      <c r="H22" s="294">
        <v>16</v>
      </c>
      <c r="I22" s="295">
        <v>12</v>
      </c>
      <c r="J22" s="294">
        <v>15</v>
      </c>
      <c r="K22" s="294">
        <v>18</v>
      </c>
      <c r="L22" s="294">
        <v>21</v>
      </c>
      <c r="M22" s="295">
        <v>16</v>
      </c>
      <c r="N22" s="294">
        <v>11</v>
      </c>
      <c r="O22" s="16"/>
    </row>
    <row r="23" spans="1:15" s="16" customFormat="1" ht="30" customHeight="1">
      <c r="A23" s="155" t="s">
        <v>21</v>
      </c>
      <c r="B23" s="214">
        <f t="shared" si="1"/>
        <v>203</v>
      </c>
      <c r="C23" s="214">
        <v>22</v>
      </c>
      <c r="D23" s="214">
        <v>17</v>
      </c>
      <c r="E23" s="292">
        <v>19</v>
      </c>
      <c r="F23" s="214">
        <v>12</v>
      </c>
      <c r="G23" s="214">
        <v>16</v>
      </c>
      <c r="H23" s="214">
        <v>13</v>
      </c>
      <c r="I23" s="292">
        <v>12</v>
      </c>
      <c r="J23" s="214">
        <v>18</v>
      </c>
      <c r="K23" s="214">
        <v>16</v>
      </c>
      <c r="L23" s="214">
        <v>20</v>
      </c>
      <c r="M23" s="292">
        <v>18</v>
      </c>
      <c r="N23" s="214">
        <v>20</v>
      </c>
    </row>
    <row r="24" spans="1:15" s="15" customFormat="1" ht="30" customHeight="1">
      <c r="A24" s="293" t="s">
        <v>22</v>
      </c>
      <c r="B24" s="294">
        <f t="shared" si="1"/>
        <v>254</v>
      </c>
      <c r="C24" s="294">
        <v>21</v>
      </c>
      <c r="D24" s="294">
        <v>17</v>
      </c>
      <c r="E24" s="295">
        <v>19</v>
      </c>
      <c r="F24" s="294">
        <v>14</v>
      </c>
      <c r="G24" s="294">
        <v>19</v>
      </c>
      <c r="H24" s="294">
        <v>19</v>
      </c>
      <c r="I24" s="295">
        <v>25</v>
      </c>
      <c r="J24" s="294">
        <v>23</v>
      </c>
      <c r="K24" s="294">
        <v>24</v>
      </c>
      <c r="L24" s="294">
        <v>25</v>
      </c>
      <c r="M24" s="295">
        <v>21</v>
      </c>
      <c r="N24" s="294">
        <v>27</v>
      </c>
      <c r="O24" s="16"/>
    </row>
    <row r="25" spans="1:15" s="16" customFormat="1" ht="30" customHeight="1">
      <c r="A25" s="155" t="s">
        <v>23</v>
      </c>
      <c r="B25" s="214">
        <f t="shared" si="1"/>
        <v>5531</v>
      </c>
      <c r="C25" s="214">
        <v>352</v>
      </c>
      <c r="D25" s="214">
        <v>294</v>
      </c>
      <c r="E25" s="292">
        <v>368</v>
      </c>
      <c r="F25" s="214">
        <v>300</v>
      </c>
      <c r="G25" s="214">
        <v>353</v>
      </c>
      <c r="H25" s="214">
        <v>425</v>
      </c>
      <c r="I25" s="292">
        <v>353</v>
      </c>
      <c r="J25" s="214">
        <v>427</v>
      </c>
      <c r="K25" s="214">
        <v>425</v>
      </c>
      <c r="L25" s="214">
        <v>437</v>
      </c>
      <c r="M25" s="292">
        <v>717</v>
      </c>
      <c r="N25" s="214">
        <v>1080</v>
      </c>
    </row>
    <row r="26" spans="1:15" s="15" customFormat="1" ht="30" customHeight="1">
      <c r="A26" s="293" t="s">
        <v>24</v>
      </c>
      <c r="B26" s="294">
        <f t="shared" si="1"/>
        <v>979</v>
      </c>
      <c r="C26" s="294">
        <v>90</v>
      </c>
      <c r="D26" s="294">
        <v>67</v>
      </c>
      <c r="E26" s="295">
        <v>77</v>
      </c>
      <c r="F26" s="294">
        <v>77</v>
      </c>
      <c r="G26" s="294">
        <v>85</v>
      </c>
      <c r="H26" s="294">
        <v>89</v>
      </c>
      <c r="I26" s="295">
        <v>75</v>
      </c>
      <c r="J26" s="294">
        <v>70</v>
      </c>
      <c r="K26" s="294">
        <v>85</v>
      </c>
      <c r="L26" s="294">
        <v>78</v>
      </c>
      <c r="M26" s="295">
        <v>88</v>
      </c>
      <c r="N26" s="294">
        <v>98</v>
      </c>
      <c r="O26" s="16"/>
    </row>
    <row r="27" spans="1:15" s="16" customFormat="1" ht="30" customHeight="1">
      <c r="A27" s="155" t="s">
        <v>25</v>
      </c>
      <c r="B27" s="214">
        <f t="shared" si="1"/>
        <v>180</v>
      </c>
      <c r="C27" s="214">
        <v>18</v>
      </c>
      <c r="D27" s="214">
        <v>19</v>
      </c>
      <c r="E27" s="292">
        <v>12</v>
      </c>
      <c r="F27" s="214">
        <v>13</v>
      </c>
      <c r="G27" s="214">
        <v>10</v>
      </c>
      <c r="H27" s="214">
        <v>14</v>
      </c>
      <c r="I27" s="292">
        <v>9</v>
      </c>
      <c r="J27" s="214">
        <v>13</v>
      </c>
      <c r="K27" s="214">
        <v>25</v>
      </c>
      <c r="L27" s="214">
        <v>15</v>
      </c>
      <c r="M27" s="292">
        <v>15</v>
      </c>
      <c r="N27" s="214">
        <v>17</v>
      </c>
    </row>
    <row r="28" spans="1:15" s="15" customFormat="1" ht="30" customHeight="1">
      <c r="A28" s="293" t="s">
        <v>26</v>
      </c>
      <c r="B28" s="294">
        <f t="shared" si="1"/>
        <v>9</v>
      </c>
      <c r="C28" s="294">
        <v>0</v>
      </c>
      <c r="D28" s="294">
        <v>1</v>
      </c>
      <c r="E28" s="295">
        <v>0</v>
      </c>
      <c r="F28" s="294">
        <v>0</v>
      </c>
      <c r="G28" s="294">
        <v>2</v>
      </c>
      <c r="H28" s="294">
        <v>0</v>
      </c>
      <c r="I28" s="295">
        <v>2</v>
      </c>
      <c r="J28" s="294">
        <v>0</v>
      </c>
      <c r="K28" s="294">
        <v>2</v>
      </c>
      <c r="L28" s="294">
        <v>1</v>
      </c>
      <c r="M28" s="295">
        <v>1</v>
      </c>
      <c r="N28" s="294">
        <v>0</v>
      </c>
      <c r="O28" s="16"/>
    </row>
    <row r="29" spans="1:15" s="16" customFormat="1" ht="30" customHeight="1">
      <c r="A29" s="155" t="s">
        <v>27</v>
      </c>
      <c r="B29" s="214">
        <f t="shared" si="1"/>
        <v>131</v>
      </c>
      <c r="C29" s="214">
        <v>21</v>
      </c>
      <c r="D29" s="214">
        <v>22</v>
      </c>
      <c r="E29" s="292">
        <v>20</v>
      </c>
      <c r="F29" s="214">
        <v>8</v>
      </c>
      <c r="G29" s="214">
        <v>15</v>
      </c>
      <c r="H29" s="214">
        <v>6</v>
      </c>
      <c r="I29" s="292">
        <v>8</v>
      </c>
      <c r="J29" s="214">
        <v>8</v>
      </c>
      <c r="K29" s="214">
        <v>6</v>
      </c>
      <c r="L29" s="214">
        <v>3</v>
      </c>
      <c r="M29" s="292">
        <v>6</v>
      </c>
      <c r="N29" s="214">
        <v>8</v>
      </c>
    </row>
    <row r="30" spans="1:15" s="15" customFormat="1" ht="30" customHeight="1">
      <c r="A30" s="293" t="s">
        <v>28</v>
      </c>
      <c r="B30" s="294">
        <f t="shared" si="1"/>
        <v>227</v>
      </c>
      <c r="C30" s="294">
        <v>19</v>
      </c>
      <c r="D30" s="294">
        <v>17</v>
      </c>
      <c r="E30" s="295">
        <v>29</v>
      </c>
      <c r="F30" s="294">
        <v>20</v>
      </c>
      <c r="G30" s="294">
        <v>25</v>
      </c>
      <c r="H30" s="294">
        <v>16</v>
      </c>
      <c r="I30" s="295">
        <v>17</v>
      </c>
      <c r="J30" s="294">
        <v>12</v>
      </c>
      <c r="K30" s="294">
        <v>13</v>
      </c>
      <c r="L30" s="294">
        <v>20</v>
      </c>
      <c r="M30" s="295">
        <v>13</v>
      </c>
      <c r="N30" s="294">
        <v>26</v>
      </c>
      <c r="O30" s="16"/>
    </row>
    <row r="31" spans="1:15" s="16" customFormat="1" ht="30" customHeight="1">
      <c r="A31" s="155" t="s">
        <v>151</v>
      </c>
      <c r="B31" s="214">
        <f t="shared" si="1"/>
        <v>731</v>
      </c>
      <c r="C31" s="214">
        <v>39</v>
      </c>
      <c r="D31" s="214">
        <v>56</v>
      </c>
      <c r="E31" s="292">
        <v>66</v>
      </c>
      <c r="F31" s="214">
        <v>61</v>
      </c>
      <c r="G31" s="214">
        <v>50</v>
      </c>
      <c r="H31" s="214">
        <v>70</v>
      </c>
      <c r="I31" s="292">
        <v>72</v>
      </c>
      <c r="J31" s="214">
        <v>74</v>
      </c>
      <c r="K31" s="214">
        <v>61</v>
      </c>
      <c r="L31" s="214">
        <v>59</v>
      </c>
      <c r="M31" s="292">
        <v>60</v>
      </c>
      <c r="N31" s="214">
        <v>63</v>
      </c>
    </row>
    <row r="32" spans="1:15" s="15" customFormat="1" ht="30" customHeight="1">
      <c r="A32" s="369" t="s">
        <v>150</v>
      </c>
      <c r="B32" s="299">
        <f t="shared" si="1"/>
        <v>709</v>
      </c>
      <c r="C32" s="299">
        <v>58</v>
      </c>
      <c r="D32" s="299">
        <v>68</v>
      </c>
      <c r="E32" s="300">
        <v>74</v>
      </c>
      <c r="F32" s="299">
        <v>56</v>
      </c>
      <c r="G32" s="299">
        <v>49</v>
      </c>
      <c r="H32" s="299">
        <v>38</v>
      </c>
      <c r="I32" s="300">
        <v>53</v>
      </c>
      <c r="J32" s="299">
        <v>44</v>
      </c>
      <c r="K32" s="299">
        <v>58</v>
      </c>
      <c r="L32" s="299">
        <v>65</v>
      </c>
      <c r="M32" s="300">
        <v>65</v>
      </c>
      <c r="N32" s="299">
        <v>81</v>
      </c>
      <c r="O32" s="16"/>
    </row>
    <row r="33" spans="1:5" ht="17.100000000000001" customHeight="1"/>
    <row r="34" spans="1:5" ht="17.100000000000001" customHeight="1">
      <c r="A34" s="13"/>
      <c r="B34" s="13"/>
      <c r="C34" s="13"/>
      <c r="D34" s="13"/>
      <c r="E34" s="13"/>
    </row>
    <row r="35" spans="1:5" ht="16.5" customHeight="1"/>
  </sheetData>
  <mergeCells count="4">
    <mergeCell ref="C4:N4"/>
    <mergeCell ref="A4:A5"/>
    <mergeCell ref="B4:B5"/>
    <mergeCell ref="A2:N3"/>
  </mergeCells>
  <hyperlinks>
    <hyperlink ref="O7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65" orientation="landscape" r:id="rId1"/>
  <headerFooter>
    <oddFooter>&amp;L&amp;"Arial,Normal"&amp;9INSTITUTO NACIONAL DE ESTADÍSTICA Y CENSOS (INEC), ESTADÍSTICAS DE TRANSPORTE&amp;8
Fuente: Agencia Nacional de Tránsito (Reporte Mensual de Siniestros y Víctimas de Tránsito)</oddFooter>
  </headerFooter>
  <cellWatches>
    <cellWatch r="G17"/>
  </cellWatche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8"/>
  <sheetViews>
    <sheetView showGridLines="0" view="pageBreakPreview" zoomScale="70" zoomScaleNormal="100" zoomScaleSheetLayoutView="70" zoomScalePageLayoutView="70" workbookViewId="0">
      <selection activeCell="C5" sqref="C5:F5"/>
    </sheetView>
  </sheetViews>
  <sheetFormatPr baseColWidth="10" defaultRowHeight="12.75"/>
  <cols>
    <col min="1" max="1" width="29.44140625" style="12" customWidth="1"/>
    <col min="2" max="2" width="9.6640625" style="18" customWidth="1"/>
    <col min="3" max="3" width="12.6640625" style="18" customWidth="1"/>
    <col min="4" max="4" width="12.44140625" style="18" customWidth="1"/>
    <col min="5" max="5" width="11.6640625" style="18" customWidth="1"/>
    <col min="6" max="6" width="17.109375" style="18" customWidth="1"/>
    <col min="7" max="7" width="14.109375" style="18" customWidth="1"/>
    <col min="8" max="8" width="14.88671875" style="18" customWidth="1"/>
    <col min="9" max="9" width="10" style="18" customWidth="1"/>
    <col min="10" max="16384" width="11.5546875" style="12"/>
  </cols>
  <sheetData>
    <row r="1" spans="1:13" ht="92.25" customHeight="1"/>
    <row r="2" spans="1:13" ht="32.1" customHeight="1">
      <c r="A2" s="510" t="s">
        <v>498</v>
      </c>
      <c r="B2" s="510"/>
      <c r="C2" s="510"/>
      <c r="D2" s="510"/>
      <c r="E2" s="510"/>
      <c r="F2" s="510"/>
      <c r="G2" s="510"/>
      <c r="H2" s="510"/>
      <c r="I2" s="510"/>
    </row>
    <row r="3" spans="1:13" ht="32.1" customHeight="1" thickBot="1">
      <c r="A3" s="511"/>
      <c r="B3" s="511"/>
      <c r="C3" s="511"/>
      <c r="D3" s="511"/>
      <c r="E3" s="511"/>
      <c r="F3" s="511"/>
      <c r="G3" s="511"/>
      <c r="H3" s="511"/>
      <c r="I3" s="511"/>
    </row>
    <row r="4" spans="1:13" s="14" customFormat="1" ht="32.1" customHeight="1" thickTop="1" thickBot="1">
      <c r="A4" s="512" t="s">
        <v>168</v>
      </c>
      <c r="B4" s="513" t="s">
        <v>1</v>
      </c>
      <c r="C4" s="508" t="s">
        <v>179</v>
      </c>
      <c r="D4" s="508"/>
      <c r="E4" s="508"/>
      <c r="F4" s="508"/>
      <c r="G4" s="508"/>
      <c r="H4" s="508"/>
      <c r="I4" s="509"/>
    </row>
    <row r="5" spans="1:13" s="21" customFormat="1" ht="31.5" customHeight="1" thickTop="1" thickBot="1">
      <c r="A5" s="512"/>
      <c r="B5" s="513" t="s">
        <v>1</v>
      </c>
      <c r="C5" s="231" t="s">
        <v>178</v>
      </c>
      <c r="D5" s="231" t="s">
        <v>177</v>
      </c>
      <c r="E5" s="231" t="s">
        <v>176</v>
      </c>
      <c r="F5" s="231" t="s">
        <v>175</v>
      </c>
      <c r="G5" s="231" t="s">
        <v>174</v>
      </c>
      <c r="H5" s="231" t="s">
        <v>173</v>
      </c>
      <c r="I5" s="253" t="s">
        <v>172</v>
      </c>
    </row>
    <row r="6" spans="1:13" s="14" customFormat="1" ht="27.95" customHeight="1" thickTop="1">
      <c r="A6" s="274"/>
      <c r="B6" s="296"/>
      <c r="C6" s="297"/>
      <c r="D6" s="297"/>
      <c r="E6" s="297"/>
      <c r="F6" s="274"/>
      <c r="G6" s="274"/>
      <c r="H6" s="274"/>
      <c r="I6" s="274"/>
    </row>
    <row r="7" spans="1:13" s="14" customFormat="1" ht="27.95" customHeight="1">
      <c r="A7" s="291" t="s">
        <v>171</v>
      </c>
      <c r="B7" s="310">
        <f t="shared" ref="B7:I7" si="0">SUM(B9:B32)</f>
        <v>28169</v>
      </c>
      <c r="C7" s="310">
        <f t="shared" si="0"/>
        <v>4769</v>
      </c>
      <c r="D7" s="310">
        <f t="shared" si="0"/>
        <v>564</v>
      </c>
      <c r="E7" s="310">
        <f t="shared" si="0"/>
        <v>13145</v>
      </c>
      <c r="F7" s="310">
        <f t="shared" si="0"/>
        <v>5181</v>
      </c>
      <c r="G7" s="310">
        <f t="shared" si="0"/>
        <v>1769</v>
      </c>
      <c r="H7" s="310">
        <f t="shared" si="0"/>
        <v>1103</v>
      </c>
      <c r="I7" s="310">
        <f t="shared" si="0"/>
        <v>1638</v>
      </c>
    </row>
    <row r="8" spans="1:13" s="14" customFormat="1" ht="27.95" customHeight="1">
      <c r="A8" s="238"/>
      <c r="B8" s="325"/>
      <c r="C8" s="325"/>
      <c r="D8" s="325"/>
      <c r="E8" s="325"/>
      <c r="F8" s="325"/>
      <c r="G8" s="325"/>
      <c r="H8" s="325"/>
      <c r="I8" s="325"/>
      <c r="J8" s="222"/>
      <c r="K8" s="222"/>
      <c r="L8" s="222"/>
      <c r="M8" s="222"/>
    </row>
    <row r="9" spans="1:13" s="14" customFormat="1" ht="27.95" customHeight="1">
      <c r="A9" s="215" t="s">
        <v>153</v>
      </c>
      <c r="B9" s="147">
        <f t="shared" ref="B9:B32" si="1">+SUM(C9:I9)</f>
        <v>1008</v>
      </c>
      <c r="C9" s="147">
        <v>128</v>
      </c>
      <c r="D9" s="147">
        <v>7</v>
      </c>
      <c r="E9" s="148">
        <v>395</v>
      </c>
      <c r="F9" s="147">
        <v>299</v>
      </c>
      <c r="G9" s="147">
        <v>38</v>
      </c>
      <c r="H9" s="147">
        <v>92</v>
      </c>
      <c r="I9" s="148">
        <v>49</v>
      </c>
      <c r="J9" s="222"/>
      <c r="K9" s="222"/>
      <c r="L9" s="222"/>
      <c r="M9" s="222"/>
    </row>
    <row r="10" spans="1:13" s="14" customFormat="1" ht="27.95" customHeight="1">
      <c r="A10" s="298" t="s">
        <v>8</v>
      </c>
      <c r="B10" s="339">
        <f t="shared" si="1"/>
        <v>171</v>
      </c>
      <c r="C10" s="339">
        <v>28</v>
      </c>
      <c r="D10" s="339">
        <v>2</v>
      </c>
      <c r="E10" s="341">
        <v>67</v>
      </c>
      <c r="F10" s="339">
        <v>20</v>
      </c>
      <c r="G10" s="339">
        <v>14</v>
      </c>
      <c r="H10" s="339">
        <v>32</v>
      </c>
      <c r="I10" s="341">
        <v>8</v>
      </c>
      <c r="J10" s="223" t="s">
        <v>354</v>
      </c>
      <c r="K10" s="222"/>
      <c r="L10" s="222"/>
      <c r="M10" s="222"/>
    </row>
    <row r="11" spans="1:13" s="20" customFormat="1" ht="27.95" customHeight="1">
      <c r="A11" s="215" t="s">
        <v>9</v>
      </c>
      <c r="B11" s="147">
        <f t="shared" si="1"/>
        <v>344</v>
      </c>
      <c r="C11" s="147">
        <v>43</v>
      </c>
      <c r="D11" s="147">
        <v>4</v>
      </c>
      <c r="E11" s="148">
        <v>164</v>
      </c>
      <c r="F11" s="147">
        <v>61</v>
      </c>
      <c r="G11" s="147">
        <v>13</v>
      </c>
      <c r="H11" s="147">
        <v>26</v>
      </c>
      <c r="I11" s="148">
        <v>33</v>
      </c>
      <c r="J11" s="224"/>
      <c r="K11" s="224"/>
      <c r="L11" s="224"/>
      <c r="M11" s="224"/>
    </row>
    <row r="12" spans="1:13" s="19" customFormat="1" ht="27.95" customHeight="1">
      <c r="A12" s="298" t="s">
        <v>10</v>
      </c>
      <c r="B12" s="339">
        <f t="shared" si="1"/>
        <v>204</v>
      </c>
      <c r="C12" s="339">
        <v>22</v>
      </c>
      <c r="D12" s="339" t="s">
        <v>483</v>
      </c>
      <c r="E12" s="341">
        <v>82</v>
      </c>
      <c r="F12" s="339">
        <v>44</v>
      </c>
      <c r="G12" s="339">
        <v>3</v>
      </c>
      <c r="H12" s="339">
        <v>22</v>
      </c>
      <c r="I12" s="341">
        <v>31</v>
      </c>
      <c r="J12" s="225"/>
      <c r="K12" s="225"/>
      <c r="L12" s="225"/>
      <c r="M12" s="225"/>
    </row>
    <row r="13" spans="1:13" s="20" customFormat="1" ht="27.95" customHeight="1">
      <c r="A13" s="215" t="s">
        <v>11</v>
      </c>
      <c r="B13" s="147">
        <f t="shared" si="1"/>
        <v>685</v>
      </c>
      <c r="C13" s="147">
        <v>106</v>
      </c>
      <c r="D13" s="147">
        <v>4</v>
      </c>
      <c r="E13" s="148">
        <v>333</v>
      </c>
      <c r="F13" s="147">
        <v>116</v>
      </c>
      <c r="G13" s="147">
        <v>17</v>
      </c>
      <c r="H13" s="147">
        <v>36</v>
      </c>
      <c r="I13" s="148">
        <v>73</v>
      </c>
      <c r="J13" s="224"/>
      <c r="K13" s="224"/>
      <c r="L13" s="224"/>
      <c r="M13" s="224"/>
    </row>
    <row r="14" spans="1:13" s="19" customFormat="1" ht="27.95" customHeight="1">
      <c r="A14" s="298" t="s">
        <v>12</v>
      </c>
      <c r="B14" s="339">
        <f t="shared" si="1"/>
        <v>680</v>
      </c>
      <c r="C14" s="339">
        <v>73</v>
      </c>
      <c r="D14" s="339">
        <v>3</v>
      </c>
      <c r="E14" s="341">
        <v>411</v>
      </c>
      <c r="F14" s="339">
        <v>101</v>
      </c>
      <c r="G14" s="339">
        <v>13</v>
      </c>
      <c r="H14" s="339">
        <v>22</v>
      </c>
      <c r="I14" s="341">
        <v>57</v>
      </c>
      <c r="J14" s="225"/>
      <c r="K14" s="225"/>
      <c r="L14" s="225"/>
      <c r="M14" s="225"/>
    </row>
    <row r="15" spans="1:13" s="20" customFormat="1" ht="27.95" customHeight="1">
      <c r="A15" s="215" t="s">
        <v>13</v>
      </c>
      <c r="B15" s="147">
        <f t="shared" si="1"/>
        <v>995</v>
      </c>
      <c r="C15" s="147">
        <v>111</v>
      </c>
      <c r="D15" s="147">
        <v>8</v>
      </c>
      <c r="E15" s="148">
        <v>529</v>
      </c>
      <c r="F15" s="147">
        <v>228</v>
      </c>
      <c r="G15" s="147">
        <v>43</v>
      </c>
      <c r="H15" s="147">
        <v>52</v>
      </c>
      <c r="I15" s="148">
        <v>24</v>
      </c>
      <c r="J15" s="224"/>
      <c r="K15" s="224"/>
      <c r="L15" s="224"/>
      <c r="M15" s="224"/>
    </row>
    <row r="16" spans="1:13" s="19" customFormat="1" ht="27.95" customHeight="1">
      <c r="A16" s="298" t="s">
        <v>14</v>
      </c>
      <c r="B16" s="339">
        <f t="shared" si="1"/>
        <v>351</v>
      </c>
      <c r="C16" s="339">
        <v>55</v>
      </c>
      <c r="D16" s="339">
        <v>2</v>
      </c>
      <c r="E16" s="341">
        <v>182</v>
      </c>
      <c r="F16" s="339">
        <v>56</v>
      </c>
      <c r="G16" s="339">
        <v>16</v>
      </c>
      <c r="H16" s="339">
        <v>25</v>
      </c>
      <c r="I16" s="341">
        <v>15</v>
      </c>
      <c r="J16" s="225"/>
      <c r="K16" s="225"/>
      <c r="L16" s="225"/>
      <c r="M16" s="225"/>
    </row>
    <row r="17" spans="1:13" s="20" customFormat="1" ht="27.95" customHeight="1">
      <c r="A17" s="215" t="s">
        <v>15</v>
      </c>
      <c r="B17" s="147">
        <f t="shared" si="1"/>
        <v>10385</v>
      </c>
      <c r="C17" s="147">
        <v>1744</v>
      </c>
      <c r="D17" s="147">
        <v>262</v>
      </c>
      <c r="E17" s="148">
        <v>5114</v>
      </c>
      <c r="F17" s="147">
        <v>1886</v>
      </c>
      <c r="G17" s="147">
        <v>1018</v>
      </c>
      <c r="H17" s="147">
        <v>188</v>
      </c>
      <c r="I17" s="148">
        <v>173</v>
      </c>
      <c r="J17" s="224"/>
      <c r="K17" s="224"/>
      <c r="L17" s="224"/>
      <c r="M17" s="224"/>
    </row>
    <row r="18" spans="1:13" s="19" customFormat="1" ht="27.95" customHeight="1">
      <c r="A18" s="298" t="s">
        <v>16</v>
      </c>
      <c r="B18" s="339">
        <f t="shared" si="1"/>
        <v>807</v>
      </c>
      <c r="C18" s="339">
        <v>151</v>
      </c>
      <c r="D18" s="339">
        <v>11</v>
      </c>
      <c r="E18" s="341">
        <v>370</v>
      </c>
      <c r="F18" s="339">
        <v>132</v>
      </c>
      <c r="G18" s="339">
        <v>44</v>
      </c>
      <c r="H18" s="339">
        <v>17</v>
      </c>
      <c r="I18" s="341">
        <v>82</v>
      </c>
      <c r="J18" s="225"/>
      <c r="K18" s="225"/>
      <c r="L18" s="225"/>
      <c r="M18" s="225"/>
    </row>
    <row r="19" spans="1:13" s="20" customFormat="1" ht="27.95" customHeight="1">
      <c r="A19" s="215" t="s">
        <v>17</v>
      </c>
      <c r="B19" s="147">
        <f t="shared" si="1"/>
        <v>864</v>
      </c>
      <c r="C19" s="147">
        <v>106</v>
      </c>
      <c r="D19" s="147">
        <v>7</v>
      </c>
      <c r="E19" s="148">
        <v>442</v>
      </c>
      <c r="F19" s="147">
        <v>140</v>
      </c>
      <c r="G19" s="147">
        <v>15</v>
      </c>
      <c r="H19" s="147">
        <v>16</v>
      </c>
      <c r="I19" s="148">
        <v>138</v>
      </c>
      <c r="J19" s="224"/>
      <c r="K19" s="224"/>
      <c r="L19" s="224"/>
      <c r="M19" s="224"/>
    </row>
    <row r="20" spans="1:13" s="19" customFormat="1" ht="27.95" customHeight="1">
      <c r="A20" s="298" t="s">
        <v>170</v>
      </c>
      <c r="B20" s="339">
        <f t="shared" si="1"/>
        <v>1137</v>
      </c>
      <c r="C20" s="339">
        <v>163</v>
      </c>
      <c r="D20" s="339">
        <v>17</v>
      </c>
      <c r="E20" s="341">
        <v>516</v>
      </c>
      <c r="F20" s="339">
        <v>221</v>
      </c>
      <c r="G20" s="339">
        <v>88</v>
      </c>
      <c r="H20" s="339">
        <v>35</v>
      </c>
      <c r="I20" s="341">
        <v>97</v>
      </c>
      <c r="J20" s="225"/>
      <c r="K20" s="225"/>
      <c r="L20" s="225"/>
      <c r="M20" s="225"/>
    </row>
    <row r="21" spans="1:13" s="20" customFormat="1" ht="27.95" customHeight="1">
      <c r="A21" s="215" t="s">
        <v>19</v>
      </c>
      <c r="B21" s="147">
        <f t="shared" si="1"/>
        <v>1398</v>
      </c>
      <c r="C21" s="147">
        <v>163</v>
      </c>
      <c r="D21" s="147">
        <v>14</v>
      </c>
      <c r="E21" s="148">
        <v>619</v>
      </c>
      <c r="F21" s="147">
        <v>172</v>
      </c>
      <c r="G21" s="147">
        <v>74</v>
      </c>
      <c r="H21" s="147">
        <v>106</v>
      </c>
      <c r="I21" s="148">
        <v>250</v>
      </c>
      <c r="J21" s="224"/>
      <c r="K21" s="224"/>
      <c r="L21" s="224"/>
      <c r="M21" s="224"/>
    </row>
    <row r="22" spans="1:13" s="19" customFormat="1" ht="27.95" customHeight="1">
      <c r="A22" s="298" t="s">
        <v>152</v>
      </c>
      <c r="B22" s="339">
        <f t="shared" si="1"/>
        <v>186</v>
      </c>
      <c r="C22" s="339">
        <v>28</v>
      </c>
      <c r="D22" s="339">
        <v>3</v>
      </c>
      <c r="E22" s="341">
        <v>84</v>
      </c>
      <c r="F22" s="339">
        <v>34</v>
      </c>
      <c r="G22" s="339">
        <v>2</v>
      </c>
      <c r="H22" s="339">
        <v>27</v>
      </c>
      <c r="I22" s="341">
        <v>8</v>
      </c>
      <c r="J22" s="225"/>
      <c r="K22" s="225"/>
      <c r="L22" s="225"/>
      <c r="M22" s="225"/>
    </row>
    <row r="23" spans="1:13" s="20" customFormat="1" ht="27.95" customHeight="1">
      <c r="A23" s="215" t="s">
        <v>21</v>
      </c>
      <c r="B23" s="147">
        <f t="shared" si="1"/>
        <v>203</v>
      </c>
      <c r="C23" s="147">
        <v>30</v>
      </c>
      <c r="D23" s="147">
        <v>3</v>
      </c>
      <c r="E23" s="148">
        <v>80</v>
      </c>
      <c r="F23" s="147">
        <v>25</v>
      </c>
      <c r="G23" s="147">
        <v>3</v>
      </c>
      <c r="H23" s="147">
        <v>6</v>
      </c>
      <c r="I23" s="148">
        <v>56</v>
      </c>
      <c r="J23" s="224"/>
      <c r="K23" s="224"/>
      <c r="L23" s="224"/>
      <c r="M23" s="224"/>
    </row>
    <row r="24" spans="1:13" s="19" customFormat="1" ht="27.95" customHeight="1">
      <c r="A24" s="298" t="s">
        <v>22</v>
      </c>
      <c r="B24" s="339">
        <f t="shared" si="1"/>
        <v>254</v>
      </c>
      <c r="C24" s="339">
        <v>37</v>
      </c>
      <c r="D24" s="339">
        <v>5</v>
      </c>
      <c r="E24" s="341">
        <v>99</v>
      </c>
      <c r="F24" s="339">
        <v>61</v>
      </c>
      <c r="G24" s="339">
        <v>4</v>
      </c>
      <c r="H24" s="339">
        <v>36</v>
      </c>
      <c r="I24" s="341">
        <v>12</v>
      </c>
      <c r="J24" s="225"/>
      <c r="K24" s="225"/>
      <c r="L24" s="225"/>
      <c r="M24" s="225"/>
    </row>
    <row r="25" spans="1:13" s="20" customFormat="1" ht="27.95" customHeight="1">
      <c r="A25" s="215" t="s">
        <v>23</v>
      </c>
      <c r="B25" s="147">
        <f t="shared" si="1"/>
        <v>5531</v>
      </c>
      <c r="C25" s="147">
        <v>1178</v>
      </c>
      <c r="D25" s="147">
        <v>159</v>
      </c>
      <c r="E25" s="148">
        <v>2260</v>
      </c>
      <c r="F25" s="147">
        <v>1107</v>
      </c>
      <c r="G25" s="147">
        <v>249</v>
      </c>
      <c r="H25" s="147">
        <v>235</v>
      </c>
      <c r="I25" s="148">
        <v>343</v>
      </c>
      <c r="J25" s="224"/>
      <c r="K25" s="224"/>
      <c r="L25" s="224"/>
      <c r="M25" s="224"/>
    </row>
    <row r="26" spans="1:13" s="19" customFormat="1" ht="27.95" customHeight="1">
      <c r="A26" s="298" t="s">
        <v>24</v>
      </c>
      <c r="B26" s="339">
        <f t="shared" si="1"/>
        <v>979</v>
      </c>
      <c r="C26" s="339">
        <v>240</v>
      </c>
      <c r="D26" s="339">
        <v>15</v>
      </c>
      <c r="E26" s="341">
        <v>447</v>
      </c>
      <c r="F26" s="339">
        <v>202</v>
      </c>
      <c r="G26" s="339">
        <v>14</v>
      </c>
      <c r="H26" s="339">
        <v>55</v>
      </c>
      <c r="I26" s="341">
        <v>6</v>
      </c>
      <c r="J26" s="225"/>
      <c r="K26" s="225"/>
      <c r="L26" s="225"/>
      <c r="M26" s="225"/>
    </row>
    <row r="27" spans="1:13" s="20" customFormat="1" ht="27.95" customHeight="1">
      <c r="A27" s="215" t="s">
        <v>25</v>
      </c>
      <c r="B27" s="147">
        <f t="shared" si="1"/>
        <v>180</v>
      </c>
      <c r="C27" s="147">
        <v>26</v>
      </c>
      <c r="D27" s="147" t="s">
        <v>483</v>
      </c>
      <c r="E27" s="148">
        <v>70</v>
      </c>
      <c r="F27" s="147">
        <v>32</v>
      </c>
      <c r="G27" s="147">
        <v>11</v>
      </c>
      <c r="H27" s="147">
        <v>17</v>
      </c>
      <c r="I27" s="148">
        <v>24</v>
      </c>
      <c r="J27" s="224"/>
      <c r="K27" s="224"/>
      <c r="L27" s="224"/>
      <c r="M27" s="224"/>
    </row>
    <row r="28" spans="1:13" s="19" customFormat="1" ht="27.95" customHeight="1">
      <c r="A28" s="298" t="s">
        <v>26</v>
      </c>
      <c r="B28" s="339">
        <f t="shared" si="1"/>
        <v>9</v>
      </c>
      <c r="C28" s="339">
        <v>1</v>
      </c>
      <c r="D28" s="339" t="s">
        <v>483</v>
      </c>
      <c r="E28" s="341">
        <v>4</v>
      </c>
      <c r="F28" s="339">
        <v>3</v>
      </c>
      <c r="G28" s="339" t="s">
        <v>483</v>
      </c>
      <c r="H28" s="339">
        <v>1</v>
      </c>
      <c r="I28" s="341">
        <v>0</v>
      </c>
      <c r="J28" s="225"/>
      <c r="K28" s="225"/>
      <c r="L28" s="225"/>
      <c r="M28" s="225"/>
    </row>
    <row r="29" spans="1:13" s="20" customFormat="1" ht="27.95" customHeight="1">
      <c r="A29" s="215" t="s">
        <v>27</v>
      </c>
      <c r="B29" s="147">
        <f t="shared" si="1"/>
        <v>131</v>
      </c>
      <c r="C29" s="147">
        <v>21</v>
      </c>
      <c r="D29" s="147">
        <v>1</v>
      </c>
      <c r="E29" s="148">
        <v>67</v>
      </c>
      <c r="F29" s="147">
        <v>21</v>
      </c>
      <c r="G29" s="147">
        <v>8</v>
      </c>
      <c r="H29" s="147">
        <v>5</v>
      </c>
      <c r="I29" s="148">
        <v>8</v>
      </c>
      <c r="J29" s="224"/>
      <c r="K29" s="224"/>
      <c r="L29" s="224"/>
      <c r="M29" s="224"/>
    </row>
    <row r="30" spans="1:13" s="19" customFormat="1" ht="27.95" customHeight="1">
      <c r="A30" s="298" t="s">
        <v>28</v>
      </c>
      <c r="B30" s="339">
        <f t="shared" si="1"/>
        <v>227</v>
      </c>
      <c r="C30" s="339">
        <v>39</v>
      </c>
      <c r="D30" s="339">
        <v>3</v>
      </c>
      <c r="E30" s="341">
        <v>99</v>
      </c>
      <c r="F30" s="339">
        <v>18</v>
      </c>
      <c r="G30" s="339">
        <v>9</v>
      </c>
      <c r="H30" s="339">
        <v>7</v>
      </c>
      <c r="I30" s="341">
        <v>52</v>
      </c>
      <c r="J30" s="225"/>
      <c r="K30" s="225"/>
      <c r="L30" s="225"/>
      <c r="M30" s="225"/>
    </row>
    <row r="31" spans="1:13" s="20" customFormat="1" ht="27.95" customHeight="1">
      <c r="A31" s="215" t="s">
        <v>151</v>
      </c>
      <c r="B31" s="147">
        <f t="shared" si="1"/>
        <v>731</v>
      </c>
      <c r="C31" s="147">
        <v>183</v>
      </c>
      <c r="D31" s="147">
        <v>10</v>
      </c>
      <c r="E31" s="148">
        <v>335</v>
      </c>
      <c r="F31" s="147">
        <v>54</v>
      </c>
      <c r="G31" s="147">
        <v>33</v>
      </c>
      <c r="H31" s="147">
        <v>27</v>
      </c>
      <c r="I31" s="148">
        <v>89</v>
      </c>
      <c r="J31" s="224"/>
      <c r="K31" s="224"/>
      <c r="L31" s="224"/>
      <c r="M31" s="224"/>
    </row>
    <row r="32" spans="1:13" s="19" customFormat="1" ht="27.95" customHeight="1">
      <c r="A32" s="298" t="s">
        <v>169</v>
      </c>
      <c r="B32" s="339">
        <f t="shared" si="1"/>
        <v>709</v>
      </c>
      <c r="C32" s="339">
        <v>93</v>
      </c>
      <c r="D32" s="339">
        <v>24</v>
      </c>
      <c r="E32" s="341">
        <v>376</v>
      </c>
      <c r="F32" s="339">
        <v>148</v>
      </c>
      <c r="G32" s="339">
        <v>40</v>
      </c>
      <c r="H32" s="339">
        <v>18</v>
      </c>
      <c r="I32" s="341">
        <v>10</v>
      </c>
      <c r="J32" s="225"/>
      <c r="K32" s="225"/>
      <c r="L32" s="225"/>
      <c r="M32" s="225"/>
    </row>
    <row r="33" spans="1:13" s="19" customFormat="1" ht="27.95" customHeight="1">
      <c r="A33" s="375"/>
      <c r="B33" s="376"/>
      <c r="C33" s="376"/>
      <c r="D33" s="299"/>
      <c r="E33" s="300"/>
      <c r="F33" s="299"/>
      <c r="G33" s="299"/>
      <c r="H33" s="299"/>
      <c r="I33" s="300"/>
      <c r="J33" s="225"/>
      <c r="K33" s="225"/>
      <c r="L33" s="225"/>
      <c r="M33" s="225"/>
    </row>
    <row r="34" spans="1:13" ht="17.100000000000001" customHeight="1"/>
    <row r="35" spans="1:13" ht="17.100000000000001" customHeight="1"/>
    <row r="36" spans="1:13" ht="16.5" customHeight="1"/>
    <row r="38" spans="1:13">
      <c r="A38" s="13"/>
    </row>
  </sheetData>
  <mergeCells count="4">
    <mergeCell ref="A4:A5"/>
    <mergeCell ref="B4:B5"/>
    <mergeCell ref="C4:I4"/>
    <mergeCell ref="A2:I3"/>
  </mergeCells>
  <hyperlinks>
    <hyperlink ref="J10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5" orientation="landscape" r:id="rId1"/>
  <headerFooter>
    <oddFooter xml:space="preserve">&amp;L&amp;"Arial,Normal"&amp;9INSTITUTO NACIONAL DE ESTADÍSTICA Y CENSOS (INEC), ESTADÍSTICAS DE TRANSPORTE&amp;"Courier,Normal"&amp;12
&amp;"Arial,Normal"&amp;8Fuente: Agencia Nacional de Tránsito (Reporte Mensual de Siniestros y Víctimas de Tránsito)
</oddFooter>
  </headerFooter>
  <rowBreaks count="1" manualBreakCount="1">
    <brk id="20" max="8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4"/>
  <sheetViews>
    <sheetView showGridLines="0" view="pageBreakPreview" zoomScale="70" zoomScaleNormal="100" zoomScaleSheetLayoutView="70" zoomScalePageLayoutView="70" workbookViewId="0">
      <selection activeCell="C5" sqref="C5:F5"/>
    </sheetView>
  </sheetViews>
  <sheetFormatPr baseColWidth="10" defaultRowHeight="12.75"/>
  <cols>
    <col min="1" max="1" width="19.21875" style="12" customWidth="1"/>
    <col min="2" max="2" width="9.88671875" style="12" customWidth="1"/>
    <col min="3" max="3" width="8.77734375" style="12" customWidth="1"/>
    <col min="4" max="5" width="9.21875" style="12" customWidth="1"/>
    <col min="6" max="6" width="8.5546875" style="12" customWidth="1"/>
    <col min="7" max="7" width="8.21875" style="12" customWidth="1"/>
    <col min="8" max="8" width="8.33203125" style="12" customWidth="1"/>
    <col min="9" max="9" width="7.77734375" style="12" customWidth="1"/>
    <col min="10" max="10" width="9.44140625" style="12" customWidth="1"/>
    <col min="11" max="11" width="11.77734375" style="12" customWidth="1"/>
    <col min="12" max="14" width="10.33203125" style="12" customWidth="1"/>
    <col min="15" max="16384" width="11.5546875" style="12"/>
  </cols>
  <sheetData>
    <row r="1" spans="1:15" ht="92.25" customHeight="1"/>
    <row r="2" spans="1:15" ht="32.1" customHeight="1">
      <c r="A2" s="510" t="s">
        <v>489</v>
      </c>
      <c r="B2" s="510"/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0"/>
    </row>
    <row r="3" spans="1:15" ht="32.1" customHeight="1" thickBot="1">
      <c r="A3" s="510"/>
      <c r="B3" s="510"/>
      <c r="C3" s="510"/>
      <c r="D3" s="510"/>
      <c r="E3" s="510"/>
      <c r="F3" s="510"/>
      <c r="G3" s="510"/>
      <c r="H3" s="510"/>
      <c r="I3" s="510"/>
      <c r="J3" s="510"/>
      <c r="K3" s="510"/>
      <c r="L3" s="510"/>
      <c r="M3" s="510"/>
      <c r="N3" s="510"/>
    </row>
    <row r="4" spans="1:15" s="17" customFormat="1" ht="32.1" customHeight="1" thickTop="1" thickBot="1">
      <c r="A4" s="515" t="s">
        <v>182</v>
      </c>
      <c r="B4" s="513" t="s">
        <v>1</v>
      </c>
      <c r="C4" s="508" t="s">
        <v>167</v>
      </c>
      <c r="D4" s="508"/>
      <c r="E4" s="508"/>
      <c r="F4" s="508"/>
      <c r="G4" s="508"/>
      <c r="H4" s="508"/>
      <c r="I4" s="508"/>
      <c r="J4" s="508"/>
      <c r="K4" s="508"/>
      <c r="L4" s="508"/>
      <c r="M4" s="508"/>
      <c r="N4" s="514"/>
    </row>
    <row r="5" spans="1:15" s="17" customFormat="1" ht="32.1" customHeight="1" thickTop="1" thickBot="1">
      <c r="A5" s="515"/>
      <c r="B5" s="513"/>
      <c r="C5" s="240" t="s">
        <v>166</v>
      </c>
      <c r="D5" s="240" t="s">
        <v>165</v>
      </c>
      <c r="E5" s="240" t="s">
        <v>164</v>
      </c>
      <c r="F5" s="240" t="s">
        <v>163</v>
      </c>
      <c r="G5" s="240" t="s">
        <v>162</v>
      </c>
      <c r="H5" s="240" t="s">
        <v>161</v>
      </c>
      <c r="I5" s="240" t="s">
        <v>160</v>
      </c>
      <c r="J5" s="240" t="s">
        <v>159</v>
      </c>
      <c r="K5" s="240" t="s">
        <v>158</v>
      </c>
      <c r="L5" s="240" t="s">
        <v>157</v>
      </c>
      <c r="M5" s="240" t="s">
        <v>156</v>
      </c>
      <c r="N5" s="241" t="s">
        <v>155</v>
      </c>
    </row>
    <row r="6" spans="1:15" s="17" customFormat="1" ht="32.1" customHeight="1" thickTop="1">
      <c r="A6" s="238"/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</row>
    <row r="7" spans="1:15" ht="27.95" customHeight="1">
      <c r="A7" s="327" t="s">
        <v>171</v>
      </c>
      <c r="B7" s="184">
        <f>+SUM(C7:N7)</f>
        <v>28169</v>
      </c>
      <c r="C7" s="184">
        <f t="shared" ref="C7:N7" si="0">+SUM(C9:C15)</f>
        <v>2068</v>
      </c>
      <c r="D7" s="184">
        <f t="shared" si="0"/>
        <v>1992</v>
      </c>
      <c r="E7" s="184">
        <f t="shared" si="0"/>
        <v>2161</v>
      </c>
      <c r="F7" s="184">
        <f t="shared" si="0"/>
        <v>2074</v>
      </c>
      <c r="G7" s="184">
        <f t="shared" si="0"/>
        <v>2070</v>
      </c>
      <c r="H7" s="184">
        <f t="shared" si="0"/>
        <v>2206</v>
      </c>
      <c r="I7" s="184">
        <f t="shared" si="0"/>
        <v>2124</v>
      </c>
      <c r="J7" s="184">
        <f t="shared" si="0"/>
        <v>2340</v>
      </c>
      <c r="K7" s="184">
        <f t="shared" si="0"/>
        <v>2295</v>
      </c>
      <c r="L7" s="184">
        <f t="shared" si="0"/>
        <v>2617</v>
      </c>
      <c r="M7" s="184">
        <f t="shared" si="0"/>
        <v>2812</v>
      </c>
      <c r="N7" s="184">
        <f t="shared" si="0"/>
        <v>3410</v>
      </c>
      <c r="O7" s="64" t="s">
        <v>354</v>
      </c>
    </row>
    <row r="8" spans="1:15" ht="27.95" customHeight="1">
      <c r="A8" s="238"/>
      <c r="B8" s="325"/>
      <c r="C8" s="325"/>
      <c r="D8" s="325"/>
      <c r="E8" s="325"/>
      <c r="F8" s="325"/>
      <c r="G8" s="325"/>
      <c r="H8" s="325"/>
      <c r="I8" s="325"/>
      <c r="J8" s="325"/>
      <c r="K8" s="325"/>
      <c r="L8" s="325"/>
      <c r="M8" s="325"/>
      <c r="N8" s="325"/>
      <c r="O8" s="64"/>
    </row>
    <row r="9" spans="1:15" s="16" customFormat="1" ht="27.95" customHeight="1">
      <c r="A9" s="155" t="s">
        <v>181</v>
      </c>
      <c r="B9" s="152">
        <f t="shared" ref="B9:B15" si="1">+SUM(C9:N9)</f>
        <v>4782</v>
      </c>
      <c r="C9" s="152">
        <v>335</v>
      </c>
      <c r="D9" s="152">
        <v>330</v>
      </c>
      <c r="E9" s="152">
        <v>378</v>
      </c>
      <c r="F9" s="152">
        <v>313</v>
      </c>
      <c r="G9" s="152">
        <v>353</v>
      </c>
      <c r="H9" s="152">
        <v>410</v>
      </c>
      <c r="I9" s="152">
        <v>369</v>
      </c>
      <c r="J9" s="152">
        <v>378</v>
      </c>
      <c r="K9" s="152">
        <v>354</v>
      </c>
      <c r="L9" s="152">
        <v>425</v>
      </c>
      <c r="M9" s="152">
        <v>460</v>
      </c>
      <c r="N9" s="152">
        <v>677</v>
      </c>
      <c r="O9" s="365"/>
    </row>
    <row r="10" spans="1:15" s="16" customFormat="1" ht="27.95" customHeight="1">
      <c r="A10" s="324" t="s">
        <v>177</v>
      </c>
      <c r="B10" s="326">
        <f t="shared" si="1"/>
        <v>561</v>
      </c>
      <c r="C10" s="326">
        <v>36</v>
      </c>
      <c r="D10" s="326">
        <v>40</v>
      </c>
      <c r="E10" s="326">
        <v>41</v>
      </c>
      <c r="F10" s="326">
        <v>49</v>
      </c>
      <c r="G10" s="326">
        <v>35</v>
      </c>
      <c r="H10" s="326">
        <v>53</v>
      </c>
      <c r="I10" s="326">
        <v>39</v>
      </c>
      <c r="J10" s="326">
        <v>50</v>
      </c>
      <c r="K10" s="326">
        <v>52</v>
      </c>
      <c r="L10" s="326">
        <v>52</v>
      </c>
      <c r="M10" s="326">
        <v>54</v>
      </c>
      <c r="N10" s="326">
        <v>60</v>
      </c>
      <c r="O10" s="365"/>
    </row>
    <row r="11" spans="1:15" s="16" customFormat="1" ht="27.95" customHeight="1">
      <c r="A11" s="155" t="s">
        <v>180</v>
      </c>
      <c r="B11" s="152">
        <f t="shared" si="1"/>
        <v>13216</v>
      </c>
      <c r="C11" s="152">
        <v>945</v>
      </c>
      <c r="D11" s="152">
        <v>944</v>
      </c>
      <c r="E11" s="152">
        <v>1001</v>
      </c>
      <c r="F11" s="152">
        <v>999</v>
      </c>
      <c r="G11" s="152">
        <v>1001</v>
      </c>
      <c r="H11" s="152">
        <v>1045</v>
      </c>
      <c r="I11" s="152">
        <v>1000</v>
      </c>
      <c r="J11" s="152">
        <v>1082</v>
      </c>
      <c r="K11" s="152">
        <v>1077</v>
      </c>
      <c r="L11" s="152">
        <v>1277</v>
      </c>
      <c r="M11" s="152">
        <v>1356</v>
      </c>
      <c r="N11" s="152">
        <v>1489</v>
      </c>
      <c r="O11" s="365"/>
    </row>
    <row r="12" spans="1:15" s="16" customFormat="1" ht="27.95" customHeight="1">
      <c r="A12" s="324" t="s">
        <v>175</v>
      </c>
      <c r="B12" s="326">
        <f t="shared" si="1"/>
        <v>5605</v>
      </c>
      <c r="C12" s="326">
        <v>457</v>
      </c>
      <c r="D12" s="326">
        <v>389</v>
      </c>
      <c r="E12" s="326">
        <v>450</v>
      </c>
      <c r="F12" s="326">
        <v>398</v>
      </c>
      <c r="G12" s="326">
        <v>394</v>
      </c>
      <c r="H12" s="326">
        <v>416</v>
      </c>
      <c r="I12" s="326">
        <v>412</v>
      </c>
      <c r="J12" s="326">
        <v>455</v>
      </c>
      <c r="K12" s="326">
        <v>434</v>
      </c>
      <c r="L12" s="326">
        <v>497</v>
      </c>
      <c r="M12" s="326">
        <v>561</v>
      </c>
      <c r="N12" s="326">
        <v>742</v>
      </c>
      <c r="O12" s="365"/>
    </row>
    <row r="13" spans="1:15" s="16" customFormat="1" ht="27.95" customHeight="1">
      <c r="A13" s="155" t="s">
        <v>174</v>
      </c>
      <c r="B13" s="152">
        <f t="shared" si="1"/>
        <v>1835</v>
      </c>
      <c r="C13" s="152">
        <v>147</v>
      </c>
      <c r="D13" s="152">
        <v>123</v>
      </c>
      <c r="E13" s="152">
        <v>111</v>
      </c>
      <c r="F13" s="152">
        <v>152</v>
      </c>
      <c r="G13" s="152">
        <v>137</v>
      </c>
      <c r="H13" s="152">
        <v>130</v>
      </c>
      <c r="I13" s="152">
        <v>142</v>
      </c>
      <c r="J13" s="152">
        <v>151</v>
      </c>
      <c r="K13" s="152">
        <v>181</v>
      </c>
      <c r="L13" s="152">
        <v>182</v>
      </c>
      <c r="M13" s="152">
        <v>183</v>
      </c>
      <c r="N13" s="152">
        <v>196</v>
      </c>
      <c r="O13" s="365"/>
    </row>
    <row r="14" spans="1:15" s="16" customFormat="1" ht="27.95" customHeight="1">
      <c r="A14" s="324" t="s">
        <v>173</v>
      </c>
      <c r="B14" s="326">
        <f t="shared" si="1"/>
        <v>1065</v>
      </c>
      <c r="C14" s="326">
        <v>103</v>
      </c>
      <c r="D14" s="326">
        <v>69</v>
      </c>
      <c r="E14" s="326">
        <v>86</v>
      </c>
      <c r="F14" s="326">
        <v>82</v>
      </c>
      <c r="G14" s="326">
        <v>81</v>
      </c>
      <c r="H14" s="326">
        <v>68</v>
      </c>
      <c r="I14" s="326">
        <v>89</v>
      </c>
      <c r="J14" s="326">
        <v>107</v>
      </c>
      <c r="K14" s="326">
        <v>84</v>
      </c>
      <c r="L14" s="326">
        <v>74</v>
      </c>
      <c r="M14" s="326">
        <v>94</v>
      </c>
      <c r="N14" s="326">
        <v>128</v>
      </c>
      <c r="O14" s="365"/>
    </row>
    <row r="15" spans="1:15" s="16" customFormat="1" ht="27.95" customHeight="1">
      <c r="A15" s="155" t="s">
        <v>172</v>
      </c>
      <c r="B15" s="152">
        <f t="shared" si="1"/>
        <v>1105</v>
      </c>
      <c r="C15" s="152">
        <v>45</v>
      </c>
      <c r="D15" s="152">
        <v>97</v>
      </c>
      <c r="E15" s="152">
        <v>94</v>
      </c>
      <c r="F15" s="152">
        <v>81</v>
      </c>
      <c r="G15" s="152">
        <v>69</v>
      </c>
      <c r="H15" s="152">
        <v>84</v>
      </c>
      <c r="I15" s="152">
        <v>73</v>
      </c>
      <c r="J15" s="152">
        <v>117</v>
      </c>
      <c r="K15" s="152">
        <v>113</v>
      </c>
      <c r="L15" s="152">
        <v>110</v>
      </c>
      <c r="M15" s="152">
        <v>104</v>
      </c>
      <c r="N15" s="152">
        <v>118</v>
      </c>
      <c r="O15" s="365"/>
    </row>
    <row r="16" spans="1:15" ht="27.95" customHeight="1">
      <c r="A16" s="471"/>
      <c r="B16" s="472"/>
      <c r="C16" s="473"/>
      <c r="D16" s="474"/>
      <c r="E16" s="474"/>
      <c r="F16" s="474"/>
      <c r="G16" s="474"/>
      <c r="H16" s="474"/>
      <c r="I16" s="474"/>
      <c r="J16" s="474"/>
      <c r="K16" s="474"/>
      <c r="L16" s="474"/>
      <c r="M16" s="474"/>
      <c r="N16" s="473"/>
    </row>
    <row r="17" spans="1:13" ht="17.100000000000001" customHeight="1">
      <c r="D17" s="221"/>
      <c r="E17" s="221"/>
      <c r="F17" s="221"/>
      <c r="G17" s="221"/>
      <c r="H17" s="221"/>
      <c r="I17" s="221"/>
      <c r="J17" s="221"/>
      <c r="K17" s="221"/>
      <c r="L17" s="221"/>
      <c r="M17" s="221"/>
    </row>
    <row r="18" spans="1:13" ht="16.5" customHeight="1">
      <c r="A18" s="13"/>
      <c r="B18" s="13"/>
      <c r="C18" s="13"/>
      <c r="D18" s="221"/>
      <c r="E18" s="221"/>
      <c r="F18" s="221"/>
      <c r="G18" s="221"/>
      <c r="H18" s="221"/>
      <c r="I18" s="221"/>
      <c r="J18" s="221"/>
      <c r="K18" s="221"/>
      <c r="L18" s="221"/>
      <c r="M18" s="221"/>
    </row>
    <row r="19" spans="1:13" ht="16.5" customHeight="1">
      <c r="D19" s="221"/>
      <c r="E19" s="221"/>
      <c r="F19" s="221"/>
      <c r="G19" s="221"/>
      <c r="H19" s="221"/>
      <c r="I19" s="221"/>
      <c r="J19" s="221"/>
      <c r="K19" s="221"/>
      <c r="L19" s="221"/>
      <c r="M19" s="221"/>
    </row>
    <row r="20" spans="1:13">
      <c r="D20" s="221"/>
      <c r="E20" s="221"/>
      <c r="F20" s="221"/>
      <c r="G20" s="221"/>
      <c r="H20" s="221"/>
      <c r="I20" s="221"/>
      <c r="J20" s="221"/>
      <c r="K20" s="221"/>
      <c r="L20" s="221"/>
      <c r="M20" s="221"/>
    </row>
    <row r="21" spans="1:13">
      <c r="D21" s="221"/>
      <c r="E21" s="221"/>
      <c r="F21" s="221"/>
      <c r="G21" s="221"/>
      <c r="H21" s="221"/>
      <c r="I21" s="221"/>
      <c r="J21" s="221"/>
      <c r="K21" s="221"/>
      <c r="L21" s="221"/>
      <c r="M21" s="221"/>
    </row>
    <row r="22" spans="1:13">
      <c r="D22" s="221"/>
      <c r="E22" s="221"/>
      <c r="F22" s="221"/>
      <c r="G22" s="221"/>
      <c r="H22" s="221"/>
      <c r="I22" s="221"/>
      <c r="J22" s="221"/>
      <c r="K22" s="221"/>
      <c r="L22" s="221"/>
      <c r="M22" s="221"/>
    </row>
    <row r="23" spans="1:13">
      <c r="D23" s="221"/>
      <c r="E23" s="221"/>
      <c r="F23" s="221"/>
      <c r="G23" s="221"/>
      <c r="H23" s="221"/>
      <c r="I23" s="221"/>
      <c r="J23" s="221"/>
      <c r="K23" s="221"/>
      <c r="L23" s="221"/>
      <c r="M23" s="221"/>
    </row>
    <row r="24" spans="1:13">
      <c r="D24" s="221"/>
      <c r="E24" s="221"/>
      <c r="F24" s="221"/>
      <c r="G24" s="221"/>
      <c r="H24" s="221"/>
      <c r="I24" s="221"/>
      <c r="J24" s="221"/>
      <c r="K24" s="221"/>
      <c r="L24" s="221"/>
      <c r="M24" s="221"/>
    </row>
  </sheetData>
  <mergeCells count="4">
    <mergeCell ref="C4:N4"/>
    <mergeCell ref="B4:B5"/>
    <mergeCell ref="A4:A5"/>
    <mergeCell ref="A2:N3"/>
  </mergeCells>
  <hyperlinks>
    <hyperlink ref="O7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0" orientation="landscape" r:id="rId1"/>
  <headerFooter>
    <oddFooter xml:space="preserve">&amp;L&amp;"Arial,Normal"&amp;9INSTITUTO NACIONAL DE ESTADÍSTICA Y CENSOS (INEC), ESTADÍSTICAS DE TRANSPORTE&amp;"Courier,Normal"&amp;12
&amp;"Arial,Normal"&amp;8Fuente: Agencia Nacional de Tránsito (Reporte Mensual de Siniestros y Víctimas de Tránsito)
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4"/>
  <sheetViews>
    <sheetView showGridLines="0" view="pageBreakPreview" zoomScale="70" zoomScaleNormal="85" zoomScaleSheetLayoutView="70" zoomScalePageLayoutView="70" workbookViewId="0">
      <selection activeCell="C5" sqref="C5:F5"/>
    </sheetView>
  </sheetViews>
  <sheetFormatPr baseColWidth="10" defaultRowHeight="12.75"/>
  <cols>
    <col min="1" max="1" width="16.109375" style="22" customWidth="1"/>
    <col min="2" max="2" width="9.109375" style="23" customWidth="1"/>
    <col min="3" max="3" width="13.5546875" style="23" customWidth="1"/>
    <col min="4" max="4" width="14.44140625" style="23" customWidth="1"/>
    <col min="5" max="5" width="11.33203125" style="23" customWidth="1"/>
    <col min="6" max="6" width="13.5546875" style="23" customWidth="1"/>
    <col min="7" max="7" width="13.21875" style="23" customWidth="1"/>
    <col min="8" max="8" width="11.33203125" style="23" customWidth="1"/>
    <col min="9" max="9" width="13" style="23" customWidth="1"/>
    <col min="10" max="10" width="12.109375" style="23" customWidth="1"/>
    <col min="11" max="11" width="12" style="23" customWidth="1"/>
    <col min="12" max="12" width="14.21875" style="23" customWidth="1"/>
    <col min="13" max="13" width="10.5546875" style="22" customWidth="1"/>
    <col min="14" max="16384" width="11.5546875" style="22"/>
  </cols>
  <sheetData>
    <row r="1" spans="1:14" ht="90.75" customHeight="1"/>
    <row r="2" spans="1:14" ht="32.25" customHeight="1">
      <c r="A2" s="516" t="s">
        <v>486</v>
      </c>
      <c r="B2" s="516"/>
      <c r="C2" s="516"/>
      <c r="D2" s="516"/>
      <c r="E2" s="516"/>
      <c r="F2" s="516"/>
      <c r="G2" s="516"/>
      <c r="H2" s="516"/>
      <c r="I2" s="516"/>
      <c r="J2" s="516"/>
      <c r="K2" s="516"/>
      <c r="L2" s="516"/>
      <c r="M2" s="516"/>
    </row>
    <row r="3" spans="1:14" ht="32.25" customHeight="1" thickBot="1">
      <c r="A3" s="517"/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</row>
    <row r="4" spans="1:14" s="14" customFormat="1" ht="32.25" customHeight="1" thickTop="1" thickBot="1">
      <c r="A4" s="518" t="s">
        <v>168</v>
      </c>
      <c r="B4" s="513" t="s">
        <v>1</v>
      </c>
      <c r="C4" s="508" t="s">
        <v>193</v>
      </c>
      <c r="D4" s="508"/>
      <c r="E4" s="508"/>
      <c r="F4" s="508"/>
      <c r="G4" s="508"/>
      <c r="H4" s="508"/>
      <c r="I4" s="508"/>
      <c r="J4" s="508"/>
      <c r="K4" s="508"/>
      <c r="L4" s="508"/>
      <c r="M4" s="514"/>
    </row>
    <row r="5" spans="1:14" s="14" customFormat="1" ht="32.25" customHeight="1" thickTop="1" thickBot="1">
      <c r="A5" s="518"/>
      <c r="B5" s="513"/>
      <c r="C5" s="520" t="s">
        <v>192</v>
      </c>
      <c r="D5" s="520" t="s">
        <v>191</v>
      </c>
      <c r="E5" s="520" t="s">
        <v>190</v>
      </c>
      <c r="F5" s="520" t="s">
        <v>499</v>
      </c>
      <c r="G5" s="520" t="s">
        <v>189</v>
      </c>
      <c r="H5" s="520" t="s">
        <v>188</v>
      </c>
      <c r="I5" s="520" t="s">
        <v>187</v>
      </c>
      <c r="J5" s="520" t="s">
        <v>186</v>
      </c>
      <c r="K5" s="520" t="s">
        <v>185</v>
      </c>
      <c r="L5" s="520" t="s">
        <v>184</v>
      </c>
      <c r="M5" s="523" t="s">
        <v>183</v>
      </c>
    </row>
    <row r="6" spans="1:14" s="21" customFormat="1" ht="32.25" customHeight="1" thickTop="1" thickBot="1">
      <c r="A6" s="518"/>
      <c r="B6" s="519"/>
      <c r="C6" s="521"/>
      <c r="D6" s="521"/>
      <c r="E6" s="521"/>
      <c r="F6" s="522"/>
      <c r="G6" s="522"/>
      <c r="H6" s="522"/>
      <c r="I6" s="522"/>
      <c r="J6" s="522"/>
      <c r="K6" s="522"/>
      <c r="L6" s="522"/>
      <c r="M6" s="524"/>
    </row>
    <row r="7" spans="1:14" ht="30.75" customHeight="1" thickTop="1">
      <c r="A7" s="249"/>
      <c r="B7" s="336"/>
      <c r="C7" s="364"/>
      <c r="D7" s="364"/>
      <c r="E7" s="364"/>
      <c r="F7" s="364"/>
      <c r="G7" s="364"/>
      <c r="H7" s="364"/>
      <c r="I7" s="364"/>
      <c r="J7" s="364"/>
      <c r="K7" s="364"/>
      <c r="L7" s="364"/>
      <c r="M7" s="364"/>
    </row>
    <row r="8" spans="1:14" s="14" customFormat="1" ht="30.75" customHeight="1">
      <c r="A8" s="291" t="s">
        <v>171</v>
      </c>
      <c r="B8" s="267">
        <f t="shared" ref="B8:M8" si="0">SUM(B10:B33)</f>
        <v>28169</v>
      </c>
      <c r="C8" s="267">
        <f t="shared" si="0"/>
        <v>2130</v>
      </c>
      <c r="D8" s="267">
        <f t="shared" si="0"/>
        <v>1241</v>
      </c>
      <c r="E8" s="267">
        <f t="shared" si="0"/>
        <v>2110</v>
      </c>
      <c r="F8" s="267">
        <f t="shared" si="0"/>
        <v>13834</v>
      </c>
      <c r="G8" s="267">
        <f t="shared" si="0"/>
        <v>2319</v>
      </c>
      <c r="H8" s="267">
        <f t="shared" si="0"/>
        <v>301</v>
      </c>
      <c r="I8" s="267">
        <f t="shared" si="0"/>
        <v>2594</v>
      </c>
      <c r="J8" s="267">
        <f t="shared" si="0"/>
        <v>198</v>
      </c>
      <c r="K8" s="267">
        <f t="shared" si="0"/>
        <v>258</v>
      </c>
      <c r="L8" s="267">
        <f t="shared" si="0"/>
        <v>2089</v>
      </c>
      <c r="M8" s="267">
        <f t="shared" si="0"/>
        <v>1095</v>
      </c>
      <c r="N8" s="64" t="s">
        <v>354</v>
      </c>
    </row>
    <row r="9" spans="1:14" s="14" customFormat="1" ht="30.75" customHeight="1">
      <c r="A9" s="238"/>
      <c r="B9" s="219"/>
      <c r="C9" s="219"/>
      <c r="D9" s="219"/>
      <c r="E9" s="219"/>
      <c r="F9" s="219"/>
      <c r="G9" s="219"/>
      <c r="H9" s="219"/>
      <c r="I9" s="219"/>
      <c r="J9" s="219"/>
      <c r="K9" s="219"/>
      <c r="L9" s="219"/>
      <c r="M9" s="219"/>
    </row>
    <row r="10" spans="1:14" s="14" customFormat="1" ht="30.75" customHeight="1">
      <c r="A10" s="215" t="s">
        <v>153</v>
      </c>
      <c r="B10" s="265">
        <f t="shared" ref="B10:B33" si="1">+SUM(C10:M10)</f>
        <v>1008</v>
      </c>
      <c r="C10" s="265">
        <v>94</v>
      </c>
      <c r="D10" s="265">
        <v>30</v>
      </c>
      <c r="E10" s="265">
        <v>102</v>
      </c>
      <c r="F10" s="265">
        <v>558</v>
      </c>
      <c r="G10" s="265">
        <v>141</v>
      </c>
      <c r="H10" s="265">
        <v>7</v>
      </c>
      <c r="I10" s="265">
        <v>8</v>
      </c>
      <c r="J10" s="265">
        <v>10</v>
      </c>
      <c r="K10" s="265">
        <v>3</v>
      </c>
      <c r="L10" s="265">
        <v>31</v>
      </c>
      <c r="M10" s="265">
        <v>24</v>
      </c>
    </row>
    <row r="11" spans="1:14" s="14" customFormat="1" ht="30.75" customHeight="1">
      <c r="A11" s="298" t="s">
        <v>8</v>
      </c>
      <c r="B11" s="300">
        <f t="shared" si="1"/>
        <v>171</v>
      </c>
      <c r="C11" s="300">
        <v>21</v>
      </c>
      <c r="D11" s="300">
        <v>10</v>
      </c>
      <c r="E11" s="300">
        <v>17</v>
      </c>
      <c r="F11" s="300">
        <v>62</v>
      </c>
      <c r="G11" s="300">
        <v>10</v>
      </c>
      <c r="H11" s="300">
        <v>0</v>
      </c>
      <c r="I11" s="300">
        <v>0</v>
      </c>
      <c r="J11" s="300">
        <v>1</v>
      </c>
      <c r="K11" s="300">
        <v>0</v>
      </c>
      <c r="L11" s="300">
        <v>41</v>
      </c>
      <c r="M11" s="300">
        <v>9</v>
      </c>
    </row>
    <row r="12" spans="1:14" s="20" customFormat="1" ht="30.75" customHeight="1">
      <c r="A12" s="215" t="s">
        <v>9</v>
      </c>
      <c r="B12" s="265">
        <f t="shared" si="1"/>
        <v>344</v>
      </c>
      <c r="C12" s="265">
        <v>43</v>
      </c>
      <c r="D12" s="265">
        <v>11</v>
      </c>
      <c r="E12" s="265">
        <v>18</v>
      </c>
      <c r="F12" s="265">
        <v>222</v>
      </c>
      <c r="G12" s="265">
        <v>12</v>
      </c>
      <c r="H12" s="265">
        <v>2</v>
      </c>
      <c r="I12" s="265">
        <v>1</v>
      </c>
      <c r="J12" s="265">
        <v>2</v>
      </c>
      <c r="K12" s="265" t="s">
        <v>483</v>
      </c>
      <c r="L12" s="265">
        <v>25</v>
      </c>
      <c r="M12" s="265">
        <v>8</v>
      </c>
    </row>
    <row r="13" spans="1:14" s="19" customFormat="1" ht="30.75" customHeight="1">
      <c r="A13" s="298" t="s">
        <v>10</v>
      </c>
      <c r="B13" s="300">
        <f t="shared" si="1"/>
        <v>204</v>
      </c>
      <c r="C13" s="300">
        <v>27</v>
      </c>
      <c r="D13" s="300">
        <v>7</v>
      </c>
      <c r="E13" s="300">
        <v>19</v>
      </c>
      <c r="F13" s="300">
        <v>96</v>
      </c>
      <c r="G13" s="300">
        <v>9</v>
      </c>
      <c r="H13" s="300">
        <v>2</v>
      </c>
      <c r="I13" s="300">
        <v>0</v>
      </c>
      <c r="J13" s="300">
        <v>0</v>
      </c>
      <c r="K13" s="300">
        <v>0</v>
      </c>
      <c r="L13" s="300">
        <v>44</v>
      </c>
      <c r="M13" s="300">
        <v>0</v>
      </c>
    </row>
    <row r="14" spans="1:14" s="20" customFormat="1" ht="30.75" customHeight="1">
      <c r="A14" s="215" t="s">
        <v>11</v>
      </c>
      <c r="B14" s="265">
        <f t="shared" si="1"/>
        <v>685</v>
      </c>
      <c r="C14" s="265">
        <v>89</v>
      </c>
      <c r="D14" s="265">
        <v>32</v>
      </c>
      <c r="E14" s="265">
        <v>68</v>
      </c>
      <c r="F14" s="265">
        <v>258</v>
      </c>
      <c r="G14" s="265">
        <v>51</v>
      </c>
      <c r="H14" s="265">
        <v>2</v>
      </c>
      <c r="I14" s="265">
        <v>39</v>
      </c>
      <c r="J14" s="265">
        <v>5</v>
      </c>
      <c r="K14" s="265">
        <v>9</v>
      </c>
      <c r="L14" s="265">
        <v>127</v>
      </c>
      <c r="M14" s="265">
        <v>5</v>
      </c>
    </row>
    <row r="15" spans="1:14" s="19" customFormat="1" ht="30.75" customHeight="1">
      <c r="A15" s="298" t="s">
        <v>12</v>
      </c>
      <c r="B15" s="300">
        <f t="shared" si="1"/>
        <v>680</v>
      </c>
      <c r="C15" s="300">
        <v>100</v>
      </c>
      <c r="D15" s="300">
        <v>5</v>
      </c>
      <c r="E15" s="300">
        <v>32</v>
      </c>
      <c r="F15" s="300">
        <v>378</v>
      </c>
      <c r="G15" s="300">
        <v>30</v>
      </c>
      <c r="H15" s="300">
        <v>1</v>
      </c>
      <c r="I15" s="300">
        <v>16</v>
      </c>
      <c r="J15" s="300">
        <v>0</v>
      </c>
      <c r="K15" s="300">
        <v>1</v>
      </c>
      <c r="L15" s="300">
        <v>110</v>
      </c>
      <c r="M15" s="300">
        <v>7</v>
      </c>
    </row>
    <row r="16" spans="1:14" s="20" customFormat="1" ht="30.75" customHeight="1">
      <c r="A16" s="215" t="s">
        <v>13</v>
      </c>
      <c r="B16" s="265">
        <f t="shared" si="1"/>
        <v>995</v>
      </c>
      <c r="C16" s="265">
        <v>44</v>
      </c>
      <c r="D16" s="265">
        <v>40</v>
      </c>
      <c r="E16" s="265">
        <v>119</v>
      </c>
      <c r="F16" s="265">
        <v>570</v>
      </c>
      <c r="G16" s="265">
        <v>42</v>
      </c>
      <c r="H16" s="265">
        <v>6</v>
      </c>
      <c r="I16" s="265">
        <v>31</v>
      </c>
      <c r="J16" s="265">
        <v>9</v>
      </c>
      <c r="K16" s="265">
        <v>19</v>
      </c>
      <c r="L16" s="265">
        <v>67</v>
      </c>
      <c r="M16" s="265">
        <v>48</v>
      </c>
    </row>
    <row r="17" spans="1:13" s="19" customFormat="1" ht="30.75" customHeight="1">
      <c r="A17" s="298" t="s">
        <v>14</v>
      </c>
      <c r="B17" s="300">
        <f t="shared" si="1"/>
        <v>351</v>
      </c>
      <c r="C17" s="300">
        <v>37</v>
      </c>
      <c r="D17" s="300">
        <v>2</v>
      </c>
      <c r="E17" s="300">
        <v>10</v>
      </c>
      <c r="F17" s="300">
        <v>276</v>
      </c>
      <c r="G17" s="300">
        <v>15</v>
      </c>
      <c r="H17" s="300">
        <v>1</v>
      </c>
      <c r="I17" s="300">
        <v>0</v>
      </c>
      <c r="J17" s="300">
        <v>2</v>
      </c>
      <c r="K17" s="300">
        <v>1</v>
      </c>
      <c r="L17" s="300">
        <v>0</v>
      </c>
      <c r="M17" s="300">
        <v>7</v>
      </c>
    </row>
    <row r="18" spans="1:13" s="20" customFormat="1" ht="30.75" customHeight="1">
      <c r="A18" s="215" t="s">
        <v>15</v>
      </c>
      <c r="B18" s="265">
        <f t="shared" si="1"/>
        <v>10385</v>
      </c>
      <c r="C18" s="265">
        <v>601</v>
      </c>
      <c r="D18" s="265">
        <v>704</v>
      </c>
      <c r="E18" s="265">
        <v>753</v>
      </c>
      <c r="F18" s="265">
        <v>4354</v>
      </c>
      <c r="G18" s="265">
        <v>997</v>
      </c>
      <c r="H18" s="265">
        <v>137</v>
      </c>
      <c r="I18" s="265">
        <v>2190</v>
      </c>
      <c r="J18" s="265">
        <v>31</v>
      </c>
      <c r="K18" s="265">
        <v>127</v>
      </c>
      <c r="L18" s="265"/>
      <c r="M18" s="265">
        <v>491</v>
      </c>
    </row>
    <row r="19" spans="1:13" s="19" customFormat="1" ht="30.75" customHeight="1">
      <c r="A19" s="298" t="s">
        <v>16</v>
      </c>
      <c r="B19" s="300">
        <f t="shared" si="1"/>
        <v>807</v>
      </c>
      <c r="C19" s="300">
        <v>73</v>
      </c>
      <c r="D19" s="300">
        <v>5</v>
      </c>
      <c r="E19" s="300">
        <v>44</v>
      </c>
      <c r="F19" s="300">
        <v>541</v>
      </c>
      <c r="G19" s="300">
        <v>52</v>
      </c>
      <c r="H19" s="300">
        <v>3</v>
      </c>
      <c r="I19" s="300">
        <v>8</v>
      </c>
      <c r="J19" s="300">
        <v>2</v>
      </c>
      <c r="K19" s="300">
        <v>1</v>
      </c>
      <c r="L19" s="300">
        <v>42</v>
      </c>
      <c r="M19" s="300">
        <v>36</v>
      </c>
    </row>
    <row r="20" spans="1:13" s="20" customFormat="1" ht="30.75" customHeight="1">
      <c r="A20" s="215" t="s">
        <v>17</v>
      </c>
      <c r="B20" s="265">
        <f t="shared" si="1"/>
        <v>864</v>
      </c>
      <c r="C20" s="265">
        <v>131</v>
      </c>
      <c r="D20" s="265">
        <v>3</v>
      </c>
      <c r="E20" s="265">
        <v>18</v>
      </c>
      <c r="F20" s="265">
        <v>603</v>
      </c>
      <c r="G20" s="265">
        <v>53</v>
      </c>
      <c r="H20" s="265">
        <v>2</v>
      </c>
      <c r="I20" s="265">
        <v>14</v>
      </c>
      <c r="J20" s="265">
        <v>0</v>
      </c>
      <c r="K20" s="265">
        <v>0</v>
      </c>
      <c r="L20" s="265">
        <v>40</v>
      </c>
      <c r="M20" s="265">
        <v>0</v>
      </c>
    </row>
    <row r="21" spans="1:13" s="19" customFormat="1" ht="30.75" customHeight="1">
      <c r="A21" s="298" t="s">
        <v>18</v>
      </c>
      <c r="B21" s="300">
        <f t="shared" si="1"/>
        <v>1137</v>
      </c>
      <c r="C21" s="300">
        <v>64</v>
      </c>
      <c r="D21" s="300">
        <v>72</v>
      </c>
      <c r="E21" s="300">
        <v>97</v>
      </c>
      <c r="F21" s="300">
        <v>537</v>
      </c>
      <c r="G21" s="300">
        <v>76</v>
      </c>
      <c r="H21" s="300">
        <v>2</v>
      </c>
      <c r="I21" s="300">
        <v>18</v>
      </c>
      <c r="J21" s="300">
        <v>6</v>
      </c>
      <c r="K21" s="300">
        <v>14</v>
      </c>
      <c r="L21" s="300">
        <v>216</v>
      </c>
      <c r="M21" s="300">
        <v>35</v>
      </c>
    </row>
    <row r="22" spans="1:13" s="20" customFormat="1" ht="30.75" customHeight="1">
      <c r="A22" s="215" t="s">
        <v>19</v>
      </c>
      <c r="B22" s="265">
        <f t="shared" si="1"/>
        <v>1398</v>
      </c>
      <c r="C22" s="265">
        <v>56</v>
      </c>
      <c r="D22" s="265">
        <v>54</v>
      </c>
      <c r="E22" s="265">
        <v>112</v>
      </c>
      <c r="F22" s="265">
        <v>609</v>
      </c>
      <c r="G22" s="265">
        <v>54</v>
      </c>
      <c r="H22" s="265">
        <v>34</v>
      </c>
      <c r="I22" s="265">
        <v>6</v>
      </c>
      <c r="J22" s="265">
        <v>18</v>
      </c>
      <c r="K22" s="265">
        <v>35</v>
      </c>
      <c r="L22" s="265">
        <v>355</v>
      </c>
      <c r="M22" s="265">
        <v>65</v>
      </c>
    </row>
    <row r="23" spans="1:13" s="19" customFormat="1" ht="30.75" customHeight="1">
      <c r="A23" s="298" t="s">
        <v>152</v>
      </c>
      <c r="B23" s="300">
        <f t="shared" si="1"/>
        <v>186</v>
      </c>
      <c r="C23" s="300">
        <v>6</v>
      </c>
      <c r="D23" s="300">
        <v>0</v>
      </c>
      <c r="E23" s="300">
        <v>0</v>
      </c>
      <c r="F23" s="300">
        <v>176</v>
      </c>
      <c r="G23" s="300">
        <v>2</v>
      </c>
      <c r="H23" s="300">
        <v>1</v>
      </c>
      <c r="I23" s="300">
        <v>0</v>
      </c>
      <c r="J23" s="300">
        <v>0</v>
      </c>
      <c r="K23" s="300">
        <v>0</v>
      </c>
      <c r="L23" s="300">
        <v>0</v>
      </c>
      <c r="M23" s="300">
        <v>1</v>
      </c>
    </row>
    <row r="24" spans="1:13" s="20" customFormat="1" ht="30.75" customHeight="1">
      <c r="A24" s="215" t="s">
        <v>21</v>
      </c>
      <c r="B24" s="265">
        <f t="shared" si="1"/>
        <v>203</v>
      </c>
      <c r="C24" s="265">
        <v>21</v>
      </c>
      <c r="D24" s="265">
        <v>4</v>
      </c>
      <c r="E24" s="265">
        <v>15</v>
      </c>
      <c r="F24" s="265">
        <v>88</v>
      </c>
      <c r="G24" s="265">
        <v>13</v>
      </c>
      <c r="H24" s="265">
        <v>3</v>
      </c>
      <c r="I24" s="265">
        <v>0</v>
      </c>
      <c r="J24" s="265">
        <v>2</v>
      </c>
      <c r="K24" s="265">
        <v>2</v>
      </c>
      <c r="L24" s="265">
        <v>43</v>
      </c>
      <c r="M24" s="265">
        <v>12</v>
      </c>
    </row>
    <row r="25" spans="1:13" s="19" customFormat="1" ht="30.75" customHeight="1">
      <c r="A25" s="298" t="s">
        <v>22</v>
      </c>
      <c r="B25" s="300">
        <f t="shared" si="1"/>
        <v>254</v>
      </c>
      <c r="C25" s="300">
        <v>40</v>
      </c>
      <c r="D25" s="300">
        <v>0</v>
      </c>
      <c r="E25" s="300">
        <v>14</v>
      </c>
      <c r="F25" s="300">
        <v>126</v>
      </c>
      <c r="G25" s="300">
        <v>24</v>
      </c>
      <c r="H25" s="300">
        <v>3</v>
      </c>
      <c r="I25" s="300">
        <v>0</v>
      </c>
      <c r="J25" s="300">
        <v>10</v>
      </c>
      <c r="K25" s="300">
        <v>2</v>
      </c>
      <c r="L25" s="300">
        <v>31</v>
      </c>
      <c r="M25" s="300">
        <v>4</v>
      </c>
    </row>
    <row r="26" spans="1:13" s="20" customFormat="1" ht="30.75" customHeight="1">
      <c r="A26" s="215" t="s">
        <v>23</v>
      </c>
      <c r="B26" s="265">
        <f t="shared" si="1"/>
        <v>5531</v>
      </c>
      <c r="C26" s="265">
        <v>447</v>
      </c>
      <c r="D26" s="265">
        <v>167</v>
      </c>
      <c r="E26" s="265">
        <v>409</v>
      </c>
      <c r="F26" s="265">
        <v>2956</v>
      </c>
      <c r="G26" s="265">
        <v>500</v>
      </c>
      <c r="H26" s="265">
        <v>78</v>
      </c>
      <c r="I26" s="265">
        <v>132</v>
      </c>
      <c r="J26" s="265">
        <v>80</v>
      </c>
      <c r="K26" s="265">
        <v>16</v>
      </c>
      <c r="L26" s="265">
        <v>507</v>
      </c>
      <c r="M26" s="265">
        <v>239</v>
      </c>
    </row>
    <row r="27" spans="1:13" s="19" customFormat="1" ht="30.75" customHeight="1">
      <c r="A27" s="298" t="s">
        <v>24</v>
      </c>
      <c r="B27" s="300">
        <f t="shared" si="1"/>
        <v>979</v>
      </c>
      <c r="C27" s="300">
        <v>97</v>
      </c>
      <c r="D27" s="300">
        <v>6</v>
      </c>
      <c r="E27" s="300">
        <v>104</v>
      </c>
      <c r="F27" s="300">
        <v>481</v>
      </c>
      <c r="G27" s="300">
        <v>105</v>
      </c>
      <c r="H27" s="300">
        <v>9</v>
      </c>
      <c r="I27" s="300">
        <v>0</v>
      </c>
      <c r="J27" s="300">
        <v>9</v>
      </c>
      <c r="K27" s="300">
        <v>4</v>
      </c>
      <c r="L27" s="300">
        <v>151</v>
      </c>
      <c r="M27" s="300">
        <v>13</v>
      </c>
    </row>
    <row r="28" spans="1:13" s="20" customFormat="1" ht="30.75" customHeight="1">
      <c r="A28" s="215" t="s">
        <v>25</v>
      </c>
      <c r="B28" s="265">
        <f t="shared" si="1"/>
        <v>180</v>
      </c>
      <c r="C28" s="265">
        <v>16</v>
      </c>
      <c r="D28" s="265">
        <v>12</v>
      </c>
      <c r="E28" s="265">
        <v>15</v>
      </c>
      <c r="F28" s="265">
        <v>66</v>
      </c>
      <c r="G28" s="265">
        <v>9</v>
      </c>
      <c r="H28" s="265">
        <v>2</v>
      </c>
      <c r="I28" s="265">
        <v>0</v>
      </c>
      <c r="J28" s="265">
        <v>1</v>
      </c>
      <c r="K28" s="265">
        <v>3</v>
      </c>
      <c r="L28" s="265">
        <v>44</v>
      </c>
      <c r="M28" s="265">
        <v>12</v>
      </c>
    </row>
    <row r="29" spans="1:13" s="19" customFormat="1" ht="30.75" customHeight="1">
      <c r="A29" s="298" t="s">
        <v>26</v>
      </c>
      <c r="B29" s="300">
        <f t="shared" si="1"/>
        <v>9</v>
      </c>
      <c r="C29" s="300">
        <v>3</v>
      </c>
      <c r="D29" s="300">
        <v>0</v>
      </c>
      <c r="E29" s="300">
        <v>0</v>
      </c>
      <c r="F29" s="300">
        <v>3</v>
      </c>
      <c r="G29" s="300">
        <v>0</v>
      </c>
      <c r="H29" s="300">
        <v>0</v>
      </c>
      <c r="I29" s="300">
        <v>0</v>
      </c>
      <c r="J29" s="300">
        <v>0</v>
      </c>
      <c r="K29" s="300">
        <v>0</v>
      </c>
      <c r="L29" s="300">
        <v>1</v>
      </c>
      <c r="M29" s="300">
        <v>2</v>
      </c>
    </row>
    <row r="30" spans="1:13" s="20" customFormat="1" ht="30.75" customHeight="1">
      <c r="A30" s="215" t="s">
        <v>27</v>
      </c>
      <c r="B30" s="265">
        <f t="shared" si="1"/>
        <v>131</v>
      </c>
      <c r="C30" s="265">
        <v>1</v>
      </c>
      <c r="D30" s="265">
        <v>9</v>
      </c>
      <c r="E30" s="265">
        <v>12</v>
      </c>
      <c r="F30" s="265">
        <v>62</v>
      </c>
      <c r="G30" s="265">
        <v>6</v>
      </c>
      <c r="H30" s="265">
        <v>0</v>
      </c>
      <c r="I30" s="265">
        <v>0</v>
      </c>
      <c r="J30" s="265" t="s">
        <v>483</v>
      </c>
      <c r="K30" s="265" t="s">
        <v>483</v>
      </c>
      <c r="L30" s="265">
        <v>41</v>
      </c>
      <c r="M30" s="265">
        <v>0</v>
      </c>
    </row>
    <row r="31" spans="1:13" s="19" customFormat="1" ht="30.75" customHeight="1">
      <c r="A31" s="298" t="s">
        <v>28</v>
      </c>
      <c r="B31" s="300">
        <f t="shared" si="1"/>
        <v>227</v>
      </c>
      <c r="C31" s="300">
        <v>19</v>
      </c>
      <c r="D31" s="300">
        <v>10</v>
      </c>
      <c r="E31" s="300">
        <v>46</v>
      </c>
      <c r="F31" s="300">
        <v>109</v>
      </c>
      <c r="G31" s="300">
        <v>15</v>
      </c>
      <c r="H31" s="300">
        <v>0</v>
      </c>
      <c r="I31" s="300">
        <v>0</v>
      </c>
      <c r="J31" s="300">
        <v>3</v>
      </c>
      <c r="K31" s="300">
        <v>5</v>
      </c>
      <c r="L31" s="300">
        <v>16</v>
      </c>
      <c r="M31" s="300">
        <v>4</v>
      </c>
    </row>
    <row r="32" spans="1:13" s="20" customFormat="1" ht="30.75" customHeight="1">
      <c r="A32" s="215" t="s">
        <v>151</v>
      </c>
      <c r="B32" s="265">
        <f t="shared" si="1"/>
        <v>731</v>
      </c>
      <c r="C32" s="265">
        <v>51</v>
      </c>
      <c r="D32" s="265">
        <v>31</v>
      </c>
      <c r="E32" s="265">
        <v>28</v>
      </c>
      <c r="F32" s="265">
        <v>369</v>
      </c>
      <c r="G32" s="265">
        <v>54</v>
      </c>
      <c r="H32" s="265">
        <v>0</v>
      </c>
      <c r="I32" s="265">
        <v>0</v>
      </c>
      <c r="J32" s="265">
        <v>6</v>
      </c>
      <c r="K32" s="265">
        <v>8</v>
      </c>
      <c r="L32" s="265">
        <v>157</v>
      </c>
      <c r="M32" s="265">
        <v>27</v>
      </c>
    </row>
    <row r="33" spans="1:13" s="19" customFormat="1" ht="30" customHeight="1">
      <c r="A33" s="298" t="s">
        <v>150</v>
      </c>
      <c r="B33" s="300">
        <f t="shared" si="1"/>
        <v>709</v>
      </c>
      <c r="C33" s="300">
        <v>49</v>
      </c>
      <c r="D33" s="300">
        <v>27</v>
      </c>
      <c r="E33" s="300">
        <v>58</v>
      </c>
      <c r="F33" s="300">
        <v>334</v>
      </c>
      <c r="G33" s="300">
        <v>49</v>
      </c>
      <c r="H33" s="300">
        <v>6</v>
      </c>
      <c r="I33" s="300">
        <v>131</v>
      </c>
      <c r="J33" s="300">
        <v>1</v>
      </c>
      <c r="K33" s="300">
        <v>8</v>
      </c>
      <c r="L33" s="300">
        <v>0</v>
      </c>
      <c r="M33" s="300">
        <v>46</v>
      </c>
    </row>
    <row r="34" spans="1:13" s="19" customFormat="1" ht="30" customHeight="1">
      <c r="A34" s="407"/>
      <c r="B34" s="376"/>
      <c r="C34" s="376"/>
      <c r="D34" s="376"/>
      <c r="E34" s="375"/>
      <c r="F34" s="376"/>
      <c r="G34" s="376"/>
      <c r="H34" s="376"/>
      <c r="I34" s="376"/>
      <c r="J34" s="376"/>
      <c r="K34" s="376"/>
      <c r="L34" s="376"/>
      <c r="M34" s="376"/>
    </row>
  </sheetData>
  <mergeCells count="15">
    <mergeCell ref="A2:M3"/>
    <mergeCell ref="C4:M4"/>
    <mergeCell ref="A4:A6"/>
    <mergeCell ref="B4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</mergeCells>
  <hyperlinks>
    <hyperlink ref="N8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60" orientation="landscape" r:id="rId1"/>
  <headerFooter>
    <oddFooter xml:space="preserve">&amp;L&amp;"Arial,Normal"&amp;9INSTITUTO NACIONAL DE ESTADÍSTICA Y CENSOS (INEC), ESTADÍSTICAS DE TRANSPORTE&amp;"Courier,Normal"&amp;12
&amp;"Arial,Normal"&amp;8Fuente: Agencia Nacional de Tránsito (Reporte Mensual de Siniestros y Víctimas de Tránsito)
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1"/>
  <sheetViews>
    <sheetView showGridLines="0" view="pageBreakPreview" zoomScale="70" zoomScaleNormal="70" zoomScaleSheetLayoutView="70" zoomScalePageLayoutView="70" workbookViewId="0">
      <selection activeCell="C5" sqref="C5:F5"/>
    </sheetView>
  </sheetViews>
  <sheetFormatPr baseColWidth="10" defaultRowHeight="12.75"/>
  <cols>
    <col min="1" max="1" width="24.44140625" style="24" customWidth="1"/>
    <col min="2" max="7" width="9.5546875" style="24" customWidth="1"/>
    <col min="8" max="8" width="7.88671875" style="24" customWidth="1"/>
    <col min="9" max="9" width="8.5546875" style="24" customWidth="1"/>
    <col min="10" max="10" width="9.5546875" style="24" customWidth="1"/>
    <col min="11" max="11" width="11.77734375" style="24" customWidth="1"/>
    <col min="12" max="12" width="9.5546875" style="24" customWidth="1"/>
    <col min="13" max="13" width="11.5546875" style="24" customWidth="1"/>
    <col min="14" max="14" width="11.6640625" style="24" customWidth="1"/>
    <col min="15" max="16384" width="11.5546875" style="24"/>
  </cols>
  <sheetData>
    <row r="1" spans="1:15" ht="90.75" customHeight="1"/>
    <row r="2" spans="1:15" ht="32.25" customHeight="1">
      <c r="A2" s="529" t="s">
        <v>487</v>
      </c>
      <c r="B2" s="529"/>
      <c r="C2" s="529"/>
      <c r="D2" s="529"/>
      <c r="E2" s="529"/>
      <c r="F2" s="529"/>
      <c r="G2" s="529"/>
      <c r="H2" s="529"/>
      <c r="I2" s="529"/>
      <c r="J2" s="529"/>
      <c r="K2" s="529"/>
      <c r="L2" s="529"/>
      <c r="M2" s="529"/>
      <c r="N2" s="529"/>
    </row>
    <row r="3" spans="1:15" ht="32.25" customHeight="1" thickBot="1">
      <c r="A3" s="517"/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</row>
    <row r="4" spans="1:15" ht="32.25" customHeight="1" thickTop="1" thickBot="1">
      <c r="A4" s="525" t="s">
        <v>199</v>
      </c>
      <c r="B4" s="513" t="s">
        <v>1</v>
      </c>
      <c r="C4" s="514" t="s">
        <v>167</v>
      </c>
      <c r="D4" s="527"/>
      <c r="E4" s="527"/>
      <c r="F4" s="527"/>
      <c r="G4" s="527"/>
      <c r="H4" s="527"/>
      <c r="I4" s="527"/>
      <c r="J4" s="527"/>
      <c r="K4" s="527"/>
      <c r="L4" s="527"/>
      <c r="M4" s="527"/>
      <c r="N4" s="528"/>
    </row>
    <row r="5" spans="1:15" ht="32.25" customHeight="1" thickTop="1" thickBot="1">
      <c r="A5" s="526"/>
      <c r="B5" s="513"/>
      <c r="C5" s="231" t="s">
        <v>166</v>
      </c>
      <c r="D5" s="231" t="s">
        <v>165</v>
      </c>
      <c r="E5" s="231" t="s">
        <v>164</v>
      </c>
      <c r="F5" s="231" t="s">
        <v>163</v>
      </c>
      <c r="G5" s="231" t="s">
        <v>162</v>
      </c>
      <c r="H5" s="231" t="s">
        <v>161</v>
      </c>
      <c r="I5" s="231" t="s">
        <v>160</v>
      </c>
      <c r="J5" s="231" t="s">
        <v>159</v>
      </c>
      <c r="K5" s="231" t="s">
        <v>158</v>
      </c>
      <c r="L5" s="231" t="s">
        <v>157</v>
      </c>
      <c r="M5" s="231" t="s">
        <v>156</v>
      </c>
      <c r="N5" s="231" t="s">
        <v>155</v>
      </c>
    </row>
    <row r="6" spans="1:15" ht="30" customHeight="1" thickTop="1">
      <c r="A6" s="238"/>
      <c r="B6" s="238"/>
      <c r="C6" s="238"/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</row>
    <row r="7" spans="1:15" ht="30" customHeight="1">
      <c r="A7" s="218" t="s">
        <v>171</v>
      </c>
      <c r="B7" s="480">
        <f t="shared" ref="B7:N7" si="0">SUM(B9:B19)</f>
        <v>28169</v>
      </c>
      <c r="C7" s="480">
        <f t="shared" si="0"/>
        <v>2068</v>
      </c>
      <c r="D7" s="480">
        <f t="shared" si="0"/>
        <v>1992</v>
      </c>
      <c r="E7" s="480">
        <f t="shared" si="0"/>
        <v>2161</v>
      </c>
      <c r="F7" s="480">
        <f t="shared" si="0"/>
        <v>2074</v>
      </c>
      <c r="G7" s="480">
        <f t="shared" si="0"/>
        <v>2070</v>
      </c>
      <c r="H7" s="480">
        <f t="shared" si="0"/>
        <v>2206</v>
      </c>
      <c r="I7" s="480">
        <f t="shared" si="0"/>
        <v>2124</v>
      </c>
      <c r="J7" s="480">
        <f t="shared" si="0"/>
        <v>2340</v>
      </c>
      <c r="K7" s="480">
        <f t="shared" si="0"/>
        <v>2295</v>
      </c>
      <c r="L7" s="480">
        <f t="shared" si="0"/>
        <v>2617</v>
      </c>
      <c r="M7" s="480">
        <f t="shared" si="0"/>
        <v>2812</v>
      </c>
      <c r="N7" s="480">
        <f t="shared" si="0"/>
        <v>3410</v>
      </c>
      <c r="O7" s="64" t="s">
        <v>354</v>
      </c>
    </row>
    <row r="8" spans="1:15" ht="30" customHeight="1">
      <c r="A8" s="324"/>
      <c r="B8" s="402"/>
      <c r="C8" s="402"/>
      <c r="D8" s="402"/>
      <c r="E8" s="402"/>
      <c r="F8" s="402"/>
      <c r="G8" s="402"/>
      <c r="H8" s="402"/>
      <c r="I8" s="402"/>
      <c r="J8" s="402"/>
      <c r="K8" s="402"/>
      <c r="L8" s="402"/>
      <c r="M8" s="402"/>
      <c r="N8" s="402"/>
    </row>
    <row r="9" spans="1:15" ht="30" customHeight="1">
      <c r="A9" s="215" t="s">
        <v>192</v>
      </c>
      <c r="B9" s="403">
        <f t="shared" ref="B9:B19" si="1">+SUM(C9:N9)</f>
        <v>2251</v>
      </c>
      <c r="C9" s="403">
        <v>187</v>
      </c>
      <c r="D9" s="403">
        <v>168</v>
      </c>
      <c r="E9" s="403">
        <v>167</v>
      </c>
      <c r="F9" s="403">
        <v>169</v>
      </c>
      <c r="G9" s="403">
        <v>188</v>
      </c>
      <c r="H9" s="403">
        <v>176</v>
      </c>
      <c r="I9" s="403">
        <v>144</v>
      </c>
      <c r="J9" s="403">
        <v>163</v>
      </c>
      <c r="K9" s="403">
        <v>176</v>
      </c>
      <c r="L9" s="403">
        <v>176</v>
      </c>
      <c r="M9" s="403">
        <v>179</v>
      </c>
      <c r="N9" s="403">
        <v>358</v>
      </c>
    </row>
    <row r="10" spans="1:15" ht="40.5" customHeight="1">
      <c r="A10" s="355" t="s">
        <v>198</v>
      </c>
      <c r="B10" s="402">
        <f t="shared" si="1"/>
        <v>398</v>
      </c>
      <c r="C10" s="402">
        <v>37</v>
      </c>
      <c r="D10" s="402">
        <v>37</v>
      </c>
      <c r="E10" s="402">
        <v>37</v>
      </c>
      <c r="F10" s="402">
        <v>35</v>
      </c>
      <c r="G10" s="402">
        <v>27</v>
      </c>
      <c r="H10" s="402">
        <v>38</v>
      </c>
      <c r="I10" s="402">
        <v>27</v>
      </c>
      <c r="J10" s="402">
        <v>31</v>
      </c>
      <c r="K10" s="402">
        <v>50</v>
      </c>
      <c r="L10" s="402">
        <v>25</v>
      </c>
      <c r="M10" s="402">
        <v>12</v>
      </c>
      <c r="N10" s="402">
        <v>42</v>
      </c>
    </row>
    <row r="11" spans="1:15" ht="30" customHeight="1">
      <c r="A11" s="215" t="s">
        <v>197</v>
      </c>
      <c r="B11" s="403">
        <f t="shared" si="1"/>
        <v>2292</v>
      </c>
      <c r="C11" s="403">
        <v>217</v>
      </c>
      <c r="D11" s="403">
        <v>142</v>
      </c>
      <c r="E11" s="403">
        <v>146</v>
      </c>
      <c r="F11" s="403">
        <v>188</v>
      </c>
      <c r="G11" s="403">
        <v>144</v>
      </c>
      <c r="H11" s="403">
        <v>141</v>
      </c>
      <c r="I11" s="403">
        <v>139</v>
      </c>
      <c r="J11" s="403">
        <v>147</v>
      </c>
      <c r="K11" s="403">
        <v>164</v>
      </c>
      <c r="L11" s="403">
        <v>245</v>
      </c>
      <c r="M11" s="403">
        <v>309</v>
      </c>
      <c r="N11" s="403">
        <v>310</v>
      </c>
    </row>
    <row r="12" spans="1:15" ht="30" customHeight="1">
      <c r="A12" s="324" t="s">
        <v>196</v>
      </c>
      <c r="B12" s="402">
        <f t="shared" si="1"/>
        <v>13997</v>
      </c>
      <c r="C12" s="402">
        <v>1165</v>
      </c>
      <c r="D12" s="402">
        <v>1126</v>
      </c>
      <c r="E12" s="402">
        <v>1013</v>
      </c>
      <c r="F12" s="402">
        <v>1076</v>
      </c>
      <c r="G12" s="402">
        <v>1036</v>
      </c>
      <c r="H12" s="402">
        <v>1085</v>
      </c>
      <c r="I12" s="402">
        <v>1048</v>
      </c>
      <c r="J12" s="402">
        <v>1139</v>
      </c>
      <c r="K12" s="402">
        <v>1168</v>
      </c>
      <c r="L12" s="402">
        <v>1436</v>
      </c>
      <c r="M12" s="402">
        <v>1316</v>
      </c>
      <c r="N12" s="402">
        <v>1389</v>
      </c>
    </row>
    <row r="13" spans="1:15" ht="30" customHeight="1">
      <c r="A13" s="215" t="s">
        <v>195</v>
      </c>
      <c r="B13" s="403">
        <f t="shared" si="1"/>
        <v>2005</v>
      </c>
      <c r="C13" s="403">
        <v>124</v>
      </c>
      <c r="D13" s="403">
        <v>145</v>
      </c>
      <c r="E13" s="403">
        <v>198</v>
      </c>
      <c r="F13" s="403">
        <v>133</v>
      </c>
      <c r="G13" s="403">
        <v>173</v>
      </c>
      <c r="H13" s="403">
        <v>180</v>
      </c>
      <c r="I13" s="403">
        <v>171</v>
      </c>
      <c r="J13" s="403">
        <v>214</v>
      </c>
      <c r="K13" s="403">
        <v>165</v>
      </c>
      <c r="L13" s="403">
        <v>76</v>
      </c>
      <c r="M13" s="403">
        <v>179</v>
      </c>
      <c r="N13" s="403">
        <v>247</v>
      </c>
    </row>
    <row r="14" spans="1:15" ht="30" customHeight="1">
      <c r="A14" s="324" t="s">
        <v>194</v>
      </c>
      <c r="B14" s="402">
        <f t="shared" si="1"/>
        <v>373</v>
      </c>
      <c r="C14" s="402">
        <v>28</v>
      </c>
      <c r="D14" s="402">
        <v>31</v>
      </c>
      <c r="E14" s="402">
        <v>29</v>
      </c>
      <c r="F14" s="402">
        <v>36</v>
      </c>
      <c r="G14" s="402">
        <v>24</v>
      </c>
      <c r="H14" s="402">
        <v>34</v>
      </c>
      <c r="I14" s="402">
        <v>35</v>
      </c>
      <c r="J14" s="402">
        <v>46</v>
      </c>
      <c r="K14" s="402">
        <v>31</v>
      </c>
      <c r="L14" s="402">
        <v>15</v>
      </c>
      <c r="M14" s="402">
        <v>24</v>
      </c>
      <c r="N14" s="402">
        <v>40</v>
      </c>
    </row>
    <row r="15" spans="1:15" ht="48.75" customHeight="1">
      <c r="A15" s="215" t="s">
        <v>500</v>
      </c>
      <c r="B15" s="403">
        <f t="shared" si="1"/>
        <v>2866</v>
      </c>
      <c r="C15" s="403">
        <v>189</v>
      </c>
      <c r="D15" s="403">
        <v>160</v>
      </c>
      <c r="E15" s="403">
        <v>186</v>
      </c>
      <c r="F15" s="403">
        <v>199</v>
      </c>
      <c r="G15" s="403">
        <v>278</v>
      </c>
      <c r="H15" s="403">
        <v>290</v>
      </c>
      <c r="I15" s="403">
        <v>303</v>
      </c>
      <c r="J15" s="403">
        <v>335</v>
      </c>
      <c r="K15" s="403">
        <v>177</v>
      </c>
      <c r="L15" s="403">
        <v>202</v>
      </c>
      <c r="M15" s="403">
        <v>295</v>
      </c>
      <c r="N15" s="403">
        <v>252</v>
      </c>
    </row>
    <row r="16" spans="1:15" ht="30" customHeight="1">
      <c r="A16" s="324" t="s">
        <v>206</v>
      </c>
      <c r="B16" s="402">
        <f t="shared" si="1"/>
        <v>402</v>
      </c>
      <c r="C16" s="402">
        <v>30</v>
      </c>
      <c r="D16" s="402">
        <v>24</v>
      </c>
      <c r="E16" s="402">
        <v>24</v>
      </c>
      <c r="F16" s="402">
        <v>23</v>
      </c>
      <c r="G16" s="402">
        <v>21</v>
      </c>
      <c r="H16" s="402">
        <v>35</v>
      </c>
      <c r="I16" s="402">
        <v>30</v>
      </c>
      <c r="J16" s="402">
        <v>38</v>
      </c>
      <c r="K16" s="402">
        <v>38</v>
      </c>
      <c r="L16" s="402">
        <v>31</v>
      </c>
      <c r="M16" s="402">
        <v>57</v>
      </c>
      <c r="N16" s="402">
        <v>51</v>
      </c>
    </row>
    <row r="17" spans="1:14" ht="30" customHeight="1">
      <c r="A17" s="215" t="s">
        <v>484</v>
      </c>
      <c r="B17" s="403">
        <f t="shared" si="1"/>
        <v>23</v>
      </c>
      <c r="C17" s="403">
        <v>2</v>
      </c>
      <c r="D17" s="403">
        <v>3</v>
      </c>
      <c r="E17" s="403">
        <v>1</v>
      </c>
      <c r="F17" s="403">
        <v>2</v>
      </c>
      <c r="G17" s="403">
        <v>2</v>
      </c>
      <c r="H17" s="403">
        <v>1</v>
      </c>
      <c r="I17" s="403">
        <v>1</v>
      </c>
      <c r="J17" s="403">
        <v>4</v>
      </c>
      <c r="K17" s="403">
        <v>2</v>
      </c>
      <c r="L17" s="403">
        <v>2</v>
      </c>
      <c r="M17" s="403">
        <v>1</v>
      </c>
      <c r="N17" s="403">
        <v>2</v>
      </c>
    </row>
    <row r="18" spans="1:14" ht="30" customHeight="1">
      <c r="A18" s="324" t="s">
        <v>184</v>
      </c>
      <c r="B18" s="402">
        <f t="shared" si="1"/>
        <v>2139</v>
      </c>
      <c r="C18" s="402">
        <v>66</v>
      </c>
      <c r="D18" s="402">
        <v>127</v>
      </c>
      <c r="E18" s="402">
        <v>135</v>
      </c>
      <c r="F18" s="402">
        <v>114</v>
      </c>
      <c r="G18" s="402">
        <v>147</v>
      </c>
      <c r="H18" s="402">
        <v>205</v>
      </c>
      <c r="I18" s="402">
        <v>208</v>
      </c>
      <c r="J18" s="402">
        <v>192</v>
      </c>
      <c r="K18" s="402">
        <v>173</v>
      </c>
      <c r="L18" s="402">
        <v>185</v>
      </c>
      <c r="M18" s="402">
        <v>207</v>
      </c>
      <c r="N18" s="402">
        <v>380</v>
      </c>
    </row>
    <row r="19" spans="1:14" ht="30" customHeight="1">
      <c r="A19" s="215" t="s">
        <v>183</v>
      </c>
      <c r="B19" s="403">
        <f t="shared" si="1"/>
        <v>1423</v>
      </c>
      <c r="C19" s="403">
        <v>23</v>
      </c>
      <c r="D19" s="403">
        <v>29</v>
      </c>
      <c r="E19" s="403">
        <v>225</v>
      </c>
      <c r="F19" s="403">
        <v>99</v>
      </c>
      <c r="G19" s="403">
        <v>30</v>
      </c>
      <c r="H19" s="403">
        <v>21</v>
      </c>
      <c r="I19" s="403">
        <v>18</v>
      </c>
      <c r="J19" s="403">
        <v>31</v>
      </c>
      <c r="K19" s="403">
        <v>151</v>
      </c>
      <c r="L19" s="403">
        <v>224</v>
      </c>
      <c r="M19" s="403">
        <v>233</v>
      </c>
      <c r="N19" s="403">
        <v>339</v>
      </c>
    </row>
    <row r="20" spans="1:14" ht="30" customHeight="1">
      <c r="A20" s="298"/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</row>
    <row r="21" spans="1:14">
      <c r="D21" s="220"/>
      <c r="E21" s="220"/>
      <c r="F21" s="220"/>
      <c r="G21" s="220"/>
      <c r="H21" s="220"/>
      <c r="I21" s="220"/>
      <c r="J21" s="220"/>
      <c r="K21" s="220"/>
      <c r="L21" s="220"/>
      <c r="M21" s="220"/>
    </row>
  </sheetData>
  <mergeCells count="4">
    <mergeCell ref="B4:B5"/>
    <mergeCell ref="A4:A5"/>
    <mergeCell ref="C4:N4"/>
    <mergeCell ref="A2:N3"/>
  </mergeCells>
  <hyperlinks>
    <hyperlink ref="O7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65" orientation="landscape" r:id="rId1"/>
  <headerFooter>
    <oddFooter xml:space="preserve">&amp;L&amp;"Arial,Normal"&amp;9INSTITUTO NACIONAL DE ESTADÍSTICA Y CENSOS (INEC), ESTADÍSTICAS DE TRANSPORTE&amp;"Courier,Normal"&amp;12
&amp;"Arial,Normal"&amp;8Fuente: Agencia Nacional de Tránsito (Reporte Mensual de Siniestros y Víctimas de Tránsito)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tabColor rgb="FF92D050"/>
  </sheetPr>
  <dimension ref="A1:I85"/>
  <sheetViews>
    <sheetView showGridLines="0" view="pageBreakPreview" zoomScale="70" zoomScaleNormal="100" zoomScaleSheetLayoutView="70" zoomScalePageLayoutView="70" workbookViewId="0">
      <selection activeCell="C4" sqref="C4:G5"/>
    </sheetView>
  </sheetViews>
  <sheetFormatPr baseColWidth="10" defaultColWidth="9.77734375" defaultRowHeight="15.75"/>
  <cols>
    <col min="1" max="3" width="21.5546875" style="1" customWidth="1"/>
    <col min="4" max="4" width="22.77734375" style="1" customWidth="1"/>
    <col min="5" max="5" width="22.6640625" style="1" customWidth="1"/>
    <col min="6" max="6" width="22" style="1" customWidth="1"/>
    <col min="7" max="7" width="17.33203125" customWidth="1"/>
    <col min="8" max="8" width="6.5546875" customWidth="1"/>
  </cols>
  <sheetData>
    <row r="1" spans="1:9" ht="92.25" customHeight="1"/>
    <row r="2" spans="1:9" s="63" customFormat="1" ht="32.1" customHeight="1">
      <c r="A2" s="495" t="s">
        <v>0</v>
      </c>
      <c r="B2" s="495"/>
      <c r="C2" s="495"/>
      <c r="D2" s="495"/>
      <c r="E2" s="495"/>
      <c r="F2" s="495"/>
    </row>
    <row r="3" spans="1:9" s="63" customFormat="1" ht="32.1" customHeight="1" thickBot="1">
      <c r="A3" s="496"/>
      <c r="B3" s="496"/>
      <c r="C3" s="496"/>
      <c r="D3" s="496"/>
      <c r="E3" s="496"/>
      <c r="F3" s="496"/>
    </row>
    <row r="4" spans="1:9" s="3" customFormat="1" ht="32.1" customHeight="1" thickTop="1" thickBot="1">
      <c r="A4" s="492" t="s">
        <v>6</v>
      </c>
      <c r="B4" s="493" t="s">
        <v>1</v>
      </c>
      <c r="C4" s="493" t="s">
        <v>2</v>
      </c>
      <c r="D4" s="493"/>
      <c r="E4" s="493"/>
      <c r="F4" s="494"/>
      <c r="G4" s="63"/>
    </row>
    <row r="5" spans="1:9" s="63" customFormat="1" ht="32.1" customHeight="1" thickTop="1" thickBot="1">
      <c r="A5" s="492"/>
      <c r="B5" s="493"/>
      <c r="C5" s="244" t="s">
        <v>3</v>
      </c>
      <c r="D5" s="244" t="s">
        <v>4</v>
      </c>
      <c r="E5" s="244" t="s">
        <v>5</v>
      </c>
      <c r="F5" s="245" t="s">
        <v>423</v>
      </c>
    </row>
    <row r="6" spans="1:9" s="63" customFormat="1" ht="27.95" customHeight="1" thickTop="1">
      <c r="A6" s="5"/>
      <c r="B6" s="270"/>
      <c r="C6" s="270"/>
      <c r="D6" s="270"/>
      <c r="E6" s="270"/>
      <c r="F6" s="4"/>
    </row>
    <row r="7" spans="1:9" s="63" customFormat="1" ht="27.95" customHeight="1">
      <c r="A7" s="158" t="s">
        <v>1</v>
      </c>
      <c r="B7" s="159">
        <v>1717886</v>
      </c>
      <c r="C7" s="159">
        <v>1633693</v>
      </c>
      <c r="D7" s="159">
        <v>56703</v>
      </c>
      <c r="E7" s="159">
        <v>21003</v>
      </c>
      <c r="F7" s="159">
        <v>6487</v>
      </c>
      <c r="H7" s="140" t="s">
        <v>354</v>
      </c>
    </row>
    <row r="8" spans="1:9" s="63" customFormat="1" ht="27.95" customHeight="1">
      <c r="A8" s="160" t="s">
        <v>7</v>
      </c>
      <c r="B8" s="206">
        <v>99913</v>
      </c>
      <c r="C8" s="206">
        <v>96469</v>
      </c>
      <c r="D8" s="206">
        <v>2298</v>
      </c>
      <c r="E8" s="206">
        <v>713</v>
      </c>
      <c r="F8" s="161">
        <v>433</v>
      </c>
      <c r="H8" s="157"/>
      <c r="I8" s="157"/>
    </row>
    <row r="9" spans="1:9" s="63" customFormat="1" ht="27.95" customHeight="1">
      <c r="A9" s="162" t="s">
        <v>8</v>
      </c>
      <c r="B9" s="204">
        <v>13143</v>
      </c>
      <c r="C9" s="204">
        <v>11899</v>
      </c>
      <c r="D9" s="204">
        <v>762</v>
      </c>
      <c r="E9" s="204">
        <v>394</v>
      </c>
      <c r="F9" s="164">
        <v>88</v>
      </c>
    </row>
    <row r="10" spans="1:9" s="63" customFormat="1" ht="27.95" customHeight="1">
      <c r="A10" s="165" t="s">
        <v>9</v>
      </c>
      <c r="B10" s="271">
        <v>40092</v>
      </c>
      <c r="C10" s="271">
        <v>38584</v>
      </c>
      <c r="D10" s="271">
        <v>1013</v>
      </c>
      <c r="E10" s="271">
        <v>301</v>
      </c>
      <c r="F10" s="161">
        <v>194</v>
      </c>
    </row>
    <row r="11" spans="1:9" s="63" customFormat="1" ht="27.95" customHeight="1">
      <c r="A11" s="162" t="s">
        <v>10</v>
      </c>
      <c r="B11" s="204">
        <v>19318</v>
      </c>
      <c r="C11" s="204">
        <v>17878</v>
      </c>
      <c r="D11" s="204">
        <v>1086</v>
      </c>
      <c r="E11" s="204">
        <v>276</v>
      </c>
      <c r="F11" s="164">
        <v>78</v>
      </c>
    </row>
    <row r="12" spans="1:9" s="63" customFormat="1" ht="27.95" customHeight="1">
      <c r="A12" s="165" t="s">
        <v>12</v>
      </c>
      <c r="B12" s="271">
        <v>43511</v>
      </c>
      <c r="C12" s="271">
        <v>40541</v>
      </c>
      <c r="D12" s="271">
        <v>1863</v>
      </c>
      <c r="E12" s="271">
        <v>835</v>
      </c>
      <c r="F12" s="161">
        <v>272</v>
      </c>
    </row>
    <row r="13" spans="1:9" s="63" customFormat="1" ht="27.95" customHeight="1">
      <c r="A13" s="162" t="s">
        <v>11</v>
      </c>
      <c r="B13" s="204">
        <v>55015</v>
      </c>
      <c r="C13" s="204">
        <v>52494</v>
      </c>
      <c r="D13" s="204">
        <v>1837</v>
      </c>
      <c r="E13" s="204">
        <v>560</v>
      </c>
      <c r="F13" s="164">
        <v>124</v>
      </c>
    </row>
    <row r="14" spans="1:9" s="63" customFormat="1" ht="27.95" customHeight="1">
      <c r="A14" s="160" t="s">
        <v>13</v>
      </c>
      <c r="B14" s="206">
        <v>73898</v>
      </c>
      <c r="C14" s="206">
        <v>71081</v>
      </c>
      <c r="D14" s="206">
        <v>2058</v>
      </c>
      <c r="E14" s="206">
        <v>581</v>
      </c>
      <c r="F14" s="161">
        <v>178</v>
      </c>
    </row>
    <row r="15" spans="1:9" s="63" customFormat="1" ht="27.95" customHeight="1">
      <c r="A15" s="162" t="s">
        <v>14</v>
      </c>
      <c r="B15" s="204">
        <v>41635</v>
      </c>
      <c r="C15" s="204">
        <v>39320</v>
      </c>
      <c r="D15" s="204">
        <v>1439</v>
      </c>
      <c r="E15" s="204">
        <v>793</v>
      </c>
      <c r="F15" s="164">
        <v>83</v>
      </c>
    </row>
    <row r="16" spans="1:9" s="63" customFormat="1" ht="27.95" customHeight="1">
      <c r="A16" s="165" t="s">
        <v>26</v>
      </c>
      <c r="B16" s="166">
        <v>825</v>
      </c>
      <c r="C16" s="166">
        <v>636</v>
      </c>
      <c r="D16" s="166">
        <v>75</v>
      </c>
      <c r="E16" s="166">
        <v>114</v>
      </c>
      <c r="F16" s="161">
        <v>0</v>
      </c>
    </row>
    <row r="17" spans="1:6" s="63" customFormat="1" ht="27.95" customHeight="1">
      <c r="A17" s="162" t="s">
        <v>15</v>
      </c>
      <c r="B17" s="163">
        <v>437138</v>
      </c>
      <c r="C17" s="163">
        <v>418706</v>
      </c>
      <c r="D17" s="163">
        <v>15138</v>
      </c>
      <c r="E17" s="163">
        <v>2752</v>
      </c>
      <c r="F17" s="164">
        <v>542</v>
      </c>
    </row>
    <row r="18" spans="1:6" s="63" customFormat="1" ht="27.95" customHeight="1">
      <c r="A18" s="165" t="s">
        <v>16</v>
      </c>
      <c r="B18" s="166">
        <v>45860</v>
      </c>
      <c r="C18" s="166">
        <v>43608</v>
      </c>
      <c r="D18" s="166">
        <v>1535</v>
      </c>
      <c r="E18" s="166">
        <v>546</v>
      </c>
      <c r="F18" s="161">
        <v>171</v>
      </c>
    </row>
    <row r="19" spans="1:6" s="63" customFormat="1" ht="27.95" customHeight="1">
      <c r="A19" s="162" t="s">
        <v>608</v>
      </c>
      <c r="B19" s="163">
        <v>41579</v>
      </c>
      <c r="C19" s="163">
        <v>39299</v>
      </c>
      <c r="D19" s="163">
        <v>1211</v>
      </c>
      <c r="E19" s="163">
        <v>848</v>
      </c>
      <c r="F19" s="164">
        <v>221</v>
      </c>
    </row>
    <row r="20" spans="1:6" s="63" customFormat="1" ht="27.95" customHeight="1">
      <c r="A20" s="160" t="s">
        <v>18</v>
      </c>
      <c r="B20" s="161">
        <v>82918</v>
      </c>
      <c r="C20" s="161">
        <v>80767</v>
      </c>
      <c r="D20" s="161">
        <v>1493</v>
      </c>
      <c r="E20" s="161">
        <v>600</v>
      </c>
      <c r="F20" s="161">
        <v>58</v>
      </c>
    </row>
    <row r="21" spans="1:6" s="63" customFormat="1" ht="27.95" customHeight="1">
      <c r="A21" s="162" t="s">
        <v>19</v>
      </c>
      <c r="B21" s="163">
        <v>147807</v>
      </c>
      <c r="C21" s="163">
        <v>138056</v>
      </c>
      <c r="D21" s="163">
        <v>8260</v>
      </c>
      <c r="E21" s="163">
        <v>1302</v>
      </c>
      <c r="F21" s="164">
        <v>189</v>
      </c>
    </row>
    <row r="22" spans="1:6" s="63" customFormat="1" ht="27.95" customHeight="1">
      <c r="A22" s="165" t="s">
        <v>20</v>
      </c>
      <c r="B22" s="166">
        <v>7692</v>
      </c>
      <c r="C22" s="166">
        <v>6618</v>
      </c>
      <c r="D22" s="166">
        <v>530</v>
      </c>
      <c r="E22" s="166">
        <v>346</v>
      </c>
      <c r="F22" s="161">
        <v>198</v>
      </c>
    </row>
    <row r="23" spans="1:6" s="63" customFormat="1" ht="27.95" customHeight="1">
      <c r="A23" s="162" t="s">
        <v>21</v>
      </c>
      <c r="B23" s="163">
        <v>5461</v>
      </c>
      <c r="C23" s="163">
        <v>4783</v>
      </c>
      <c r="D23" s="163">
        <v>329</v>
      </c>
      <c r="E23" s="163">
        <v>276</v>
      </c>
      <c r="F23" s="164">
        <v>73</v>
      </c>
    </row>
    <row r="24" spans="1:6" s="63" customFormat="1" ht="27.95" customHeight="1">
      <c r="A24" s="165" t="s">
        <v>28</v>
      </c>
      <c r="B24" s="166">
        <v>12245</v>
      </c>
      <c r="C24" s="166">
        <v>10995</v>
      </c>
      <c r="D24" s="166">
        <v>765</v>
      </c>
      <c r="E24" s="166">
        <v>403</v>
      </c>
      <c r="F24" s="161">
        <v>82</v>
      </c>
    </row>
    <row r="25" spans="1:6" s="63" customFormat="1" ht="27.95" customHeight="1">
      <c r="A25" s="162" t="s">
        <v>22</v>
      </c>
      <c r="B25" s="163">
        <v>8291</v>
      </c>
      <c r="C25" s="163">
        <v>7537</v>
      </c>
      <c r="D25" s="163">
        <v>411</v>
      </c>
      <c r="E25" s="163">
        <v>242</v>
      </c>
      <c r="F25" s="164">
        <v>101</v>
      </c>
    </row>
    <row r="26" spans="1:6" s="63" customFormat="1" ht="27.95" customHeight="1">
      <c r="A26" s="160" t="s">
        <v>23</v>
      </c>
      <c r="B26" s="161">
        <v>387858</v>
      </c>
      <c r="C26" s="161">
        <v>370286</v>
      </c>
      <c r="D26" s="161">
        <v>8478</v>
      </c>
      <c r="E26" s="161">
        <v>6431</v>
      </c>
      <c r="F26" s="161">
        <v>2663</v>
      </c>
    </row>
    <row r="27" spans="1:6" s="63" customFormat="1" ht="27.95" customHeight="1">
      <c r="A27" s="162" t="s">
        <v>30</v>
      </c>
      <c r="B27" s="163">
        <v>13598</v>
      </c>
      <c r="C27" s="163">
        <v>12876</v>
      </c>
      <c r="D27" s="163">
        <v>461</v>
      </c>
      <c r="E27" s="163">
        <v>255</v>
      </c>
      <c r="F27" s="164">
        <v>6</v>
      </c>
    </row>
    <row r="28" spans="1:6" s="63" customFormat="1" ht="36.75" customHeight="1">
      <c r="A28" s="169" t="s">
        <v>609</v>
      </c>
      <c r="B28" s="166">
        <v>32693</v>
      </c>
      <c r="C28" s="166">
        <v>30444</v>
      </c>
      <c r="D28" s="166">
        <v>1636</v>
      </c>
      <c r="E28" s="166">
        <v>461</v>
      </c>
      <c r="F28" s="161">
        <v>152</v>
      </c>
    </row>
    <row r="29" spans="1:6" s="63" customFormat="1" ht="27.95" customHeight="1">
      <c r="A29" s="162" t="s">
        <v>27</v>
      </c>
      <c r="B29" s="163">
        <v>21087</v>
      </c>
      <c r="C29" s="163">
        <v>19272</v>
      </c>
      <c r="D29" s="163">
        <v>682</v>
      </c>
      <c r="E29" s="163">
        <v>925</v>
      </c>
      <c r="F29" s="164">
        <v>208</v>
      </c>
    </row>
    <row r="30" spans="1:6" s="63" customFormat="1" ht="27.95" customHeight="1">
      <c r="A30" s="165" t="s">
        <v>24</v>
      </c>
      <c r="B30" s="166">
        <v>80694</v>
      </c>
      <c r="C30" s="166">
        <v>76584</v>
      </c>
      <c r="D30" s="166">
        <v>3037</v>
      </c>
      <c r="E30" s="166">
        <v>812</v>
      </c>
      <c r="F30" s="161">
        <v>261</v>
      </c>
    </row>
    <row r="31" spans="1:6" s="63" customFormat="1" ht="27.95" customHeight="1">
      <c r="A31" s="162" t="s">
        <v>25</v>
      </c>
      <c r="B31" s="163">
        <v>5615</v>
      </c>
      <c r="C31" s="163">
        <v>4960</v>
      </c>
      <c r="D31" s="163">
        <v>306</v>
      </c>
      <c r="E31" s="163">
        <v>237</v>
      </c>
      <c r="F31" s="164">
        <v>112</v>
      </c>
    </row>
    <row r="32" spans="1:6" s="63" customFormat="1" ht="27.95" customHeight="1">
      <c r="A32" s="165"/>
      <c r="B32" s="370"/>
      <c r="C32" s="370"/>
      <c r="D32" s="370"/>
      <c r="E32" s="370"/>
      <c r="F32" s="160"/>
    </row>
    <row r="33" spans="1:7" ht="15">
      <c r="A33" s="63"/>
      <c r="B33" s="63"/>
      <c r="C33" s="63"/>
      <c r="D33" s="63"/>
      <c r="E33" s="63"/>
      <c r="F33" s="63"/>
      <c r="G33" s="63"/>
    </row>
    <row r="34" spans="1:7" ht="15">
      <c r="A34" s="63"/>
      <c r="B34" s="63"/>
      <c r="C34" s="63"/>
      <c r="D34" s="63"/>
      <c r="E34" s="63"/>
      <c r="F34" s="63"/>
      <c r="G34" s="63"/>
    </row>
    <row r="35" spans="1:7" ht="15">
      <c r="A35" s="63"/>
      <c r="B35" s="63"/>
      <c r="C35" s="63"/>
      <c r="D35" s="63"/>
      <c r="E35" s="63"/>
      <c r="F35" s="63"/>
      <c r="G35" s="63"/>
    </row>
    <row r="36" spans="1:7" ht="15">
      <c r="A36" s="63"/>
      <c r="B36" s="63"/>
      <c r="C36" s="63"/>
      <c r="D36" s="63"/>
      <c r="E36" s="63"/>
      <c r="F36" s="63"/>
      <c r="G36" s="63"/>
    </row>
    <row r="37" spans="1:7" ht="15">
      <c r="A37" s="63"/>
      <c r="B37" s="63"/>
      <c r="C37" s="63"/>
      <c r="D37" s="63"/>
      <c r="E37" s="63"/>
      <c r="F37" s="63"/>
      <c r="G37" s="63"/>
    </row>
    <row r="38" spans="1:7" ht="15">
      <c r="A38" s="63"/>
      <c r="B38" s="63"/>
      <c r="C38" s="63"/>
      <c r="D38" s="63"/>
      <c r="E38" s="63"/>
      <c r="F38" s="63"/>
      <c r="G38" s="63"/>
    </row>
    <row r="39" spans="1:7" ht="15">
      <c r="A39" s="63"/>
      <c r="B39" s="63"/>
      <c r="C39" s="63"/>
      <c r="D39" s="63"/>
      <c r="E39" s="63"/>
      <c r="F39" s="63"/>
      <c r="G39" s="63"/>
    </row>
    <row r="40" spans="1:7" ht="15">
      <c r="A40" s="63"/>
      <c r="B40" s="63"/>
      <c r="C40" s="63"/>
      <c r="D40" s="63"/>
      <c r="E40" s="63"/>
      <c r="F40" s="63"/>
      <c r="G40" s="63"/>
    </row>
    <row r="41" spans="1:7" ht="15">
      <c r="A41" s="63"/>
      <c r="B41" s="63"/>
      <c r="C41" s="63"/>
      <c r="D41" s="63"/>
      <c r="E41" s="63"/>
      <c r="F41" s="63"/>
      <c r="G41" s="63"/>
    </row>
    <row r="42" spans="1:7" ht="15">
      <c r="A42" s="63"/>
      <c r="B42" s="63"/>
      <c r="C42" s="63"/>
      <c r="D42" s="63"/>
      <c r="E42" s="63"/>
      <c r="F42" s="63"/>
      <c r="G42" s="63"/>
    </row>
    <row r="43" spans="1:7" ht="15">
      <c r="A43" s="63"/>
      <c r="B43" s="63"/>
      <c r="C43" s="63"/>
      <c r="D43" s="63"/>
      <c r="E43" s="63"/>
      <c r="F43" s="63"/>
      <c r="G43" s="63"/>
    </row>
    <row r="44" spans="1:7" ht="15">
      <c r="A44" s="63"/>
      <c r="B44" s="63"/>
      <c r="C44" s="63"/>
      <c r="D44" s="63"/>
      <c r="E44" s="63"/>
      <c r="F44" s="63"/>
      <c r="G44" s="63"/>
    </row>
    <row r="45" spans="1:7" ht="15">
      <c r="A45" s="63"/>
      <c r="B45" s="63"/>
      <c r="C45" s="63"/>
      <c r="D45" s="63"/>
      <c r="E45" s="63"/>
      <c r="F45" s="63"/>
      <c r="G45" s="63"/>
    </row>
    <row r="46" spans="1:7" ht="15">
      <c r="A46" s="63"/>
      <c r="B46" s="63"/>
      <c r="C46" s="63"/>
      <c r="D46" s="63"/>
      <c r="E46" s="63"/>
      <c r="F46" s="63"/>
      <c r="G46" s="63"/>
    </row>
    <row r="47" spans="1:7" ht="15">
      <c r="A47" s="63"/>
      <c r="B47" s="63"/>
      <c r="C47" s="63"/>
      <c r="D47" s="63"/>
      <c r="E47" s="63"/>
      <c r="F47" s="63"/>
      <c r="G47" s="63"/>
    </row>
    <row r="48" spans="1:7" ht="15">
      <c r="A48" s="63"/>
      <c r="B48" s="63"/>
      <c r="C48" s="63"/>
      <c r="D48" s="63"/>
      <c r="E48" s="63"/>
      <c r="F48" s="63"/>
      <c r="G48" s="63"/>
    </row>
    <row r="49" spans="1:7" ht="15">
      <c r="A49" s="63"/>
      <c r="B49" s="63"/>
      <c r="C49" s="63"/>
      <c r="D49" s="63"/>
      <c r="E49" s="63"/>
      <c r="F49" s="63"/>
      <c r="G49" s="63"/>
    </row>
    <row r="50" spans="1:7" ht="15">
      <c r="A50" s="63"/>
      <c r="B50" s="63"/>
      <c r="C50" s="63"/>
      <c r="D50" s="63"/>
      <c r="E50" s="63"/>
      <c r="F50" s="63"/>
      <c r="G50" s="63"/>
    </row>
    <row r="51" spans="1:7" ht="15">
      <c r="A51" s="63"/>
      <c r="B51" s="63"/>
      <c r="C51" s="63"/>
      <c r="D51" s="63"/>
      <c r="E51" s="63"/>
      <c r="F51" s="63"/>
      <c r="G51" s="63"/>
    </row>
    <row r="52" spans="1:7" ht="15">
      <c r="A52" s="63"/>
      <c r="B52" s="63"/>
      <c r="C52" s="63"/>
      <c r="D52" s="63"/>
      <c r="E52" s="63"/>
      <c r="F52" s="63"/>
      <c r="G52" s="63"/>
    </row>
    <row r="53" spans="1:7" ht="15">
      <c r="A53" s="63"/>
      <c r="B53" s="63"/>
      <c r="C53" s="63"/>
      <c r="D53" s="63"/>
      <c r="E53" s="63"/>
      <c r="F53" s="63"/>
      <c r="G53" s="63"/>
    </row>
    <row r="54" spans="1:7" ht="15">
      <c r="A54" s="63"/>
      <c r="B54" s="63"/>
      <c r="C54" s="63"/>
      <c r="D54" s="63"/>
      <c r="E54" s="63"/>
      <c r="F54" s="63"/>
      <c r="G54" s="63"/>
    </row>
    <row r="55" spans="1:7" ht="15">
      <c r="A55" s="63"/>
      <c r="B55" s="63"/>
      <c r="C55" s="63"/>
      <c r="D55" s="63"/>
      <c r="E55" s="63"/>
      <c r="F55" s="63"/>
      <c r="G55" s="63"/>
    </row>
    <row r="56" spans="1:7" ht="15">
      <c r="A56" s="63"/>
      <c r="B56" s="63"/>
      <c r="C56" s="63"/>
      <c r="D56" s="63"/>
      <c r="E56" s="63"/>
      <c r="F56" s="63"/>
      <c r="G56" s="63"/>
    </row>
    <row r="57" spans="1:7" ht="15">
      <c r="A57" s="63"/>
      <c r="B57" s="63"/>
      <c r="C57" s="63"/>
      <c r="D57" s="63"/>
      <c r="E57" s="63"/>
      <c r="F57" s="63"/>
      <c r="G57" s="63"/>
    </row>
    <row r="58" spans="1:7" ht="15">
      <c r="A58" s="63"/>
      <c r="B58" s="63"/>
      <c r="C58" s="63"/>
      <c r="D58" s="63"/>
      <c r="E58" s="63"/>
      <c r="F58" s="63"/>
      <c r="G58" s="63"/>
    </row>
    <row r="59" spans="1:7" ht="15">
      <c r="A59" s="63"/>
      <c r="B59" s="63"/>
      <c r="C59" s="63"/>
      <c r="D59" s="63"/>
      <c r="E59" s="63"/>
      <c r="F59" s="63"/>
      <c r="G59" s="63"/>
    </row>
    <row r="60" spans="1:7" ht="15">
      <c r="A60" s="63"/>
      <c r="B60" s="63"/>
      <c r="C60" s="63"/>
      <c r="D60" s="63"/>
      <c r="E60" s="63"/>
      <c r="F60" s="63"/>
      <c r="G60" s="63"/>
    </row>
    <row r="61" spans="1:7" ht="15">
      <c r="A61" s="63"/>
      <c r="B61" s="63"/>
      <c r="C61" s="63"/>
      <c r="D61" s="63"/>
      <c r="E61" s="63"/>
      <c r="F61" s="63"/>
      <c r="G61" s="63"/>
    </row>
    <row r="62" spans="1:7" ht="15">
      <c r="A62" s="63"/>
      <c r="B62" s="63"/>
      <c r="C62" s="63"/>
      <c r="D62" s="63"/>
      <c r="E62" s="63"/>
      <c r="F62" s="63"/>
      <c r="G62" s="63"/>
    </row>
    <row r="63" spans="1:7" ht="15">
      <c r="A63" s="63"/>
      <c r="B63" s="63"/>
      <c r="C63" s="63"/>
      <c r="D63" s="63"/>
      <c r="E63" s="63"/>
      <c r="F63" s="63"/>
      <c r="G63" s="63"/>
    </row>
    <row r="64" spans="1:7" ht="15">
      <c r="A64" s="63"/>
      <c r="B64" s="63"/>
      <c r="C64" s="63"/>
      <c r="D64" s="63"/>
      <c r="E64" s="63"/>
      <c r="F64" s="63"/>
      <c r="G64" s="63"/>
    </row>
    <row r="65" spans="1:7" ht="15">
      <c r="A65" s="63"/>
      <c r="B65" s="63"/>
      <c r="C65" s="63"/>
      <c r="D65" s="63"/>
      <c r="E65" s="63"/>
      <c r="F65" s="63"/>
      <c r="G65" s="63"/>
    </row>
    <row r="66" spans="1:7" ht="15">
      <c r="A66" s="63"/>
      <c r="B66" s="63"/>
      <c r="C66" s="63"/>
      <c r="D66" s="63"/>
      <c r="E66" s="63"/>
      <c r="F66" s="63"/>
      <c r="G66" s="63"/>
    </row>
    <row r="67" spans="1:7" ht="15">
      <c r="A67" s="63"/>
      <c r="B67" s="63"/>
      <c r="C67" s="63"/>
      <c r="D67" s="63"/>
      <c r="E67" s="63"/>
      <c r="F67" s="63"/>
      <c r="G67" s="63"/>
    </row>
    <row r="68" spans="1:7" ht="15">
      <c r="A68" s="63"/>
      <c r="B68" s="63"/>
      <c r="C68" s="63"/>
      <c r="D68" s="63"/>
      <c r="E68" s="63"/>
      <c r="F68" s="63"/>
      <c r="G68" s="63"/>
    </row>
    <row r="69" spans="1:7" ht="15">
      <c r="A69" s="63"/>
      <c r="B69" s="63"/>
      <c r="C69" s="63"/>
      <c r="D69" s="63"/>
      <c r="E69" s="63"/>
      <c r="F69" s="63"/>
      <c r="G69" s="63"/>
    </row>
    <row r="70" spans="1:7" ht="15">
      <c r="A70" s="63"/>
      <c r="B70" s="63"/>
      <c r="C70" s="63"/>
      <c r="D70" s="63"/>
      <c r="E70" s="63"/>
      <c r="F70" s="63"/>
      <c r="G70" s="63"/>
    </row>
    <row r="71" spans="1:7" ht="15">
      <c r="A71" s="63"/>
      <c r="B71" s="63"/>
      <c r="C71" s="63"/>
      <c r="D71" s="63"/>
      <c r="E71" s="63"/>
      <c r="F71" s="63"/>
      <c r="G71" s="63"/>
    </row>
    <row r="72" spans="1:7" ht="15">
      <c r="A72" s="63"/>
      <c r="B72" s="63"/>
      <c r="C72" s="63"/>
      <c r="D72" s="63"/>
      <c r="E72" s="63"/>
      <c r="F72" s="63"/>
      <c r="G72" s="63"/>
    </row>
    <row r="73" spans="1:7" ht="15">
      <c r="A73" s="63"/>
      <c r="B73" s="63"/>
      <c r="C73" s="63"/>
      <c r="D73" s="63"/>
      <c r="E73" s="63"/>
      <c r="F73" s="63"/>
      <c r="G73" s="63"/>
    </row>
    <row r="74" spans="1:7" ht="15">
      <c r="A74" s="63"/>
      <c r="B74" s="63"/>
      <c r="C74" s="63"/>
      <c r="D74" s="63"/>
      <c r="E74" s="63"/>
      <c r="F74" s="63"/>
      <c r="G74" s="63"/>
    </row>
    <row r="75" spans="1:7" ht="15">
      <c r="A75" s="63"/>
      <c r="B75" s="63"/>
      <c r="C75" s="63"/>
      <c r="D75" s="63"/>
      <c r="E75" s="63"/>
      <c r="F75" s="63"/>
      <c r="G75" s="63"/>
    </row>
    <row r="76" spans="1:7" ht="15">
      <c r="A76" s="63"/>
      <c r="B76" s="63"/>
      <c r="C76" s="63"/>
      <c r="D76" s="63"/>
      <c r="E76" s="63"/>
      <c r="F76" s="63"/>
      <c r="G76" s="63"/>
    </row>
    <row r="77" spans="1:7" ht="15">
      <c r="A77" s="63"/>
      <c r="B77" s="63"/>
      <c r="C77" s="63"/>
      <c r="D77" s="63"/>
      <c r="E77" s="63"/>
      <c r="F77" s="63"/>
      <c r="G77" s="63"/>
    </row>
    <row r="78" spans="1:7" ht="15">
      <c r="A78" s="63"/>
      <c r="B78" s="63"/>
      <c r="C78" s="63"/>
      <c r="D78" s="63"/>
      <c r="E78" s="63"/>
      <c r="F78" s="63"/>
      <c r="G78" s="63"/>
    </row>
    <row r="79" spans="1:7" ht="15">
      <c r="A79" s="63"/>
      <c r="B79" s="63"/>
      <c r="C79" s="63"/>
      <c r="D79" s="63"/>
      <c r="E79" s="63"/>
      <c r="F79" s="63"/>
      <c r="G79" s="63"/>
    </row>
    <row r="80" spans="1:7" ht="15">
      <c r="A80" s="63"/>
      <c r="B80" s="63"/>
      <c r="C80" s="63"/>
      <c r="D80" s="63"/>
      <c r="E80" s="63"/>
      <c r="F80" s="63"/>
      <c r="G80" s="63"/>
    </row>
    <row r="81" spans="1:7" ht="15">
      <c r="A81" s="63"/>
      <c r="B81" s="63"/>
      <c r="C81" s="63"/>
      <c r="D81" s="63"/>
      <c r="E81" s="63"/>
      <c r="F81" s="63"/>
      <c r="G81" s="63"/>
    </row>
    <row r="82" spans="1:7" ht="15">
      <c r="A82" s="63"/>
      <c r="B82" s="63"/>
      <c r="C82" s="63"/>
      <c r="D82" s="63"/>
      <c r="E82" s="63"/>
      <c r="F82" s="63"/>
      <c r="G82" s="63"/>
    </row>
    <row r="83" spans="1:7" ht="15">
      <c r="A83" s="63"/>
      <c r="B83" s="63"/>
      <c r="C83" s="63"/>
      <c r="D83" s="63"/>
      <c r="E83" s="63"/>
      <c r="F83" s="63"/>
      <c r="G83" s="63"/>
    </row>
    <row r="84" spans="1:7" ht="15">
      <c r="A84" s="63"/>
      <c r="B84" s="63"/>
      <c r="C84" s="63"/>
      <c r="D84" s="63"/>
      <c r="E84" s="63"/>
      <c r="F84" s="63"/>
      <c r="G84" s="63"/>
    </row>
    <row r="85" spans="1:7" ht="15">
      <c r="A85" s="63"/>
      <c r="B85" s="63"/>
      <c r="C85" s="63"/>
      <c r="D85" s="63"/>
      <c r="E85" s="63"/>
      <c r="F85" s="63"/>
      <c r="G85" s="63"/>
    </row>
  </sheetData>
  <mergeCells count="4">
    <mergeCell ref="A4:A5"/>
    <mergeCell ref="B4:B5"/>
    <mergeCell ref="C4:F4"/>
    <mergeCell ref="A2:F3"/>
  </mergeCells>
  <phoneticPr fontId="0" type="noConversion"/>
  <hyperlinks>
    <hyperlink ref="H7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5" orientation="landscape" r:id="rId1"/>
  <headerFooter>
    <oddFooter>&amp;L&amp;"Arial,Normal"&amp;8INSTITUTO NACIONAL DE ESTADISTICA Y CENSOS (INEC), ESTADÍSTICAS DE TRANSPORTE 2013
FUENTE: Agencia Nacional de Tránsito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38"/>
  <sheetViews>
    <sheetView showGridLines="0" view="pageBreakPreview" topLeftCell="B1" zoomScale="70" zoomScaleNormal="85" zoomScaleSheetLayoutView="70" zoomScalePageLayoutView="55" workbookViewId="0">
      <selection activeCell="C5" sqref="C5:F5"/>
    </sheetView>
  </sheetViews>
  <sheetFormatPr baseColWidth="10" defaultRowHeight="12.75"/>
  <cols>
    <col min="1" max="1" width="31.33203125" style="40" customWidth="1"/>
    <col min="2" max="2" width="11.44140625" style="40" customWidth="1"/>
    <col min="3" max="3" width="13.6640625" style="40" customWidth="1"/>
    <col min="4" max="4" width="12.109375" style="112" customWidth="1"/>
    <col min="5" max="5" width="11.88671875" style="112" customWidth="1"/>
    <col min="6" max="7" width="11.77734375" style="112" customWidth="1"/>
    <col min="8" max="8" width="11.5546875" style="112" customWidth="1"/>
    <col min="9" max="13" width="11.44140625" style="112" customWidth="1"/>
    <col min="14" max="14" width="4.5546875" style="40" customWidth="1"/>
    <col min="15" max="16384" width="11.5546875" style="40"/>
  </cols>
  <sheetData>
    <row r="1" spans="1:22" ht="92.25" customHeight="1"/>
    <row r="2" spans="1:22" ht="29.1" customHeight="1">
      <c r="A2" s="27"/>
      <c r="B2" s="532" t="s">
        <v>488</v>
      </c>
      <c r="C2" s="532"/>
      <c r="D2" s="532"/>
      <c r="E2" s="532"/>
      <c r="F2" s="532"/>
      <c r="G2" s="532"/>
      <c r="H2" s="532"/>
      <c r="I2" s="532"/>
      <c r="J2" s="532"/>
      <c r="K2" s="532"/>
      <c r="L2" s="532"/>
      <c r="M2" s="532"/>
      <c r="N2" s="27"/>
    </row>
    <row r="3" spans="1:22" ht="29.1" customHeight="1" thickBot="1">
      <c r="A3" s="29"/>
      <c r="B3" s="533"/>
      <c r="C3" s="533"/>
      <c r="D3" s="533"/>
      <c r="E3" s="533"/>
      <c r="F3" s="533"/>
      <c r="G3" s="533"/>
      <c r="H3" s="533"/>
      <c r="I3" s="533"/>
      <c r="J3" s="533"/>
      <c r="K3" s="533"/>
      <c r="L3" s="533"/>
      <c r="M3" s="533"/>
      <c r="N3" s="29"/>
    </row>
    <row r="4" spans="1:22" ht="29.1" customHeight="1" thickTop="1" thickBot="1">
      <c r="B4" s="512" t="s">
        <v>168</v>
      </c>
      <c r="C4" s="513"/>
      <c r="D4" s="513" t="s">
        <v>1</v>
      </c>
      <c r="E4" s="513" t="s">
        <v>205</v>
      </c>
      <c r="F4" s="513"/>
      <c r="G4" s="513"/>
      <c r="H4" s="513"/>
      <c r="I4" s="513"/>
      <c r="J4" s="513"/>
      <c r="K4" s="513"/>
      <c r="L4" s="513"/>
      <c r="M4" s="535"/>
    </row>
    <row r="5" spans="1:22" ht="29.1" customHeight="1" thickTop="1" thickBot="1">
      <c r="B5" s="512"/>
      <c r="C5" s="513"/>
      <c r="D5" s="513"/>
      <c r="E5" s="513" t="s">
        <v>204</v>
      </c>
      <c r="F5" s="513"/>
      <c r="G5" s="513"/>
      <c r="H5" s="513" t="s">
        <v>203</v>
      </c>
      <c r="I5" s="513"/>
      <c r="J5" s="513"/>
      <c r="K5" s="513" t="s">
        <v>202</v>
      </c>
      <c r="L5" s="513"/>
      <c r="M5" s="535"/>
    </row>
    <row r="6" spans="1:22" ht="29.1" customHeight="1" thickTop="1" thickBot="1">
      <c r="B6" s="536"/>
      <c r="C6" s="519"/>
      <c r="D6" s="519"/>
      <c r="E6" s="248" t="s">
        <v>1</v>
      </c>
      <c r="F6" s="237" t="s">
        <v>201</v>
      </c>
      <c r="G6" s="237" t="s">
        <v>200</v>
      </c>
      <c r="H6" s="237" t="s">
        <v>1</v>
      </c>
      <c r="I6" s="237" t="s">
        <v>201</v>
      </c>
      <c r="J6" s="237" t="s">
        <v>200</v>
      </c>
      <c r="K6" s="237" t="s">
        <v>1</v>
      </c>
      <c r="L6" s="237" t="s">
        <v>201</v>
      </c>
      <c r="M6" s="239" t="s">
        <v>200</v>
      </c>
    </row>
    <row r="7" spans="1:22" ht="27.95" customHeight="1" thickTop="1">
      <c r="B7" s="301"/>
      <c r="C7" s="301"/>
      <c r="D7" s="302"/>
      <c r="E7" s="303"/>
      <c r="F7" s="304"/>
      <c r="G7" s="304"/>
      <c r="H7" s="305"/>
      <c r="I7" s="306"/>
      <c r="J7" s="304"/>
      <c r="K7" s="305"/>
      <c r="L7" s="249"/>
      <c r="M7" s="249"/>
    </row>
    <row r="8" spans="1:22" ht="27.95" customHeight="1">
      <c r="B8" s="534" t="s">
        <v>171</v>
      </c>
      <c r="C8" s="534"/>
      <c r="D8" s="310">
        <f t="shared" ref="D8:M8" si="0">SUM(D9:D33)</f>
        <v>24928</v>
      </c>
      <c r="E8" s="310">
        <f t="shared" si="0"/>
        <v>2277</v>
      </c>
      <c r="F8" s="310">
        <f t="shared" si="0"/>
        <v>1814</v>
      </c>
      <c r="G8" s="310">
        <f t="shared" si="0"/>
        <v>463</v>
      </c>
      <c r="H8" s="310">
        <f t="shared" si="0"/>
        <v>22573</v>
      </c>
      <c r="I8" s="310">
        <f t="shared" si="0"/>
        <v>15205</v>
      </c>
      <c r="J8" s="310">
        <f t="shared" si="0"/>
        <v>7368</v>
      </c>
      <c r="K8" s="310">
        <f t="shared" si="0"/>
        <v>78</v>
      </c>
      <c r="L8" s="310">
        <f t="shared" si="0"/>
        <v>45</v>
      </c>
      <c r="M8" s="310">
        <f t="shared" si="0"/>
        <v>33</v>
      </c>
      <c r="O8" s="367"/>
      <c r="P8" s="367"/>
      <c r="Q8" s="367"/>
      <c r="R8" s="367"/>
      <c r="S8" s="367"/>
      <c r="T8" s="367"/>
      <c r="U8" s="367"/>
      <c r="V8" s="366"/>
    </row>
    <row r="9" spans="1:22" ht="27.95" customHeight="1">
      <c r="B9" s="307"/>
      <c r="C9" s="308"/>
      <c r="D9" s="340"/>
      <c r="E9" s="340"/>
      <c r="F9" s="340"/>
      <c r="G9" s="340"/>
      <c r="H9" s="340"/>
      <c r="I9" s="340"/>
      <c r="J9" s="340"/>
      <c r="K9" s="340"/>
      <c r="L9" s="340"/>
      <c r="M9" s="340"/>
    </row>
    <row r="10" spans="1:22" ht="27.95" customHeight="1">
      <c r="B10" s="531" t="s">
        <v>7</v>
      </c>
      <c r="C10" s="531"/>
      <c r="D10" s="338">
        <f t="shared" ref="D10:D32" si="1">+SUM(F10+G10+I10+J10+L10+M10)</f>
        <v>789</v>
      </c>
      <c r="E10" s="147">
        <v>53</v>
      </c>
      <c r="F10" s="148">
        <v>42</v>
      </c>
      <c r="G10" s="147">
        <v>11</v>
      </c>
      <c r="H10" s="147">
        <v>735</v>
      </c>
      <c r="I10" s="147">
        <v>519</v>
      </c>
      <c r="J10" s="148">
        <v>216</v>
      </c>
      <c r="K10" s="147">
        <v>1</v>
      </c>
      <c r="L10" s="148">
        <v>1</v>
      </c>
      <c r="M10" s="148">
        <v>0</v>
      </c>
      <c r="O10" s="111" t="s">
        <v>354</v>
      </c>
    </row>
    <row r="11" spans="1:22" ht="27.95" customHeight="1">
      <c r="B11" s="530" t="s">
        <v>8</v>
      </c>
      <c r="C11" s="530"/>
      <c r="D11" s="337">
        <f t="shared" si="1"/>
        <v>226</v>
      </c>
      <c r="E11" s="339">
        <v>35</v>
      </c>
      <c r="F11" s="341">
        <v>25</v>
      </c>
      <c r="G11" s="339">
        <v>10</v>
      </c>
      <c r="H11" s="339">
        <v>191</v>
      </c>
      <c r="I11" s="339">
        <v>109</v>
      </c>
      <c r="J11" s="341">
        <v>82</v>
      </c>
      <c r="K11" s="339">
        <v>0</v>
      </c>
      <c r="L11" s="341">
        <v>0</v>
      </c>
      <c r="M11" s="341">
        <v>0</v>
      </c>
    </row>
    <row r="12" spans="1:22" ht="27.95" customHeight="1">
      <c r="B12" s="531" t="s">
        <v>9</v>
      </c>
      <c r="C12" s="531"/>
      <c r="D12" s="338">
        <f t="shared" si="1"/>
        <v>304</v>
      </c>
      <c r="E12" s="147">
        <v>33</v>
      </c>
      <c r="F12" s="148">
        <v>27</v>
      </c>
      <c r="G12" s="147">
        <v>6</v>
      </c>
      <c r="H12" s="147">
        <v>271</v>
      </c>
      <c r="I12" s="147">
        <v>186</v>
      </c>
      <c r="J12" s="148">
        <v>85</v>
      </c>
      <c r="K12" s="147">
        <v>0</v>
      </c>
      <c r="L12" s="148">
        <v>0</v>
      </c>
      <c r="M12" s="148">
        <v>0</v>
      </c>
    </row>
    <row r="13" spans="1:22" ht="27.95" customHeight="1">
      <c r="B13" s="530" t="s">
        <v>10</v>
      </c>
      <c r="C13" s="530"/>
      <c r="D13" s="337">
        <f t="shared" si="1"/>
        <v>161</v>
      </c>
      <c r="E13" s="339">
        <v>34</v>
      </c>
      <c r="F13" s="341">
        <v>32</v>
      </c>
      <c r="G13" s="339">
        <v>2</v>
      </c>
      <c r="H13" s="339">
        <v>122</v>
      </c>
      <c r="I13" s="339">
        <v>96</v>
      </c>
      <c r="J13" s="341">
        <v>26</v>
      </c>
      <c r="K13" s="339">
        <v>5</v>
      </c>
      <c r="L13" s="341">
        <v>2</v>
      </c>
      <c r="M13" s="341">
        <v>3</v>
      </c>
    </row>
    <row r="14" spans="1:22" ht="27.95" customHeight="1">
      <c r="B14" s="531" t="s">
        <v>11</v>
      </c>
      <c r="C14" s="531"/>
      <c r="D14" s="338">
        <f t="shared" si="1"/>
        <v>589</v>
      </c>
      <c r="E14" s="147">
        <v>149</v>
      </c>
      <c r="F14" s="148">
        <v>112</v>
      </c>
      <c r="G14" s="147">
        <v>37</v>
      </c>
      <c r="H14" s="147">
        <v>438</v>
      </c>
      <c r="I14" s="147">
        <v>251</v>
      </c>
      <c r="J14" s="148">
        <v>187</v>
      </c>
      <c r="K14" s="147">
        <v>2</v>
      </c>
      <c r="L14" s="148">
        <v>0</v>
      </c>
      <c r="M14" s="148">
        <v>2</v>
      </c>
    </row>
    <row r="15" spans="1:22" ht="27.95" customHeight="1">
      <c r="B15" s="530" t="s">
        <v>12</v>
      </c>
      <c r="C15" s="530"/>
      <c r="D15" s="337">
        <f t="shared" si="1"/>
        <v>638</v>
      </c>
      <c r="E15" s="339">
        <v>82</v>
      </c>
      <c r="F15" s="341">
        <v>62</v>
      </c>
      <c r="G15" s="339">
        <v>20</v>
      </c>
      <c r="H15" s="339">
        <v>555</v>
      </c>
      <c r="I15" s="339">
        <v>312</v>
      </c>
      <c r="J15" s="341">
        <v>243</v>
      </c>
      <c r="K15" s="339">
        <v>1</v>
      </c>
      <c r="L15" s="341">
        <v>0</v>
      </c>
      <c r="M15" s="341">
        <v>1</v>
      </c>
    </row>
    <row r="16" spans="1:22" ht="27.95" customHeight="1">
      <c r="B16" s="531" t="s">
        <v>13</v>
      </c>
      <c r="C16" s="531"/>
      <c r="D16" s="338">
        <f t="shared" si="1"/>
        <v>970</v>
      </c>
      <c r="E16" s="147">
        <v>106</v>
      </c>
      <c r="F16" s="148">
        <v>79</v>
      </c>
      <c r="G16" s="147">
        <v>27</v>
      </c>
      <c r="H16" s="147">
        <v>862</v>
      </c>
      <c r="I16" s="147">
        <v>650</v>
      </c>
      <c r="J16" s="148">
        <v>212</v>
      </c>
      <c r="K16" s="147">
        <v>2</v>
      </c>
      <c r="L16" s="148">
        <v>1</v>
      </c>
      <c r="M16" s="148">
        <v>1</v>
      </c>
    </row>
    <row r="17" spans="2:13" ht="27.95" customHeight="1">
      <c r="B17" s="530" t="s">
        <v>14</v>
      </c>
      <c r="C17" s="530"/>
      <c r="D17" s="337">
        <f t="shared" si="1"/>
        <v>433</v>
      </c>
      <c r="E17" s="339">
        <v>60</v>
      </c>
      <c r="F17" s="341">
        <v>52</v>
      </c>
      <c r="G17" s="339">
        <v>8</v>
      </c>
      <c r="H17" s="339">
        <v>373</v>
      </c>
      <c r="I17" s="339">
        <v>234</v>
      </c>
      <c r="J17" s="341">
        <v>139</v>
      </c>
      <c r="K17" s="339">
        <v>0</v>
      </c>
      <c r="L17" s="341">
        <v>0</v>
      </c>
      <c r="M17" s="341">
        <v>0</v>
      </c>
    </row>
    <row r="18" spans="2:13" ht="27.95" customHeight="1">
      <c r="B18" s="531" t="s">
        <v>15</v>
      </c>
      <c r="C18" s="531"/>
      <c r="D18" s="338">
        <f t="shared" si="1"/>
        <v>8473</v>
      </c>
      <c r="E18" s="147">
        <f>+SUM(F18:G18)</f>
        <v>594</v>
      </c>
      <c r="F18" s="148">
        <v>492</v>
      </c>
      <c r="G18" s="147">
        <v>102</v>
      </c>
      <c r="H18" s="147">
        <f>+SUM(I18:J18)</f>
        <v>7879</v>
      </c>
      <c r="I18" s="147">
        <f>5490+100</f>
        <v>5590</v>
      </c>
      <c r="J18" s="148">
        <f>2248+41</f>
        <v>2289</v>
      </c>
      <c r="K18" s="147">
        <v>0</v>
      </c>
      <c r="L18" s="148">
        <v>0</v>
      </c>
      <c r="M18" s="148">
        <v>0</v>
      </c>
    </row>
    <row r="19" spans="2:13" ht="27.95" customHeight="1">
      <c r="B19" s="530" t="s">
        <v>16</v>
      </c>
      <c r="C19" s="530"/>
      <c r="D19" s="337">
        <f t="shared" si="1"/>
        <v>631</v>
      </c>
      <c r="E19" s="339">
        <v>71</v>
      </c>
      <c r="F19" s="341">
        <v>52</v>
      </c>
      <c r="G19" s="339">
        <v>19</v>
      </c>
      <c r="H19" s="339">
        <v>558</v>
      </c>
      <c r="I19" s="339">
        <v>355</v>
      </c>
      <c r="J19" s="341">
        <v>203</v>
      </c>
      <c r="K19" s="339">
        <v>2</v>
      </c>
      <c r="L19" s="341">
        <v>1</v>
      </c>
      <c r="M19" s="341">
        <v>1</v>
      </c>
    </row>
    <row r="20" spans="2:13" ht="27.95" customHeight="1">
      <c r="B20" s="531" t="s">
        <v>17</v>
      </c>
      <c r="C20" s="531"/>
      <c r="D20" s="338">
        <f t="shared" si="1"/>
        <v>506</v>
      </c>
      <c r="E20" s="147">
        <v>53</v>
      </c>
      <c r="F20" s="148">
        <v>40</v>
      </c>
      <c r="G20" s="147">
        <v>13</v>
      </c>
      <c r="H20" s="147">
        <v>453</v>
      </c>
      <c r="I20" s="147">
        <v>272</v>
      </c>
      <c r="J20" s="148">
        <v>181</v>
      </c>
      <c r="K20" s="147" t="s">
        <v>485</v>
      </c>
      <c r="L20" s="148">
        <v>0</v>
      </c>
      <c r="M20" s="148">
        <v>0</v>
      </c>
    </row>
    <row r="21" spans="2:13" ht="27.95" customHeight="1">
      <c r="B21" s="530" t="s">
        <v>18</v>
      </c>
      <c r="C21" s="530"/>
      <c r="D21" s="337">
        <f t="shared" si="1"/>
        <v>1193</v>
      </c>
      <c r="E21" s="339">
        <v>164</v>
      </c>
      <c r="F21" s="341">
        <v>139</v>
      </c>
      <c r="G21" s="339">
        <v>25</v>
      </c>
      <c r="H21" s="339">
        <v>1029</v>
      </c>
      <c r="I21" s="339">
        <v>757</v>
      </c>
      <c r="J21" s="341">
        <v>272</v>
      </c>
      <c r="K21" s="339">
        <v>0</v>
      </c>
      <c r="L21" s="341">
        <v>0</v>
      </c>
      <c r="M21" s="341">
        <v>0</v>
      </c>
    </row>
    <row r="22" spans="2:13" ht="27.95" customHeight="1">
      <c r="B22" s="531" t="s">
        <v>19</v>
      </c>
      <c r="C22" s="531"/>
      <c r="D22" s="338">
        <f t="shared" si="1"/>
        <v>1639</v>
      </c>
      <c r="E22" s="147">
        <v>171</v>
      </c>
      <c r="F22" s="148">
        <v>138</v>
      </c>
      <c r="G22" s="147">
        <v>33</v>
      </c>
      <c r="H22" s="147">
        <v>1462</v>
      </c>
      <c r="I22" s="147">
        <v>984</v>
      </c>
      <c r="J22" s="148">
        <v>478</v>
      </c>
      <c r="K22" s="147">
        <v>6</v>
      </c>
      <c r="L22" s="148">
        <v>5</v>
      </c>
      <c r="M22" s="148">
        <v>1</v>
      </c>
    </row>
    <row r="23" spans="2:13" ht="27.95" customHeight="1">
      <c r="B23" s="530" t="s">
        <v>20</v>
      </c>
      <c r="C23" s="530"/>
      <c r="D23" s="337">
        <f t="shared" si="1"/>
        <v>283</v>
      </c>
      <c r="E23" s="339">
        <v>28</v>
      </c>
      <c r="F23" s="341">
        <v>20</v>
      </c>
      <c r="G23" s="339">
        <v>8</v>
      </c>
      <c r="H23" s="339">
        <v>255</v>
      </c>
      <c r="I23" s="339">
        <v>163</v>
      </c>
      <c r="J23" s="341">
        <v>92</v>
      </c>
      <c r="K23" s="339">
        <v>0</v>
      </c>
      <c r="L23" s="341">
        <v>0</v>
      </c>
      <c r="M23" s="341">
        <v>0</v>
      </c>
    </row>
    <row r="24" spans="2:13" ht="27.95" customHeight="1">
      <c r="B24" s="531" t="s">
        <v>21</v>
      </c>
      <c r="C24" s="531"/>
      <c r="D24" s="338">
        <f t="shared" si="1"/>
        <v>197</v>
      </c>
      <c r="E24" s="147">
        <v>23</v>
      </c>
      <c r="F24" s="148">
        <v>14</v>
      </c>
      <c r="G24" s="147">
        <v>9</v>
      </c>
      <c r="H24" s="147">
        <v>174</v>
      </c>
      <c r="I24" s="147">
        <v>125</v>
      </c>
      <c r="J24" s="148">
        <v>49</v>
      </c>
      <c r="K24" s="147">
        <v>0</v>
      </c>
      <c r="L24" s="148">
        <v>0</v>
      </c>
      <c r="M24" s="148">
        <v>0</v>
      </c>
    </row>
    <row r="25" spans="2:13" ht="27.95" customHeight="1">
      <c r="B25" s="530" t="s">
        <v>22</v>
      </c>
      <c r="C25" s="530"/>
      <c r="D25" s="337">
        <f t="shared" si="1"/>
        <v>235</v>
      </c>
      <c r="E25" s="339">
        <v>16</v>
      </c>
      <c r="F25" s="341">
        <v>12</v>
      </c>
      <c r="G25" s="339">
        <v>4</v>
      </c>
      <c r="H25" s="339">
        <v>219</v>
      </c>
      <c r="I25" s="339">
        <v>150</v>
      </c>
      <c r="J25" s="341">
        <v>69</v>
      </c>
      <c r="K25" s="339">
        <v>0</v>
      </c>
      <c r="L25" s="341">
        <v>0</v>
      </c>
      <c r="M25" s="341">
        <v>0</v>
      </c>
    </row>
    <row r="26" spans="2:13" ht="27.95" customHeight="1">
      <c r="B26" s="531" t="s">
        <v>23</v>
      </c>
      <c r="C26" s="531"/>
      <c r="D26" s="338">
        <f t="shared" si="1"/>
        <v>4545</v>
      </c>
      <c r="E26" s="147">
        <v>301</v>
      </c>
      <c r="F26" s="148">
        <v>232</v>
      </c>
      <c r="G26" s="147">
        <v>69</v>
      </c>
      <c r="H26" s="147">
        <v>4227</v>
      </c>
      <c r="I26" s="147">
        <v>2651</v>
      </c>
      <c r="J26" s="148">
        <v>1576</v>
      </c>
      <c r="K26" s="147">
        <v>17</v>
      </c>
      <c r="L26" s="148">
        <v>12</v>
      </c>
      <c r="M26" s="148">
        <v>5</v>
      </c>
    </row>
    <row r="27" spans="2:13" ht="27.95" customHeight="1">
      <c r="B27" s="530" t="s">
        <v>24</v>
      </c>
      <c r="C27" s="530"/>
      <c r="D27" s="337">
        <f t="shared" si="1"/>
        <v>805</v>
      </c>
      <c r="E27" s="339">
        <v>68</v>
      </c>
      <c r="F27" s="341">
        <v>49</v>
      </c>
      <c r="G27" s="339">
        <v>19</v>
      </c>
      <c r="H27" s="339">
        <v>737</v>
      </c>
      <c r="I27" s="339">
        <v>443</v>
      </c>
      <c r="J27" s="341">
        <v>294</v>
      </c>
      <c r="K27" s="339">
        <v>0</v>
      </c>
      <c r="L27" s="341">
        <v>0</v>
      </c>
      <c r="M27" s="341">
        <v>0</v>
      </c>
    </row>
    <row r="28" spans="2:13" ht="27.95" customHeight="1">
      <c r="B28" s="531" t="s">
        <v>25</v>
      </c>
      <c r="C28" s="531"/>
      <c r="D28" s="338">
        <f t="shared" si="1"/>
        <v>183</v>
      </c>
      <c r="E28" s="147">
        <v>25</v>
      </c>
      <c r="F28" s="148">
        <v>22</v>
      </c>
      <c r="G28" s="147">
        <v>3</v>
      </c>
      <c r="H28" s="147">
        <v>123</v>
      </c>
      <c r="I28" s="147">
        <v>84</v>
      </c>
      <c r="J28" s="148">
        <v>39</v>
      </c>
      <c r="K28" s="147">
        <v>35</v>
      </c>
      <c r="L28" s="148">
        <v>20</v>
      </c>
      <c r="M28" s="148">
        <v>15</v>
      </c>
    </row>
    <row r="29" spans="2:13" ht="27.95" customHeight="1">
      <c r="B29" s="530" t="s">
        <v>26</v>
      </c>
      <c r="C29" s="530"/>
      <c r="D29" s="337">
        <f t="shared" si="1"/>
        <v>10</v>
      </c>
      <c r="E29" s="339">
        <v>0</v>
      </c>
      <c r="F29" s="341">
        <v>0</v>
      </c>
      <c r="G29" s="339">
        <v>0</v>
      </c>
      <c r="H29" s="339">
        <v>6</v>
      </c>
      <c r="I29" s="339">
        <v>6</v>
      </c>
      <c r="J29" s="341">
        <v>0</v>
      </c>
      <c r="K29" s="339">
        <v>4</v>
      </c>
      <c r="L29" s="341">
        <v>2</v>
      </c>
      <c r="M29" s="341">
        <v>2</v>
      </c>
    </row>
    <row r="30" spans="2:13" ht="27.95" customHeight="1">
      <c r="B30" s="531" t="s">
        <v>27</v>
      </c>
      <c r="C30" s="531"/>
      <c r="D30" s="338">
        <f t="shared" si="1"/>
        <v>118</v>
      </c>
      <c r="E30" s="147">
        <v>21</v>
      </c>
      <c r="F30" s="148">
        <v>18</v>
      </c>
      <c r="G30" s="147">
        <v>3</v>
      </c>
      <c r="H30" s="147">
        <v>97</v>
      </c>
      <c r="I30" s="147">
        <v>69</v>
      </c>
      <c r="J30" s="148">
        <v>28</v>
      </c>
      <c r="K30" s="147">
        <v>0</v>
      </c>
      <c r="L30" s="148">
        <v>0</v>
      </c>
      <c r="M30" s="148">
        <v>0</v>
      </c>
    </row>
    <row r="31" spans="2:13" ht="27.95" customHeight="1">
      <c r="B31" s="530" t="s">
        <v>28</v>
      </c>
      <c r="C31" s="530"/>
      <c r="D31" s="337">
        <f t="shared" si="1"/>
        <v>248</v>
      </c>
      <c r="E31" s="339">
        <v>43</v>
      </c>
      <c r="F31" s="341">
        <v>32</v>
      </c>
      <c r="G31" s="339">
        <v>11</v>
      </c>
      <c r="H31" s="339">
        <v>205</v>
      </c>
      <c r="I31" s="339">
        <v>153</v>
      </c>
      <c r="J31" s="341">
        <v>52</v>
      </c>
      <c r="K31" s="339">
        <v>0</v>
      </c>
      <c r="L31" s="341">
        <v>0</v>
      </c>
      <c r="M31" s="341">
        <v>0</v>
      </c>
    </row>
    <row r="32" spans="2:13" ht="27.95" customHeight="1">
      <c r="B32" s="531" t="s">
        <v>29</v>
      </c>
      <c r="C32" s="531"/>
      <c r="D32" s="338">
        <f t="shared" si="1"/>
        <v>1024</v>
      </c>
      <c r="E32" s="147">
        <v>110</v>
      </c>
      <c r="F32" s="148">
        <v>90</v>
      </c>
      <c r="G32" s="147">
        <v>20</v>
      </c>
      <c r="H32" s="147">
        <v>911</v>
      </c>
      <c r="I32" s="147">
        <v>547</v>
      </c>
      <c r="J32" s="148">
        <v>364</v>
      </c>
      <c r="K32" s="147">
        <v>3</v>
      </c>
      <c r="L32" s="148">
        <v>1</v>
      </c>
      <c r="M32" s="148">
        <v>2</v>
      </c>
    </row>
    <row r="33" spans="2:13" ht="27.95" customHeight="1">
      <c r="B33" s="530" t="s">
        <v>30</v>
      </c>
      <c r="C33" s="530"/>
      <c r="D33" s="337">
        <f>+SUM(E33+H33+K33)</f>
        <v>728</v>
      </c>
      <c r="E33" s="339">
        <f>+SUM(F33:G33)</f>
        <v>37</v>
      </c>
      <c r="F33" s="341">
        <v>33</v>
      </c>
      <c r="G33" s="339">
        <v>4</v>
      </c>
      <c r="H33" s="339">
        <f>+SUM(I33:J33)</f>
        <v>691</v>
      </c>
      <c r="I33" s="339">
        <f>492+7</f>
        <v>499</v>
      </c>
      <c r="J33" s="341">
        <f>190+2</f>
        <v>192</v>
      </c>
      <c r="K33" s="339">
        <f>+SUM(L33:M33)</f>
        <v>0</v>
      </c>
      <c r="L33" s="341">
        <v>0</v>
      </c>
      <c r="M33" s="341">
        <v>0</v>
      </c>
    </row>
    <row r="34" spans="2:13" ht="27.95" customHeight="1">
      <c r="B34" s="369"/>
      <c r="C34" s="369"/>
      <c r="D34" s="337"/>
      <c r="E34" s="339"/>
      <c r="F34" s="341"/>
      <c r="G34" s="339"/>
      <c r="H34" s="339"/>
      <c r="I34" s="339"/>
      <c r="J34" s="341"/>
      <c r="K34" s="339"/>
      <c r="L34" s="341"/>
      <c r="M34" s="341"/>
    </row>
    <row r="35" spans="2:13" ht="29.1" customHeight="1"/>
    <row r="38" spans="2:13">
      <c r="B38" s="25"/>
      <c r="C38" s="25"/>
      <c r="D38" s="26"/>
    </row>
  </sheetData>
  <mergeCells count="32">
    <mergeCell ref="B2:M3"/>
    <mergeCell ref="B8:C8"/>
    <mergeCell ref="E5:G5"/>
    <mergeCell ref="E4:M4"/>
    <mergeCell ref="H5:J5"/>
    <mergeCell ref="B4:C6"/>
    <mergeCell ref="D4:D6"/>
    <mergeCell ref="K5:M5"/>
    <mergeCell ref="B33:C33"/>
    <mergeCell ref="B27:C27"/>
    <mergeCell ref="B28:C28"/>
    <mergeCell ref="B29:C29"/>
    <mergeCell ref="B14:C14"/>
    <mergeCell ref="B19:C19"/>
    <mergeCell ref="B22:C22"/>
    <mergeCell ref="B15:C15"/>
    <mergeCell ref="B26:C26"/>
    <mergeCell ref="B30:C30"/>
    <mergeCell ref="B31:C31"/>
    <mergeCell ref="B32:C32"/>
    <mergeCell ref="B21:C21"/>
    <mergeCell ref="B17:C17"/>
    <mergeCell ref="B25:C25"/>
    <mergeCell ref="B20:C20"/>
    <mergeCell ref="B23:C23"/>
    <mergeCell ref="B24:C24"/>
    <mergeCell ref="B10:C10"/>
    <mergeCell ref="B11:C11"/>
    <mergeCell ref="B13:C13"/>
    <mergeCell ref="B18:C18"/>
    <mergeCell ref="B16:C16"/>
    <mergeCell ref="B12:C12"/>
  </mergeCells>
  <hyperlinks>
    <hyperlink ref="O10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0" orientation="landscape" r:id="rId1"/>
  <headerFooter>
    <oddFooter xml:space="preserve">&amp;L&amp;"Arial,Normal"&amp;9INSTITUTO NACIONAL DE ESTADÍSTICA Y CENSOS (INEC), ESTADÍSTICAS DE TRANSPORTE&amp;"Courier,Normal"&amp;12
&amp;"Arial,Normal"&amp;8Fuente: Agencia Nacional de Tránsito (Reporte Mensual de Siniestros y Víctimas de Tránsito)
</oddFooter>
  </headerFooter>
  <rowBreaks count="1" manualBreakCount="1">
    <brk id="20" min="1" max="12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2"/>
  <sheetViews>
    <sheetView showGridLines="0" view="pageBreakPreview" zoomScale="70" zoomScaleNormal="100" zoomScaleSheetLayoutView="70" workbookViewId="0">
      <selection activeCell="C5" sqref="C5:F5"/>
    </sheetView>
  </sheetViews>
  <sheetFormatPr baseColWidth="10" defaultRowHeight="15"/>
  <cols>
    <col min="1" max="4" width="35.33203125" customWidth="1"/>
  </cols>
  <sheetData>
    <row r="1" spans="1:6" ht="92.25" customHeight="1"/>
    <row r="2" spans="1:6" ht="32.1" customHeight="1">
      <c r="A2" s="537" t="s">
        <v>414</v>
      </c>
      <c r="B2" s="537"/>
      <c r="C2" s="537"/>
      <c r="D2" s="537"/>
    </row>
    <row r="3" spans="1:6" ht="32.1" customHeight="1" thickBot="1">
      <c r="A3" s="538"/>
      <c r="B3" s="538"/>
      <c r="C3" s="538"/>
      <c r="D3" s="538"/>
    </row>
    <row r="4" spans="1:6" ht="32.1" customHeight="1" thickTop="1" thickBot="1">
      <c r="A4" s="539" t="s">
        <v>210</v>
      </c>
      <c r="B4" s="493" t="s">
        <v>376</v>
      </c>
      <c r="C4" s="493" t="s">
        <v>209</v>
      </c>
      <c r="D4" s="493"/>
    </row>
    <row r="5" spans="1:6" ht="32.1" customHeight="1" thickTop="1" thickBot="1">
      <c r="A5" s="539"/>
      <c r="B5" s="493"/>
      <c r="C5" s="250" t="s">
        <v>208</v>
      </c>
      <c r="D5" s="250" t="s">
        <v>207</v>
      </c>
    </row>
    <row r="6" spans="1:6" ht="27.95" customHeight="1" thickTop="1">
      <c r="A6" s="342"/>
      <c r="B6" s="343"/>
      <c r="C6" s="343"/>
      <c r="D6" s="343"/>
    </row>
    <row r="7" spans="1:6" ht="27.95" customHeight="1">
      <c r="A7" s="126" t="s">
        <v>145</v>
      </c>
      <c r="B7" s="309">
        <f t="shared" ref="B7:B21" si="0">SUM(C7:D7)</f>
        <v>138769</v>
      </c>
      <c r="C7" s="309">
        <f>+C8+C13+C15+C17</f>
        <v>104581</v>
      </c>
      <c r="D7" s="309">
        <f>+D8+D13+D15+D17</f>
        <v>34188</v>
      </c>
    </row>
    <row r="8" spans="1:6" ht="27.95" customHeight="1">
      <c r="A8" s="125" t="s">
        <v>224</v>
      </c>
      <c r="B8" s="268">
        <f t="shared" si="0"/>
        <v>34380</v>
      </c>
      <c r="C8" s="268">
        <v>31572</v>
      </c>
      <c r="D8" s="268">
        <v>2808</v>
      </c>
    </row>
    <row r="9" spans="1:6" ht="27.95" customHeight="1">
      <c r="A9" s="130" t="s">
        <v>223</v>
      </c>
      <c r="B9" s="213">
        <f t="shared" si="0"/>
        <v>1524</v>
      </c>
      <c r="C9" s="213">
        <v>1403</v>
      </c>
      <c r="D9" s="213">
        <v>121</v>
      </c>
      <c r="F9" s="111" t="s">
        <v>354</v>
      </c>
    </row>
    <row r="10" spans="1:6" ht="27.95" customHeight="1">
      <c r="A10" s="133" t="s">
        <v>222</v>
      </c>
      <c r="B10" s="299">
        <f t="shared" si="0"/>
        <v>20700</v>
      </c>
      <c r="C10" s="299">
        <v>19010</v>
      </c>
      <c r="D10" s="299">
        <v>1690</v>
      </c>
    </row>
    <row r="11" spans="1:6" ht="27.95" customHeight="1">
      <c r="A11" s="130" t="s">
        <v>221</v>
      </c>
      <c r="B11" s="213">
        <f t="shared" si="0"/>
        <v>4673</v>
      </c>
      <c r="C11" s="213">
        <v>4288</v>
      </c>
      <c r="D11" s="213">
        <v>385</v>
      </c>
    </row>
    <row r="12" spans="1:6" ht="27.95" customHeight="1">
      <c r="A12" s="133" t="s">
        <v>220</v>
      </c>
      <c r="B12" s="299">
        <f t="shared" si="0"/>
        <v>7483</v>
      </c>
      <c r="C12" s="299">
        <v>6871</v>
      </c>
      <c r="D12" s="299">
        <v>612</v>
      </c>
    </row>
    <row r="13" spans="1:6" ht="27.95" customHeight="1">
      <c r="A13" s="126" t="s">
        <v>219</v>
      </c>
      <c r="B13" s="309">
        <f t="shared" si="0"/>
        <v>15795</v>
      </c>
      <c r="C13" s="309">
        <v>14845</v>
      </c>
      <c r="D13" s="309">
        <v>950</v>
      </c>
    </row>
    <row r="14" spans="1:6" ht="27.95" customHeight="1">
      <c r="A14" s="133" t="s">
        <v>218</v>
      </c>
      <c r="B14" s="299">
        <f t="shared" si="0"/>
        <v>15795</v>
      </c>
      <c r="C14" s="299">
        <v>14845</v>
      </c>
      <c r="D14" s="299">
        <v>950</v>
      </c>
    </row>
    <row r="15" spans="1:6" ht="27.95" customHeight="1">
      <c r="A15" s="126" t="s">
        <v>217</v>
      </c>
      <c r="B15" s="309">
        <f t="shared" si="0"/>
        <v>23588</v>
      </c>
      <c r="C15" s="309">
        <v>20761</v>
      </c>
      <c r="D15" s="309">
        <v>2827</v>
      </c>
    </row>
    <row r="16" spans="1:6" ht="27.95" customHeight="1">
      <c r="A16" s="133" t="s">
        <v>216</v>
      </c>
      <c r="B16" s="299">
        <f t="shared" si="0"/>
        <v>23588</v>
      </c>
      <c r="C16" s="299">
        <v>20761</v>
      </c>
      <c r="D16" s="299">
        <v>2827</v>
      </c>
    </row>
    <row r="17" spans="1:4" ht="27.95" customHeight="1">
      <c r="A17" s="126" t="s">
        <v>215</v>
      </c>
      <c r="B17" s="309">
        <f t="shared" si="0"/>
        <v>65006</v>
      </c>
      <c r="C17" s="309">
        <v>37403</v>
      </c>
      <c r="D17" s="309">
        <v>27603</v>
      </c>
    </row>
    <row r="18" spans="1:4" ht="27.95" customHeight="1">
      <c r="A18" s="133" t="s">
        <v>214</v>
      </c>
      <c r="B18" s="299">
        <f t="shared" si="0"/>
        <v>61400</v>
      </c>
      <c r="C18" s="299">
        <v>35404</v>
      </c>
      <c r="D18" s="299">
        <v>25996</v>
      </c>
    </row>
    <row r="19" spans="1:4" ht="27.95" customHeight="1">
      <c r="A19" s="130" t="s">
        <v>213</v>
      </c>
      <c r="B19" s="213">
        <f t="shared" si="0"/>
        <v>1285</v>
      </c>
      <c r="C19" s="213">
        <v>657</v>
      </c>
      <c r="D19" s="213">
        <v>628</v>
      </c>
    </row>
    <row r="20" spans="1:4" ht="27.95" customHeight="1">
      <c r="A20" s="133" t="s">
        <v>212</v>
      </c>
      <c r="B20" s="299">
        <f t="shared" si="0"/>
        <v>1029</v>
      </c>
      <c r="C20" s="299">
        <v>533</v>
      </c>
      <c r="D20" s="299">
        <v>496</v>
      </c>
    </row>
    <row r="21" spans="1:4" ht="27.95" customHeight="1">
      <c r="A21" s="130" t="s">
        <v>211</v>
      </c>
      <c r="B21" s="213">
        <f t="shared" si="0"/>
        <v>1292</v>
      </c>
      <c r="C21" s="213">
        <v>809</v>
      </c>
      <c r="D21" s="213">
        <v>483</v>
      </c>
    </row>
    <row r="22" spans="1:4" ht="24.75" customHeight="1">
      <c r="A22" s="377"/>
      <c r="B22" s="378"/>
      <c r="C22" s="379"/>
      <c r="D22" s="379"/>
    </row>
  </sheetData>
  <mergeCells count="4">
    <mergeCell ref="A2:D3"/>
    <mergeCell ref="A4:A5"/>
    <mergeCell ref="B4:B5"/>
    <mergeCell ref="C4:D4"/>
  </mergeCells>
  <hyperlinks>
    <hyperlink ref="F9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0" orientation="landscape" r:id="rId1"/>
  <headerFooter>
    <oddFooter xml:space="preserve">&amp;L&amp;"Arial,Normal"&amp;9INSTITUTO NACIONAL DE ESTADÍSTICA Y CENSOS (INEC), ESTADÍSTICAS DE TRANSPORTE 2013&amp;"Courier,Normal"&amp;12
&amp;"Arial,Normal"&amp;8Fuente: Ferrocarriles del Estado
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9"/>
  <sheetViews>
    <sheetView showGridLines="0" view="pageBreakPreview" zoomScale="70" zoomScaleNormal="70" zoomScaleSheetLayoutView="70" workbookViewId="0">
      <selection activeCell="C5" sqref="C5:F5"/>
    </sheetView>
  </sheetViews>
  <sheetFormatPr baseColWidth="10" defaultRowHeight="15"/>
  <cols>
    <col min="1" max="1" width="33.44140625" customWidth="1"/>
    <col min="2" max="2" width="32.77734375" customWidth="1"/>
    <col min="3" max="3" width="32.88671875" customWidth="1"/>
    <col min="4" max="4" width="33" customWidth="1"/>
  </cols>
  <sheetData>
    <row r="1" spans="1:6" ht="92.25" customHeight="1"/>
    <row r="2" spans="1:6" ht="32.1" customHeight="1">
      <c r="A2" s="540" t="s">
        <v>415</v>
      </c>
      <c r="B2" s="540"/>
      <c r="C2" s="540"/>
      <c r="D2" s="540"/>
    </row>
    <row r="3" spans="1:6" ht="32.1" customHeight="1" thickBot="1">
      <c r="A3" s="540"/>
      <c r="B3" s="540"/>
      <c r="C3" s="540"/>
      <c r="D3" s="540"/>
    </row>
    <row r="4" spans="1:6" ht="32.1" customHeight="1" thickTop="1" thickBot="1">
      <c r="A4" s="539" t="s">
        <v>210</v>
      </c>
      <c r="B4" s="493" t="s">
        <v>376</v>
      </c>
      <c r="C4" s="493" t="s">
        <v>209</v>
      </c>
      <c r="D4" s="505"/>
    </row>
    <row r="5" spans="1:6" ht="32.1" customHeight="1" thickTop="1" thickBot="1">
      <c r="A5" s="539"/>
      <c r="B5" s="493"/>
      <c r="C5" s="250" t="s">
        <v>208</v>
      </c>
      <c r="D5" s="251" t="s">
        <v>207</v>
      </c>
    </row>
    <row r="6" spans="1:6" ht="27.95" customHeight="1" thickTop="1">
      <c r="A6" s="121" t="s">
        <v>145</v>
      </c>
      <c r="B6" s="122">
        <v>138769</v>
      </c>
      <c r="C6" s="123">
        <v>104581</v>
      </c>
      <c r="D6" s="123">
        <v>34188</v>
      </c>
    </row>
    <row r="7" spans="1:6" ht="27.95" customHeight="1">
      <c r="A7" s="130" t="s">
        <v>166</v>
      </c>
      <c r="B7" s="131">
        <v>8673</v>
      </c>
      <c r="C7" s="132">
        <v>6541</v>
      </c>
      <c r="D7" s="132">
        <v>2132</v>
      </c>
    </row>
    <row r="8" spans="1:6" ht="27.95" customHeight="1">
      <c r="A8" s="134" t="s">
        <v>165</v>
      </c>
      <c r="B8" s="135">
        <v>11151</v>
      </c>
      <c r="C8" s="136">
        <v>9302</v>
      </c>
      <c r="D8" s="136">
        <v>1849</v>
      </c>
    </row>
    <row r="9" spans="1:6" ht="27.95" customHeight="1">
      <c r="A9" s="137" t="s">
        <v>164</v>
      </c>
      <c r="B9" s="138">
        <v>12799</v>
      </c>
      <c r="C9" s="139">
        <v>8623</v>
      </c>
      <c r="D9" s="139">
        <v>4176</v>
      </c>
    </row>
    <row r="10" spans="1:6" ht="27.95" customHeight="1">
      <c r="A10" s="134" t="s">
        <v>163</v>
      </c>
      <c r="B10" s="135">
        <v>9412</v>
      </c>
      <c r="C10" s="136">
        <v>7472</v>
      </c>
      <c r="D10" s="136">
        <v>1940</v>
      </c>
      <c r="F10" s="111" t="s">
        <v>354</v>
      </c>
    </row>
    <row r="11" spans="1:6" ht="27.95" customHeight="1">
      <c r="A11" s="137" t="s">
        <v>162</v>
      </c>
      <c r="B11" s="138">
        <v>9800</v>
      </c>
      <c r="C11" s="139">
        <v>7339</v>
      </c>
      <c r="D11" s="139">
        <v>2461</v>
      </c>
    </row>
    <row r="12" spans="1:6" ht="27.95" customHeight="1">
      <c r="A12" s="134" t="s">
        <v>161</v>
      </c>
      <c r="B12" s="135">
        <v>10884</v>
      </c>
      <c r="C12" s="136">
        <v>9048</v>
      </c>
      <c r="D12" s="136">
        <v>1836</v>
      </c>
    </row>
    <row r="13" spans="1:6" ht="27.95" customHeight="1">
      <c r="A13" s="137" t="s">
        <v>160</v>
      </c>
      <c r="B13" s="138">
        <v>16335</v>
      </c>
      <c r="C13" s="139">
        <v>12664</v>
      </c>
      <c r="D13" s="139">
        <v>3671</v>
      </c>
    </row>
    <row r="14" spans="1:6" ht="27.95" customHeight="1">
      <c r="A14" s="134" t="s">
        <v>159</v>
      </c>
      <c r="B14" s="135">
        <v>14780</v>
      </c>
      <c r="C14" s="136">
        <v>11315</v>
      </c>
      <c r="D14" s="136">
        <v>3465</v>
      </c>
    </row>
    <row r="15" spans="1:6" ht="27.95" customHeight="1">
      <c r="A15" s="137" t="s">
        <v>158</v>
      </c>
      <c r="B15" s="138">
        <v>9212</v>
      </c>
      <c r="C15" s="139">
        <v>6760</v>
      </c>
      <c r="D15" s="139">
        <v>2452</v>
      </c>
    </row>
    <row r="16" spans="1:6" ht="27.95" customHeight="1">
      <c r="A16" s="134" t="s">
        <v>157</v>
      </c>
      <c r="B16" s="135">
        <v>14099</v>
      </c>
      <c r="C16" s="136">
        <v>9951</v>
      </c>
      <c r="D16" s="136">
        <v>4148</v>
      </c>
    </row>
    <row r="17" spans="1:4" ht="27.95" customHeight="1">
      <c r="A17" s="137" t="s">
        <v>156</v>
      </c>
      <c r="B17" s="138">
        <v>10743</v>
      </c>
      <c r="C17" s="139">
        <v>7538</v>
      </c>
      <c r="D17" s="139">
        <v>3205</v>
      </c>
    </row>
    <row r="18" spans="1:4" ht="27.95" customHeight="1">
      <c r="A18" s="127" t="s">
        <v>155</v>
      </c>
      <c r="B18" s="128">
        <v>10881</v>
      </c>
      <c r="C18" s="129">
        <v>8028</v>
      </c>
      <c r="D18" s="129">
        <v>2853</v>
      </c>
    </row>
    <row r="19" spans="1:4" ht="27.95" customHeight="1">
      <c r="A19" s="127"/>
      <c r="B19" s="128"/>
      <c r="C19" s="129"/>
      <c r="D19" s="129"/>
    </row>
  </sheetData>
  <mergeCells count="4">
    <mergeCell ref="C4:D4"/>
    <mergeCell ref="A4:A5"/>
    <mergeCell ref="A2:D3"/>
    <mergeCell ref="B4:B5"/>
  </mergeCells>
  <hyperlinks>
    <hyperlink ref="F10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5" orientation="landscape" r:id="rId1"/>
  <headerFooter>
    <oddFooter xml:space="preserve">&amp;L&amp;"Arial,Normal"&amp;9INSTITUTO NACIONAL DE ESTADÍSTICA Y CENSOS (INEC), ESTADÍSTICAS DE TRANSPORTE 2013&amp;"Courier,Normal"&amp;12
&amp;"Arial,Normal"&amp;8Fuente: Ferrocarriles del Estado&amp;"Courier,Normal"&amp;12
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0"/>
  <sheetViews>
    <sheetView showGridLines="0" view="pageBreakPreview" zoomScale="70" zoomScaleNormal="100" zoomScaleSheetLayoutView="70" zoomScalePageLayoutView="70" workbookViewId="0">
      <selection activeCell="C5" sqref="C5:F5"/>
    </sheetView>
  </sheetViews>
  <sheetFormatPr baseColWidth="10" defaultRowHeight="15"/>
  <cols>
    <col min="1" max="1" width="32.77734375" customWidth="1"/>
    <col min="2" max="3" width="32.5546875" customWidth="1"/>
    <col min="4" max="4" width="34.21875" customWidth="1"/>
  </cols>
  <sheetData>
    <row r="1" spans="1:6" ht="92.25" customHeight="1"/>
    <row r="2" spans="1:6" ht="32.1" customHeight="1">
      <c r="A2" s="540" t="s">
        <v>416</v>
      </c>
      <c r="B2" s="540"/>
      <c r="C2" s="540"/>
      <c r="D2" s="540"/>
    </row>
    <row r="3" spans="1:6" ht="32.1" customHeight="1" thickBot="1">
      <c r="A3" s="540"/>
      <c r="B3" s="540"/>
      <c r="C3" s="540"/>
      <c r="D3" s="540"/>
    </row>
    <row r="4" spans="1:6" ht="32.1" customHeight="1" thickTop="1" thickBot="1">
      <c r="A4" s="539" t="s">
        <v>210</v>
      </c>
      <c r="B4" s="493" t="s">
        <v>376</v>
      </c>
      <c r="C4" s="493" t="s">
        <v>209</v>
      </c>
      <c r="D4" s="505"/>
    </row>
    <row r="5" spans="1:6" ht="32.1" customHeight="1" thickTop="1" thickBot="1">
      <c r="A5" s="539"/>
      <c r="B5" s="493"/>
      <c r="C5" s="250" t="s">
        <v>208</v>
      </c>
      <c r="D5" s="251" t="s">
        <v>207</v>
      </c>
    </row>
    <row r="6" spans="1:6" ht="32.1" customHeight="1" thickTop="1">
      <c r="A6" s="134"/>
      <c r="B6" s="134"/>
      <c r="C6" s="134"/>
      <c r="D6" s="134"/>
    </row>
    <row r="7" spans="1:6" ht="27.95" customHeight="1">
      <c r="A7" s="353" t="s">
        <v>145</v>
      </c>
      <c r="B7" s="348">
        <f>SUM(C7:D7)</f>
        <v>34380</v>
      </c>
      <c r="C7" s="348">
        <f>SUM(C8:C19)</f>
        <v>31572</v>
      </c>
      <c r="D7" s="348">
        <f>SUM(D8:D19)</f>
        <v>2808</v>
      </c>
    </row>
    <row r="8" spans="1:6" ht="27.95" customHeight="1">
      <c r="A8" s="134" t="s">
        <v>166</v>
      </c>
      <c r="B8" s="145">
        <f t="shared" ref="B8:B19" si="0">SUM(C8:D8)</f>
        <v>3202</v>
      </c>
      <c r="C8" s="145">
        <v>2850</v>
      </c>
      <c r="D8" s="145">
        <v>352</v>
      </c>
    </row>
    <row r="9" spans="1:6" ht="27.95" customHeight="1">
      <c r="A9" s="137" t="s">
        <v>165</v>
      </c>
      <c r="B9" s="214">
        <f t="shared" si="0"/>
        <v>2923</v>
      </c>
      <c r="C9" s="214">
        <v>2719</v>
      </c>
      <c r="D9" s="214">
        <v>204</v>
      </c>
    </row>
    <row r="10" spans="1:6" ht="27.95" customHeight="1">
      <c r="A10" s="134" t="s">
        <v>164</v>
      </c>
      <c r="B10" s="145">
        <f t="shared" si="0"/>
        <v>2939</v>
      </c>
      <c r="C10" s="145">
        <v>2733</v>
      </c>
      <c r="D10" s="145">
        <v>206</v>
      </c>
      <c r="F10" s="111" t="s">
        <v>354</v>
      </c>
    </row>
    <row r="11" spans="1:6" ht="27.95" customHeight="1">
      <c r="A11" s="137" t="s">
        <v>163</v>
      </c>
      <c r="B11" s="214">
        <f t="shared" si="0"/>
        <v>3258</v>
      </c>
      <c r="C11" s="214">
        <v>3059</v>
      </c>
      <c r="D11" s="214">
        <v>199</v>
      </c>
    </row>
    <row r="12" spans="1:6" ht="27.95" customHeight="1">
      <c r="A12" s="134" t="s">
        <v>162</v>
      </c>
      <c r="B12" s="145">
        <f t="shared" si="0"/>
        <v>2774</v>
      </c>
      <c r="C12" s="145">
        <v>2582</v>
      </c>
      <c r="D12" s="145">
        <v>192</v>
      </c>
    </row>
    <row r="13" spans="1:6" ht="27.95" customHeight="1">
      <c r="A13" s="137" t="s">
        <v>161</v>
      </c>
      <c r="B13" s="214">
        <f t="shared" si="0"/>
        <v>3411</v>
      </c>
      <c r="C13" s="214">
        <v>3172</v>
      </c>
      <c r="D13" s="214">
        <v>239</v>
      </c>
    </row>
    <row r="14" spans="1:6" ht="27.95" customHeight="1">
      <c r="A14" s="134" t="s">
        <v>160</v>
      </c>
      <c r="B14" s="145">
        <f t="shared" si="0"/>
        <v>3686</v>
      </c>
      <c r="C14" s="145">
        <v>3428</v>
      </c>
      <c r="D14" s="145">
        <v>258</v>
      </c>
    </row>
    <row r="15" spans="1:6" ht="27.95" customHeight="1">
      <c r="A15" s="137" t="s">
        <v>159</v>
      </c>
      <c r="B15" s="214">
        <f t="shared" si="0"/>
        <v>2532</v>
      </c>
      <c r="C15" s="214">
        <v>2213</v>
      </c>
      <c r="D15" s="214">
        <v>319</v>
      </c>
    </row>
    <row r="16" spans="1:6" ht="27.95" customHeight="1">
      <c r="A16" s="134" t="s">
        <v>158</v>
      </c>
      <c r="B16" s="145">
        <f t="shared" si="0"/>
        <v>2460</v>
      </c>
      <c r="C16" s="145">
        <v>2213</v>
      </c>
      <c r="D16" s="145">
        <v>247</v>
      </c>
    </row>
    <row r="17" spans="1:4" ht="27.95" customHeight="1">
      <c r="A17" s="137" t="s">
        <v>157</v>
      </c>
      <c r="B17" s="214">
        <f t="shared" si="0"/>
        <v>2488</v>
      </c>
      <c r="C17" s="214">
        <v>2314</v>
      </c>
      <c r="D17" s="214">
        <v>174</v>
      </c>
    </row>
    <row r="18" spans="1:4" ht="27.95" customHeight="1">
      <c r="A18" s="134" t="s">
        <v>156</v>
      </c>
      <c r="B18" s="145">
        <f t="shared" si="0"/>
        <v>2355</v>
      </c>
      <c r="C18" s="145">
        <v>2172</v>
      </c>
      <c r="D18" s="145">
        <v>183</v>
      </c>
    </row>
    <row r="19" spans="1:4" ht="27.95" customHeight="1">
      <c r="A19" s="137" t="s">
        <v>155</v>
      </c>
      <c r="B19" s="214">
        <f t="shared" si="0"/>
        <v>2352</v>
      </c>
      <c r="C19" s="214">
        <v>2117</v>
      </c>
      <c r="D19" s="214">
        <v>235</v>
      </c>
    </row>
    <row r="20" spans="1:4" ht="17.25" customHeight="1">
      <c r="A20" s="127"/>
      <c r="B20" s="127"/>
      <c r="C20" s="127"/>
      <c r="D20" s="127"/>
    </row>
  </sheetData>
  <mergeCells count="4">
    <mergeCell ref="A2:D3"/>
    <mergeCell ref="A4:A5"/>
    <mergeCell ref="B4:B5"/>
    <mergeCell ref="C4:D4"/>
  </mergeCells>
  <hyperlinks>
    <hyperlink ref="F10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5" orientation="landscape" r:id="rId1"/>
  <headerFooter>
    <oddFooter xml:space="preserve">&amp;L&amp;"Arial,Normal"&amp;9INSTITUTO NACIONAL DE ESTADÍSTICA Y CENSOS (INEC), ESTADÍSTICAS DE TRANSPORTE 2013&amp;"Courier,Normal"&amp;12
&amp;"Arial,Normal"&amp;8Fuente: Ferrocarriles del Estado&amp;"Courier,Normal"&amp;12
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9"/>
  <sheetViews>
    <sheetView showGridLines="0" view="pageBreakPreview" zoomScale="70" zoomScaleNormal="100" zoomScaleSheetLayoutView="70" workbookViewId="0">
      <selection activeCell="C5" sqref="C5:F5"/>
    </sheetView>
  </sheetViews>
  <sheetFormatPr baseColWidth="10" defaultRowHeight="15"/>
  <cols>
    <col min="1" max="4" width="33" customWidth="1"/>
  </cols>
  <sheetData>
    <row r="1" spans="1:6" ht="92.25" customHeight="1"/>
    <row r="2" spans="1:6" ht="32.1" customHeight="1">
      <c r="A2" s="540" t="s">
        <v>417</v>
      </c>
      <c r="B2" s="540"/>
      <c r="C2" s="540"/>
      <c r="D2" s="540"/>
    </row>
    <row r="3" spans="1:6" ht="32.1" customHeight="1" thickBot="1">
      <c r="A3" s="538"/>
      <c r="B3" s="538"/>
      <c r="C3" s="538"/>
      <c r="D3" s="538"/>
    </row>
    <row r="4" spans="1:6" ht="32.1" customHeight="1" thickTop="1" thickBot="1">
      <c r="A4" s="539" t="s">
        <v>210</v>
      </c>
      <c r="B4" s="493" t="s">
        <v>376</v>
      </c>
      <c r="C4" s="493" t="s">
        <v>209</v>
      </c>
      <c r="D4" s="505"/>
    </row>
    <row r="5" spans="1:6" ht="32.1" customHeight="1" thickTop="1" thickBot="1">
      <c r="A5" s="539"/>
      <c r="B5" s="493"/>
      <c r="C5" s="250" t="s">
        <v>208</v>
      </c>
      <c r="D5" s="251" t="s">
        <v>207</v>
      </c>
    </row>
    <row r="6" spans="1:6" ht="27.95" customHeight="1" thickTop="1">
      <c r="A6" s="121" t="s">
        <v>1</v>
      </c>
      <c r="B6" s="122">
        <f>SUM(C6:D6)</f>
        <v>15795</v>
      </c>
      <c r="C6" s="122">
        <f>SUM(C7:C18)</f>
        <v>14845</v>
      </c>
      <c r="D6" s="122">
        <f>SUM(D7:D18)</f>
        <v>950</v>
      </c>
    </row>
    <row r="7" spans="1:6" ht="27.95" customHeight="1">
      <c r="A7" s="130" t="s">
        <v>166</v>
      </c>
      <c r="B7" s="131">
        <f t="shared" ref="B7:B18" si="0">SUM(C7:D7)</f>
        <v>0</v>
      </c>
      <c r="C7" s="147">
        <v>0</v>
      </c>
      <c r="D7" s="147">
        <v>0</v>
      </c>
    </row>
    <row r="8" spans="1:6" ht="27.95" customHeight="1">
      <c r="A8" s="134" t="s">
        <v>165</v>
      </c>
      <c r="B8" s="135">
        <f t="shared" si="0"/>
        <v>1962</v>
      </c>
      <c r="C8" s="149">
        <v>1844</v>
      </c>
      <c r="D8" s="149">
        <v>118</v>
      </c>
    </row>
    <row r="9" spans="1:6" ht="27.95" customHeight="1">
      <c r="A9" s="137" t="s">
        <v>164</v>
      </c>
      <c r="B9" s="138">
        <f t="shared" si="0"/>
        <v>1887</v>
      </c>
      <c r="C9" s="151">
        <v>1774</v>
      </c>
      <c r="D9" s="151">
        <v>113</v>
      </c>
      <c r="F9" s="111" t="s">
        <v>354</v>
      </c>
    </row>
    <row r="10" spans="1:6" ht="27.95" customHeight="1">
      <c r="A10" s="134" t="s">
        <v>163</v>
      </c>
      <c r="B10" s="135">
        <f t="shared" si="0"/>
        <v>301</v>
      </c>
      <c r="C10" s="149">
        <v>283</v>
      </c>
      <c r="D10" s="149">
        <v>18</v>
      </c>
    </row>
    <row r="11" spans="1:6" ht="27.95" customHeight="1">
      <c r="A11" s="137" t="s">
        <v>162</v>
      </c>
      <c r="B11" s="138">
        <f t="shared" si="0"/>
        <v>1107</v>
      </c>
      <c r="C11" s="151">
        <v>1041</v>
      </c>
      <c r="D11" s="151">
        <v>66</v>
      </c>
    </row>
    <row r="12" spans="1:6" ht="27.95" customHeight="1">
      <c r="A12" s="134" t="s">
        <v>161</v>
      </c>
      <c r="B12" s="135">
        <f t="shared" si="0"/>
        <v>1541</v>
      </c>
      <c r="C12" s="149">
        <v>1449</v>
      </c>
      <c r="D12" s="149">
        <v>92</v>
      </c>
    </row>
    <row r="13" spans="1:6" ht="27.95" customHeight="1">
      <c r="A13" s="137" t="s">
        <v>160</v>
      </c>
      <c r="B13" s="138">
        <f t="shared" si="0"/>
        <v>2565</v>
      </c>
      <c r="C13" s="151">
        <v>2411</v>
      </c>
      <c r="D13" s="151">
        <v>154</v>
      </c>
    </row>
    <row r="14" spans="1:6" ht="27.95" customHeight="1">
      <c r="A14" s="134" t="s">
        <v>159</v>
      </c>
      <c r="B14" s="135">
        <f t="shared" si="0"/>
        <v>2643</v>
      </c>
      <c r="C14" s="149">
        <v>2458</v>
      </c>
      <c r="D14" s="149">
        <v>185</v>
      </c>
    </row>
    <row r="15" spans="1:6" ht="27.95" customHeight="1">
      <c r="A15" s="137" t="s">
        <v>158</v>
      </c>
      <c r="B15" s="138">
        <f t="shared" si="0"/>
        <v>767</v>
      </c>
      <c r="C15" s="151">
        <v>736</v>
      </c>
      <c r="D15" s="151">
        <v>31</v>
      </c>
    </row>
    <row r="16" spans="1:6" ht="27.95" customHeight="1">
      <c r="A16" s="134" t="s">
        <v>157</v>
      </c>
      <c r="B16" s="135">
        <f t="shared" si="0"/>
        <v>1251</v>
      </c>
      <c r="C16" s="149">
        <v>1176</v>
      </c>
      <c r="D16" s="149">
        <v>75</v>
      </c>
    </row>
    <row r="17" spans="1:4" ht="27.95" customHeight="1">
      <c r="A17" s="137" t="s">
        <v>156</v>
      </c>
      <c r="B17" s="138">
        <f t="shared" si="0"/>
        <v>767</v>
      </c>
      <c r="C17" s="151">
        <v>729</v>
      </c>
      <c r="D17" s="151">
        <v>38</v>
      </c>
    </row>
    <row r="18" spans="1:4" ht="27.95" customHeight="1">
      <c r="A18" s="134" t="s">
        <v>155</v>
      </c>
      <c r="B18" s="135">
        <f t="shared" si="0"/>
        <v>1004</v>
      </c>
      <c r="C18" s="149">
        <v>944</v>
      </c>
      <c r="D18" s="149">
        <v>60</v>
      </c>
    </row>
    <row r="19" spans="1:4" ht="27.95" customHeight="1">
      <c r="A19" s="133"/>
      <c r="B19" s="380"/>
      <c r="C19" s="381"/>
      <c r="D19" s="381"/>
    </row>
  </sheetData>
  <mergeCells count="4">
    <mergeCell ref="A2:D3"/>
    <mergeCell ref="A4:A5"/>
    <mergeCell ref="B4:B5"/>
    <mergeCell ref="C4:D4"/>
  </mergeCells>
  <hyperlinks>
    <hyperlink ref="F9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5" orientation="landscape" r:id="rId1"/>
  <headerFooter>
    <oddFooter xml:space="preserve">&amp;L&amp;"Arial,Normal"&amp;9INSTITUTO NACIONAL DE ESTADÍSTICA Y CENSOS (INEC), ESTADÍSTICAS DE TRANSPORTE 2013&amp;"Courier,Normal"&amp;12
&amp;"Arial,Normal"&amp;8Fuente: Ferrocarriles del Estado&amp;"Courier,Normal"&amp;12
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9"/>
  <sheetViews>
    <sheetView showGridLines="0" view="pageBreakPreview" zoomScale="70" zoomScaleNormal="100" zoomScaleSheetLayoutView="70" workbookViewId="0">
      <selection activeCell="C5" sqref="C5:F5"/>
    </sheetView>
  </sheetViews>
  <sheetFormatPr baseColWidth="10" defaultRowHeight="15"/>
  <cols>
    <col min="1" max="4" width="32.77734375" customWidth="1"/>
  </cols>
  <sheetData>
    <row r="1" spans="1:6" ht="92.25" customHeight="1"/>
    <row r="2" spans="1:6" ht="32.1" customHeight="1">
      <c r="A2" s="540" t="s">
        <v>418</v>
      </c>
      <c r="B2" s="540"/>
      <c r="C2" s="540"/>
      <c r="D2" s="540"/>
    </row>
    <row r="3" spans="1:6" ht="32.1" customHeight="1" thickBot="1">
      <c r="A3" s="538"/>
      <c r="B3" s="538"/>
      <c r="C3" s="538"/>
      <c r="D3" s="538"/>
    </row>
    <row r="4" spans="1:6" ht="32.1" customHeight="1" thickTop="1" thickBot="1">
      <c r="A4" s="539" t="s">
        <v>210</v>
      </c>
      <c r="B4" s="493" t="s">
        <v>376</v>
      </c>
      <c r="C4" s="493" t="s">
        <v>209</v>
      </c>
      <c r="D4" s="505"/>
    </row>
    <row r="5" spans="1:6" ht="32.1" customHeight="1" thickTop="1" thickBot="1">
      <c r="A5" s="539"/>
      <c r="B5" s="493"/>
      <c r="C5" s="250" t="s">
        <v>208</v>
      </c>
      <c r="D5" s="251" t="s">
        <v>207</v>
      </c>
    </row>
    <row r="6" spans="1:6" ht="27.95" customHeight="1" thickTop="1">
      <c r="A6" s="124" t="s">
        <v>1</v>
      </c>
      <c r="B6" s="122">
        <f>SUM(C6:D6)</f>
        <v>23588</v>
      </c>
      <c r="C6" s="122">
        <f>SUM(C7:C18)</f>
        <v>20761</v>
      </c>
      <c r="D6" s="122">
        <f>SUM(D7:D18)</f>
        <v>2827</v>
      </c>
    </row>
    <row r="7" spans="1:6" ht="27.95" customHeight="1">
      <c r="A7" s="130" t="s">
        <v>166</v>
      </c>
      <c r="B7" s="131">
        <f t="shared" ref="B7:B18" si="0">SUM(C7:D7)</f>
        <v>1672</v>
      </c>
      <c r="C7" s="147">
        <v>1488</v>
      </c>
      <c r="D7" s="147">
        <v>184</v>
      </c>
    </row>
    <row r="8" spans="1:6" ht="27.95" customHeight="1">
      <c r="A8" s="134" t="s">
        <v>165</v>
      </c>
      <c r="B8" s="135">
        <f t="shared" si="0"/>
        <v>1813</v>
      </c>
      <c r="C8" s="149">
        <v>1577</v>
      </c>
      <c r="D8" s="149">
        <v>236</v>
      </c>
    </row>
    <row r="9" spans="1:6" ht="27.95" customHeight="1">
      <c r="A9" s="137" t="s">
        <v>164</v>
      </c>
      <c r="B9" s="138">
        <f t="shared" si="0"/>
        <v>2097</v>
      </c>
      <c r="C9" s="151">
        <v>1824</v>
      </c>
      <c r="D9" s="151">
        <v>273</v>
      </c>
      <c r="F9" s="111" t="s">
        <v>354</v>
      </c>
    </row>
    <row r="10" spans="1:6" ht="27.95" customHeight="1">
      <c r="A10" s="134" t="s">
        <v>163</v>
      </c>
      <c r="B10" s="135">
        <f t="shared" si="0"/>
        <v>1845</v>
      </c>
      <c r="C10" s="149">
        <v>1605</v>
      </c>
      <c r="D10" s="149">
        <v>240</v>
      </c>
    </row>
    <row r="11" spans="1:6" ht="27.95" customHeight="1">
      <c r="A11" s="137" t="s">
        <v>162</v>
      </c>
      <c r="B11" s="138">
        <f t="shared" si="0"/>
        <v>1281</v>
      </c>
      <c r="C11" s="151">
        <v>1114</v>
      </c>
      <c r="D11" s="151">
        <v>167</v>
      </c>
    </row>
    <row r="12" spans="1:6" ht="27.95" customHeight="1">
      <c r="A12" s="134" t="s">
        <v>161</v>
      </c>
      <c r="B12" s="135">
        <f t="shared" si="0"/>
        <v>2090</v>
      </c>
      <c r="C12" s="149">
        <v>1853</v>
      </c>
      <c r="D12" s="149">
        <v>237</v>
      </c>
    </row>
    <row r="13" spans="1:6" ht="27.95" customHeight="1">
      <c r="A13" s="137" t="s">
        <v>160</v>
      </c>
      <c r="B13" s="138">
        <f t="shared" si="0"/>
        <v>3088</v>
      </c>
      <c r="C13" s="151">
        <v>2656</v>
      </c>
      <c r="D13" s="151">
        <v>432</v>
      </c>
    </row>
    <row r="14" spans="1:6" ht="27.95" customHeight="1">
      <c r="A14" s="134" t="s">
        <v>159</v>
      </c>
      <c r="B14" s="135">
        <f t="shared" si="0"/>
        <v>2216</v>
      </c>
      <c r="C14" s="149">
        <v>1915</v>
      </c>
      <c r="D14" s="149">
        <v>301</v>
      </c>
    </row>
    <row r="15" spans="1:6" ht="27.95" customHeight="1">
      <c r="A15" s="137" t="s">
        <v>158</v>
      </c>
      <c r="B15" s="138">
        <f t="shared" si="0"/>
        <v>1566</v>
      </c>
      <c r="C15" s="151">
        <v>1425</v>
      </c>
      <c r="D15" s="151">
        <v>141</v>
      </c>
    </row>
    <row r="16" spans="1:6" ht="27.95" customHeight="1">
      <c r="A16" s="134" t="s">
        <v>157</v>
      </c>
      <c r="B16" s="135">
        <f t="shared" si="0"/>
        <v>1741</v>
      </c>
      <c r="C16" s="149">
        <v>1536</v>
      </c>
      <c r="D16" s="149">
        <v>205</v>
      </c>
    </row>
    <row r="17" spans="1:4" ht="27.95" customHeight="1">
      <c r="A17" s="137" t="s">
        <v>156</v>
      </c>
      <c r="B17" s="138">
        <f t="shared" si="0"/>
        <v>1735</v>
      </c>
      <c r="C17" s="151">
        <v>1544</v>
      </c>
      <c r="D17" s="151">
        <v>191</v>
      </c>
    </row>
    <row r="18" spans="1:4" ht="27.95" customHeight="1">
      <c r="A18" s="134" t="s">
        <v>155</v>
      </c>
      <c r="B18" s="135">
        <f t="shared" si="0"/>
        <v>2444</v>
      </c>
      <c r="C18" s="149">
        <v>2224</v>
      </c>
      <c r="D18" s="149">
        <v>220</v>
      </c>
    </row>
    <row r="19" spans="1:4" ht="27.95" customHeight="1">
      <c r="A19" s="133"/>
      <c r="B19" s="380"/>
      <c r="C19" s="381"/>
      <c r="D19" s="381"/>
    </row>
  </sheetData>
  <mergeCells count="4">
    <mergeCell ref="A2:D3"/>
    <mergeCell ref="A4:A5"/>
    <mergeCell ref="B4:B5"/>
    <mergeCell ref="C4:D4"/>
  </mergeCells>
  <hyperlinks>
    <hyperlink ref="F9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5" orientation="landscape" r:id="rId1"/>
  <headerFooter>
    <oddFooter xml:space="preserve">&amp;L&amp;"Arial,Normal"&amp;9INSTITUTO NACIONAL DE ESTADÍSTICA Y CENSOS (INEC), ESTADÍSTICAS DE TRANSPORTE 2013&amp;"Courier,Normal"&amp;12
&amp;"Arial,Normal"&amp;8Fuente: Ferrocarriles del Estado&amp;"Courier,Normal"&amp;12
&amp;C
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0"/>
  <sheetViews>
    <sheetView showGridLines="0" view="pageBreakPreview" zoomScale="70" zoomScaleNormal="100" zoomScaleSheetLayoutView="70" workbookViewId="0">
      <selection activeCell="C5" sqref="C5:F5"/>
    </sheetView>
  </sheetViews>
  <sheetFormatPr baseColWidth="10" defaultRowHeight="15"/>
  <cols>
    <col min="1" max="4" width="32.88671875" customWidth="1"/>
  </cols>
  <sheetData>
    <row r="1" spans="1:6" ht="92.25" customHeight="1"/>
    <row r="2" spans="1:6" ht="32.1" customHeight="1">
      <c r="A2" s="540" t="s">
        <v>501</v>
      </c>
      <c r="B2" s="540"/>
      <c r="C2" s="540"/>
      <c r="D2" s="540"/>
    </row>
    <row r="3" spans="1:6" ht="32.1" customHeight="1" thickBot="1">
      <c r="A3" s="538"/>
      <c r="B3" s="538"/>
      <c r="C3" s="538"/>
      <c r="D3" s="538"/>
    </row>
    <row r="4" spans="1:6" ht="32.1" customHeight="1" thickTop="1" thickBot="1">
      <c r="A4" s="539" t="s">
        <v>210</v>
      </c>
      <c r="B4" s="493" t="s">
        <v>376</v>
      </c>
      <c r="C4" s="493" t="s">
        <v>209</v>
      </c>
      <c r="D4" s="505"/>
    </row>
    <row r="5" spans="1:6" ht="32.1" customHeight="1" thickTop="1" thickBot="1">
      <c r="A5" s="539"/>
      <c r="B5" s="493"/>
      <c r="C5" s="250" t="s">
        <v>208</v>
      </c>
      <c r="D5" s="251" t="s">
        <v>207</v>
      </c>
    </row>
    <row r="6" spans="1:6" s="10" customFormat="1" ht="32.1" customHeight="1" thickTop="1">
      <c r="A6" s="134"/>
      <c r="B6" s="134"/>
      <c r="C6" s="134"/>
      <c r="D6" s="134"/>
    </row>
    <row r="7" spans="1:6" s="209" customFormat="1" ht="27.95" customHeight="1">
      <c r="A7" s="353" t="s">
        <v>1</v>
      </c>
      <c r="B7" s="348">
        <f>SUM(C7:D7)</f>
        <v>65006</v>
      </c>
      <c r="C7" s="348">
        <f>SUM(C8:C19)</f>
        <v>37403</v>
      </c>
      <c r="D7" s="348">
        <f>SUM(D8:D19)</f>
        <v>27603</v>
      </c>
    </row>
    <row r="8" spans="1:6" ht="27.95" customHeight="1">
      <c r="A8" s="134" t="s">
        <v>166</v>
      </c>
      <c r="B8" s="145">
        <f t="shared" ref="B8:B19" si="0">SUM(C8:D8)</f>
        <v>3799</v>
      </c>
      <c r="C8" s="145">
        <v>2203</v>
      </c>
      <c r="D8" s="145">
        <v>1596</v>
      </c>
    </row>
    <row r="9" spans="1:6" ht="27.95" customHeight="1">
      <c r="A9" s="137" t="s">
        <v>165</v>
      </c>
      <c r="B9" s="214">
        <f t="shared" si="0"/>
        <v>4453</v>
      </c>
      <c r="C9" s="214">
        <v>3162</v>
      </c>
      <c r="D9" s="214">
        <v>1291</v>
      </c>
    </row>
    <row r="10" spans="1:6" ht="27.95" customHeight="1">
      <c r="A10" s="134" t="s">
        <v>164</v>
      </c>
      <c r="B10" s="145">
        <f t="shared" si="0"/>
        <v>5876</v>
      </c>
      <c r="C10" s="145">
        <v>2292</v>
      </c>
      <c r="D10" s="145">
        <v>3584</v>
      </c>
      <c r="F10" s="111" t="s">
        <v>354</v>
      </c>
    </row>
    <row r="11" spans="1:6" ht="27.95" customHeight="1">
      <c r="A11" s="137" t="s">
        <v>163</v>
      </c>
      <c r="B11" s="214">
        <f t="shared" si="0"/>
        <v>4008</v>
      </c>
      <c r="C11" s="214">
        <v>2525</v>
      </c>
      <c r="D11" s="214">
        <v>1483</v>
      </c>
    </row>
    <row r="12" spans="1:6" ht="27.95" customHeight="1">
      <c r="A12" s="134" t="s">
        <v>162</v>
      </c>
      <c r="B12" s="145">
        <f t="shared" si="0"/>
        <v>4638</v>
      </c>
      <c r="C12" s="145">
        <v>2602</v>
      </c>
      <c r="D12" s="145">
        <v>2036</v>
      </c>
    </row>
    <row r="13" spans="1:6" ht="27.95" customHeight="1">
      <c r="A13" s="137" t="s">
        <v>161</v>
      </c>
      <c r="B13" s="214">
        <f t="shared" si="0"/>
        <v>3842</v>
      </c>
      <c r="C13" s="214">
        <v>2574</v>
      </c>
      <c r="D13" s="214">
        <v>1268</v>
      </c>
    </row>
    <row r="14" spans="1:6" ht="27.95" customHeight="1">
      <c r="A14" s="134" t="s">
        <v>160</v>
      </c>
      <c r="B14" s="145">
        <f t="shared" si="0"/>
        <v>6996</v>
      </c>
      <c r="C14" s="145">
        <v>4169</v>
      </c>
      <c r="D14" s="145">
        <v>2827</v>
      </c>
    </row>
    <row r="15" spans="1:6" ht="27.95" customHeight="1">
      <c r="A15" s="137" t="s">
        <v>159</v>
      </c>
      <c r="B15" s="214">
        <f t="shared" si="0"/>
        <v>7389</v>
      </c>
      <c r="C15" s="214">
        <v>4729</v>
      </c>
      <c r="D15" s="214">
        <v>2660</v>
      </c>
    </row>
    <row r="16" spans="1:6" ht="27.95" customHeight="1">
      <c r="A16" s="134" t="s">
        <v>158</v>
      </c>
      <c r="B16" s="145">
        <f t="shared" si="0"/>
        <v>4419</v>
      </c>
      <c r="C16" s="145">
        <v>2386</v>
      </c>
      <c r="D16" s="145">
        <v>2033</v>
      </c>
    </row>
    <row r="17" spans="1:4" ht="27.95" customHeight="1">
      <c r="A17" s="137" t="s">
        <v>157</v>
      </c>
      <c r="B17" s="214">
        <f t="shared" si="0"/>
        <v>8619</v>
      </c>
      <c r="C17" s="214">
        <v>4925</v>
      </c>
      <c r="D17" s="214">
        <v>3694</v>
      </c>
    </row>
    <row r="18" spans="1:4" ht="27.95" customHeight="1">
      <c r="A18" s="134" t="s">
        <v>156</v>
      </c>
      <c r="B18" s="145">
        <f t="shared" si="0"/>
        <v>5886</v>
      </c>
      <c r="C18" s="145">
        <v>3093</v>
      </c>
      <c r="D18" s="145">
        <v>2793</v>
      </c>
    </row>
    <row r="19" spans="1:4" ht="27.95" customHeight="1">
      <c r="A19" s="137" t="s">
        <v>155</v>
      </c>
      <c r="B19" s="214">
        <f t="shared" si="0"/>
        <v>5081</v>
      </c>
      <c r="C19" s="214">
        <v>2743</v>
      </c>
      <c r="D19" s="214">
        <v>2338</v>
      </c>
    </row>
    <row r="20" spans="1:4" ht="15" customHeight="1">
      <c r="A20" s="127"/>
      <c r="B20" s="127"/>
      <c r="C20" s="127"/>
      <c r="D20" s="127"/>
    </row>
  </sheetData>
  <mergeCells count="4">
    <mergeCell ref="A2:D3"/>
    <mergeCell ref="A4:A5"/>
    <mergeCell ref="B4:B5"/>
    <mergeCell ref="C4:D4"/>
  </mergeCells>
  <hyperlinks>
    <hyperlink ref="F10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5" orientation="landscape" r:id="rId1"/>
  <headerFooter>
    <oddFooter xml:space="preserve">&amp;L&amp;"Arial,Normal"&amp;9INSTITUTO NACIONAL DE ESTADÍSTICA Y CENSOS (INEC), ESTADÍSTICAS DE TRANSPORTE 2013&amp;"Courier,Normal"&amp;12
&amp;"Arial,Normal"&amp;8Fuente: Ferrocarriles del Estado
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18"/>
  <sheetViews>
    <sheetView showGridLines="0" view="pageBreakPreview" zoomScale="70" zoomScaleNormal="100" zoomScaleSheetLayoutView="70" zoomScalePageLayoutView="62" workbookViewId="0">
      <selection activeCell="C5" sqref="C5:F5"/>
    </sheetView>
  </sheetViews>
  <sheetFormatPr baseColWidth="10" defaultRowHeight="15"/>
  <cols>
    <col min="1" max="1" width="17.5546875" customWidth="1"/>
    <col min="2" max="2" width="8.44140625" customWidth="1"/>
    <col min="3" max="3" width="8.5546875" customWidth="1"/>
    <col min="4" max="4" width="10.5546875" customWidth="1"/>
    <col min="5" max="5" width="8.88671875" customWidth="1"/>
    <col min="6" max="6" width="8.6640625" customWidth="1"/>
    <col min="7" max="7" width="8.33203125" customWidth="1"/>
    <col min="8" max="8" width="8" customWidth="1"/>
    <col min="9" max="9" width="7.6640625" customWidth="1"/>
    <col min="10" max="10" width="9.44140625" customWidth="1"/>
    <col min="11" max="11" width="12.33203125" customWidth="1"/>
    <col min="12" max="12" width="10.44140625" customWidth="1"/>
    <col min="13" max="13" width="11.77734375" customWidth="1"/>
    <col min="14" max="14" width="10.88671875" customWidth="1"/>
    <col min="15" max="15" width="8.5546875" style="10" customWidth="1"/>
    <col min="16" max="16" width="5.21875" customWidth="1"/>
  </cols>
  <sheetData>
    <row r="1" spans="1:17" s="10" customFormat="1" ht="92.25" customHeight="1">
      <c r="A1" s="30"/>
      <c r="B1" s="30"/>
      <c r="C1" s="30"/>
      <c r="D1" s="30"/>
      <c r="E1" s="30"/>
      <c r="F1" s="30"/>
      <c r="G1" s="30"/>
      <c r="H1" s="30"/>
    </row>
    <row r="2" spans="1:17" s="10" customFormat="1" ht="32.1" customHeight="1">
      <c r="A2" s="540" t="s">
        <v>539</v>
      </c>
      <c r="B2" s="540"/>
      <c r="C2" s="540"/>
      <c r="D2" s="540"/>
      <c r="E2" s="540"/>
      <c r="F2" s="540"/>
      <c r="G2" s="540"/>
      <c r="H2" s="540"/>
      <c r="I2" s="540"/>
      <c r="J2" s="540"/>
      <c r="K2" s="540"/>
      <c r="L2" s="540"/>
      <c r="M2" s="540"/>
      <c r="N2" s="540"/>
      <c r="O2" s="83"/>
    </row>
    <row r="3" spans="1:17" s="10" customFormat="1" ht="32.1" customHeight="1" thickBot="1">
      <c r="A3" s="545"/>
      <c r="B3" s="545"/>
      <c r="C3" s="545"/>
      <c r="D3" s="545"/>
      <c r="E3" s="545"/>
      <c r="F3" s="545"/>
      <c r="G3" s="545"/>
      <c r="H3" s="545"/>
      <c r="I3" s="545"/>
      <c r="J3" s="545"/>
      <c r="K3" s="545"/>
      <c r="L3" s="545"/>
      <c r="M3" s="545"/>
      <c r="N3" s="545"/>
      <c r="O3" s="84"/>
      <c r="Q3" s="64" t="s">
        <v>354</v>
      </c>
    </row>
    <row r="4" spans="1:17" s="10" customFormat="1" ht="32.1" customHeight="1" thickTop="1" thickBot="1">
      <c r="A4" s="541" t="s">
        <v>210</v>
      </c>
      <c r="B4" s="543" t="s">
        <v>376</v>
      </c>
      <c r="C4" s="543"/>
      <c r="D4" s="543"/>
      <c r="E4" s="543"/>
      <c r="F4" s="543"/>
      <c r="G4" s="543"/>
      <c r="H4" s="543"/>
      <c r="I4" s="543"/>
      <c r="J4" s="543"/>
      <c r="K4" s="543"/>
      <c r="L4" s="543"/>
      <c r="M4" s="543"/>
      <c r="N4" s="544"/>
      <c r="O4" s="85"/>
    </row>
    <row r="5" spans="1:17" s="10" customFormat="1" ht="31.5" customHeight="1" thickTop="1" thickBot="1">
      <c r="A5" s="542"/>
      <c r="B5" s="254" t="s">
        <v>1</v>
      </c>
      <c r="C5" s="255" t="s">
        <v>166</v>
      </c>
      <c r="D5" s="255" t="s">
        <v>165</v>
      </c>
      <c r="E5" s="255" t="s">
        <v>164</v>
      </c>
      <c r="F5" s="255" t="s">
        <v>163</v>
      </c>
      <c r="G5" s="255" t="s">
        <v>162</v>
      </c>
      <c r="H5" s="255" t="s">
        <v>161</v>
      </c>
      <c r="I5" s="255" t="s">
        <v>160</v>
      </c>
      <c r="J5" s="255" t="s">
        <v>159</v>
      </c>
      <c r="K5" s="255" t="s">
        <v>158</v>
      </c>
      <c r="L5" s="255" t="s">
        <v>157</v>
      </c>
      <c r="M5" s="255" t="s">
        <v>156</v>
      </c>
      <c r="N5" s="255" t="s">
        <v>155</v>
      </c>
      <c r="O5" s="86"/>
    </row>
    <row r="6" spans="1:17" s="10" customFormat="1" ht="31.5" customHeight="1" thickTop="1">
      <c r="A6" s="133"/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86"/>
    </row>
    <row r="7" spans="1:17" s="10" customFormat="1" ht="27.95" customHeight="1">
      <c r="A7" s="126" t="s">
        <v>1</v>
      </c>
      <c r="B7" s="344">
        <f>SUM(C7:N7)</f>
        <v>138769</v>
      </c>
      <c r="C7" s="344">
        <f>SUM(C8:C17)</f>
        <v>8673</v>
      </c>
      <c r="D7" s="344">
        <f t="shared" ref="D7:N7" si="0">SUM(D8:D17)</f>
        <v>11151</v>
      </c>
      <c r="E7" s="344">
        <f t="shared" si="0"/>
        <v>12799</v>
      </c>
      <c r="F7" s="344">
        <f t="shared" si="0"/>
        <v>9412</v>
      </c>
      <c r="G7" s="344">
        <f t="shared" si="0"/>
        <v>9800</v>
      </c>
      <c r="H7" s="344">
        <f t="shared" si="0"/>
        <v>10884</v>
      </c>
      <c r="I7" s="344">
        <f t="shared" si="0"/>
        <v>16335</v>
      </c>
      <c r="J7" s="344">
        <f t="shared" si="0"/>
        <v>14780</v>
      </c>
      <c r="K7" s="344">
        <f t="shared" si="0"/>
        <v>9212</v>
      </c>
      <c r="L7" s="344">
        <f t="shared" si="0"/>
        <v>14099</v>
      </c>
      <c r="M7" s="344">
        <f t="shared" si="0"/>
        <v>10743</v>
      </c>
      <c r="N7" s="344">
        <f t="shared" si="0"/>
        <v>10881</v>
      </c>
      <c r="O7" s="87"/>
    </row>
    <row r="8" spans="1:17" s="10" customFormat="1" ht="27.95" customHeight="1">
      <c r="A8" s="133" t="s">
        <v>214</v>
      </c>
      <c r="B8" s="345">
        <f t="shared" ref="B8:B17" si="1">SUM(C8:N8)</f>
        <v>61400</v>
      </c>
      <c r="C8" s="345">
        <v>3799</v>
      </c>
      <c r="D8" s="345">
        <v>4453</v>
      </c>
      <c r="E8" s="345">
        <v>5876</v>
      </c>
      <c r="F8" s="345">
        <v>4008</v>
      </c>
      <c r="G8" s="345">
        <v>4242</v>
      </c>
      <c r="H8" s="345">
        <v>3842</v>
      </c>
      <c r="I8" s="345">
        <v>6536</v>
      </c>
      <c r="J8" s="345">
        <v>7389</v>
      </c>
      <c r="K8" s="345">
        <v>4419</v>
      </c>
      <c r="L8" s="345">
        <v>7566</v>
      </c>
      <c r="M8" s="345">
        <v>4988</v>
      </c>
      <c r="N8" s="345">
        <v>4282</v>
      </c>
      <c r="O8" s="88"/>
    </row>
    <row r="9" spans="1:17" s="10" customFormat="1" ht="27.95" customHeight="1">
      <c r="A9" s="130" t="s">
        <v>218</v>
      </c>
      <c r="B9" s="346">
        <f t="shared" si="1"/>
        <v>15795</v>
      </c>
      <c r="C9" s="346">
        <v>0</v>
      </c>
      <c r="D9" s="346">
        <v>1962</v>
      </c>
      <c r="E9" s="346">
        <v>1887</v>
      </c>
      <c r="F9" s="346">
        <v>301</v>
      </c>
      <c r="G9" s="346">
        <v>1107</v>
      </c>
      <c r="H9" s="346">
        <v>1541</v>
      </c>
      <c r="I9" s="346">
        <v>2565</v>
      </c>
      <c r="J9" s="346">
        <v>2643</v>
      </c>
      <c r="K9" s="346">
        <v>767</v>
      </c>
      <c r="L9" s="346">
        <v>1251</v>
      </c>
      <c r="M9" s="346">
        <v>767</v>
      </c>
      <c r="N9" s="346">
        <v>1004</v>
      </c>
      <c r="O9" s="89"/>
    </row>
    <row r="10" spans="1:17" s="10" customFormat="1" ht="27.95" customHeight="1">
      <c r="A10" s="133" t="s">
        <v>216</v>
      </c>
      <c r="B10" s="345">
        <f t="shared" si="1"/>
        <v>23588</v>
      </c>
      <c r="C10" s="345">
        <v>1672</v>
      </c>
      <c r="D10" s="345">
        <v>1813</v>
      </c>
      <c r="E10" s="345">
        <v>2097</v>
      </c>
      <c r="F10" s="345">
        <v>1845</v>
      </c>
      <c r="G10" s="345">
        <v>1281</v>
      </c>
      <c r="H10" s="345">
        <v>2090</v>
      </c>
      <c r="I10" s="345">
        <v>3088</v>
      </c>
      <c r="J10" s="345">
        <v>2216</v>
      </c>
      <c r="K10" s="345">
        <v>1566</v>
      </c>
      <c r="L10" s="345">
        <v>1741</v>
      </c>
      <c r="M10" s="345">
        <v>1735</v>
      </c>
      <c r="N10" s="345">
        <v>2444</v>
      </c>
      <c r="O10" s="88"/>
    </row>
    <row r="11" spans="1:17" s="10" customFormat="1" ht="27.95" customHeight="1">
      <c r="A11" s="130" t="s">
        <v>223</v>
      </c>
      <c r="B11" s="346">
        <f t="shared" si="1"/>
        <v>1524</v>
      </c>
      <c r="C11" s="346">
        <v>130</v>
      </c>
      <c r="D11" s="346">
        <v>239</v>
      </c>
      <c r="E11" s="346">
        <v>191</v>
      </c>
      <c r="F11" s="346">
        <v>153</v>
      </c>
      <c r="G11" s="346">
        <v>116</v>
      </c>
      <c r="H11" s="346">
        <v>139</v>
      </c>
      <c r="I11" s="346">
        <v>147</v>
      </c>
      <c r="J11" s="346">
        <v>125</v>
      </c>
      <c r="K11" s="346">
        <v>69</v>
      </c>
      <c r="L11" s="346">
        <v>73</v>
      </c>
      <c r="M11" s="346">
        <v>66</v>
      </c>
      <c r="N11" s="346">
        <v>76</v>
      </c>
      <c r="O11" s="88"/>
    </row>
    <row r="12" spans="1:17" s="10" customFormat="1" ht="27.95" customHeight="1">
      <c r="A12" s="133" t="s">
        <v>222</v>
      </c>
      <c r="B12" s="345">
        <f t="shared" si="1"/>
        <v>20700</v>
      </c>
      <c r="C12" s="345">
        <v>1820</v>
      </c>
      <c r="D12" s="345">
        <v>1521</v>
      </c>
      <c r="E12" s="345">
        <v>1909</v>
      </c>
      <c r="F12" s="345">
        <v>2115</v>
      </c>
      <c r="G12" s="345">
        <v>1690</v>
      </c>
      <c r="H12" s="345">
        <v>2143</v>
      </c>
      <c r="I12" s="345">
        <v>2138</v>
      </c>
      <c r="J12" s="345">
        <v>1459</v>
      </c>
      <c r="K12" s="345">
        <v>1476</v>
      </c>
      <c r="L12" s="345">
        <v>1476</v>
      </c>
      <c r="M12" s="345">
        <v>1470</v>
      </c>
      <c r="N12" s="345">
        <v>1483</v>
      </c>
      <c r="O12" s="88"/>
    </row>
    <row r="13" spans="1:17" s="10" customFormat="1" ht="27.95" customHeight="1">
      <c r="A13" s="130" t="s">
        <v>221</v>
      </c>
      <c r="B13" s="346">
        <f t="shared" si="1"/>
        <v>4673</v>
      </c>
      <c r="C13" s="346">
        <v>565</v>
      </c>
      <c r="D13" s="346">
        <v>506</v>
      </c>
      <c r="E13" s="346">
        <v>285</v>
      </c>
      <c r="F13" s="346">
        <v>438</v>
      </c>
      <c r="G13" s="346">
        <v>431</v>
      </c>
      <c r="H13" s="346">
        <v>540</v>
      </c>
      <c r="I13" s="346">
        <v>599</v>
      </c>
      <c r="J13" s="346">
        <v>392</v>
      </c>
      <c r="K13" s="346">
        <v>246</v>
      </c>
      <c r="L13" s="346">
        <v>251</v>
      </c>
      <c r="M13" s="346">
        <v>221</v>
      </c>
      <c r="N13" s="346">
        <v>199</v>
      </c>
      <c r="O13" s="88"/>
    </row>
    <row r="14" spans="1:17" s="10" customFormat="1" ht="27.95" customHeight="1">
      <c r="A14" s="133" t="s">
        <v>220</v>
      </c>
      <c r="B14" s="345">
        <f t="shared" si="1"/>
        <v>7483</v>
      </c>
      <c r="C14" s="345">
        <v>687</v>
      </c>
      <c r="D14" s="345">
        <v>657</v>
      </c>
      <c r="E14" s="345">
        <v>554</v>
      </c>
      <c r="F14" s="345">
        <v>552</v>
      </c>
      <c r="G14" s="345">
        <v>537</v>
      </c>
      <c r="H14" s="345">
        <v>589</v>
      </c>
      <c r="I14" s="345">
        <v>802</v>
      </c>
      <c r="J14" s="345">
        <v>556</v>
      </c>
      <c r="K14" s="345">
        <v>669</v>
      </c>
      <c r="L14" s="345">
        <v>688</v>
      </c>
      <c r="M14" s="345">
        <v>598</v>
      </c>
      <c r="N14" s="345">
        <v>594</v>
      </c>
      <c r="O14" s="88"/>
    </row>
    <row r="15" spans="1:17" s="10" customFormat="1" ht="27.95" customHeight="1">
      <c r="A15" s="130" t="s">
        <v>213</v>
      </c>
      <c r="B15" s="346">
        <f t="shared" si="1"/>
        <v>1285</v>
      </c>
      <c r="C15" s="346">
        <v>0</v>
      </c>
      <c r="D15" s="346">
        <v>0</v>
      </c>
      <c r="E15" s="346">
        <v>0</v>
      </c>
      <c r="F15" s="346">
        <v>0</v>
      </c>
      <c r="G15" s="346">
        <v>0</v>
      </c>
      <c r="H15" s="346">
        <v>0</v>
      </c>
      <c r="I15" s="346">
        <v>0</v>
      </c>
      <c r="J15" s="346">
        <v>0</v>
      </c>
      <c r="K15" s="346">
        <v>0</v>
      </c>
      <c r="L15" s="346">
        <v>625</v>
      </c>
      <c r="M15" s="346">
        <v>452</v>
      </c>
      <c r="N15" s="346">
        <v>208</v>
      </c>
      <c r="O15" s="88"/>
    </row>
    <row r="16" spans="1:17" s="10" customFormat="1" ht="27.95" customHeight="1">
      <c r="A16" s="133" t="s">
        <v>212</v>
      </c>
      <c r="B16" s="345">
        <f t="shared" si="1"/>
        <v>1029</v>
      </c>
      <c r="C16" s="345">
        <v>0</v>
      </c>
      <c r="D16" s="345">
        <v>0</v>
      </c>
      <c r="E16" s="345">
        <v>0</v>
      </c>
      <c r="F16" s="345">
        <v>0</v>
      </c>
      <c r="G16" s="345">
        <v>0</v>
      </c>
      <c r="H16" s="345">
        <v>0</v>
      </c>
      <c r="I16" s="345">
        <v>0</v>
      </c>
      <c r="J16" s="345">
        <v>0</v>
      </c>
      <c r="K16" s="345">
        <v>0</v>
      </c>
      <c r="L16" s="345">
        <v>428</v>
      </c>
      <c r="M16" s="345">
        <v>236</v>
      </c>
      <c r="N16" s="345">
        <v>365</v>
      </c>
      <c r="O16" s="88"/>
    </row>
    <row r="17" spans="1:15" s="44" customFormat="1" ht="27.95" customHeight="1">
      <c r="A17" s="130" t="s">
        <v>211</v>
      </c>
      <c r="B17" s="346">
        <f t="shared" si="1"/>
        <v>1292</v>
      </c>
      <c r="C17" s="346">
        <v>0</v>
      </c>
      <c r="D17" s="346">
        <v>0</v>
      </c>
      <c r="E17" s="346">
        <v>0</v>
      </c>
      <c r="F17" s="346">
        <v>0</v>
      </c>
      <c r="G17" s="346">
        <v>396</v>
      </c>
      <c r="H17" s="346">
        <v>0</v>
      </c>
      <c r="I17" s="346">
        <v>460</v>
      </c>
      <c r="J17" s="346">
        <v>0</v>
      </c>
      <c r="K17" s="346">
        <v>0</v>
      </c>
      <c r="L17" s="346">
        <v>0</v>
      </c>
      <c r="M17" s="346">
        <v>210</v>
      </c>
      <c r="N17" s="346">
        <v>226</v>
      </c>
      <c r="O17" s="89"/>
    </row>
    <row r="18" spans="1:15" s="44" customFormat="1" ht="27.95" customHeight="1">
      <c r="A18" s="133"/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89"/>
    </row>
  </sheetData>
  <mergeCells count="3">
    <mergeCell ref="A4:A5"/>
    <mergeCell ref="B4:N4"/>
    <mergeCell ref="A2:N3"/>
  </mergeCells>
  <hyperlinks>
    <hyperlink ref="Q3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0" orientation="landscape" r:id="rId1"/>
  <headerFooter>
    <oddFooter xml:space="preserve">&amp;L&amp;"Arial,Normal"&amp;9INSTITUTO NACIONAL DE ESTADÍSTICA Y CENSOS (INEC), ESTADÍSTICAS DE TRANSPORTE 2013&amp;"Courier,Normal"&amp;12
&amp;"Arial,Normal"&amp;8Fuente: Ferrocarriles del Estado&amp;"Courier,Normal"&amp;12
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showGridLines="0" view="pageBreakPreview" zoomScale="70" zoomScaleNormal="90" zoomScaleSheetLayoutView="70" zoomScalePageLayoutView="59" workbookViewId="0">
      <selection activeCell="C4" sqref="C4:I5"/>
    </sheetView>
  </sheetViews>
  <sheetFormatPr baseColWidth="10" defaultColWidth="13.77734375" defaultRowHeight="15.75"/>
  <cols>
    <col min="1" max="1" width="24.109375" style="30" customWidth="1"/>
    <col min="2" max="3" width="11" style="30" customWidth="1"/>
    <col min="4" max="4" width="12.33203125" style="30" customWidth="1"/>
    <col min="5" max="5" width="13.44140625" style="30" customWidth="1"/>
    <col min="6" max="7" width="10.5546875" style="30" customWidth="1"/>
    <col min="8" max="8" width="12.33203125" style="30" customWidth="1"/>
    <col min="9" max="9" width="12.77734375" style="30" customWidth="1"/>
    <col min="10" max="10" width="13.44140625" style="30" customWidth="1"/>
    <col min="11" max="11" width="3.109375" style="30" customWidth="1"/>
    <col min="12" max="12" width="7.77734375" style="10" customWidth="1"/>
    <col min="13" max="13" width="4.21875" style="10" customWidth="1"/>
    <col min="14" max="14" width="11.77734375" style="10" customWidth="1"/>
    <col min="15" max="15" width="4.88671875" style="10" customWidth="1"/>
    <col min="16" max="16384" width="13.77734375" style="10"/>
  </cols>
  <sheetData>
    <row r="1" spans="1:16" ht="92.25" customHeight="1"/>
    <row r="2" spans="1:16" ht="36" customHeight="1">
      <c r="A2" s="537" t="s">
        <v>517</v>
      </c>
      <c r="B2" s="537"/>
      <c r="C2" s="537"/>
      <c r="D2" s="537"/>
      <c r="E2" s="537"/>
      <c r="F2" s="537"/>
      <c r="G2" s="537"/>
      <c r="H2" s="537"/>
      <c r="I2" s="537"/>
      <c r="J2" s="537"/>
      <c r="K2" s="33"/>
    </row>
    <row r="3" spans="1:16" ht="36.75" customHeight="1" thickBot="1">
      <c r="A3" s="537"/>
      <c r="B3" s="537"/>
      <c r="C3" s="537"/>
      <c r="D3" s="537"/>
      <c r="E3" s="537"/>
      <c r="F3" s="537"/>
      <c r="G3" s="537"/>
      <c r="H3" s="537"/>
      <c r="I3" s="537"/>
      <c r="J3" s="537"/>
      <c r="K3" s="33"/>
    </row>
    <row r="4" spans="1:16" ht="32.1" customHeight="1" thickTop="1" thickBot="1">
      <c r="A4" s="550" t="s">
        <v>419</v>
      </c>
      <c r="B4" s="546" t="s">
        <v>225</v>
      </c>
      <c r="C4" s="547"/>
      <c r="D4" s="547"/>
      <c r="E4" s="547"/>
      <c r="F4" s="548" t="s">
        <v>226</v>
      </c>
      <c r="G4" s="549"/>
      <c r="H4" s="549"/>
      <c r="I4" s="549"/>
      <c r="J4" s="549"/>
      <c r="K4" s="34"/>
      <c r="L4" s="2"/>
    </row>
    <row r="5" spans="1:16" ht="32.1" customHeight="1" thickTop="1">
      <c r="A5" s="551"/>
      <c r="B5" s="553" t="s">
        <v>1</v>
      </c>
      <c r="C5" s="553" t="s">
        <v>227</v>
      </c>
      <c r="D5" s="553" t="s">
        <v>228</v>
      </c>
      <c r="E5" s="553" t="s">
        <v>14</v>
      </c>
      <c r="F5" s="553" t="s">
        <v>1</v>
      </c>
      <c r="G5" s="553" t="s">
        <v>227</v>
      </c>
      <c r="H5" s="553" t="s">
        <v>228</v>
      </c>
      <c r="I5" s="553" t="s">
        <v>400</v>
      </c>
      <c r="J5" s="553" t="s">
        <v>14</v>
      </c>
      <c r="K5" s="35"/>
      <c r="L5" s="2"/>
    </row>
    <row r="6" spans="1:16" ht="32.1" customHeight="1" thickBot="1">
      <c r="A6" s="552"/>
      <c r="B6" s="555"/>
      <c r="C6" s="555"/>
      <c r="D6" s="555"/>
      <c r="E6" s="555"/>
      <c r="F6" s="554"/>
      <c r="G6" s="554"/>
      <c r="H6" s="554"/>
      <c r="I6" s="554"/>
      <c r="J6" s="554"/>
      <c r="K6" s="34"/>
      <c r="L6" s="2"/>
    </row>
    <row r="7" spans="1:16" ht="27.95" customHeight="1" thickTop="1">
      <c r="A7" s="133"/>
      <c r="B7" s="133"/>
      <c r="C7" s="133"/>
      <c r="D7" s="133"/>
      <c r="E7" s="133"/>
      <c r="F7" s="133"/>
      <c r="G7" s="133"/>
      <c r="H7" s="133"/>
      <c r="I7" s="133"/>
      <c r="J7" s="133"/>
      <c r="K7" s="34"/>
      <c r="L7" s="2"/>
    </row>
    <row r="8" spans="1:16" ht="27.95" customHeight="1">
      <c r="A8" s="126" t="s">
        <v>229</v>
      </c>
      <c r="B8" s="309">
        <f>SUM(C8:E8)</f>
        <v>1845033</v>
      </c>
      <c r="C8" s="309">
        <f>SUM(C10:C50)</f>
        <v>1079183</v>
      </c>
      <c r="D8" s="309">
        <f t="shared" ref="D8:J8" si="0">SUM(D10:D50)</f>
        <v>756042</v>
      </c>
      <c r="E8" s="309">
        <f t="shared" si="0"/>
        <v>9808</v>
      </c>
      <c r="F8" s="309">
        <f>SUM(G8:J8)</f>
        <v>1756923</v>
      </c>
      <c r="G8" s="309">
        <f t="shared" si="0"/>
        <v>964944</v>
      </c>
      <c r="H8" s="309">
        <f t="shared" si="0"/>
        <v>781756</v>
      </c>
      <c r="I8" s="309">
        <f t="shared" si="0"/>
        <v>238</v>
      </c>
      <c r="J8" s="309">
        <f t="shared" si="0"/>
        <v>9985</v>
      </c>
      <c r="K8" s="36"/>
      <c r="L8" s="64" t="s">
        <v>354</v>
      </c>
      <c r="N8" s="82"/>
      <c r="O8" s="82"/>
    </row>
    <row r="9" spans="1:16" ht="27.95" customHeight="1">
      <c r="A9" s="133" t="s">
        <v>148</v>
      </c>
      <c r="B9" s="299"/>
      <c r="C9" s="299"/>
      <c r="D9" s="299"/>
      <c r="E9" s="299"/>
      <c r="F9" s="299"/>
      <c r="G9" s="299"/>
      <c r="H9" s="299"/>
      <c r="I9" s="299"/>
      <c r="J9" s="299"/>
      <c r="K9" s="36"/>
    </row>
    <row r="10" spans="1:16" ht="27.95" customHeight="1">
      <c r="A10" s="130" t="s">
        <v>378</v>
      </c>
      <c r="B10" s="213">
        <v>94813</v>
      </c>
      <c r="C10" s="213">
        <v>57845</v>
      </c>
      <c r="D10" s="213">
        <v>36968</v>
      </c>
      <c r="E10" s="213">
        <v>0</v>
      </c>
      <c r="F10" s="213">
        <v>87316</v>
      </c>
      <c r="G10" s="213">
        <v>47818</v>
      </c>
      <c r="H10" s="213">
        <v>39498</v>
      </c>
      <c r="I10" s="213">
        <v>0</v>
      </c>
      <c r="J10" s="213">
        <v>0</v>
      </c>
      <c r="K10" s="36"/>
      <c r="L10" s="82"/>
      <c r="M10" s="82"/>
      <c r="N10" s="82"/>
    </row>
    <row r="11" spans="1:16" ht="27.95" customHeight="1">
      <c r="A11" s="133" t="s">
        <v>379</v>
      </c>
      <c r="B11" s="299">
        <v>160</v>
      </c>
      <c r="C11" s="299">
        <v>160</v>
      </c>
      <c r="D11" s="299">
        <v>0</v>
      </c>
      <c r="E11" s="299">
        <v>0</v>
      </c>
      <c r="F11" s="299">
        <v>134</v>
      </c>
      <c r="G11" s="299">
        <v>134</v>
      </c>
      <c r="H11" s="299">
        <v>0</v>
      </c>
      <c r="I11" s="299">
        <v>0</v>
      </c>
      <c r="J11" s="299">
        <v>0</v>
      </c>
      <c r="K11" s="36"/>
      <c r="L11" s="82"/>
      <c r="M11" s="82"/>
      <c r="N11" s="82"/>
    </row>
    <row r="12" spans="1:16" ht="27.95" customHeight="1">
      <c r="A12" s="130" t="s">
        <v>380</v>
      </c>
      <c r="B12" s="213">
        <v>0</v>
      </c>
      <c r="C12" s="213">
        <v>0</v>
      </c>
      <c r="D12" s="213">
        <v>0</v>
      </c>
      <c r="E12" s="213">
        <v>0</v>
      </c>
      <c r="F12" s="213">
        <v>160</v>
      </c>
      <c r="G12" s="213">
        <v>160</v>
      </c>
      <c r="H12" s="213">
        <v>0</v>
      </c>
      <c r="I12" s="213">
        <v>0</v>
      </c>
      <c r="J12" s="213">
        <v>0</v>
      </c>
      <c r="K12" s="36"/>
      <c r="L12" s="82"/>
      <c r="M12" s="82"/>
      <c r="N12" s="82"/>
      <c r="O12" s="82"/>
      <c r="P12" s="82"/>
    </row>
    <row r="13" spans="1:16" ht="27.95" customHeight="1">
      <c r="A13" s="133" t="s">
        <v>230</v>
      </c>
      <c r="B13" s="299">
        <v>45848</v>
      </c>
      <c r="C13" s="299">
        <v>45848</v>
      </c>
      <c r="D13" s="299">
        <v>0</v>
      </c>
      <c r="E13" s="299">
        <v>0</v>
      </c>
      <c r="F13" s="299">
        <v>46130</v>
      </c>
      <c r="G13" s="299">
        <v>46130</v>
      </c>
      <c r="H13" s="299">
        <v>0</v>
      </c>
      <c r="I13" s="299">
        <v>0</v>
      </c>
      <c r="J13" s="299">
        <v>0</v>
      </c>
      <c r="K13" s="36"/>
      <c r="L13" s="82"/>
      <c r="M13" s="82"/>
      <c r="N13" s="82"/>
    </row>
    <row r="14" spans="1:16" ht="27.95" customHeight="1">
      <c r="A14" s="130" t="s">
        <v>381</v>
      </c>
      <c r="B14" s="213">
        <v>69</v>
      </c>
      <c r="C14" s="213">
        <v>69</v>
      </c>
      <c r="D14" s="213">
        <v>0</v>
      </c>
      <c r="E14" s="213">
        <v>0</v>
      </c>
      <c r="F14" s="213">
        <v>0</v>
      </c>
      <c r="G14" s="213">
        <v>0</v>
      </c>
      <c r="H14" s="213">
        <v>0</v>
      </c>
      <c r="I14" s="213">
        <v>0</v>
      </c>
      <c r="J14" s="213">
        <v>0</v>
      </c>
      <c r="K14" s="36"/>
      <c r="L14" s="82"/>
      <c r="M14" s="82"/>
      <c r="N14" s="82"/>
    </row>
    <row r="15" spans="1:16" ht="27.95" customHeight="1">
      <c r="A15" s="133" t="s">
        <v>382</v>
      </c>
      <c r="B15" s="299">
        <v>58</v>
      </c>
      <c r="C15" s="299">
        <v>0</v>
      </c>
      <c r="D15" s="299">
        <v>58</v>
      </c>
      <c r="E15" s="299">
        <v>0</v>
      </c>
      <c r="F15" s="299">
        <v>0</v>
      </c>
      <c r="G15" s="299">
        <v>0</v>
      </c>
      <c r="H15" s="299">
        <v>0</v>
      </c>
      <c r="I15" s="299">
        <v>0</v>
      </c>
      <c r="J15" s="299">
        <v>0</v>
      </c>
      <c r="K15" s="36"/>
      <c r="L15" s="82"/>
      <c r="M15" s="82"/>
      <c r="N15" s="82"/>
    </row>
    <row r="16" spans="1:16" ht="27.95" customHeight="1">
      <c r="A16" s="130" t="s">
        <v>383</v>
      </c>
      <c r="B16" s="213">
        <v>154</v>
      </c>
      <c r="C16" s="213">
        <v>154</v>
      </c>
      <c r="D16" s="213">
        <v>0</v>
      </c>
      <c r="E16" s="213">
        <v>0</v>
      </c>
      <c r="F16" s="213">
        <v>309</v>
      </c>
      <c r="G16" s="213">
        <v>309</v>
      </c>
      <c r="H16" s="213">
        <v>0</v>
      </c>
      <c r="I16" s="213">
        <v>0</v>
      </c>
      <c r="J16" s="213">
        <v>0</v>
      </c>
      <c r="K16" s="36"/>
      <c r="L16" s="82"/>
      <c r="M16" s="82"/>
      <c r="N16" s="82"/>
    </row>
    <row r="17" spans="1:14" ht="27.95" customHeight="1">
      <c r="A17" s="133" t="s">
        <v>384</v>
      </c>
      <c r="B17" s="299">
        <v>311000</v>
      </c>
      <c r="C17" s="299">
        <v>210254</v>
      </c>
      <c r="D17" s="299">
        <v>100746</v>
      </c>
      <c r="E17" s="299">
        <v>0</v>
      </c>
      <c r="F17" s="299">
        <v>287097</v>
      </c>
      <c r="G17" s="299">
        <v>190717</v>
      </c>
      <c r="H17" s="299">
        <v>96380</v>
      </c>
      <c r="I17" s="299">
        <v>0</v>
      </c>
      <c r="J17" s="299">
        <v>0</v>
      </c>
      <c r="K17" s="36"/>
      <c r="L17" s="82"/>
      <c r="M17" s="82"/>
      <c r="N17" s="82"/>
    </row>
    <row r="18" spans="1:14" ht="27.95" customHeight="1">
      <c r="A18" s="130" t="s">
        <v>231</v>
      </c>
      <c r="B18" s="213">
        <v>56960</v>
      </c>
      <c r="C18" s="213">
        <v>39562</v>
      </c>
      <c r="D18" s="213">
        <v>17398</v>
      </c>
      <c r="E18" s="213">
        <v>0</v>
      </c>
      <c r="F18" s="213">
        <v>57330</v>
      </c>
      <c r="G18" s="213">
        <v>34267</v>
      </c>
      <c r="H18" s="213">
        <v>23063</v>
      </c>
      <c r="I18" s="213">
        <v>0</v>
      </c>
      <c r="J18" s="213">
        <v>0</v>
      </c>
      <c r="K18" s="36"/>
      <c r="L18" s="82"/>
      <c r="M18" s="82"/>
      <c r="N18" s="82"/>
    </row>
    <row r="19" spans="1:14" ht="27.95" customHeight="1">
      <c r="A19" s="133" t="s">
        <v>232</v>
      </c>
      <c r="B19" s="299">
        <v>43001</v>
      </c>
      <c r="C19" s="299">
        <v>13635</v>
      </c>
      <c r="D19" s="299">
        <v>19558</v>
      </c>
      <c r="E19" s="299">
        <v>9808</v>
      </c>
      <c r="F19" s="299">
        <v>35542</v>
      </c>
      <c r="G19" s="299">
        <v>8698</v>
      </c>
      <c r="H19" s="299">
        <v>16859</v>
      </c>
      <c r="I19" s="299">
        <v>0</v>
      </c>
      <c r="J19" s="299">
        <v>9985</v>
      </c>
      <c r="K19" s="36"/>
      <c r="L19" s="82"/>
      <c r="M19" s="82"/>
      <c r="N19" s="82"/>
    </row>
    <row r="20" spans="1:14" ht="27.95" customHeight="1">
      <c r="A20" s="130" t="s">
        <v>247</v>
      </c>
      <c r="B20" s="213">
        <v>813</v>
      </c>
      <c r="C20" s="213">
        <v>701</v>
      </c>
      <c r="D20" s="213">
        <v>112</v>
      </c>
      <c r="E20" s="213">
        <v>0</v>
      </c>
      <c r="F20" s="213">
        <v>938</v>
      </c>
      <c r="G20" s="213">
        <v>859</v>
      </c>
      <c r="H20" s="213">
        <v>79</v>
      </c>
      <c r="I20" s="213">
        <v>0</v>
      </c>
      <c r="J20" s="213">
        <v>0</v>
      </c>
      <c r="K20" s="36"/>
      <c r="L20" s="82"/>
      <c r="M20" s="82"/>
      <c r="N20" s="82"/>
    </row>
    <row r="21" spans="1:14" ht="27.95" customHeight="1">
      <c r="A21" s="133" t="s">
        <v>233</v>
      </c>
      <c r="B21" s="299">
        <v>17360</v>
      </c>
      <c r="C21" s="299">
        <v>17360</v>
      </c>
      <c r="D21" s="299">
        <v>0</v>
      </c>
      <c r="E21" s="299">
        <v>0</v>
      </c>
      <c r="F21" s="299">
        <v>32315</v>
      </c>
      <c r="G21" s="299">
        <v>32224</v>
      </c>
      <c r="H21" s="299">
        <v>91</v>
      </c>
      <c r="I21" s="299">
        <v>0</v>
      </c>
      <c r="J21" s="299">
        <v>0</v>
      </c>
      <c r="K21" s="36"/>
      <c r="L21" s="82"/>
      <c r="M21" s="82"/>
      <c r="N21" s="82"/>
    </row>
    <row r="22" spans="1:14" ht="27.95" customHeight="1">
      <c r="A22" s="130" t="s">
        <v>248</v>
      </c>
      <c r="B22" s="213">
        <v>352</v>
      </c>
      <c r="C22" s="213">
        <v>156</v>
      </c>
      <c r="D22" s="213">
        <v>196</v>
      </c>
      <c r="E22" s="213">
        <v>0</v>
      </c>
      <c r="F22" s="213">
        <v>241</v>
      </c>
      <c r="G22" s="213">
        <v>43</v>
      </c>
      <c r="H22" s="213">
        <v>198</v>
      </c>
      <c r="I22" s="213">
        <v>0</v>
      </c>
      <c r="J22" s="213">
        <v>0</v>
      </c>
      <c r="K22" s="36"/>
      <c r="L22" s="82"/>
      <c r="M22" s="82"/>
      <c r="N22" s="82"/>
    </row>
    <row r="23" spans="1:14" ht="27.95" customHeight="1">
      <c r="A23" s="133" t="s">
        <v>249</v>
      </c>
      <c r="B23" s="299">
        <v>922</v>
      </c>
      <c r="C23" s="299">
        <v>922</v>
      </c>
      <c r="D23" s="299">
        <v>0</v>
      </c>
      <c r="E23" s="299">
        <v>0</v>
      </c>
      <c r="F23" s="299">
        <v>711</v>
      </c>
      <c r="G23" s="299">
        <v>711</v>
      </c>
      <c r="H23" s="299">
        <v>0</v>
      </c>
      <c r="I23" s="299">
        <v>0</v>
      </c>
      <c r="J23" s="299">
        <v>0</v>
      </c>
      <c r="K23" s="36"/>
      <c r="L23" s="82"/>
      <c r="M23" s="82"/>
      <c r="N23" s="82"/>
    </row>
    <row r="24" spans="1:14" ht="27.95" customHeight="1">
      <c r="A24" s="130" t="s">
        <v>385</v>
      </c>
      <c r="B24" s="213">
        <v>48216</v>
      </c>
      <c r="C24" s="213">
        <v>28182</v>
      </c>
      <c r="D24" s="213">
        <v>20034</v>
      </c>
      <c r="E24" s="213">
        <v>0</v>
      </c>
      <c r="F24" s="213">
        <v>46493</v>
      </c>
      <c r="G24" s="213">
        <v>25644</v>
      </c>
      <c r="H24" s="213">
        <v>20849</v>
      </c>
      <c r="I24" s="213">
        <v>0</v>
      </c>
      <c r="J24" s="213">
        <v>0</v>
      </c>
      <c r="K24" s="36"/>
      <c r="L24" s="82"/>
      <c r="M24" s="82"/>
      <c r="N24" s="82"/>
    </row>
    <row r="25" spans="1:14" ht="27.95" customHeight="1">
      <c r="A25" s="133" t="s">
        <v>251</v>
      </c>
      <c r="B25" s="299">
        <v>256</v>
      </c>
      <c r="C25" s="299">
        <v>132</v>
      </c>
      <c r="D25" s="299">
        <v>124</v>
      </c>
      <c r="E25" s="299">
        <v>0</v>
      </c>
      <c r="F25" s="299">
        <v>0</v>
      </c>
      <c r="G25" s="299">
        <v>0</v>
      </c>
      <c r="H25" s="299">
        <v>0</v>
      </c>
      <c r="I25" s="299">
        <v>0</v>
      </c>
      <c r="J25" s="299">
        <v>0</v>
      </c>
      <c r="K25" s="36"/>
      <c r="L25" s="82"/>
      <c r="M25" s="82"/>
      <c r="N25" s="82"/>
    </row>
    <row r="26" spans="1:14" ht="27.95" customHeight="1">
      <c r="A26" s="130" t="s">
        <v>252</v>
      </c>
      <c r="B26" s="213">
        <v>15</v>
      </c>
      <c r="C26" s="213">
        <v>15</v>
      </c>
      <c r="D26" s="213">
        <v>0</v>
      </c>
      <c r="E26" s="213">
        <v>0</v>
      </c>
      <c r="F26" s="213">
        <v>0</v>
      </c>
      <c r="G26" s="213">
        <v>0</v>
      </c>
      <c r="H26" s="213">
        <v>0</v>
      </c>
      <c r="I26" s="213">
        <v>0</v>
      </c>
      <c r="J26" s="213">
        <v>0</v>
      </c>
      <c r="K26" s="36"/>
      <c r="L26" s="82"/>
      <c r="M26" s="82"/>
      <c r="N26" s="82"/>
    </row>
    <row r="27" spans="1:14" ht="27.95" customHeight="1">
      <c r="A27" s="133" t="s">
        <v>234</v>
      </c>
      <c r="B27" s="299">
        <v>12307</v>
      </c>
      <c r="C27" s="299">
        <v>12307</v>
      </c>
      <c r="D27" s="299">
        <v>0</v>
      </c>
      <c r="E27" s="299">
        <v>0</v>
      </c>
      <c r="F27" s="299">
        <v>10950</v>
      </c>
      <c r="G27" s="299">
        <v>10950</v>
      </c>
      <c r="H27" s="299">
        <v>0</v>
      </c>
      <c r="I27" s="299">
        <v>0</v>
      </c>
      <c r="J27" s="299">
        <v>0</v>
      </c>
      <c r="K27" s="36"/>
      <c r="L27" s="82"/>
      <c r="M27" s="82"/>
      <c r="N27" s="82"/>
    </row>
    <row r="28" spans="1:14" ht="27.95" customHeight="1">
      <c r="A28" s="130" t="s">
        <v>386</v>
      </c>
      <c r="B28" s="213">
        <v>561</v>
      </c>
      <c r="C28" s="213">
        <v>561</v>
      </c>
      <c r="D28" s="213">
        <v>0</v>
      </c>
      <c r="E28" s="213">
        <v>0</v>
      </c>
      <c r="F28" s="213">
        <v>583</v>
      </c>
      <c r="G28" s="213">
        <v>583</v>
      </c>
      <c r="H28" s="213">
        <v>0</v>
      </c>
      <c r="I28" s="213">
        <v>0</v>
      </c>
      <c r="J28" s="213">
        <v>0</v>
      </c>
      <c r="K28" s="10"/>
    </row>
    <row r="29" spans="1:14" ht="27.95" customHeight="1">
      <c r="A29" s="133" t="s">
        <v>235</v>
      </c>
      <c r="B29" s="299">
        <v>42519</v>
      </c>
      <c r="C29" s="299">
        <v>42519</v>
      </c>
      <c r="D29" s="299">
        <v>0</v>
      </c>
      <c r="E29" s="299">
        <v>0</v>
      </c>
      <c r="F29" s="299">
        <v>41218</v>
      </c>
      <c r="G29" s="299">
        <v>41218</v>
      </c>
      <c r="H29" s="299">
        <v>0</v>
      </c>
      <c r="I29" s="299">
        <v>0</v>
      </c>
      <c r="J29" s="299">
        <v>0</v>
      </c>
      <c r="K29" s="10"/>
    </row>
    <row r="30" spans="1:14" ht="27.95" customHeight="1">
      <c r="A30" s="130" t="s">
        <v>387</v>
      </c>
      <c r="B30" s="213">
        <v>44</v>
      </c>
      <c r="C30" s="213">
        <v>0</v>
      </c>
      <c r="D30" s="213">
        <v>44</v>
      </c>
      <c r="E30" s="213">
        <v>0</v>
      </c>
      <c r="F30" s="213">
        <v>137</v>
      </c>
      <c r="G30" s="213">
        <v>111</v>
      </c>
      <c r="H30" s="213">
        <v>0</v>
      </c>
      <c r="I30" s="213">
        <v>26</v>
      </c>
      <c r="J30" s="213">
        <v>0</v>
      </c>
      <c r="K30" s="10"/>
    </row>
    <row r="31" spans="1:14" ht="27.95" customHeight="1">
      <c r="A31" s="133" t="s">
        <v>236</v>
      </c>
      <c r="B31" s="299">
        <v>209647</v>
      </c>
      <c r="C31" s="299">
        <v>132769</v>
      </c>
      <c r="D31" s="299">
        <v>76878</v>
      </c>
      <c r="E31" s="299">
        <v>0</v>
      </c>
      <c r="F31" s="299">
        <v>191942</v>
      </c>
      <c r="G31" s="299">
        <v>117138</v>
      </c>
      <c r="H31" s="299">
        <v>74804</v>
      </c>
      <c r="I31" s="299">
        <v>0</v>
      </c>
      <c r="J31" s="299">
        <v>0</v>
      </c>
      <c r="K31" s="10"/>
    </row>
    <row r="32" spans="1:14" ht="27.95" customHeight="1">
      <c r="A32" s="130" t="s">
        <v>237</v>
      </c>
      <c r="B32" s="213">
        <v>168294</v>
      </c>
      <c r="C32" s="213">
        <v>94155</v>
      </c>
      <c r="D32" s="213">
        <v>74139</v>
      </c>
      <c r="E32" s="213">
        <v>0</v>
      </c>
      <c r="F32" s="213">
        <v>140622</v>
      </c>
      <c r="G32" s="213">
        <v>60371</v>
      </c>
      <c r="H32" s="213">
        <v>80251</v>
      </c>
      <c r="I32" s="213">
        <v>0</v>
      </c>
      <c r="J32" s="213">
        <v>0</v>
      </c>
      <c r="K32" s="10"/>
    </row>
    <row r="33" spans="1:11" ht="27.95" customHeight="1">
      <c r="A33" s="133" t="s">
        <v>254</v>
      </c>
      <c r="B33" s="299">
        <v>34238</v>
      </c>
      <c r="C33" s="299">
        <v>34238</v>
      </c>
      <c r="D33" s="299">
        <v>0</v>
      </c>
      <c r="E33" s="299">
        <v>0</v>
      </c>
      <c r="F33" s="299">
        <v>23540</v>
      </c>
      <c r="G33" s="299">
        <v>23540</v>
      </c>
      <c r="H33" s="299">
        <v>0</v>
      </c>
      <c r="I33" s="299">
        <v>0</v>
      </c>
      <c r="J33" s="299">
        <v>0</v>
      </c>
      <c r="K33" s="10"/>
    </row>
    <row r="34" spans="1:11" ht="27.95" customHeight="1">
      <c r="A34" s="130" t="s">
        <v>388</v>
      </c>
      <c r="B34" s="213">
        <v>2383</v>
      </c>
      <c r="C34" s="213">
        <v>2383</v>
      </c>
      <c r="D34" s="213">
        <v>0</v>
      </c>
      <c r="E34" s="213">
        <v>0</v>
      </c>
      <c r="F34" s="213">
        <v>1873</v>
      </c>
      <c r="G34" s="213">
        <v>1873</v>
      </c>
      <c r="H34" s="213">
        <v>0</v>
      </c>
      <c r="I34" s="213">
        <v>0</v>
      </c>
      <c r="J34" s="213">
        <v>0</v>
      </c>
      <c r="K34" s="10"/>
    </row>
    <row r="35" spans="1:11" ht="27.95" customHeight="1">
      <c r="A35" s="133" t="s">
        <v>238</v>
      </c>
      <c r="B35" s="299">
        <v>300172</v>
      </c>
      <c r="C35" s="299">
        <v>186190</v>
      </c>
      <c r="D35" s="299">
        <v>113982</v>
      </c>
      <c r="E35" s="299">
        <v>0</v>
      </c>
      <c r="F35" s="299">
        <v>303058</v>
      </c>
      <c r="G35" s="299">
        <v>174352</v>
      </c>
      <c r="H35" s="299">
        <v>128706</v>
      </c>
      <c r="I35" s="299">
        <v>0</v>
      </c>
      <c r="J35" s="299">
        <v>0</v>
      </c>
      <c r="K35" s="10"/>
    </row>
    <row r="36" spans="1:11" ht="27.95" customHeight="1">
      <c r="A36" s="130" t="s">
        <v>389</v>
      </c>
      <c r="B36" s="213">
        <v>1389</v>
      </c>
      <c r="C36" s="213">
        <v>1334</v>
      </c>
      <c r="D36" s="213">
        <v>55</v>
      </c>
      <c r="E36" s="213">
        <v>0</v>
      </c>
      <c r="F36" s="213">
        <v>1384</v>
      </c>
      <c r="G36" s="213">
        <v>1384</v>
      </c>
      <c r="H36" s="213">
        <v>0</v>
      </c>
      <c r="I36" s="213">
        <v>0</v>
      </c>
      <c r="J36" s="213">
        <v>0</v>
      </c>
      <c r="K36" s="10"/>
    </row>
    <row r="37" spans="1:11" ht="27.95" customHeight="1">
      <c r="A37" s="133" t="s">
        <v>239</v>
      </c>
      <c r="B37" s="299">
        <v>102216</v>
      </c>
      <c r="C37" s="299">
        <v>0</v>
      </c>
      <c r="D37" s="299">
        <v>102216</v>
      </c>
      <c r="E37" s="299">
        <v>0</v>
      </c>
      <c r="F37" s="299">
        <v>103952</v>
      </c>
      <c r="G37" s="299">
        <v>0</v>
      </c>
      <c r="H37" s="299">
        <v>103952</v>
      </c>
      <c r="I37" s="299">
        <v>0</v>
      </c>
      <c r="J37" s="299">
        <v>0</v>
      </c>
      <c r="K37" s="10"/>
    </row>
    <row r="38" spans="1:11" ht="27.95" customHeight="1">
      <c r="A38" s="130" t="s">
        <v>390</v>
      </c>
      <c r="B38" s="213">
        <v>274</v>
      </c>
      <c r="C38" s="213">
        <v>274</v>
      </c>
      <c r="D38" s="213">
        <v>0</v>
      </c>
      <c r="E38" s="213">
        <v>0</v>
      </c>
      <c r="F38" s="213">
        <v>283</v>
      </c>
      <c r="G38" s="213">
        <v>283</v>
      </c>
      <c r="H38" s="213">
        <v>0</v>
      </c>
      <c r="I38" s="213">
        <v>0</v>
      </c>
      <c r="J38" s="213">
        <v>0</v>
      </c>
      <c r="K38" s="10"/>
    </row>
    <row r="39" spans="1:11" ht="27.95" customHeight="1">
      <c r="A39" s="133" t="s">
        <v>326</v>
      </c>
      <c r="B39" s="299">
        <v>289424</v>
      </c>
      <c r="C39" s="299">
        <v>136257</v>
      </c>
      <c r="D39" s="299">
        <v>153167</v>
      </c>
      <c r="E39" s="299">
        <v>0</v>
      </c>
      <c r="F39" s="299">
        <v>280732</v>
      </c>
      <c r="G39" s="299">
        <v>129432</v>
      </c>
      <c r="H39" s="299">
        <v>151300</v>
      </c>
      <c r="I39" s="299">
        <v>0</v>
      </c>
      <c r="J39" s="299">
        <v>0</v>
      </c>
      <c r="K39" s="10"/>
    </row>
    <row r="40" spans="1:11" ht="27.95" customHeight="1">
      <c r="A40" s="130" t="s">
        <v>391</v>
      </c>
      <c r="B40" s="213">
        <v>0</v>
      </c>
      <c r="C40" s="213">
        <v>0</v>
      </c>
      <c r="D40" s="213">
        <v>0</v>
      </c>
      <c r="E40" s="213">
        <v>0</v>
      </c>
      <c r="F40" s="213">
        <v>156</v>
      </c>
      <c r="G40" s="213">
        <v>0</v>
      </c>
      <c r="H40" s="213">
        <v>156</v>
      </c>
      <c r="I40" s="213">
        <v>0</v>
      </c>
      <c r="J40" s="213">
        <v>0</v>
      </c>
      <c r="K40" s="10"/>
    </row>
    <row r="41" spans="1:11" ht="27.95" customHeight="1">
      <c r="A41" s="133" t="s">
        <v>392</v>
      </c>
      <c r="B41" s="299">
        <v>106</v>
      </c>
      <c r="C41" s="299">
        <v>106</v>
      </c>
      <c r="D41" s="299">
        <v>0</v>
      </c>
      <c r="E41" s="299">
        <v>0</v>
      </c>
      <c r="F41" s="299">
        <v>305</v>
      </c>
      <c r="G41" s="299">
        <v>305</v>
      </c>
      <c r="H41" s="299">
        <v>0</v>
      </c>
      <c r="I41" s="299">
        <v>0</v>
      </c>
      <c r="J41" s="299">
        <v>0</v>
      </c>
      <c r="K41" s="10"/>
    </row>
    <row r="42" spans="1:11" ht="27.95" customHeight="1">
      <c r="A42" s="130" t="s">
        <v>393</v>
      </c>
      <c r="B42" s="213">
        <v>5072</v>
      </c>
      <c r="C42" s="213">
        <v>4694</v>
      </c>
      <c r="D42" s="213">
        <v>378</v>
      </c>
      <c r="E42" s="213">
        <v>0</v>
      </c>
      <c r="F42" s="213">
        <v>5590</v>
      </c>
      <c r="G42" s="213">
        <v>4832</v>
      </c>
      <c r="H42" s="213">
        <v>758</v>
      </c>
      <c r="I42" s="213">
        <v>0</v>
      </c>
      <c r="J42" s="213">
        <v>0</v>
      </c>
      <c r="K42" s="10"/>
    </row>
    <row r="43" spans="1:11" ht="27.95" customHeight="1">
      <c r="A43" s="133" t="s">
        <v>255</v>
      </c>
      <c r="B43" s="299">
        <v>41</v>
      </c>
      <c r="C43" s="299">
        <v>41</v>
      </c>
      <c r="D43" s="299">
        <v>0</v>
      </c>
      <c r="E43" s="299">
        <v>0</v>
      </c>
      <c r="F43" s="299">
        <v>0</v>
      </c>
      <c r="G43" s="299">
        <v>0</v>
      </c>
      <c r="H43" s="299">
        <v>0</v>
      </c>
      <c r="I43" s="299">
        <v>0</v>
      </c>
      <c r="J43" s="299">
        <v>0</v>
      </c>
      <c r="K43" s="10"/>
    </row>
    <row r="44" spans="1:11" ht="27.95" customHeight="1">
      <c r="A44" s="130" t="s">
        <v>394</v>
      </c>
      <c r="B44" s="213">
        <v>0</v>
      </c>
      <c r="C44" s="213">
        <v>0</v>
      </c>
      <c r="D44" s="213">
        <v>0</v>
      </c>
      <c r="E44" s="213">
        <v>0</v>
      </c>
      <c r="F44" s="213">
        <v>212</v>
      </c>
      <c r="G44" s="213">
        <v>0</v>
      </c>
      <c r="H44" s="213">
        <v>0</v>
      </c>
      <c r="I44" s="213">
        <v>212</v>
      </c>
      <c r="J44" s="213">
        <v>0</v>
      </c>
      <c r="K44" s="10"/>
    </row>
    <row r="45" spans="1:11" ht="27.95" customHeight="1">
      <c r="A45" s="133" t="s">
        <v>395</v>
      </c>
      <c r="B45" s="299">
        <v>11798</v>
      </c>
      <c r="C45" s="299">
        <v>8027</v>
      </c>
      <c r="D45" s="299">
        <v>3771</v>
      </c>
      <c r="E45" s="299">
        <v>0</v>
      </c>
      <c r="F45" s="299">
        <v>13826</v>
      </c>
      <c r="G45" s="299">
        <v>4571</v>
      </c>
      <c r="H45" s="299">
        <v>9255</v>
      </c>
      <c r="I45" s="299">
        <v>0</v>
      </c>
      <c r="J45" s="299">
        <v>0</v>
      </c>
      <c r="K45" s="10"/>
    </row>
    <row r="46" spans="1:11" ht="27.95" customHeight="1">
      <c r="A46" s="130" t="s">
        <v>241</v>
      </c>
      <c r="B46" s="213">
        <v>37729</v>
      </c>
      <c r="C46" s="213">
        <v>4858</v>
      </c>
      <c r="D46" s="213">
        <v>32871</v>
      </c>
      <c r="E46" s="213">
        <v>0</v>
      </c>
      <c r="F46" s="213">
        <v>34682</v>
      </c>
      <c r="G46" s="213">
        <v>2705</v>
      </c>
      <c r="H46" s="213">
        <v>31977</v>
      </c>
      <c r="I46" s="213">
        <v>0</v>
      </c>
      <c r="J46" s="213">
        <v>0</v>
      </c>
      <c r="K46" s="10"/>
    </row>
    <row r="47" spans="1:11" ht="27.95" customHeight="1">
      <c r="A47" s="133" t="s">
        <v>396</v>
      </c>
      <c r="B47" s="299">
        <v>5908</v>
      </c>
      <c r="C47" s="299">
        <v>2561</v>
      </c>
      <c r="D47" s="299">
        <v>3347</v>
      </c>
      <c r="E47" s="299">
        <v>0</v>
      </c>
      <c r="F47" s="299">
        <v>6160</v>
      </c>
      <c r="G47" s="299">
        <v>2580</v>
      </c>
      <c r="H47" s="299">
        <v>3580</v>
      </c>
      <c r="I47" s="299">
        <v>0</v>
      </c>
      <c r="J47" s="299">
        <v>0</v>
      </c>
      <c r="K47" s="10"/>
    </row>
    <row r="48" spans="1:11" ht="27.95" customHeight="1">
      <c r="A48" s="143" t="s">
        <v>397</v>
      </c>
      <c r="B48" s="213">
        <v>605</v>
      </c>
      <c r="C48" s="213">
        <v>605</v>
      </c>
      <c r="D48" s="213">
        <v>0</v>
      </c>
      <c r="E48" s="213">
        <v>0</v>
      </c>
      <c r="F48" s="213">
        <v>758</v>
      </c>
      <c r="G48" s="213">
        <v>758</v>
      </c>
      <c r="H48" s="213">
        <v>0</v>
      </c>
      <c r="I48" s="213">
        <v>0</v>
      </c>
      <c r="J48" s="213">
        <v>0</v>
      </c>
      <c r="K48" s="10"/>
    </row>
    <row r="49" spans="1:11" ht="27.95" customHeight="1">
      <c r="A49" s="133" t="s">
        <v>398</v>
      </c>
      <c r="B49" s="299">
        <v>0</v>
      </c>
      <c r="C49" s="299">
        <v>0</v>
      </c>
      <c r="D49" s="299">
        <v>0</v>
      </c>
      <c r="E49" s="299">
        <v>0</v>
      </c>
      <c r="F49" s="299">
        <v>160</v>
      </c>
      <c r="G49" s="299">
        <v>160</v>
      </c>
      <c r="H49" s="299">
        <v>0</v>
      </c>
      <c r="I49" s="299">
        <v>0</v>
      </c>
      <c r="J49" s="299">
        <v>0</v>
      </c>
      <c r="K49" s="10"/>
    </row>
    <row r="50" spans="1:11" ht="27.95" customHeight="1">
      <c r="A50" s="130" t="s">
        <v>172</v>
      </c>
      <c r="B50" s="213">
        <v>309</v>
      </c>
      <c r="C50" s="213">
        <v>309</v>
      </c>
      <c r="D50" s="213">
        <v>0</v>
      </c>
      <c r="E50" s="213">
        <v>0</v>
      </c>
      <c r="F50" s="213">
        <v>84</v>
      </c>
      <c r="G50" s="213">
        <v>84</v>
      </c>
      <c r="H50" s="213">
        <v>0</v>
      </c>
      <c r="I50" s="213">
        <v>0</v>
      </c>
      <c r="J50" s="213">
        <v>0</v>
      </c>
      <c r="K50" s="10"/>
    </row>
    <row r="51" spans="1:11" ht="24.75" customHeight="1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0"/>
    </row>
    <row r="52" spans="1:11" ht="27.95" customHeight="1">
      <c r="F52" s="10"/>
      <c r="G52" s="10"/>
      <c r="H52" s="10"/>
      <c r="I52" s="10"/>
      <c r="J52" s="10"/>
      <c r="K52" s="10"/>
    </row>
    <row r="53" spans="1:11" ht="27.95" customHeight="1">
      <c r="F53" s="10"/>
      <c r="G53" s="10"/>
      <c r="H53" s="10"/>
      <c r="I53" s="10"/>
      <c r="J53" s="10"/>
      <c r="K53" s="10"/>
    </row>
    <row r="54" spans="1:11" ht="27.95" customHeight="1">
      <c r="F54" s="10"/>
      <c r="G54" s="10"/>
      <c r="H54" s="10"/>
      <c r="I54" s="10"/>
      <c r="J54" s="10"/>
      <c r="K54" s="10"/>
    </row>
    <row r="55" spans="1:11" ht="27.95" customHeight="1">
      <c r="F55" s="10"/>
      <c r="G55" s="10"/>
      <c r="H55" s="10"/>
      <c r="I55" s="10"/>
      <c r="J55" s="10"/>
      <c r="K55" s="10"/>
    </row>
    <row r="56" spans="1:11" ht="27.95" customHeight="1">
      <c r="F56" s="10"/>
      <c r="G56" s="10"/>
      <c r="H56" s="10"/>
      <c r="I56" s="10"/>
      <c r="J56" s="10"/>
      <c r="K56" s="10"/>
    </row>
    <row r="57" spans="1:11" ht="27.95" customHeight="1">
      <c r="F57" s="10"/>
      <c r="G57" s="10"/>
      <c r="H57" s="10"/>
      <c r="I57" s="10"/>
      <c r="J57" s="10"/>
      <c r="K57" s="10"/>
    </row>
    <row r="58" spans="1:11" ht="27.95" customHeight="1">
      <c r="F58" s="10"/>
      <c r="G58" s="10"/>
      <c r="H58" s="10"/>
      <c r="I58" s="10"/>
      <c r="J58" s="10"/>
      <c r="K58" s="10"/>
    </row>
    <row r="59" spans="1:11" ht="27.95" customHeight="1">
      <c r="F59" s="10"/>
      <c r="G59" s="10"/>
      <c r="H59" s="10"/>
      <c r="I59" s="10"/>
      <c r="J59" s="10"/>
      <c r="K59" s="10"/>
    </row>
    <row r="60" spans="1:11" ht="27.95" customHeight="1">
      <c r="F60" s="10"/>
      <c r="G60" s="10"/>
      <c r="H60" s="10"/>
      <c r="I60" s="10"/>
      <c r="J60" s="10"/>
      <c r="K60" s="10"/>
    </row>
    <row r="61" spans="1:11" ht="27.95" customHeight="1">
      <c r="F61" s="10"/>
      <c r="G61" s="10"/>
      <c r="H61" s="10"/>
      <c r="I61" s="10"/>
      <c r="J61" s="10"/>
      <c r="K61" s="10"/>
    </row>
    <row r="62" spans="1:11" ht="27.95" customHeight="1">
      <c r="F62" s="10"/>
      <c r="G62" s="10"/>
      <c r="H62" s="10"/>
      <c r="I62" s="10"/>
      <c r="J62" s="10"/>
      <c r="K62" s="10"/>
    </row>
    <row r="63" spans="1:11" ht="27.95" customHeight="1">
      <c r="F63" s="10"/>
      <c r="G63" s="10"/>
      <c r="H63" s="10"/>
      <c r="I63" s="10"/>
      <c r="J63" s="10"/>
      <c r="K63" s="10"/>
    </row>
    <row r="64" spans="1:11" ht="27.95" customHeight="1">
      <c r="F64" s="10"/>
      <c r="G64" s="10"/>
      <c r="H64" s="10"/>
      <c r="I64" s="10"/>
      <c r="J64" s="10"/>
      <c r="K64" s="10"/>
    </row>
    <row r="65" spans="6:11" ht="27.95" customHeight="1">
      <c r="F65" s="10"/>
      <c r="G65" s="10"/>
      <c r="H65" s="10"/>
      <c r="I65" s="10"/>
      <c r="J65" s="10"/>
      <c r="K65" s="10"/>
    </row>
    <row r="66" spans="6:11" ht="27.95" customHeight="1">
      <c r="F66" s="10"/>
      <c r="G66" s="10"/>
      <c r="H66" s="10"/>
      <c r="I66" s="10"/>
      <c r="J66" s="10"/>
      <c r="K66" s="10"/>
    </row>
    <row r="67" spans="6:11" ht="27.95" customHeight="1">
      <c r="F67" s="10"/>
      <c r="G67" s="10"/>
      <c r="H67" s="10"/>
      <c r="I67" s="10"/>
      <c r="J67" s="10"/>
      <c r="K67" s="10"/>
    </row>
    <row r="68" spans="6:11" ht="27.95" customHeight="1">
      <c r="F68" s="10"/>
      <c r="G68" s="10"/>
      <c r="H68" s="10"/>
      <c r="I68" s="10"/>
      <c r="J68" s="10"/>
      <c r="K68" s="10"/>
    </row>
    <row r="69" spans="6:11" ht="27.95" customHeight="1">
      <c r="F69" s="10"/>
      <c r="G69" s="10"/>
      <c r="H69" s="10"/>
      <c r="I69" s="10"/>
      <c r="J69" s="10"/>
      <c r="K69" s="10"/>
    </row>
    <row r="70" spans="6:11" ht="27.95" customHeight="1">
      <c r="F70" s="10"/>
      <c r="G70" s="10"/>
      <c r="H70" s="10"/>
      <c r="I70" s="10"/>
      <c r="J70" s="10"/>
      <c r="K70" s="10"/>
    </row>
    <row r="71" spans="6:11" ht="27.95" customHeight="1">
      <c r="F71" s="10"/>
      <c r="G71" s="10"/>
      <c r="H71" s="10"/>
      <c r="I71" s="10"/>
      <c r="J71" s="10"/>
      <c r="K71" s="10"/>
    </row>
    <row r="72" spans="6:11" ht="27.95" customHeight="1">
      <c r="F72" s="10"/>
      <c r="G72" s="10"/>
      <c r="H72" s="10"/>
      <c r="I72" s="10"/>
      <c r="J72" s="10"/>
      <c r="K72" s="10"/>
    </row>
    <row r="73" spans="6:11" ht="27.95" customHeight="1">
      <c r="F73" s="10"/>
      <c r="G73" s="10"/>
      <c r="H73" s="10"/>
      <c r="I73" s="10"/>
      <c r="J73" s="10"/>
      <c r="K73" s="10"/>
    </row>
    <row r="74" spans="6:11" ht="27.95" customHeight="1">
      <c r="F74" s="10"/>
      <c r="G74" s="10"/>
      <c r="H74" s="10"/>
      <c r="I74" s="10"/>
      <c r="J74" s="10"/>
      <c r="K74" s="10"/>
    </row>
    <row r="75" spans="6:11" ht="27.95" customHeight="1">
      <c r="F75" s="10"/>
      <c r="G75" s="10"/>
      <c r="H75" s="10"/>
      <c r="I75" s="10"/>
      <c r="J75" s="10"/>
      <c r="K75" s="10"/>
    </row>
    <row r="76" spans="6:11" ht="27.95" customHeight="1">
      <c r="F76" s="10"/>
      <c r="G76" s="10"/>
      <c r="H76" s="10"/>
      <c r="I76" s="10"/>
      <c r="J76" s="10"/>
      <c r="K76" s="10"/>
    </row>
    <row r="77" spans="6:11" ht="27.95" customHeight="1">
      <c r="F77" s="10"/>
      <c r="G77" s="10"/>
      <c r="H77" s="10"/>
      <c r="I77" s="10"/>
      <c r="J77" s="10"/>
      <c r="K77" s="10"/>
    </row>
    <row r="78" spans="6:11" ht="27.95" customHeight="1">
      <c r="F78" s="10"/>
      <c r="G78" s="10"/>
      <c r="H78" s="10"/>
      <c r="I78" s="10"/>
      <c r="J78" s="10"/>
      <c r="K78" s="10"/>
    </row>
    <row r="79" spans="6:11" ht="27.95" customHeight="1">
      <c r="F79" s="10"/>
      <c r="G79" s="10"/>
      <c r="H79" s="10"/>
      <c r="I79" s="10"/>
      <c r="J79" s="10"/>
      <c r="K79" s="10"/>
    </row>
    <row r="80" spans="6:11" ht="27.95" customHeight="1">
      <c r="F80" s="10"/>
      <c r="G80" s="10"/>
      <c r="H80" s="10"/>
      <c r="I80" s="10"/>
      <c r="J80" s="10"/>
      <c r="K80" s="10"/>
    </row>
    <row r="81" spans="6:11" ht="27.95" customHeight="1">
      <c r="F81" s="10"/>
      <c r="G81" s="10"/>
      <c r="H81" s="10"/>
      <c r="I81" s="10"/>
      <c r="J81" s="10"/>
      <c r="K81" s="10"/>
    </row>
    <row r="82" spans="6:11" ht="27.95" customHeight="1">
      <c r="F82" s="10"/>
      <c r="G82" s="10"/>
      <c r="H82" s="10"/>
      <c r="I82" s="10"/>
      <c r="J82" s="10"/>
      <c r="K82" s="10"/>
    </row>
    <row r="83" spans="6:11" ht="27.95" customHeight="1">
      <c r="F83" s="10"/>
      <c r="G83" s="10"/>
      <c r="H83" s="10"/>
      <c r="I83" s="10"/>
      <c r="J83" s="10"/>
      <c r="K83" s="10"/>
    </row>
    <row r="84" spans="6:11" ht="27.95" customHeight="1">
      <c r="F84" s="10"/>
      <c r="G84" s="10"/>
      <c r="H84" s="10"/>
      <c r="I84" s="10"/>
      <c r="J84" s="10"/>
      <c r="K84" s="10"/>
    </row>
    <row r="85" spans="6:11" ht="27.95" customHeight="1">
      <c r="F85" s="10"/>
      <c r="G85" s="10"/>
      <c r="H85" s="10"/>
      <c r="I85" s="10"/>
      <c r="J85" s="10"/>
      <c r="K85" s="10"/>
    </row>
    <row r="86" spans="6:11" ht="27.95" customHeight="1">
      <c r="F86" s="10"/>
      <c r="G86" s="10"/>
      <c r="H86" s="10"/>
      <c r="I86" s="10"/>
      <c r="J86" s="10"/>
      <c r="K86" s="10"/>
    </row>
    <row r="87" spans="6:11" ht="27.95" customHeight="1">
      <c r="F87" s="10"/>
      <c r="G87" s="10"/>
      <c r="H87" s="10"/>
      <c r="I87" s="10"/>
      <c r="J87" s="10"/>
      <c r="K87" s="10"/>
    </row>
    <row r="88" spans="6:11" ht="27.95" customHeight="1">
      <c r="F88" s="10"/>
      <c r="G88" s="10"/>
      <c r="H88" s="10"/>
      <c r="I88" s="10"/>
      <c r="J88" s="10"/>
      <c r="K88" s="10"/>
    </row>
    <row r="89" spans="6:11" ht="27.95" customHeight="1">
      <c r="F89" s="10"/>
      <c r="G89" s="10"/>
      <c r="H89" s="10"/>
      <c r="I89" s="10"/>
      <c r="J89" s="10"/>
      <c r="K89" s="10"/>
    </row>
    <row r="90" spans="6:11" ht="27.95" customHeight="1">
      <c r="F90" s="10"/>
      <c r="G90" s="10"/>
      <c r="H90" s="10"/>
      <c r="I90" s="10"/>
      <c r="J90" s="10"/>
      <c r="K90" s="10"/>
    </row>
    <row r="91" spans="6:11" ht="27.95" customHeight="1">
      <c r="F91" s="10"/>
      <c r="G91" s="10"/>
      <c r="H91" s="10"/>
      <c r="I91" s="10"/>
      <c r="J91" s="10"/>
      <c r="K91" s="10"/>
    </row>
    <row r="92" spans="6:11" ht="27.95" customHeight="1">
      <c r="F92" s="10"/>
      <c r="G92" s="10"/>
      <c r="H92" s="10"/>
      <c r="I92" s="10"/>
      <c r="J92" s="10"/>
      <c r="K92" s="10"/>
    </row>
    <row r="93" spans="6:11" ht="27.95" customHeight="1">
      <c r="F93" s="10"/>
      <c r="G93" s="10"/>
      <c r="H93" s="10"/>
      <c r="I93" s="10"/>
      <c r="J93" s="10"/>
      <c r="K93" s="10"/>
    </row>
    <row r="94" spans="6:11" ht="27.95" customHeight="1">
      <c r="F94" s="10"/>
      <c r="G94" s="10"/>
      <c r="H94" s="10"/>
      <c r="I94" s="10"/>
      <c r="J94" s="10"/>
      <c r="K94" s="10"/>
    </row>
    <row r="95" spans="6:11" ht="27.95" customHeight="1">
      <c r="F95" s="10"/>
      <c r="G95" s="10"/>
      <c r="H95" s="10"/>
      <c r="I95" s="10"/>
      <c r="J95" s="10"/>
      <c r="K95" s="10"/>
    </row>
    <row r="96" spans="6:11" ht="27.95" customHeight="1">
      <c r="F96" s="10"/>
      <c r="G96" s="10"/>
      <c r="H96" s="10"/>
      <c r="I96" s="10"/>
      <c r="J96" s="10"/>
      <c r="K96" s="10"/>
    </row>
    <row r="97" spans="6:11" ht="27.95" customHeight="1">
      <c r="F97" s="10"/>
      <c r="G97" s="10"/>
      <c r="H97" s="10"/>
      <c r="I97" s="10"/>
      <c r="J97" s="10"/>
      <c r="K97" s="10"/>
    </row>
    <row r="98" spans="6:11" ht="27.95" customHeight="1">
      <c r="F98" s="10"/>
      <c r="G98" s="10"/>
      <c r="H98" s="10"/>
      <c r="I98" s="10"/>
      <c r="J98" s="10"/>
      <c r="K98" s="10"/>
    </row>
    <row r="99" spans="6:11" ht="27.95" customHeight="1">
      <c r="F99" s="10"/>
      <c r="G99" s="10"/>
      <c r="H99" s="10"/>
      <c r="I99" s="10"/>
      <c r="J99" s="10"/>
      <c r="K99" s="10"/>
    </row>
    <row r="100" spans="6:11" ht="27.95" customHeight="1">
      <c r="F100" s="10"/>
      <c r="G100" s="10"/>
      <c r="H100" s="10"/>
      <c r="I100" s="10"/>
      <c r="J100" s="10"/>
      <c r="K100" s="10"/>
    </row>
    <row r="101" spans="6:11" ht="27.95" customHeight="1">
      <c r="F101" s="10"/>
      <c r="G101" s="10"/>
      <c r="H101" s="10"/>
      <c r="I101" s="10"/>
      <c r="J101" s="10"/>
      <c r="K101" s="10"/>
    </row>
    <row r="102" spans="6:11" ht="27.95" customHeight="1">
      <c r="F102" s="10"/>
      <c r="G102" s="10"/>
      <c r="H102" s="10"/>
      <c r="I102" s="10"/>
      <c r="J102" s="10"/>
      <c r="K102" s="10"/>
    </row>
    <row r="103" spans="6:11" ht="27.95" customHeight="1">
      <c r="F103" s="10"/>
      <c r="G103" s="10"/>
      <c r="H103" s="10"/>
      <c r="I103" s="10"/>
      <c r="J103" s="10"/>
      <c r="K103" s="10"/>
    </row>
    <row r="104" spans="6:11" ht="27.95" customHeight="1">
      <c r="F104" s="10"/>
      <c r="G104" s="10"/>
      <c r="H104" s="10"/>
      <c r="I104" s="10"/>
      <c r="J104" s="10"/>
      <c r="K104" s="10"/>
    </row>
    <row r="105" spans="6:11" ht="27.95" customHeight="1">
      <c r="F105" s="10"/>
      <c r="G105" s="10"/>
      <c r="H105" s="10"/>
      <c r="I105" s="10"/>
      <c r="J105" s="10"/>
      <c r="K105" s="10"/>
    </row>
    <row r="106" spans="6:11" ht="27.95" customHeight="1">
      <c r="F106" s="10"/>
      <c r="G106" s="10"/>
      <c r="H106" s="10"/>
      <c r="I106" s="10"/>
      <c r="J106" s="10"/>
      <c r="K106" s="10"/>
    </row>
    <row r="107" spans="6:11" ht="27.95" customHeight="1">
      <c r="F107" s="10"/>
      <c r="G107" s="10"/>
      <c r="H107" s="10"/>
      <c r="I107" s="10"/>
      <c r="J107" s="10"/>
      <c r="K107" s="10"/>
    </row>
    <row r="108" spans="6:11" ht="27.95" customHeight="1">
      <c r="F108" s="10"/>
      <c r="G108" s="10"/>
      <c r="H108" s="10"/>
      <c r="I108" s="10"/>
      <c r="J108" s="10"/>
      <c r="K108" s="10"/>
    </row>
    <row r="109" spans="6:11" ht="27.95" customHeight="1">
      <c r="F109" s="10"/>
      <c r="G109" s="10"/>
      <c r="H109" s="10"/>
      <c r="I109" s="10"/>
      <c r="J109" s="10"/>
      <c r="K109" s="10"/>
    </row>
    <row r="110" spans="6:11" ht="27.95" customHeight="1">
      <c r="F110" s="10"/>
      <c r="G110" s="10"/>
      <c r="H110" s="10"/>
      <c r="I110" s="10"/>
      <c r="J110" s="10"/>
      <c r="K110" s="10"/>
    </row>
    <row r="111" spans="6:11" ht="27.95" customHeight="1">
      <c r="F111" s="10"/>
      <c r="G111" s="10"/>
      <c r="H111" s="10"/>
      <c r="I111" s="10"/>
      <c r="J111" s="10"/>
      <c r="K111" s="10"/>
    </row>
    <row r="112" spans="6:11" ht="27.95" customHeight="1">
      <c r="F112" s="10"/>
      <c r="G112" s="10"/>
      <c r="H112" s="10"/>
      <c r="I112" s="10"/>
      <c r="J112" s="10"/>
      <c r="K112" s="10"/>
    </row>
    <row r="113" spans="6:11" ht="27.95" customHeight="1">
      <c r="F113" s="10"/>
      <c r="G113" s="10"/>
      <c r="H113" s="10"/>
      <c r="I113" s="10"/>
      <c r="J113" s="10"/>
      <c r="K113" s="10"/>
    </row>
    <row r="114" spans="6:11" ht="27.95" customHeight="1">
      <c r="F114" s="10"/>
      <c r="G114" s="10"/>
      <c r="H114" s="10"/>
      <c r="I114" s="10"/>
      <c r="J114" s="10"/>
      <c r="K114" s="10"/>
    </row>
    <row r="115" spans="6:11" ht="27.95" customHeight="1">
      <c r="F115" s="10"/>
      <c r="G115" s="10"/>
      <c r="H115" s="10"/>
      <c r="I115" s="10"/>
      <c r="J115" s="10"/>
      <c r="K115" s="10"/>
    </row>
    <row r="116" spans="6:11" ht="27.95" customHeight="1">
      <c r="F116" s="10"/>
      <c r="G116" s="10"/>
      <c r="H116" s="10"/>
      <c r="I116" s="10"/>
      <c r="J116" s="10"/>
      <c r="K116" s="10"/>
    </row>
    <row r="117" spans="6:11" ht="27.95" customHeight="1">
      <c r="F117" s="10"/>
      <c r="G117" s="10"/>
      <c r="H117" s="10"/>
      <c r="I117" s="10"/>
      <c r="J117" s="10"/>
      <c r="K117" s="10"/>
    </row>
    <row r="118" spans="6:11" ht="27.95" customHeight="1">
      <c r="F118" s="10"/>
      <c r="G118" s="10"/>
      <c r="H118" s="10"/>
      <c r="I118" s="10"/>
      <c r="J118" s="10"/>
      <c r="K118" s="10"/>
    </row>
    <row r="119" spans="6:11" ht="27.95" customHeight="1">
      <c r="F119" s="10"/>
      <c r="G119" s="10"/>
      <c r="H119" s="10"/>
      <c r="I119" s="10"/>
      <c r="J119" s="10"/>
      <c r="K119" s="10"/>
    </row>
    <row r="120" spans="6:11" ht="27.95" customHeight="1">
      <c r="F120" s="10"/>
      <c r="G120" s="10"/>
      <c r="H120" s="10"/>
      <c r="I120" s="10"/>
      <c r="J120" s="10"/>
      <c r="K120" s="10"/>
    </row>
    <row r="121" spans="6:11">
      <c r="F121" s="10"/>
      <c r="G121" s="10"/>
      <c r="H121" s="10"/>
      <c r="I121" s="10"/>
      <c r="J121" s="10"/>
      <c r="K121" s="10"/>
    </row>
    <row r="122" spans="6:11">
      <c r="F122" s="10"/>
      <c r="G122" s="10"/>
      <c r="H122" s="10"/>
      <c r="I122" s="10"/>
      <c r="J122" s="10"/>
      <c r="K122" s="10"/>
    </row>
    <row r="123" spans="6:11">
      <c r="F123" s="10"/>
      <c r="G123" s="10"/>
      <c r="H123" s="10"/>
      <c r="I123" s="10"/>
      <c r="J123" s="10"/>
      <c r="K123" s="10"/>
    </row>
    <row r="124" spans="6:11">
      <c r="F124" s="10"/>
      <c r="G124" s="10"/>
      <c r="H124" s="10"/>
      <c r="I124" s="10"/>
      <c r="J124" s="10"/>
      <c r="K124" s="10"/>
    </row>
    <row r="125" spans="6:11">
      <c r="F125" s="10"/>
      <c r="G125" s="10"/>
      <c r="H125" s="10"/>
      <c r="I125" s="10"/>
      <c r="J125" s="10"/>
      <c r="K125" s="10"/>
    </row>
    <row r="126" spans="6:11">
      <c r="F126" s="10"/>
      <c r="G126" s="10"/>
      <c r="H126" s="10"/>
      <c r="I126" s="10"/>
      <c r="J126" s="10"/>
      <c r="K126" s="10"/>
    </row>
    <row r="127" spans="6:11">
      <c r="F127" s="10"/>
      <c r="G127" s="10"/>
      <c r="H127" s="10"/>
      <c r="I127" s="10"/>
      <c r="J127" s="10"/>
      <c r="K127" s="10"/>
    </row>
    <row r="128" spans="6:11">
      <c r="F128" s="10"/>
      <c r="G128" s="10"/>
      <c r="H128" s="10"/>
      <c r="I128" s="10"/>
      <c r="J128" s="10"/>
      <c r="K128" s="10"/>
    </row>
    <row r="129" spans="6:11">
      <c r="F129" s="10"/>
      <c r="G129" s="10"/>
      <c r="H129" s="10"/>
      <c r="I129" s="10"/>
      <c r="J129" s="10"/>
      <c r="K129" s="10"/>
    </row>
    <row r="130" spans="6:11">
      <c r="F130" s="10"/>
      <c r="G130" s="10"/>
      <c r="H130" s="10"/>
      <c r="I130" s="10"/>
      <c r="J130" s="10"/>
      <c r="K130" s="10"/>
    </row>
    <row r="131" spans="6:11">
      <c r="F131" s="10"/>
      <c r="G131" s="10"/>
      <c r="H131" s="10"/>
      <c r="I131" s="10"/>
      <c r="J131" s="10"/>
      <c r="K131" s="10"/>
    </row>
    <row r="132" spans="6:11">
      <c r="F132" s="10"/>
      <c r="G132" s="10"/>
      <c r="H132" s="10"/>
      <c r="I132" s="10"/>
      <c r="J132" s="10"/>
      <c r="K132" s="10"/>
    </row>
    <row r="133" spans="6:11">
      <c r="F133" s="10"/>
      <c r="G133" s="10"/>
      <c r="H133" s="10"/>
      <c r="I133" s="10"/>
      <c r="J133" s="10"/>
      <c r="K133" s="10"/>
    </row>
    <row r="134" spans="6:11">
      <c r="F134" s="10"/>
      <c r="G134" s="10"/>
      <c r="H134" s="10"/>
      <c r="I134" s="10"/>
      <c r="J134" s="10"/>
      <c r="K134" s="10"/>
    </row>
    <row r="135" spans="6:11">
      <c r="F135" s="10"/>
      <c r="G135" s="10"/>
      <c r="H135" s="10"/>
      <c r="I135" s="10"/>
      <c r="J135" s="10"/>
      <c r="K135" s="10"/>
    </row>
    <row r="136" spans="6:11">
      <c r="F136" s="10"/>
      <c r="G136" s="10"/>
      <c r="H136" s="10"/>
      <c r="I136" s="10"/>
      <c r="J136" s="10"/>
      <c r="K136" s="10"/>
    </row>
    <row r="137" spans="6:11">
      <c r="F137" s="10"/>
      <c r="G137" s="10"/>
      <c r="H137" s="10"/>
      <c r="I137" s="10"/>
      <c r="J137" s="10"/>
      <c r="K137" s="10"/>
    </row>
    <row r="138" spans="6:11">
      <c r="F138" s="10"/>
      <c r="G138" s="10"/>
      <c r="H138" s="10"/>
      <c r="I138" s="10"/>
      <c r="J138" s="10"/>
      <c r="K138" s="10"/>
    </row>
    <row r="139" spans="6:11">
      <c r="F139" s="10"/>
      <c r="G139" s="10"/>
      <c r="H139" s="10"/>
      <c r="I139" s="10"/>
      <c r="J139" s="10"/>
      <c r="K139" s="10"/>
    </row>
    <row r="140" spans="6:11">
      <c r="F140" s="10"/>
      <c r="G140" s="10"/>
      <c r="H140" s="10"/>
      <c r="I140" s="10"/>
      <c r="J140" s="10"/>
      <c r="K140" s="10"/>
    </row>
    <row r="141" spans="6:11">
      <c r="F141" s="10"/>
      <c r="G141" s="10"/>
      <c r="H141" s="10"/>
      <c r="I141" s="10"/>
      <c r="J141" s="10"/>
      <c r="K141" s="10"/>
    </row>
    <row r="142" spans="6:11">
      <c r="F142" s="10"/>
      <c r="G142" s="10"/>
      <c r="H142" s="10"/>
      <c r="I142" s="10"/>
      <c r="J142" s="10"/>
      <c r="K142" s="10"/>
    </row>
    <row r="143" spans="6:11">
      <c r="F143" s="10"/>
      <c r="G143" s="10"/>
      <c r="H143" s="10"/>
      <c r="I143" s="10"/>
      <c r="J143" s="10"/>
      <c r="K143" s="10"/>
    </row>
    <row r="144" spans="6:11">
      <c r="F144" s="10"/>
      <c r="G144" s="10"/>
      <c r="H144" s="10"/>
      <c r="I144" s="10"/>
      <c r="J144" s="10"/>
      <c r="K144" s="10"/>
    </row>
    <row r="145" spans="6:11">
      <c r="F145" s="10"/>
      <c r="G145" s="10"/>
      <c r="H145" s="10"/>
      <c r="I145" s="10"/>
      <c r="J145" s="10"/>
      <c r="K145" s="10"/>
    </row>
    <row r="146" spans="6:11">
      <c r="F146" s="10"/>
      <c r="G146" s="10"/>
      <c r="H146" s="10"/>
      <c r="I146" s="10"/>
      <c r="J146" s="10"/>
      <c r="K146" s="10"/>
    </row>
    <row r="147" spans="6:11">
      <c r="F147" s="10"/>
      <c r="G147" s="10"/>
      <c r="H147" s="10"/>
      <c r="I147" s="10"/>
      <c r="J147" s="10"/>
      <c r="K147" s="10"/>
    </row>
    <row r="148" spans="6:11">
      <c r="F148" s="10"/>
      <c r="G148" s="10"/>
      <c r="H148" s="10"/>
      <c r="I148" s="10"/>
      <c r="J148" s="10"/>
      <c r="K148" s="10"/>
    </row>
    <row r="149" spans="6:11">
      <c r="F149" s="10"/>
      <c r="G149" s="10"/>
      <c r="H149" s="10"/>
      <c r="I149" s="10"/>
      <c r="J149" s="10"/>
      <c r="K149" s="10"/>
    </row>
    <row r="150" spans="6:11">
      <c r="F150" s="10"/>
      <c r="G150" s="10"/>
      <c r="H150" s="10"/>
      <c r="I150" s="10"/>
      <c r="J150" s="10"/>
      <c r="K150" s="10"/>
    </row>
    <row r="151" spans="6:11">
      <c r="F151" s="10"/>
      <c r="G151" s="10"/>
      <c r="H151" s="10"/>
      <c r="I151" s="10"/>
      <c r="J151" s="10"/>
      <c r="K151" s="10"/>
    </row>
    <row r="152" spans="6:11">
      <c r="F152" s="10"/>
      <c r="G152" s="10"/>
      <c r="H152" s="10"/>
      <c r="I152" s="10"/>
      <c r="J152" s="10"/>
      <c r="K152" s="10"/>
    </row>
    <row r="153" spans="6:11">
      <c r="F153" s="10"/>
      <c r="G153" s="10"/>
      <c r="H153" s="10"/>
      <c r="I153" s="10"/>
      <c r="J153" s="10"/>
      <c r="K153" s="10"/>
    </row>
    <row r="154" spans="6:11">
      <c r="F154" s="10"/>
      <c r="G154" s="10"/>
      <c r="H154" s="10"/>
      <c r="I154" s="10"/>
      <c r="J154" s="10"/>
      <c r="K154" s="10"/>
    </row>
    <row r="155" spans="6:11">
      <c r="F155" s="10"/>
      <c r="G155" s="10"/>
      <c r="H155" s="10"/>
      <c r="I155" s="10"/>
      <c r="J155" s="10"/>
      <c r="K155" s="10"/>
    </row>
    <row r="156" spans="6:11">
      <c r="F156" s="10"/>
      <c r="G156" s="10"/>
      <c r="H156" s="10"/>
      <c r="I156" s="10"/>
      <c r="J156" s="10"/>
      <c r="K156" s="10"/>
    </row>
    <row r="157" spans="6:11">
      <c r="F157" s="10"/>
      <c r="G157" s="10"/>
      <c r="H157" s="10"/>
      <c r="I157" s="10"/>
      <c r="J157" s="10"/>
      <c r="K157" s="10"/>
    </row>
    <row r="158" spans="6:11">
      <c r="F158" s="10"/>
      <c r="G158" s="10"/>
      <c r="H158" s="10"/>
      <c r="I158" s="10"/>
      <c r="J158" s="10"/>
      <c r="K158" s="10"/>
    </row>
    <row r="159" spans="6:11">
      <c r="F159" s="10"/>
      <c r="G159" s="10"/>
      <c r="H159" s="10"/>
      <c r="I159" s="10"/>
      <c r="J159" s="10"/>
      <c r="K159" s="10"/>
    </row>
    <row r="160" spans="6:11">
      <c r="F160" s="10"/>
      <c r="G160" s="10"/>
      <c r="H160" s="10"/>
      <c r="I160" s="10"/>
      <c r="J160" s="10"/>
      <c r="K160" s="10"/>
    </row>
    <row r="161" spans="6:11">
      <c r="F161" s="10"/>
      <c r="G161" s="10"/>
      <c r="H161" s="10"/>
      <c r="I161" s="10"/>
      <c r="J161" s="10"/>
      <c r="K161" s="10"/>
    </row>
    <row r="162" spans="6:11">
      <c r="F162" s="10"/>
      <c r="G162" s="10"/>
      <c r="H162" s="10"/>
      <c r="I162" s="10"/>
      <c r="J162" s="10"/>
      <c r="K162" s="10"/>
    </row>
    <row r="163" spans="6:11">
      <c r="F163" s="10"/>
      <c r="G163" s="10"/>
      <c r="H163" s="10"/>
      <c r="I163" s="10"/>
      <c r="J163" s="10"/>
      <c r="K163" s="10"/>
    </row>
    <row r="164" spans="6:11">
      <c r="F164" s="10"/>
      <c r="G164" s="10"/>
      <c r="H164" s="10"/>
      <c r="I164" s="10"/>
      <c r="J164" s="10"/>
      <c r="K164" s="10"/>
    </row>
    <row r="165" spans="6:11">
      <c r="F165" s="10"/>
      <c r="G165" s="10"/>
      <c r="H165" s="10"/>
      <c r="I165" s="10"/>
      <c r="J165" s="10"/>
      <c r="K165" s="10"/>
    </row>
    <row r="166" spans="6:11">
      <c r="F166" s="10"/>
      <c r="G166" s="10"/>
      <c r="H166" s="10"/>
      <c r="I166" s="10"/>
      <c r="J166" s="10"/>
      <c r="K166" s="10"/>
    </row>
    <row r="167" spans="6:11">
      <c r="F167" s="10"/>
      <c r="G167" s="10"/>
      <c r="H167" s="10"/>
      <c r="I167" s="10"/>
      <c r="J167" s="10"/>
      <c r="K167" s="10"/>
    </row>
    <row r="168" spans="6:11">
      <c r="F168" s="10"/>
      <c r="G168" s="10"/>
      <c r="H168" s="10"/>
      <c r="I168" s="10"/>
      <c r="J168" s="10"/>
      <c r="K168" s="10"/>
    </row>
    <row r="169" spans="6:11">
      <c r="F169" s="10"/>
      <c r="G169" s="10"/>
      <c r="H169" s="10"/>
      <c r="I169" s="10"/>
      <c r="J169" s="10"/>
      <c r="K169" s="10"/>
    </row>
    <row r="170" spans="6:11">
      <c r="F170" s="10"/>
      <c r="G170" s="10"/>
      <c r="H170" s="10"/>
      <c r="I170" s="10"/>
      <c r="J170" s="10"/>
      <c r="K170" s="10"/>
    </row>
    <row r="171" spans="6:11">
      <c r="F171" s="10"/>
      <c r="G171" s="10"/>
      <c r="H171" s="10"/>
      <c r="I171" s="10"/>
      <c r="J171" s="10"/>
      <c r="K171" s="10"/>
    </row>
    <row r="172" spans="6:11">
      <c r="F172" s="10"/>
      <c r="G172" s="10"/>
      <c r="H172" s="10"/>
      <c r="I172" s="10"/>
      <c r="J172" s="10"/>
      <c r="K172" s="10"/>
    </row>
    <row r="173" spans="6:11">
      <c r="F173" s="10"/>
      <c r="G173" s="10"/>
      <c r="H173" s="10"/>
      <c r="I173" s="10"/>
      <c r="J173" s="10"/>
      <c r="K173" s="10"/>
    </row>
    <row r="174" spans="6:11">
      <c r="F174" s="10"/>
      <c r="G174" s="10"/>
      <c r="H174" s="10"/>
      <c r="I174" s="10"/>
      <c r="J174" s="10"/>
      <c r="K174" s="10"/>
    </row>
    <row r="175" spans="6:11">
      <c r="F175" s="10"/>
      <c r="G175" s="10"/>
      <c r="H175" s="10"/>
      <c r="I175" s="10"/>
      <c r="J175" s="10"/>
      <c r="K175" s="10"/>
    </row>
    <row r="176" spans="6:11">
      <c r="F176" s="10"/>
      <c r="G176" s="10"/>
      <c r="H176" s="10"/>
      <c r="I176" s="10"/>
      <c r="J176" s="10"/>
      <c r="K176" s="10"/>
    </row>
    <row r="177" spans="6:11">
      <c r="F177" s="10"/>
      <c r="G177" s="10"/>
      <c r="H177" s="10"/>
      <c r="I177" s="10"/>
      <c r="J177" s="10"/>
      <c r="K177" s="10"/>
    </row>
    <row r="178" spans="6:11">
      <c r="F178" s="10"/>
      <c r="G178" s="10"/>
      <c r="H178" s="10"/>
      <c r="I178" s="10"/>
      <c r="J178" s="10"/>
      <c r="K178" s="10"/>
    </row>
    <row r="179" spans="6:11">
      <c r="F179" s="10"/>
      <c r="G179" s="10"/>
      <c r="H179" s="10"/>
      <c r="I179" s="10"/>
      <c r="J179" s="10"/>
      <c r="K179" s="10"/>
    </row>
    <row r="180" spans="6:11">
      <c r="F180" s="10"/>
      <c r="G180" s="10"/>
      <c r="H180" s="10"/>
      <c r="I180" s="10"/>
      <c r="J180" s="10"/>
      <c r="K180" s="10"/>
    </row>
    <row r="181" spans="6:11">
      <c r="F181" s="10"/>
      <c r="G181" s="10"/>
      <c r="H181" s="10"/>
      <c r="I181" s="10"/>
      <c r="J181" s="10"/>
      <c r="K181" s="10"/>
    </row>
    <row r="182" spans="6:11">
      <c r="F182" s="10"/>
      <c r="G182" s="10"/>
      <c r="H182" s="10"/>
      <c r="I182" s="10"/>
      <c r="J182" s="10"/>
      <c r="K182" s="10"/>
    </row>
    <row r="183" spans="6:11">
      <c r="F183" s="10"/>
      <c r="G183" s="10"/>
      <c r="H183" s="10"/>
      <c r="I183" s="10"/>
      <c r="J183" s="10"/>
      <c r="K183" s="10"/>
    </row>
    <row r="184" spans="6:11">
      <c r="F184" s="10"/>
      <c r="G184" s="10"/>
      <c r="H184" s="10"/>
      <c r="I184" s="10"/>
      <c r="J184" s="10"/>
      <c r="K184" s="10"/>
    </row>
    <row r="185" spans="6:11">
      <c r="F185" s="10"/>
      <c r="G185" s="10"/>
      <c r="H185" s="10"/>
      <c r="I185" s="10"/>
      <c r="J185" s="10"/>
      <c r="K185" s="10"/>
    </row>
    <row r="186" spans="6:11">
      <c r="F186" s="10"/>
      <c r="G186" s="10"/>
      <c r="H186" s="10"/>
      <c r="I186" s="10"/>
      <c r="J186" s="10"/>
      <c r="K186" s="10"/>
    </row>
    <row r="187" spans="6:11">
      <c r="F187" s="10"/>
      <c r="G187" s="10"/>
      <c r="H187" s="10"/>
      <c r="I187" s="10"/>
      <c r="J187" s="10"/>
      <c r="K187" s="10"/>
    </row>
    <row r="188" spans="6:11">
      <c r="F188" s="10"/>
      <c r="G188" s="10"/>
      <c r="H188" s="10"/>
      <c r="I188" s="10"/>
      <c r="J188" s="10"/>
      <c r="K188" s="10"/>
    </row>
    <row r="189" spans="6:11">
      <c r="F189" s="10"/>
      <c r="G189" s="10"/>
      <c r="H189" s="10"/>
      <c r="I189" s="10"/>
      <c r="J189" s="10"/>
      <c r="K189" s="10"/>
    </row>
    <row r="190" spans="6:11">
      <c r="F190" s="10"/>
      <c r="G190" s="10"/>
      <c r="H190" s="10"/>
      <c r="I190" s="10"/>
      <c r="J190" s="10"/>
      <c r="K190" s="10"/>
    </row>
    <row r="191" spans="6:11">
      <c r="F191" s="10"/>
      <c r="G191" s="10"/>
      <c r="H191" s="10"/>
      <c r="I191" s="10"/>
      <c r="J191" s="10"/>
      <c r="K191" s="10"/>
    </row>
    <row r="192" spans="6:11">
      <c r="F192" s="10"/>
      <c r="G192" s="10"/>
      <c r="H192" s="10"/>
      <c r="I192" s="10"/>
      <c r="J192" s="10"/>
      <c r="K192" s="10"/>
    </row>
    <row r="193" spans="6:11">
      <c r="F193" s="10"/>
      <c r="G193" s="10"/>
      <c r="H193" s="10"/>
      <c r="I193" s="10"/>
      <c r="J193" s="10"/>
      <c r="K193" s="10"/>
    </row>
    <row r="194" spans="6:11">
      <c r="F194" s="10"/>
      <c r="G194" s="10"/>
      <c r="H194" s="10"/>
      <c r="I194" s="10"/>
      <c r="J194" s="10"/>
      <c r="K194" s="10"/>
    </row>
    <row r="195" spans="6:11">
      <c r="F195" s="10"/>
      <c r="G195" s="10"/>
      <c r="H195" s="10"/>
      <c r="I195" s="10"/>
      <c r="J195" s="10"/>
      <c r="K195" s="10"/>
    </row>
    <row r="196" spans="6:11">
      <c r="F196" s="10"/>
      <c r="G196" s="10"/>
      <c r="H196" s="10"/>
      <c r="I196" s="10"/>
      <c r="J196" s="10"/>
      <c r="K196" s="10"/>
    </row>
    <row r="197" spans="6:11">
      <c r="F197" s="10"/>
      <c r="G197" s="10"/>
      <c r="H197" s="10"/>
      <c r="I197" s="10"/>
      <c r="J197" s="10"/>
      <c r="K197" s="10"/>
    </row>
    <row r="198" spans="6:11">
      <c r="F198" s="10"/>
      <c r="G198" s="10"/>
      <c r="H198" s="10"/>
      <c r="I198" s="10"/>
      <c r="J198" s="10"/>
      <c r="K198" s="10"/>
    </row>
    <row r="199" spans="6:11">
      <c r="F199" s="10"/>
      <c r="G199" s="10"/>
      <c r="H199" s="10"/>
      <c r="I199" s="10"/>
      <c r="J199" s="10"/>
      <c r="K199" s="10"/>
    </row>
    <row r="200" spans="6:11">
      <c r="F200" s="10"/>
      <c r="G200" s="10"/>
      <c r="H200" s="10"/>
      <c r="I200" s="10"/>
      <c r="J200" s="10"/>
      <c r="K200" s="10"/>
    </row>
    <row r="201" spans="6:11">
      <c r="F201" s="10"/>
      <c r="G201" s="10"/>
      <c r="H201" s="10"/>
      <c r="I201" s="10"/>
      <c r="J201" s="10"/>
      <c r="K201" s="10"/>
    </row>
    <row r="202" spans="6:11">
      <c r="F202" s="10"/>
      <c r="G202" s="10"/>
      <c r="H202" s="10"/>
      <c r="I202" s="10"/>
      <c r="J202" s="10"/>
      <c r="K202" s="10"/>
    </row>
    <row r="203" spans="6:11">
      <c r="F203" s="10"/>
      <c r="G203" s="10"/>
      <c r="H203" s="10"/>
      <c r="I203" s="10"/>
      <c r="J203" s="10"/>
      <c r="K203" s="10"/>
    </row>
    <row r="204" spans="6:11">
      <c r="F204" s="10"/>
      <c r="G204" s="10"/>
      <c r="H204" s="10"/>
      <c r="I204" s="10"/>
      <c r="J204" s="10"/>
      <c r="K204" s="10"/>
    </row>
    <row r="205" spans="6:11">
      <c r="F205" s="10"/>
      <c r="G205" s="10"/>
      <c r="H205" s="10"/>
      <c r="I205" s="10"/>
      <c r="J205" s="10"/>
      <c r="K205" s="10"/>
    </row>
    <row r="206" spans="6:11">
      <c r="F206" s="10"/>
      <c r="G206" s="10"/>
      <c r="H206" s="10"/>
      <c r="I206" s="10"/>
      <c r="J206" s="10"/>
      <c r="K206" s="10"/>
    </row>
    <row r="207" spans="6:11">
      <c r="F207" s="10"/>
      <c r="G207" s="10"/>
      <c r="H207" s="10"/>
      <c r="I207" s="10"/>
      <c r="J207" s="10"/>
      <c r="K207" s="10"/>
    </row>
    <row r="208" spans="6:11">
      <c r="F208" s="10"/>
      <c r="G208" s="10"/>
      <c r="H208" s="10"/>
      <c r="I208" s="10"/>
      <c r="J208" s="10"/>
      <c r="K208" s="10"/>
    </row>
    <row r="209" spans="6:11">
      <c r="F209" s="10"/>
      <c r="G209" s="10"/>
      <c r="H209" s="10"/>
      <c r="I209" s="10"/>
      <c r="J209" s="10"/>
      <c r="K209" s="10"/>
    </row>
    <row r="210" spans="6:11">
      <c r="F210" s="10"/>
      <c r="G210" s="10"/>
      <c r="H210" s="10"/>
      <c r="I210" s="10"/>
      <c r="J210" s="10"/>
      <c r="K210" s="10"/>
    </row>
    <row r="211" spans="6:11">
      <c r="F211" s="10"/>
      <c r="G211" s="10"/>
      <c r="H211" s="10"/>
      <c r="I211" s="10"/>
      <c r="J211" s="10"/>
      <c r="K211" s="10"/>
    </row>
    <row r="212" spans="6:11">
      <c r="F212" s="10"/>
      <c r="G212" s="10"/>
      <c r="H212" s="10"/>
      <c r="I212" s="10"/>
      <c r="J212" s="10"/>
      <c r="K212" s="10"/>
    </row>
    <row r="213" spans="6:11">
      <c r="F213" s="10"/>
      <c r="G213" s="10"/>
      <c r="H213" s="10"/>
      <c r="I213" s="10"/>
      <c r="J213" s="10"/>
      <c r="K213" s="10"/>
    </row>
    <row r="214" spans="6:11">
      <c r="F214" s="10"/>
      <c r="G214" s="10"/>
      <c r="H214" s="10"/>
      <c r="I214" s="10"/>
      <c r="J214" s="10"/>
      <c r="K214" s="10"/>
    </row>
    <row r="215" spans="6:11">
      <c r="F215" s="10"/>
      <c r="G215" s="10"/>
      <c r="H215" s="10"/>
      <c r="I215" s="10"/>
      <c r="J215" s="10"/>
      <c r="K215" s="10"/>
    </row>
    <row r="216" spans="6:11">
      <c r="F216" s="10"/>
      <c r="G216" s="10"/>
      <c r="H216" s="10"/>
      <c r="I216" s="10"/>
      <c r="J216" s="10"/>
      <c r="K216" s="10"/>
    </row>
    <row r="217" spans="6:11">
      <c r="F217" s="10"/>
      <c r="G217" s="10"/>
      <c r="H217" s="10"/>
      <c r="I217" s="10"/>
      <c r="J217" s="10"/>
      <c r="K217" s="10"/>
    </row>
    <row r="218" spans="6:11">
      <c r="F218" s="10"/>
      <c r="G218" s="10"/>
      <c r="H218" s="10"/>
      <c r="I218" s="10"/>
      <c r="J218" s="10"/>
      <c r="K218" s="10"/>
    </row>
    <row r="219" spans="6:11">
      <c r="F219" s="10"/>
      <c r="G219" s="10"/>
      <c r="H219" s="10"/>
      <c r="I219" s="10"/>
      <c r="J219" s="10"/>
      <c r="K219" s="10"/>
    </row>
    <row r="220" spans="6:11">
      <c r="F220" s="10"/>
      <c r="G220" s="10"/>
      <c r="H220" s="10"/>
      <c r="I220" s="10"/>
      <c r="J220" s="10"/>
      <c r="K220" s="10"/>
    </row>
    <row r="221" spans="6:11">
      <c r="F221" s="10"/>
      <c r="G221" s="10"/>
      <c r="H221" s="10"/>
      <c r="I221" s="10"/>
      <c r="J221" s="10"/>
      <c r="K221" s="10"/>
    </row>
    <row r="222" spans="6:11">
      <c r="F222" s="10"/>
      <c r="G222" s="10"/>
      <c r="H222" s="10"/>
      <c r="I222" s="10"/>
      <c r="J222" s="10"/>
      <c r="K222" s="10"/>
    </row>
    <row r="223" spans="6:11">
      <c r="F223" s="10"/>
      <c r="G223" s="10"/>
      <c r="H223" s="10"/>
      <c r="I223" s="10"/>
      <c r="J223" s="10"/>
      <c r="K223" s="10"/>
    </row>
    <row r="224" spans="6:11">
      <c r="F224" s="10"/>
      <c r="G224" s="10"/>
      <c r="H224" s="10"/>
      <c r="I224" s="10"/>
      <c r="J224" s="10"/>
      <c r="K224" s="10"/>
    </row>
    <row r="225" spans="6:11">
      <c r="F225" s="10"/>
      <c r="G225" s="10"/>
      <c r="H225" s="10"/>
      <c r="I225" s="10"/>
      <c r="J225" s="10"/>
      <c r="K225" s="10"/>
    </row>
    <row r="226" spans="6:11">
      <c r="F226" s="10"/>
      <c r="G226" s="10"/>
      <c r="H226" s="10"/>
      <c r="I226" s="10"/>
      <c r="J226" s="10"/>
      <c r="K226" s="10"/>
    </row>
    <row r="227" spans="6:11">
      <c r="F227" s="10"/>
      <c r="G227" s="10"/>
      <c r="H227" s="10"/>
      <c r="I227" s="10"/>
      <c r="J227" s="10"/>
      <c r="K227" s="10"/>
    </row>
    <row r="228" spans="6:11">
      <c r="F228" s="10"/>
      <c r="G228" s="10"/>
      <c r="H228" s="10"/>
      <c r="I228" s="10"/>
      <c r="J228" s="10"/>
      <c r="K228" s="10"/>
    </row>
    <row r="229" spans="6:11">
      <c r="F229" s="10"/>
      <c r="G229" s="10"/>
      <c r="H229" s="10"/>
      <c r="I229" s="10"/>
      <c r="J229" s="10"/>
      <c r="K229" s="10"/>
    </row>
    <row r="230" spans="6:11">
      <c r="F230" s="10"/>
      <c r="G230" s="10"/>
      <c r="H230" s="10"/>
      <c r="I230" s="10"/>
      <c r="J230" s="10"/>
      <c r="K230" s="10"/>
    </row>
  </sheetData>
  <mergeCells count="13">
    <mergeCell ref="B4:E4"/>
    <mergeCell ref="F4:J4"/>
    <mergeCell ref="A2:J3"/>
    <mergeCell ref="A4:A6"/>
    <mergeCell ref="G5:G6"/>
    <mergeCell ref="H5:H6"/>
    <mergeCell ref="I5:I6"/>
    <mergeCell ref="J5:J6"/>
    <mergeCell ref="B5:B6"/>
    <mergeCell ref="C5:C6"/>
    <mergeCell ref="D5:D6"/>
    <mergeCell ref="E5:E6"/>
    <mergeCell ref="F5:F6"/>
  </mergeCells>
  <hyperlinks>
    <hyperlink ref="L8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5" orientation="landscape" r:id="rId1"/>
  <headerFooter>
    <oddFooter>&amp;L&amp;"Arial,Normal"&amp;9INSTITUTO NACIONAL DE ESTADÍSTICA Y CENSOS (INEC), ESTADÍSTICAS DE TRANSPORTE 2013&amp;"Courier,Normal"&amp;12
&amp;"Arial,Normal"&amp;8Fuente: Boletín Estadístico Aéreo DGAC</oddFooter>
  </headerFooter>
  <rowBreaks count="2" manualBreakCount="2">
    <brk id="34" max="9" man="1"/>
    <brk id="48" max="9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95"/>
  <sheetViews>
    <sheetView showGridLines="0" view="pageBreakPreview" zoomScale="70" zoomScaleNormal="85" zoomScaleSheetLayoutView="70" zoomScalePageLayoutView="70" workbookViewId="0">
      <selection activeCell="C4" sqref="C4:I5"/>
    </sheetView>
  </sheetViews>
  <sheetFormatPr baseColWidth="10" defaultColWidth="13.77734375" defaultRowHeight="15.75"/>
  <cols>
    <col min="1" max="1" width="20.44140625" style="30" customWidth="1"/>
    <col min="2" max="2" width="9.88671875" style="30" customWidth="1"/>
    <col min="3" max="3" width="12.5546875" style="30" customWidth="1"/>
    <col min="4" max="4" width="11.88671875" style="30" customWidth="1"/>
    <col min="5" max="5" width="13.6640625" style="30" customWidth="1"/>
    <col min="6" max="6" width="9.6640625" style="30" customWidth="1"/>
    <col min="7" max="7" width="13.6640625" style="30" customWidth="1"/>
    <col min="8" max="8" width="12.88671875" style="30" customWidth="1"/>
    <col min="9" max="10" width="13.6640625" style="30" customWidth="1"/>
    <col min="11" max="11" width="11.77734375" style="10" customWidth="1"/>
    <col min="12" max="12" width="1.77734375" style="10" customWidth="1"/>
    <col min="13" max="13" width="13.77734375" style="10"/>
    <col min="14" max="14" width="0.6640625" style="10" customWidth="1"/>
    <col min="15" max="16384" width="13.77734375" style="10"/>
  </cols>
  <sheetData>
    <row r="1" spans="1:15" ht="92.25" customHeight="1"/>
    <row r="2" spans="1:15" ht="32.1" customHeight="1">
      <c r="A2" s="540" t="s">
        <v>503</v>
      </c>
      <c r="B2" s="540"/>
      <c r="C2" s="540"/>
      <c r="D2" s="540"/>
      <c r="E2" s="540"/>
      <c r="F2" s="540"/>
      <c r="G2" s="540"/>
      <c r="H2" s="540"/>
      <c r="I2" s="540"/>
      <c r="J2" s="540"/>
    </row>
    <row r="3" spans="1:15" ht="32.1" customHeight="1" thickBot="1">
      <c r="A3" s="540"/>
      <c r="B3" s="540"/>
      <c r="C3" s="540"/>
      <c r="D3" s="540"/>
      <c r="E3" s="540"/>
      <c r="F3" s="540"/>
      <c r="G3" s="540"/>
      <c r="H3" s="540"/>
      <c r="I3" s="540"/>
      <c r="J3" s="540"/>
    </row>
    <row r="4" spans="1:15" ht="32.1" customHeight="1" thickTop="1">
      <c r="A4" s="568" t="s">
        <v>243</v>
      </c>
      <c r="B4" s="558" t="s">
        <v>225</v>
      </c>
      <c r="C4" s="559"/>
      <c r="D4" s="559"/>
      <c r="E4" s="560"/>
      <c r="F4" s="564" t="s">
        <v>226</v>
      </c>
      <c r="G4" s="559"/>
      <c r="H4" s="559"/>
      <c r="I4" s="559"/>
      <c r="J4" s="560"/>
    </row>
    <row r="5" spans="1:15" ht="32.1" customHeight="1" thickBot="1">
      <c r="A5" s="569"/>
      <c r="B5" s="561"/>
      <c r="C5" s="562"/>
      <c r="D5" s="562"/>
      <c r="E5" s="563"/>
      <c r="F5" s="565"/>
      <c r="G5" s="566"/>
      <c r="H5" s="566"/>
      <c r="I5" s="566"/>
      <c r="J5" s="567"/>
    </row>
    <row r="6" spans="1:15" ht="32.1" customHeight="1" thickTop="1">
      <c r="A6" s="569"/>
      <c r="B6" s="556" t="s">
        <v>1</v>
      </c>
      <c r="C6" s="556" t="s">
        <v>228</v>
      </c>
      <c r="D6" s="556" t="s">
        <v>227</v>
      </c>
      <c r="E6" s="556" t="s">
        <v>14</v>
      </c>
      <c r="F6" s="556" t="s">
        <v>1</v>
      </c>
      <c r="G6" s="556" t="s">
        <v>228</v>
      </c>
      <c r="H6" s="556" t="s">
        <v>227</v>
      </c>
      <c r="I6" s="556" t="s">
        <v>400</v>
      </c>
      <c r="J6" s="556" t="s">
        <v>14</v>
      </c>
    </row>
    <row r="7" spans="1:15" ht="32.1" customHeight="1" thickBot="1">
      <c r="A7" s="570"/>
      <c r="B7" s="557"/>
      <c r="C7" s="557"/>
      <c r="D7" s="557"/>
      <c r="E7" s="557"/>
      <c r="F7" s="557"/>
      <c r="G7" s="557"/>
      <c r="H7" s="557"/>
      <c r="I7" s="557"/>
      <c r="J7" s="557"/>
    </row>
    <row r="8" spans="1:15" ht="27.95" customHeight="1" thickTop="1">
      <c r="A8" s="141"/>
      <c r="B8" s="196"/>
      <c r="C8" s="196"/>
      <c r="D8" s="196"/>
      <c r="E8" s="196"/>
      <c r="F8" s="141"/>
      <c r="G8" s="141"/>
      <c r="H8" s="141"/>
      <c r="I8" s="141"/>
      <c r="J8" s="141"/>
    </row>
    <row r="9" spans="1:15" ht="27.95" customHeight="1">
      <c r="A9" s="193" t="s">
        <v>229</v>
      </c>
      <c r="B9" s="261">
        <f>SUM(C9:E9)</f>
        <v>615246</v>
      </c>
      <c r="C9" s="261">
        <f>SUM(C10:C14)</f>
        <v>408256</v>
      </c>
      <c r="D9" s="261">
        <f>SUM(D10:D14)</f>
        <v>197182</v>
      </c>
      <c r="E9" s="261">
        <f>SUM(E10:E14)</f>
        <v>9808</v>
      </c>
      <c r="F9" s="261">
        <v>570436</v>
      </c>
      <c r="G9" s="261">
        <f>SUM(G10:G14)</f>
        <v>372317</v>
      </c>
      <c r="H9" s="261">
        <f>SUM(H10:H14)</f>
        <v>188134</v>
      </c>
      <c r="I9" s="261">
        <f>SUM(I10:I14)</f>
        <v>0</v>
      </c>
      <c r="J9" s="261">
        <f>SUM(J10:J14)</f>
        <v>9985</v>
      </c>
      <c r="K9" s="64" t="s">
        <v>354</v>
      </c>
    </row>
    <row r="10" spans="1:15" ht="27.95" customHeight="1">
      <c r="A10" s="141" t="s">
        <v>384</v>
      </c>
      <c r="B10" s="263">
        <v>311000</v>
      </c>
      <c r="C10" s="263">
        <v>210254</v>
      </c>
      <c r="D10" s="263">
        <v>100746</v>
      </c>
      <c r="E10" s="263">
        <v>0</v>
      </c>
      <c r="F10" s="263">
        <v>287097</v>
      </c>
      <c r="G10" s="263">
        <v>190717</v>
      </c>
      <c r="H10" s="263">
        <v>96380</v>
      </c>
      <c r="I10" s="263">
        <v>0</v>
      </c>
      <c r="J10" s="263">
        <v>0</v>
      </c>
    </row>
    <row r="11" spans="1:15" ht="27.95" customHeight="1">
      <c r="A11" s="143" t="s">
        <v>232</v>
      </c>
      <c r="B11" s="265">
        <v>43001</v>
      </c>
      <c r="C11" s="265">
        <v>13635</v>
      </c>
      <c r="D11" s="265">
        <v>19558</v>
      </c>
      <c r="E11" s="265">
        <v>9808</v>
      </c>
      <c r="F11" s="265">
        <v>35542</v>
      </c>
      <c r="G11" s="265">
        <v>8698</v>
      </c>
      <c r="H11" s="265">
        <v>16859</v>
      </c>
      <c r="I11" s="265">
        <v>0</v>
      </c>
      <c r="J11" s="265">
        <v>9985</v>
      </c>
    </row>
    <row r="12" spans="1:15" ht="27.95" customHeight="1">
      <c r="A12" s="141" t="s">
        <v>233</v>
      </c>
      <c r="B12" s="263">
        <v>17360</v>
      </c>
      <c r="C12" s="263">
        <v>17360</v>
      </c>
      <c r="D12" s="263">
        <v>0</v>
      </c>
      <c r="E12" s="263">
        <v>0</v>
      </c>
      <c r="F12" s="263">
        <v>32315</v>
      </c>
      <c r="G12" s="263">
        <v>32224</v>
      </c>
      <c r="H12" s="263">
        <v>91</v>
      </c>
      <c r="I12" s="263">
        <v>0</v>
      </c>
      <c r="J12" s="263">
        <v>0</v>
      </c>
    </row>
    <row r="13" spans="1:15" ht="27.95" customHeight="1">
      <c r="A13" s="143" t="s">
        <v>236</v>
      </c>
      <c r="B13" s="265">
        <v>209647</v>
      </c>
      <c r="C13" s="265">
        <v>132769</v>
      </c>
      <c r="D13" s="265">
        <v>76878</v>
      </c>
      <c r="E13" s="265">
        <v>0</v>
      </c>
      <c r="F13" s="265">
        <v>191942</v>
      </c>
      <c r="G13" s="265">
        <v>117138</v>
      </c>
      <c r="H13" s="265">
        <v>74804</v>
      </c>
      <c r="I13" s="265">
        <v>0</v>
      </c>
      <c r="J13" s="265">
        <v>0</v>
      </c>
    </row>
    <row r="14" spans="1:15" ht="27.95" customHeight="1">
      <c r="A14" s="141" t="s">
        <v>254</v>
      </c>
      <c r="B14" s="263">
        <v>34238</v>
      </c>
      <c r="C14" s="263">
        <v>34238</v>
      </c>
      <c r="D14" s="263">
        <v>0</v>
      </c>
      <c r="E14" s="263">
        <v>0</v>
      </c>
      <c r="F14" s="263">
        <v>23540</v>
      </c>
      <c r="G14" s="263">
        <v>23540</v>
      </c>
      <c r="H14" s="263">
        <v>0</v>
      </c>
      <c r="I14" s="263">
        <v>0</v>
      </c>
      <c r="J14" s="263">
        <v>0</v>
      </c>
    </row>
    <row r="15" spans="1:15" ht="27.95" customHeight="1">
      <c r="A15" s="143"/>
      <c r="B15" s="382"/>
      <c r="C15" s="382"/>
      <c r="D15" s="382"/>
      <c r="E15" s="382"/>
      <c r="F15" s="382"/>
      <c r="G15" s="382"/>
      <c r="H15" s="382"/>
      <c r="I15" s="382"/>
      <c r="J15" s="382"/>
      <c r="K15" s="44"/>
      <c r="L15" s="44"/>
      <c r="M15" s="44"/>
      <c r="N15" s="44"/>
      <c r="O15" s="44"/>
    </row>
    <row r="16" spans="1:15">
      <c r="F16" s="10"/>
      <c r="G16" s="10"/>
      <c r="H16" s="10"/>
      <c r="I16" s="10"/>
      <c r="J16" s="10"/>
    </row>
    <row r="17" spans="6:10">
      <c r="F17" s="10"/>
      <c r="G17" s="10"/>
      <c r="H17" s="10"/>
      <c r="I17" s="10"/>
      <c r="J17" s="10"/>
    </row>
    <row r="18" spans="6:10">
      <c r="F18" s="10"/>
      <c r="G18" s="10"/>
      <c r="H18" s="10"/>
      <c r="I18" s="10"/>
      <c r="J18" s="10"/>
    </row>
    <row r="19" spans="6:10">
      <c r="F19" s="10"/>
      <c r="G19" s="10"/>
      <c r="H19" s="10"/>
      <c r="I19" s="10"/>
      <c r="J19" s="10"/>
    </row>
    <row r="20" spans="6:10">
      <c r="F20" s="10"/>
      <c r="G20" s="10"/>
      <c r="H20" s="10"/>
      <c r="I20" s="10"/>
      <c r="J20" s="10"/>
    </row>
    <row r="21" spans="6:10">
      <c r="F21" s="10"/>
      <c r="G21" s="10"/>
      <c r="H21" s="10"/>
      <c r="I21" s="10"/>
      <c r="J21" s="10"/>
    </row>
    <row r="22" spans="6:10">
      <c r="F22" s="10"/>
      <c r="G22" s="10"/>
      <c r="H22" s="10"/>
      <c r="I22" s="10"/>
      <c r="J22" s="10"/>
    </row>
    <row r="23" spans="6:10">
      <c r="F23" s="10"/>
      <c r="G23" s="10"/>
      <c r="H23" s="10"/>
      <c r="I23" s="10"/>
      <c r="J23" s="10"/>
    </row>
    <row r="24" spans="6:10">
      <c r="F24" s="10"/>
      <c r="G24" s="10"/>
      <c r="H24" s="10"/>
      <c r="I24" s="10"/>
      <c r="J24" s="10"/>
    </row>
    <row r="25" spans="6:10">
      <c r="F25" s="10"/>
      <c r="G25" s="10"/>
      <c r="H25" s="10"/>
      <c r="I25" s="10"/>
      <c r="J25" s="10"/>
    </row>
    <row r="26" spans="6:10">
      <c r="F26" s="10"/>
      <c r="G26" s="10"/>
      <c r="H26" s="10"/>
      <c r="I26" s="10"/>
      <c r="J26" s="10"/>
    </row>
    <row r="27" spans="6:10">
      <c r="F27" s="10"/>
      <c r="G27" s="10"/>
      <c r="H27" s="10"/>
      <c r="I27" s="10"/>
      <c r="J27" s="10"/>
    </row>
    <row r="28" spans="6:10">
      <c r="F28" s="10"/>
      <c r="G28" s="10"/>
      <c r="H28" s="10"/>
      <c r="I28" s="10"/>
      <c r="J28" s="10"/>
    </row>
    <row r="29" spans="6:10">
      <c r="F29" s="10"/>
      <c r="G29" s="10"/>
      <c r="H29" s="10"/>
      <c r="I29" s="10"/>
      <c r="J29" s="10"/>
    </row>
    <row r="30" spans="6:10">
      <c r="F30" s="10"/>
      <c r="G30" s="10"/>
      <c r="H30" s="10"/>
      <c r="I30" s="10"/>
      <c r="J30" s="10"/>
    </row>
    <row r="31" spans="6:10">
      <c r="F31" s="10"/>
      <c r="G31" s="10"/>
      <c r="H31" s="10"/>
      <c r="I31" s="10"/>
      <c r="J31" s="10"/>
    </row>
    <row r="32" spans="6:10">
      <c r="F32" s="10"/>
      <c r="G32" s="10"/>
      <c r="H32" s="10"/>
      <c r="I32" s="10"/>
      <c r="J32" s="10"/>
    </row>
    <row r="33" spans="6:10">
      <c r="F33" s="10"/>
      <c r="G33" s="10"/>
      <c r="H33" s="10"/>
      <c r="I33" s="10"/>
      <c r="J33" s="10"/>
    </row>
    <row r="34" spans="6:10">
      <c r="F34" s="10"/>
      <c r="G34" s="10"/>
      <c r="H34" s="10"/>
      <c r="I34" s="10"/>
      <c r="J34" s="10"/>
    </row>
    <row r="35" spans="6:10">
      <c r="F35" s="10"/>
      <c r="G35" s="10"/>
      <c r="H35" s="10"/>
      <c r="I35" s="10"/>
      <c r="J35" s="10"/>
    </row>
    <row r="36" spans="6:10">
      <c r="F36" s="10"/>
      <c r="G36" s="10"/>
      <c r="H36" s="10"/>
      <c r="I36" s="10"/>
      <c r="J36" s="10"/>
    </row>
    <row r="37" spans="6:10">
      <c r="F37" s="10"/>
      <c r="G37" s="10"/>
      <c r="H37" s="10"/>
      <c r="I37" s="10"/>
      <c r="J37" s="10"/>
    </row>
    <row r="38" spans="6:10">
      <c r="F38" s="10"/>
      <c r="G38" s="10"/>
      <c r="H38" s="10"/>
      <c r="I38" s="10"/>
      <c r="J38" s="10"/>
    </row>
    <row r="39" spans="6:10">
      <c r="F39" s="10"/>
      <c r="G39" s="10"/>
      <c r="H39" s="10"/>
      <c r="I39" s="10"/>
      <c r="J39" s="10"/>
    </row>
    <row r="40" spans="6:10">
      <c r="F40" s="10"/>
      <c r="G40" s="10"/>
      <c r="H40" s="10"/>
      <c r="I40" s="10"/>
      <c r="J40" s="10"/>
    </row>
    <row r="41" spans="6:10">
      <c r="F41" s="10"/>
      <c r="G41" s="10"/>
      <c r="H41" s="10"/>
      <c r="I41" s="10"/>
      <c r="J41" s="10"/>
    </row>
    <row r="42" spans="6:10">
      <c r="F42" s="10"/>
      <c r="G42" s="10"/>
      <c r="H42" s="10"/>
      <c r="I42" s="10"/>
      <c r="J42" s="10"/>
    </row>
    <row r="43" spans="6:10">
      <c r="F43" s="10"/>
      <c r="G43" s="10"/>
      <c r="H43" s="10"/>
      <c r="I43" s="10"/>
      <c r="J43" s="10"/>
    </row>
    <row r="44" spans="6:10">
      <c r="F44" s="10"/>
      <c r="G44" s="10"/>
      <c r="H44" s="10"/>
      <c r="I44" s="10"/>
      <c r="J44" s="10"/>
    </row>
    <row r="45" spans="6:10">
      <c r="F45" s="10"/>
      <c r="G45" s="10"/>
      <c r="H45" s="10"/>
      <c r="I45" s="10"/>
      <c r="J45" s="10"/>
    </row>
    <row r="46" spans="6:10">
      <c r="F46" s="10"/>
      <c r="G46" s="10"/>
      <c r="H46" s="10"/>
      <c r="I46" s="10"/>
      <c r="J46" s="10"/>
    </row>
    <row r="47" spans="6:10">
      <c r="F47" s="10"/>
      <c r="G47" s="10"/>
      <c r="H47" s="10"/>
      <c r="I47" s="10"/>
      <c r="J47" s="10"/>
    </row>
    <row r="48" spans="6:10">
      <c r="F48" s="10"/>
      <c r="G48" s="10"/>
      <c r="H48" s="10"/>
      <c r="I48" s="10"/>
      <c r="J48" s="10"/>
    </row>
    <row r="49" spans="6:10">
      <c r="F49" s="10"/>
      <c r="G49" s="10"/>
      <c r="H49" s="10"/>
      <c r="I49" s="10"/>
      <c r="J49" s="10"/>
    </row>
    <row r="50" spans="6:10">
      <c r="F50" s="10"/>
      <c r="G50" s="10"/>
      <c r="H50" s="10"/>
      <c r="I50" s="10"/>
      <c r="J50" s="10"/>
    </row>
    <row r="51" spans="6:10">
      <c r="F51" s="10"/>
      <c r="G51" s="10"/>
      <c r="H51" s="10"/>
      <c r="I51" s="10"/>
      <c r="J51" s="10"/>
    </row>
    <row r="52" spans="6:10">
      <c r="F52" s="10"/>
      <c r="G52" s="10"/>
      <c r="H52" s="10"/>
      <c r="I52" s="10"/>
      <c r="J52" s="10"/>
    </row>
    <row r="53" spans="6:10">
      <c r="F53" s="10"/>
      <c r="G53" s="10"/>
      <c r="H53" s="10"/>
      <c r="I53" s="10"/>
      <c r="J53" s="10"/>
    </row>
    <row r="54" spans="6:10">
      <c r="F54" s="10"/>
      <c r="G54" s="10"/>
      <c r="H54" s="10"/>
      <c r="I54" s="10"/>
      <c r="J54" s="10"/>
    </row>
    <row r="55" spans="6:10">
      <c r="F55" s="10"/>
      <c r="G55" s="10"/>
      <c r="H55" s="10"/>
      <c r="I55" s="10"/>
      <c r="J55" s="10"/>
    </row>
    <row r="56" spans="6:10">
      <c r="F56" s="10"/>
      <c r="G56" s="10"/>
      <c r="H56" s="10"/>
      <c r="I56" s="10"/>
      <c r="J56" s="10"/>
    </row>
    <row r="57" spans="6:10">
      <c r="F57" s="10"/>
      <c r="G57" s="10"/>
      <c r="H57" s="10"/>
      <c r="I57" s="10"/>
      <c r="J57" s="10"/>
    </row>
    <row r="58" spans="6:10">
      <c r="F58" s="10"/>
      <c r="G58" s="10"/>
      <c r="H58" s="10"/>
      <c r="I58" s="10"/>
      <c r="J58" s="10"/>
    </row>
    <row r="59" spans="6:10">
      <c r="F59" s="10"/>
      <c r="G59" s="10"/>
      <c r="H59" s="10"/>
      <c r="I59" s="10"/>
      <c r="J59" s="10"/>
    </row>
    <row r="60" spans="6:10">
      <c r="F60" s="10"/>
      <c r="G60" s="10"/>
      <c r="H60" s="10"/>
      <c r="I60" s="10"/>
      <c r="J60" s="10"/>
    </row>
    <row r="61" spans="6:10">
      <c r="F61" s="10"/>
      <c r="G61" s="10"/>
      <c r="H61" s="10"/>
      <c r="I61" s="10"/>
      <c r="J61" s="10"/>
    </row>
    <row r="62" spans="6:10">
      <c r="F62" s="10"/>
      <c r="G62" s="10"/>
      <c r="H62" s="10"/>
      <c r="I62" s="10"/>
      <c r="J62" s="10"/>
    </row>
    <row r="63" spans="6:10">
      <c r="F63" s="10"/>
      <c r="G63" s="10"/>
      <c r="H63" s="10"/>
      <c r="I63" s="10"/>
      <c r="J63" s="10"/>
    </row>
    <row r="64" spans="6:10">
      <c r="F64" s="10"/>
      <c r="G64" s="10"/>
      <c r="H64" s="10"/>
      <c r="I64" s="10"/>
      <c r="J64" s="10"/>
    </row>
    <row r="65" spans="6:10">
      <c r="F65" s="10"/>
      <c r="G65" s="10"/>
      <c r="H65" s="10"/>
      <c r="I65" s="10"/>
      <c r="J65" s="10"/>
    </row>
    <row r="66" spans="6:10">
      <c r="F66" s="10"/>
      <c r="G66" s="10"/>
      <c r="H66" s="10"/>
      <c r="I66" s="10"/>
      <c r="J66" s="10"/>
    </row>
    <row r="67" spans="6:10">
      <c r="F67" s="10"/>
      <c r="G67" s="10"/>
      <c r="H67" s="10"/>
      <c r="I67" s="10"/>
      <c r="J67" s="10"/>
    </row>
    <row r="68" spans="6:10">
      <c r="F68" s="10"/>
      <c r="G68" s="10"/>
      <c r="H68" s="10"/>
      <c r="I68" s="10"/>
      <c r="J68" s="10"/>
    </row>
    <row r="69" spans="6:10">
      <c r="F69" s="10"/>
      <c r="G69" s="10"/>
      <c r="H69" s="10"/>
      <c r="I69" s="10"/>
      <c r="J69" s="10"/>
    </row>
    <row r="70" spans="6:10">
      <c r="F70" s="10"/>
      <c r="G70" s="10"/>
      <c r="H70" s="10"/>
      <c r="I70" s="10"/>
      <c r="J70" s="10"/>
    </row>
    <row r="71" spans="6:10">
      <c r="F71" s="10"/>
      <c r="G71" s="10"/>
      <c r="H71" s="10"/>
      <c r="I71" s="10"/>
      <c r="J71" s="10"/>
    </row>
    <row r="72" spans="6:10">
      <c r="F72" s="10"/>
      <c r="G72" s="10"/>
      <c r="H72" s="10"/>
      <c r="I72" s="10"/>
      <c r="J72" s="10"/>
    </row>
    <row r="73" spans="6:10">
      <c r="F73" s="10"/>
      <c r="G73" s="10"/>
      <c r="H73" s="10"/>
      <c r="I73" s="10"/>
      <c r="J73" s="10"/>
    </row>
    <row r="74" spans="6:10">
      <c r="F74" s="10"/>
      <c r="G74" s="10"/>
      <c r="H74" s="10"/>
      <c r="I74" s="10"/>
      <c r="J74" s="10"/>
    </row>
    <row r="75" spans="6:10">
      <c r="F75" s="10"/>
      <c r="G75" s="10"/>
      <c r="H75" s="10"/>
      <c r="I75" s="10"/>
      <c r="J75" s="10"/>
    </row>
    <row r="76" spans="6:10">
      <c r="F76" s="10"/>
      <c r="G76" s="10"/>
      <c r="H76" s="10"/>
      <c r="I76" s="10"/>
      <c r="J76" s="10"/>
    </row>
    <row r="77" spans="6:10">
      <c r="F77" s="10"/>
      <c r="G77" s="10"/>
      <c r="H77" s="10"/>
      <c r="I77" s="10"/>
      <c r="J77" s="10"/>
    </row>
    <row r="78" spans="6:10">
      <c r="F78" s="10"/>
      <c r="G78" s="10"/>
      <c r="H78" s="10"/>
      <c r="I78" s="10"/>
      <c r="J78" s="10"/>
    </row>
    <row r="79" spans="6:10">
      <c r="F79" s="10"/>
      <c r="G79" s="10"/>
      <c r="H79" s="10"/>
      <c r="I79" s="10"/>
      <c r="J79" s="10"/>
    </row>
    <row r="80" spans="6:10">
      <c r="F80" s="10"/>
      <c r="G80" s="10"/>
      <c r="H80" s="10"/>
      <c r="I80" s="10"/>
      <c r="J80" s="10"/>
    </row>
    <row r="81" spans="6:10">
      <c r="F81" s="10"/>
      <c r="G81" s="10"/>
      <c r="H81" s="10"/>
      <c r="I81" s="10"/>
      <c r="J81" s="10"/>
    </row>
    <row r="82" spans="6:10">
      <c r="F82" s="10"/>
      <c r="G82" s="10"/>
      <c r="H82" s="10"/>
      <c r="I82" s="10"/>
      <c r="J82" s="10"/>
    </row>
    <row r="83" spans="6:10">
      <c r="F83" s="10"/>
      <c r="G83" s="10"/>
      <c r="H83" s="10"/>
      <c r="I83" s="10"/>
      <c r="J83" s="10"/>
    </row>
    <row r="84" spans="6:10">
      <c r="F84" s="10"/>
      <c r="G84" s="10"/>
      <c r="H84" s="10"/>
      <c r="I84" s="10"/>
      <c r="J84" s="10"/>
    </row>
    <row r="85" spans="6:10">
      <c r="F85" s="10"/>
      <c r="G85" s="10"/>
      <c r="H85" s="10"/>
      <c r="I85" s="10"/>
      <c r="J85" s="10"/>
    </row>
    <row r="86" spans="6:10">
      <c r="F86" s="10"/>
      <c r="G86" s="10"/>
      <c r="H86" s="10"/>
      <c r="I86" s="10"/>
      <c r="J86" s="10"/>
    </row>
    <row r="87" spans="6:10">
      <c r="F87" s="10"/>
      <c r="G87" s="10"/>
      <c r="H87" s="10"/>
      <c r="I87" s="10"/>
      <c r="J87" s="10"/>
    </row>
    <row r="88" spans="6:10">
      <c r="F88" s="10"/>
      <c r="G88" s="10"/>
      <c r="H88" s="10"/>
      <c r="I88" s="10"/>
      <c r="J88" s="10"/>
    </row>
    <row r="89" spans="6:10">
      <c r="F89" s="10"/>
      <c r="G89" s="10"/>
      <c r="H89" s="10"/>
      <c r="I89" s="10"/>
      <c r="J89" s="10"/>
    </row>
    <row r="90" spans="6:10">
      <c r="F90" s="10"/>
      <c r="G90" s="10"/>
      <c r="H90" s="10"/>
      <c r="I90" s="10"/>
      <c r="J90" s="10"/>
    </row>
    <row r="91" spans="6:10">
      <c r="F91" s="10"/>
      <c r="G91" s="10"/>
      <c r="H91" s="10"/>
      <c r="I91" s="10"/>
      <c r="J91" s="10"/>
    </row>
    <row r="92" spans="6:10">
      <c r="F92" s="10"/>
      <c r="G92" s="10"/>
      <c r="H92" s="10"/>
      <c r="I92" s="10"/>
      <c r="J92" s="10"/>
    </row>
    <row r="93" spans="6:10">
      <c r="F93" s="10"/>
      <c r="G93" s="10"/>
      <c r="H93" s="10"/>
      <c r="I93" s="10"/>
      <c r="J93" s="10"/>
    </row>
    <row r="94" spans="6:10">
      <c r="F94" s="10"/>
      <c r="G94" s="10"/>
      <c r="H94" s="10"/>
      <c r="I94" s="10"/>
      <c r="J94" s="10"/>
    </row>
    <row r="95" spans="6:10">
      <c r="F95" s="10"/>
      <c r="G95" s="10"/>
      <c r="H95" s="10"/>
      <c r="I95" s="10"/>
      <c r="J95" s="10"/>
    </row>
  </sheetData>
  <mergeCells count="13">
    <mergeCell ref="E6:E7"/>
    <mergeCell ref="F6:F7"/>
    <mergeCell ref="G6:G7"/>
    <mergeCell ref="A2:J3"/>
    <mergeCell ref="B4:E5"/>
    <mergeCell ref="F4:J5"/>
    <mergeCell ref="I6:I7"/>
    <mergeCell ref="J6:J7"/>
    <mergeCell ref="A4:A7"/>
    <mergeCell ref="B6:B7"/>
    <mergeCell ref="H6:H7"/>
    <mergeCell ref="C6:C7"/>
    <mergeCell ref="D6:D7"/>
  </mergeCells>
  <hyperlinks>
    <hyperlink ref="K9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5" orientation="landscape" r:id="rId1"/>
  <headerFooter>
    <oddFooter xml:space="preserve">&amp;L&amp;"Arial,Normal"&amp;9INSTITUTO NACIONAL DE ESTADÍSTICA Y CENSOS (INEC), ESTADÍSTICAS DE TRANSPORTE 2013&amp;"Courier,Normal"&amp;12
&amp;"Arial,Normal"&amp;8Fuente: Boletín Estadístico Aéreo DGAC&amp;"Courier,Normal"&amp;12
</oddFooter>
  </headerFooter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tabColor rgb="FF92D050"/>
  </sheetPr>
  <dimension ref="A1:I85"/>
  <sheetViews>
    <sheetView showGridLines="0" view="pageBreakPreview" zoomScale="70" zoomScaleNormal="100" zoomScaleSheetLayoutView="70" zoomScalePageLayoutView="70" workbookViewId="0">
      <selection activeCell="C4" sqref="C4:G5"/>
    </sheetView>
  </sheetViews>
  <sheetFormatPr baseColWidth="10" defaultColWidth="9.77734375" defaultRowHeight="15.75"/>
  <cols>
    <col min="1" max="3" width="21.88671875" style="1" customWidth="1"/>
    <col min="4" max="4" width="22.33203125" style="1" customWidth="1"/>
    <col min="5" max="5" width="22.21875" style="1" customWidth="1"/>
    <col min="6" max="6" width="21.88671875" style="1" customWidth="1"/>
    <col min="7" max="7" width="17.33203125" customWidth="1"/>
  </cols>
  <sheetData>
    <row r="1" spans="1:9" ht="92.25" customHeight="1"/>
    <row r="2" spans="1:9" ht="32.1" customHeight="1">
      <c r="A2" s="495" t="s">
        <v>31</v>
      </c>
      <c r="B2" s="495"/>
      <c r="C2" s="495"/>
      <c r="D2" s="495"/>
      <c r="E2" s="495"/>
      <c r="F2" s="495"/>
      <c r="G2" s="63"/>
    </row>
    <row r="3" spans="1:9" ht="32.1" customHeight="1" thickBot="1">
      <c r="A3" s="495"/>
      <c r="B3" s="495"/>
      <c r="C3" s="495"/>
      <c r="D3" s="495"/>
      <c r="E3" s="495"/>
      <c r="F3" s="495"/>
      <c r="G3" s="63"/>
    </row>
    <row r="4" spans="1:9" s="1" customFormat="1" ht="32.1" customHeight="1" thickTop="1" thickBot="1">
      <c r="A4" s="492" t="s">
        <v>54</v>
      </c>
      <c r="B4" s="493" t="s">
        <v>1</v>
      </c>
      <c r="C4" s="493" t="s">
        <v>2</v>
      </c>
      <c r="D4" s="493"/>
      <c r="E4" s="493"/>
      <c r="F4" s="494"/>
      <c r="G4" s="63"/>
    </row>
    <row r="5" spans="1:9" ht="32.1" customHeight="1" thickTop="1" thickBot="1">
      <c r="A5" s="492"/>
      <c r="B5" s="493"/>
      <c r="C5" s="481" t="s">
        <v>3</v>
      </c>
      <c r="D5" s="481" t="s">
        <v>4</v>
      </c>
      <c r="E5" s="481" t="s">
        <v>5</v>
      </c>
      <c r="F5" s="482" t="s">
        <v>423</v>
      </c>
      <c r="G5" s="119"/>
    </row>
    <row r="6" spans="1:9" ht="27.95" customHeight="1" thickTop="1">
      <c r="A6" s="5"/>
      <c r="B6" s="270"/>
      <c r="C6" s="270"/>
      <c r="D6" s="270"/>
      <c r="E6" s="270"/>
      <c r="F6" s="4"/>
      <c r="G6" s="119"/>
    </row>
    <row r="7" spans="1:9" ht="27.95" customHeight="1">
      <c r="A7" s="158" t="s">
        <v>1</v>
      </c>
      <c r="B7" s="159">
        <v>1717886</v>
      </c>
      <c r="C7" s="159">
        <v>1633693</v>
      </c>
      <c r="D7" s="159">
        <v>56703</v>
      </c>
      <c r="E7" s="159">
        <v>21003</v>
      </c>
      <c r="F7" s="159">
        <v>6487</v>
      </c>
      <c r="G7" s="63"/>
    </row>
    <row r="8" spans="1:9" ht="27.95" customHeight="1">
      <c r="A8" s="160" t="s">
        <v>129</v>
      </c>
      <c r="B8" s="206">
        <v>563859</v>
      </c>
      <c r="C8" s="206">
        <v>538958</v>
      </c>
      <c r="D8" s="206">
        <v>24120</v>
      </c>
      <c r="E8" s="206">
        <v>742</v>
      </c>
      <c r="F8" s="161">
        <v>39</v>
      </c>
      <c r="G8" s="63"/>
      <c r="I8" s="64" t="s">
        <v>354</v>
      </c>
    </row>
    <row r="9" spans="1:9" ht="27.95" customHeight="1">
      <c r="A9" s="162" t="s">
        <v>32</v>
      </c>
      <c r="B9" s="204">
        <v>8281</v>
      </c>
      <c r="C9" s="204">
        <v>971</v>
      </c>
      <c r="D9" s="204">
        <v>6746</v>
      </c>
      <c r="E9" s="204">
        <v>508</v>
      </c>
      <c r="F9" s="164">
        <v>56</v>
      </c>
      <c r="G9" s="63"/>
    </row>
    <row r="10" spans="1:9" ht="27.95" customHeight="1">
      <c r="A10" s="160" t="s">
        <v>33</v>
      </c>
      <c r="B10" s="206">
        <v>111266</v>
      </c>
      <c r="C10" s="206">
        <v>102164</v>
      </c>
      <c r="D10" s="206">
        <v>7988</v>
      </c>
      <c r="E10" s="206">
        <v>712</v>
      </c>
      <c r="F10" s="161">
        <v>402</v>
      </c>
      <c r="G10" s="63"/>
    </row>
    <row r="11" spans="1:9" ht="27.95" customHeight="1">
      <c r="A11" s="162" t="s">
        <v>34</v>
      </c>
      <c r="B11" s="204">
        <v>305590</v>
      </c>
      <c r="C11" s="204">
        <v>291130</v>
      </c>
      <c r="D11" s="204">
        <v>3446</v>
      </c>
      <c r="E11" s="204">
        <v>8897</v>
      </c>
      <c r="F11" s="164">
        <v>2117</v>
      </c>
      <c r="G11" s="63"/>
    </row>
    <row r="12" spans="1:9" ht="27.95" customHeight="1">
      <c r="A12" s="160" t="s">
        <v>35</v>
      </c>
      <c r="B12" s="206">
        <v>1511</v>
      </c>
      <c r="C12" s="206">
        <v>630</v>
      </c>
      <c r="D12" s="206">
        <v>763</v>
      </c>
      <c r="E12" s="206">
        <v>106</v>
      </c>
      <c r="F12" s="161">
        <v>12</v>
      </c>
      <c r="G12" s="63"/>
    </row>
    <row r="13" spans="1:9" ht="27.95" customHeight="1">
      <c r="A13" s="162" t="s">
        <v>128</v>
      </c>
      <c r="B13" s="204">
        <v>23569</v>
      </c>
      <c r="C13" s="204">
        <v>20363</v>
      </c>
      <c r="D13" s="204">
        <v>2864</v>
      </c>
      <c r="E13" s="204">
        <v>260</v>
      </c>
      <c r="F13" s="164">
        <v>82</v>
      </c>
      <c r="G13" s="63"/>
    </row>
    <row r="14" spans="1:9" ht="27.95" customHeight="1">
      <c r="A14" s="160" t="s">
        <v>36</v>
      </c>
      <c r="B14" s="206">
        <v>33560</v>
      </c>
      <c r="C14" s="206">
        <v>30081</v>
      </c>
      <c r="D14" s="206">
        <v>3037</v>
      </c>
      <c r="E14" s="206">
        <v>358</v>
      </c>
      <c r="F14" s="161">
        <v>84</v>
      </c>
      <c r="G14" s="63"/>
    </row>
    <row r="15" spans="1:9" ht="27.95" customHeight="1">
      <c r="A15" s="162" t="s">
        <v>37</v>
      </c>
      <c r="B15" s="204">
        <v>275790</v>
      </c>
      <c r="C15" s="204">
        <v>270692</v>
      </c>
      <c r="D15" s="204">
        <v>10</v>
      </c>
      <c r="E15" s="204">
        <v>4350</v>
      </c>
      <c r="F15" s="164">
        <v>738</v>
      </c>
      <c r="G15" s="63"/>
    </row>
    <row r="16" spans="1:9" ht="27.95" customHeight="1">
      <c r="A16" s="160" t="s">
        <v>38</v>
      </c>
      <c r="B16" s="161">
        <v>362357</v>
      </c>
      <c r="C16" s="161">
        <v>357353</v>
      </c>
      <c r="D16" s="161">
        <v>430</v>
      </c>
      <c r="E16" s="161">
        <v>3312</v>
      </c>
      <c r="F16" s="161">
        <v>1262</v>
      </c>
      <c r="G16" s="63"/>
    </row>
    <row r="17" spans="1:7" ht="27.95" customHeight="1">
      <c r="A17" s="162" t="s">
        <v>425</v>
      </c>
      <c r="B17" s="163">
        <v>4334</v>
      </c>
      <c r="C17" s="163">
        <v>3043</v>
      </c>
      <c r="D17" s="163">
        <v>124</v>
      </c>
      <c r="E17" s="163">
        <v>763</v>
      </c>
      <c r="F17" s="164">
        <v>404</v>
      </c>
      <c r="G17" s="63"/>
    </row>
    <row r="18" spans="1:7" ht="27.95" customHeight="1">
      <c r="A18" s="160" t="s">
        <v>39</v>
      </c>
      <c r="B18" s="161">
        <v>2719</v>
      </c>
      <c r="C18" s="161">
        <v>1738</v>
      </c>
      <c r="D18" s="161">
        <v>646</v>
      </c>
      <c r="E18" s="161">
        <v>178</v>
      </c>
      <c r="F18" s="161">
        <v>157</v>
      </c>
      <c r="G18" s="63"/>
    </row>
    <row r="19" spans="1:7" s="10" customFormat="1" ht="27.95" customHeight="1">
      <c r="A19" s="162" t="s">
        <v>426</v>
      </c>
      <c r="B19" s="163">
        <v>12766</v>
      </c>
      <c r="C19" s="163">
        <v>8687</v>
      </c>
      <c r="D19" s="163">
        <v>3754</v>
      </c>
      <c r="E19" s="163">
        <v>219</v>
      </c>
      <c r="F19" s="164">
        <v>106</v>
      </c>
      <c r="G19" s="37"/>
    </row>
    <row r="20" spans="1:7" ht="27.95" customHeight="1">
      <c r="A20" s="160" t="s">
        <v>41</v>
      </c>
      <c r="B20" s="161">
        <v>12284</v>
      </c>
      <c r="C20" s="161">
        <v>7883</v>
      </c>
      <c r="D20" s="161">
        <v>2775</v>
      </c>
      <c r="E20" s="161">
        <v>598</v>
      </c>
      <c r="F20" s="161">
        <v>1028</v>
      </c>
      <c r="G20" s="63"/>
    </row>
    <row r="21" spans="1:7" s="10" customFormat="1" ht="27.95" customHeight="1">
      <c r="A21" s="165"/>
      <c r="B21" s="165"/>
      <c r="C21" s="165"/>
      <c r="D21" s="165"/>
      <c r="E21" s="165"/>
      <c r="F21" s="165"/>
      <c r="G21" s="37"/>
    </row>
    <row r="22" spans="1:7" ht="15">
      <c r="A22" s="63"/>
      <c r="B22" s="63"/>
      <c r="C22" s="63"/>
      <c r="D22" s="63"/>
      <c r="E22" s="63"/>
      <c r="F22" s="63"/>
      <c r="G22" s="63"/>
    </row>
    <row r="23" spans="1:7" ht="15">
      <c r="A23" s="63"/>
      <c r="B23" s="63"/>
      <c r="C23" s="63"/>
      <c r="D23" s="63"/>
      <c r="E23" s="63"/>
      <c r="F23" s="63"/>
      <c r="G23" s="63"/>
    </row>
    <row r="24" spans="1:7" ht="15">
      <c r="A24" s="63"/>
      <c r="B24" s="63"/>
      <c r="C24" s="63"/>
      <c r="D24" s="63"/>
      <c r="E24" s="63"/>
      <c r="F24" s="63"/>
      <c r="G24" s="63"/>
    </row>
    <row r="25" spans="1:7" ht="15">
      <c r="A25" s="63"/>
      <c r="B25" s="63"/>
      <c r="C25" s="63"/>
      <c r="D25" s="63"/>
      <c r="E25" s="63"/>
      <c r="F25" s="63"/>
      <c r="G25" s="63"/>
    </row>
    <row r="26" spans="1:7" ht="15">
      <c r="A26" s="63"/>
      <c r="B26" s="63"/>
      <c r="C26" s="63"/>
      <c r="D26" s="63"/>
      <c r="E26" s="63"/>
      <c r="F26" s="63"/>
      <c r="G26" s="63"/>
    </row>
    <row r="27" spans="1:7" ht="15">
      <c r="A27" s="63"/>
      <c r="B27" s="63"/>
      <c r="C27" s="63"/>
      <c r="D27" s="63"/>
      <c r="E27" s="63"/>
      <c r="F27" s="63"/>
      <c r="G27" s="63"/>
    </row>
    <row r="28" spans="1:7" ht="15">
      <c r="A28" s="63"/>
      <c r="B28" s="63"/>
      <c r="C28" s="63"/>
      <c r="D28" s="63"/>
      <c r="E28" s="63"/>
      <c r="F28" s="63"/>
      <c r="G28" s="63"/>
    </row>
    <row r="29" spans="1:7" ht="15">
      <c r="A29" s="63"/>
      <c r="B29" s="63"/>
      <c r="C29" s="63"/>
      <c r="D29" s="63"/>
      <c r="E29" s="63"/>
      <c r="F29" s="63"/>
      <c r="G29" s="63"/>
    </row>
    <row r="30" spans="1:7" ht="15">
      <c r="A30" s="63"/>
      <c r="B30" s="63"/>
      <c r="C30" s="63"/>
      <c r="D30" s="63"/>
      <c r="E30" s="63"/>
      <c r="F30" s="63"/>
      <c r="G30" s="63"/>
    </row>
    <row r="31" spans="1:7" ht="15">
      <c r="A31" s="63"/>
      <c r="B31" s="63"/>
      <c r="C31" s="63"/>
      <c r="D31" s="63"/>
      <c r="E31" s="63"/>
      <c r="F31" s="63"/>
      <c r="G31" s="63"/>
    </row>
    <row r="32" spans="1:7" ht="15">
      <c r="A32" s="63"/>
      <c r="B32" s="63"/>
      <c r="C32" s="63"/>
      <c r="D32" s="63"/>
      <c r="E32" s="63"/>
      <c r="F32" s="63"/>
      <c r="G32" s="63"/>
    </row>
    <row r="33" spans="1:7" ht="15">
      <c r="A33" s="63"/>
      <c r="B33" s="63"/>
      <c r="C33" s="63"/>
      <c r="D33" s="63"/>
      <c r="E33" s="63"/>
      <c r="F33" s="63"/>
      <c r="G33" s="63"/>
    </row>
    <row r="34" spans="1:7" ht="15">
      <c r="A34" s="63"/>
      <c r="B34" s="63"/>
      <c r="C34" s="63"/>
      <c r="D34" s="63"/>
      <c r="E34" s="63"/>
      <c r="F34" s="63"/>
      <c r="G34" s="63"/>
    </row>
    <row r="35" spans="1:7" ht="15">
      <c r="A35" s="63"/>
      <c r="B35" s="63"/>
      <c r="C35" s="63"/>
      <c r="D35" s="63"/>
      <c r="E35" s="63"/>
      <c r="F35" s="63"/>
      <c r="G35" s="63"/>
    </row>
    <row r="36" spans="1:7" ht="15">
      <c r="A36" s="63"/>
      <c r="B36" s="63"/>
      <c r="C36" s="63"/>
      <c r="D36" s="63"/>
      <c r="E36" s="63"/>
      <c r="F36" s="63"/>
      <c r="G36" s="63"/>
    </row>
    <row r="37" spans="1:7" ht="15">
      <c r="A37" s="63"/>
      <c r="B37" s="63"/>
      <c r="C37" s="63"/>
      <c r="D37" s="63"/>
      <c r="E37" s="63"/>
      <c r="F37" s="63"/>
      <c r="G37" s="63"/>
    </row>
    <row r="38" spans="1:7" ht="15">
      <c r="A38" s="63"/>
      <c r="B38" s="63"/>
      <c r="C38" s="63"/>
      <c r="D38" s="63"/>
      <c r="E38" s="63"/>
      <c r="F38" s="63"/>
      <c r="G38" s="63"/>
    </row>
    <row r="39" spans="1:7" ht="15">
      <c r="A39" s="63"/>
      <c r="B39" s="63"/>
      <c r="C39" s="63"/>
      <c r="D39" s="63"/>
      <c r="E39" s="63"/>
      <c r="F39" s="63"/>
      <c r="G39" s="63"/>
    </row>
    <row r="40" spans="1:7" ht="15">
      <c r="A40" s="63"/>
      <c r="B40" s="63"/>
      <c r="C40" s="63"/>
      <c r="D40" s="63"/>
      <c r="E40" s="63"/>
      <c r="F40" s="63"/>
      <c r="G40" s="63"/>
    </row>
    <row r="41" spans="1:7" ht="15">
      <c r="A41" s="63"/>
      <c r="B41" s="63"/>
      <c r="C41" s="63"/>
      <c r="D41" s="63"/>
      <c r="E41" s="63"/>
      <c r="F41" s="63"/>
      <c r="G41" s="63"/>
    </row>
    <row r="42" spans="1:7" ht="15">
      <c r="A42" s="63"/>
      <c r="B42" s="63"/>
      <c r="C42" s="63"/>
      <c r="D42" s="63"/>
      <c r="E42" s="63"/>
      <c r="F42" s="63"/>
      <c r="G42" s="63"/>
    </row>
    <row r="43" spans="1:7" ht="15">
      <c r="A43" s="63"/>
      <c r="B43" s="63"/>
      <c r="C43" s="63"/>
      <c r="D43" s="63"/>
      <c r="E43" s="63"/>
      <c r="F43" s="63"/>
      <c r="G43" s="63"/>
    </row>
    <row r="44" spans="1:7" ht="15">
      <c r="A44" s="63"/>
      <c r="B44" s="63"/>
      <c r="C44" s="63"/>
      <c r="D44" s="63"/>
      <c r="E44" s="63"/>
      <c r="F44" s="63"/>
      <c r="G44" s="63"/>
    </row>
    <row r="45" spans="1:7" ht="15">
      <c r="A45" s="63"/>
      <c r="B45" s="63"/>
      <c r="C45" s="63"/>
      <c r="D45" s="63"/>
      <c r="E45" s="63"/>
      <c r="F45" s="63"/>
      <c r="G45" s="63"/>
    </row>
    <row r="46" spans="1:7" ht="15">
      <c r="A46" s="63"/>
      <c r="B46" s="63"/>
      <c r="C46" s="63"/>
      <c r="D46" s="63"/>
      <c r="E46" s="63"/>
      <c r="F46" s="63"/>
      <c r="G46" s="63"/>
    </row>
    <row r="47" spans="1:7" ht="15">
      <c r="A47" s="63"/>
      <c r="B47" s="63"/>
      <c r="C47" s="63"/>
      <c r="D47" s="63"/>
      <c r="E47" s="63"/>
      <c r="F47" s="63"/>
      <c r="G47" s="63"/>
    </row>
    <row r="48" spans="1:7" ht="15">
      <c r="A48" s="63"/>
      <c r="B48" s="63"/>
      <c r="C48" s="63"/>
      <c r="D48" s="63"/>
      <c r="E48" s="63"/>
      <c r="F48" s="63"/>
      <c r="G48" s="63"/>
    </row>
    <row r="49" spans="1:7" ht="15">
      <c r="A49" s="63"/>
      <c r="B49" s="63"/>
      <c r="C49" s="63"/>
      <c r="D49" s="63"/>
      <c r="E49" s="63"/>
      <c r="F49" s="63"/>
      <c r="G49" s="63"/>
    </row>
    <row r="50" spans="1:7" ht="15">
      <c r="A50" s="63"/>
      <c r="B50" s="63"/>
      <c r="C50" s="63"/>
      <c r="D50" s="63"/>
      <c r="E50" s="63"/>
      <c r="F50" s="63"/>
      <c r="G50" s="63"/>
    </row>
    <row r="51" spans="1:7" ht="15">
      <c r="A51" s="63"/>
      <c r="B51" s="63"/>
      <c r="C51" s="63"/>
      <c r="D51" s="63"/>
      <c r="E51" s="63"/>
      <c r="F51" s="63"/>
      <c r="G51" s="63"/>
    </row>
    <row r="52" spans="1:7" ht="15">
      <c r="A52" s="63"/>
      <c r="B52" s="63"/>
      <c r="C52" s="63"/>
      <c r="D52" s="63"/>
      <c r="E52" s="63"/>
      <c r="F52" s="63"/>
      <c r="G52" s="63"/>
    </row>
    <row r="53" spans="1:7" ht="15">
      <c r="A53" s="63"/>
      <c r="B53" s="63"/>
      <c r="C53" s="63"/>
      <c r="D53" s="63"/>
      <c r="E53" s="63"/>
      <c r="F53" s="63"/>
      <c r="G53" s="63"/>
    </row>
    <row r="54" spans="1:7" ht="15">
      <c r="A54" s="63"/>
      <c r="B54" s="63"/>
      <c r="C54" s="63"/>
      <c r="D54" s="63"/>
      <c r="E54" s="63"/>
      <c r="F54" s="63"/>
      <c r="G54" s="63"/>
    </row>
    <row r="55" spans="1:7" ht="15">
      <c r="A55" s="63"/>
      <c r="B55" s="63"/>
      <c r="C55" s="63"/>
      <c r="D55" s="63"/>
      <c r="E55" s="63"/>
      <c r="F55" s="63"/>
      <c r="G55" s="63"/>
    </row>
    <row r="56" spans="1:7" ht="15">
      <c r="A56" s="63"/>
      <c r="B56" s="63"/>
      <c r="C56" s="63"/>
      <c r="D56" s="63"/>
      <c r="E56" s="63"/>
      <c r="F56" s="63"/>
      <c r="G56" s="63"/>
    </row>
    <row r="57" spans="1:7" ht="15">
      <c r="A57" s="63"/>
      <c r="B57" s="63"/>
      <c r="C57" s="63"/>
      <c r="D57" s="63"/>
      <c r="E57" s="63"/>
      <c r="F57" s="63"/>
      <c r="G57" s="63"/>
    </row>
    <row r="58" spans="1:7" ht="15">
      <c r="A58" s="63"/>
      <c r="B58" s="63"/>
      <c r="C58" s="63"/>
      <c r="D58" s="63"/>
      <c r="E58" s="63"/>
      <c r="F58" s="63"/>
      <c r="G58" s="63"/>
    </row>
    <row r="59" spans="1:7" ht="15">
      <c r="A59" s="63"/>
      <c r="B59" s="63"/>
      <c r="C59" s="63"/>
      <c r="D59" s="63"/>
      <c r="E59" s="63"/>
      <c r="F59" s="63"/>
      <c r="G59" s="63"/>
    </row>
    <row r="60" spans="1:7" ht="15">
      <c r="A60" s="63"/>
      <c r="B60" s="63"/>
      <c r="C60" s="63"/>
      <c r="D60" s="63"/>
      <c r="E60" s="63"/>
      <c r="F60" s="63"/>
      <c r="G60" s="63"/>
    </row>
    <row r="61" spans="1:7" ht="15">
      <c r="A61" s="63"/>
      <c r="B61" s="63"/>
      <c r="C61" s="63"/>
      <c r="D61" s="63"/>
      <c r="E61" s="63"/>
      <c r="F61" s="63"/>
      <c r="G61" s="63"/>
    </row>
    <row r="62" spans="1:7" ht="15">
      <c r="A62" s="63"/>
      <c r="B62" s="63"/>
      <c r="C62" s="63"/>
      <c r="D62" s="63"/>
      <c r="E62" s="63"/>
      <c r="F62" s="63"/>
      <c r="G62" s="63"/>
    </row>
    <row r="63" spans="1:7" ht="15">
      <c r="A63" s="63"/>
      <c r="B63" s="63"/>
      <c r="C63" s="63"/>
      <c r="D63" s="63"/>
      <c r="E63" s="63"/>
      <c r="F63" s="63"/>
      <c r="G63" s="63"/>
    </row>
    <row r="64" spans="1:7" ht="15">
      <c r="A64" s="63"/>
      <c r="B64" s="63"/>
      <c r="C64" s="63"/>
      <c r="D64" s="63"/>
      <c r="E64" s="63"/>
      <c r="F64" s="63"/>
      <c r="G64" s="63"/>
    </row>
    <row r="65" spans="1:7" ht="15">
      <c r="A65" s="63"/>
      <c r="B65" s="63"/>
      <c r="C65" s="63"/>
      <c r="D65" s="63"/>
      <c r="E65" s="63"/>
      <c r="F65" s="63"/>
      <c r="G65" s="63"/>
    </row>
    <row r="66" spans="1:7" ht="15">
      <c r="A66" s="63"/>
      <c r="B66" s="63"/>
      <c r="C66" s="63"/>
      <c r="D66" s="63"/>
      <c r="E66" s="63"/>
      <c r="F66" s="63"/>
      <c r="G66" s="63"/>
    </row>
    <row r="67" spans="1:7" ht="15">
      <c r="A67" s="63"/>
      <c r="B67" s="63"/>
      <c r="C67" s="63"/>
      <c r="D67" s="63"/>
      <c r="E67" s="63"/>
      <c r="F67" s="63"/>
      <c r="G67" s="63"/>
    </row>
    <row r="68" spans="1:7" ht="15">
      <c r="A68" s="63"/>
      <c r="B68" s="63"/>
      <c r="C68" s="63"/>
      <c r="D68" s="63"/>
      <c r="E68" s="63"/>
      <c r="F68" s="63"/>
      <c r="G68" s="63"/>
    </row>
    <row r="69" spans="1:7" ht="15">
      <c r="A69" s="63"/>
      <c r="B69" s="63"/>
      <c r="C69" s="63"/>
      <c r="D69" s="63"/>
      <c r="E69" s="63"/>
      <c r="F69" s="63"/>
      <c r="G69" s="63"/>
    </row>
    <row r="70" spans="1:7" ht="15">
      <c r="A70" s="63"/>
      <c r="B70" s="63"/>
      <c r="C70" s="63"/>
      <c r="D70" s="63"/>
      <c r="E70" s="63"/>
      <c r="F70" s="63"/>
      <c r="G70" s="63"/>
    </row>
    <row r="71" spans="1:7" ht="15">
      <c r="A71" s="63"/>
      <c r="B71" s="63"/>
      <c r="C71" s="63"/>
      <c r="D71" s="63"/>
      <c r="E71" s="63"/>
      <c r="F71" s="63"/>
      <c r="G71" s="63"/>
    </row>
    <row r="72" spans="1:7" ht="15">
      <c r="A72" s="63"/>
      <c r="B72" s="63"/>
      <c r="C72" s="63"/>
      <c r="D72" s="63"/>
      <c r="E72" s="63"/>
      <c r="F72" s="63"/>
      <c r="G72" s="63"/>
    </row>
    <row r="73" spans="1:7" ht="15">
      <c r="A73" s="63"/>
      <c r="B73" s="63"/>
      <c r="C73" s="63"/>
      <c r="D73" s="63"/>
      <c r="E73" s="63"/>
      <c r="F73" s="63"/>
      <c r="G73" s="63"/>
    </row>
    <row r="74" spans="1:7" ht="15">
      <c r="A74" s="63"/>
      <c r="B74" s="63"/>
      <c r="C74" s="63"/>
      <c r="D74" s="63"/>
      <c r="E74" s="63"/>
      <c r="F74" s="63"/>
      <c r="G74" s="63"/>
    </row>
    <row r="75" spans="1:7" ht="15">
      <c r="A75" s="63"/>
      <c r="B75" s="63"/>
      <c r="C75" s="63"/>
      <c r="D75" s="63"/>
      <c r="E75" s="63"/>
      <c r="F75" s="63"/>
      <c r="G75" s="63"/>
    </row>
    <row r="76" spans="1:7" ht="15">
      <c r="A76" s="63"/>
      <c r="B76" s="63"/>
      <c r="C76" s="63"/>
      <c r="D76" s="63"/>
      <c r="E76" s="63"/>
      <c r="F76" s="63"/>
      <c r="G76" s="63"/>
    </row>
    <row r="77" spans="1:7" ht="15">
      <c r="A77" s="63"/>
      <c r="B77" s="63"/>
      <c r="C77" s="63"/>
      <c r="D77" s="63"/>
      <c r="E77" s="63"/>
      <c r="F77" s="63"/>
      <c r="G77" s="63"/>
    </row>
    <row r="78" spans="1:7" ht="15">
      <c r="A78" s="63"/>
      <c r="B78" s="63"/>
      <c r="C78" s="63"/>
      <c r="D78" s="63"/>
      <c r="E78" s="63"/>
      <c r="F78" s="63"/>
      <c r="G78" s="63"/>
    </row>
    <row r="79" spans="1:7" ht="15">
      <c r="A79" s="63"/>
      <c r="B79" s="63"/>
      <c r="C79" s="63"/>
      <c r="D79" s="63"/>
      <c r="E79" s="63"/>
      <c r="F79" s="63"/>
      <c r="G79" s="63"/>
    </row>
    <row r="80" spans="1:7" ht="15">
      <c r="A80" s="63"/>
      <c r="B80" s="63"/>
      <c r="C80" s="63"/>
      <c r="D80" s="63"/>
      <c r="E80" s="63"/>
      <c r="F80" s="63"/>
      <c r="G80" s="63"/>
    </row>
    <row r="81" spans="1:7" ht="15">
      <c r="A81" s="63"/>
      <c r="B81" s="63"/>
      <c r="C81" s="63"/>
      <c r="D81" s="63"/>
      <c r="E81" s="63"/>
      <c r="F81" s="63"/>
      <c r="G81" s="63"/>
    </row>
    <row r="82" spans="1:7" ht="15">
      <c r="A82" s="63"/>
      <c r="B82" s="63"/>
      <c r="C82" s="63"/>
      <c r="D82" s="63"/>
      <c r="E82" s="63"/>
      <c r="F82" s="63"/>
      <c r="G82" s="63"/>
    </row>
    <row r="83" spans="1:7" ht="15">
      <c r="A83" s="63"/>
      <c r="B83" s="63"/>
      <c r="C83" s="63"/>
      <c r="D83" s="63"/>
      <c r="E83" s="63"/>
      <c r="F83" s="63"/>
      <c r="G83" s="63"/>
    </row>
    <row r="84" spans="1:7" ht="15">
      <c r="A84" s="63"/>
      <c r="B84" s="63"/>
      <c r="C84" s="63"/>
      <c r="D84" s="63"/>
      <c r="E84" s="63"/>
      <c r="F84" s="63"/>
      <c r="G84" s="63"/>
    </row>
    <row r="85" spans="1:7" ht="15">
      <c r="A85" s="63"/>
      <c r="B85" s="63"/>
      <c r="C85" s="63"/>
      <c r="D85" s="63"/>
      <c r="E85" s="63"/>
      <c r="F85" s="63"/>
      <c r="G85" s="63"/>
    </row>
  </sheetData>
  <mergeCells count="4">
    <mergeCell ref="B4:B5"/>
    <mergeCell ref="C4:F4"/>
    <mergeCell ref="A4:A5"/>
    <mergeCell ref="A2:F3"/>
  </mergeCells>
  <hyperlinks>
    <hyperlink ref="I8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5" orientation="landscape" r:id="rId1"/>
  <headerFooter>
    <oddFooter>&amp;L&amp;"Arial,Normal"&amp;8INSTITUTO NACIONAL DE ESTADISTICA Y CENSOS (INEC), ESTADÍSTICAS DE TRANSPORTE 2013
FUENTE: Agencia Nacional de Tránsito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50"/>
  <sheetViews>
    <sheetView showGridLines="0" view="pageBreakPreview" topLeftCell="A37" zoomScale="70" zoomScaleNormal="100" zoomScaleSheetLayoutView="70" workbookViewId="0">
      <selection activeCell="C4" sqref="C4:I5"/>
    </sheetView>
  </sheetViews>
  <sheetFormatPr baseColWidth="10" defaultColWidth="13.77734375" defaultRowHeight="13.5"/>
  <cols>
    <col min="1" max="1" width="22.88671875" style="39" customWidth="1"/>
    <col min="2" max="2" width="8.6640625" style="39" customWidth="1"/>
    <col min="3" max="3" width="9.77734375" style="39" customWidth="1"/>
    <col min="4" max="4" width="12.21875" style="39" customWidth="1"/>
    <col min="5" max="5" width="12.77734375" style="39" customWidth="1"/>
    <col min="6" max="6" width="8.33203125" style="39" customWidth="1"/>
    <col min="7" max="7" width="9" style="39" customWidth="1"/>
    <col min="8" max="8" width="12" style="39" customWidth="1"/>
    <col min="9" max="9" width="12.5546875" style="39" customWidth="1"/>
    <col min="10" max="10" width="13.33203125" style="39" customWidth="1"/>
    <col min="11" max="11" width="10.44140625" style="39" customWidth="1"/>
    <col min="12" max="16384" width="13.77734375" style="24"/>
  </cols>
  <sheetData>
    <row r="1" spans="1:12" ht="92.25" customHeight="1">
      <c r="A1" s="24"/>
      <c r="G1" s="24"/>
      <c r="H1" s="24"/>
      <c r="I1" s="24"/>
      <c r="J1" s="24"/>
      <c r="K1" s="24"/>
    </row>
    <row r="2" spans="1:12" ht="32.1" customHeight="1">
      <c r="A2" s="574" t="s">
        <v>504</v>
      </c>
      <c r="B2" s="574"/>
      <c r="C2" s="574"/>
      <c r="D2" s="574"/>
      <c r="E2" s="574"/>
      <c r="F2" s="574"/>
      <c r="G2" s="574"/>
      <c r="H2" s="574"/>
      <c r="I2" s="574"/>
      <c r="J2" s="574"/>
      <c r="K2" s="574"/>
    </row>
    <row r="3" spans="1:12" ht="32.1" customHeight="1" thickBot="1">
      <c r="A3" s="575"/>
      <c r="B3" s="575"/>
      <c r="C3" s="575"/>
      <c r="D3" s="575"/>
      <c r="E3" s="575"/>
      <c r="F3" s="575"/>
      <c r="G3" s="575"/>
      <c r="H3" s="575"/>
      <c r="I3" s="575"/>
      <c r="J3" s="575"/>
      <c r="K3" s="575"/>
    </row>
    <row r="4" spans="1:12" ht="32.1" customHeight="1" thickTop="1" thickBot="1">
      <c r="A4" s="568" t="s">
        <v>420</v>
      </c>
      <c r="B4" s="571" t="s">
        <v>244</v>
      </c>
      <c r="C4" s="572"/>
      <c r="D4" s="572"/>
      <c r="E4" s="573"/>
      <c r="F4" s="571" t="s">
        <v>245</v>
      </c>
      <c r="G4" s="572"/>
      <c r="H4" s="572"/>
      <c r="I4" s="572"/>
      <c r="J4" s="572"/>
      <c r="K4" s="573"/>
    </row>
    <row r="5" spans="1:12" ht="32.1" customHeight="1" thickTop="1" thickBot="1">
      <c r="A5" s="570"/>
      <c r="B5" s="242" t="s">
        <v>246</v>
      </c>
      <c r="C5" s="255" t="s">
        <v>227</v>
      </c>
      <c r="D5" s="255" t="s">
        <v>228</v>
      </c>
      <c r="E5" s="255" t="s">
        <v>400</v>
      </c>
      <c r="F5" s="255" t="s">
        <v>246</v>
      </c>
      <c r="G5" s="255" t="s">
        <v>227</v>
      </c>
      <c r="H5" s="255" t="s">
        <v>228</v>
      </c>
      <c r="I5" s="255" t="s">
        <v>400</v>
      </c>
      <c r="J5" s="255" t="s">
        <v>14</v>
      </c>
      <c r="K5" s="243" t="s">
        <v>317</v>
      </c>
    </row>
    <row r="6" spans="1:12" ht="27" customHeight="1" thickTop="1">
      <c r="A6" s="153"/>
      <c r="B6" s="266"/>
      <c r="C6" s="266"/>
      <c r="D6" s="266"/>
      <c r="E6" s="266"/>
      <c r="F6" s="233"/>
      <c r="G6" s="233"/>
      <c r="H6" s="233"/>
      <c r="I6" s="233"/>
      <c r="J6" s="233"/>
      <c r="K6" s="233"/>
    </row>
    <row r="7" spans="1:12" ht="27" customHeight="1">
      <c r="A7" s="291" t="s">
        <v>229</v>
      </c>
      <c r="B7" s="267">
        <f>SUM(C7+D7)</f>
        <v>45582.247857142858</v>
      </c>
      <c r="C7" s="267">
        <f>SUM(C9:C50)</f>
        <v>30295.519375</v>
      </c>
      <c r="D7" s="267">
        <f>SUM(D9:D50)</f>
        <v>15286.728482142857</v>
      </c>
      <c r="E7" s="267">
        <f>SUM(E9:E50)</f>
        <v>785.47714285714301</v>
      </c>
      <c r="F7" s="267">
        <v>155453.45160714287</v>
      </c>
      <c r="G7" s="267">
        <f>SUM(G9:G50)</f>
        <v>132614.03080357143</v>
      </c>
      <c r="H7" s="267">
        <f>SUM(H9:H50)</f>
        <v>22839.420803571429</v>
      </c>
      <c r="I7" s="267">
        <f>SUM(I9:I50)</f>
        <v>24931.789732142861</v>
      </c>
      <c r="J7" s="267">
        <f>SUM(J9:J50)</f>
        <v>0.96839285714285728</v>
      </c>
      <c r="K7" s="267">
        <f>SUM(K9:K50)</f>
        <v>137.66303571428571</v>
      </c>
    </row>
    <row r="8" spans="1:12" ht="27" customHeight="1">
      <c r="A8" s="154"/>
      <c r="B8" s="145"/>
      <c r="C8" s="145"/>
      <c r="D8" s="145"/>
      <c r="E8" s="145"/>
      <c r="F8" s="145"/>
      <c r="G8" s="145"/>
      <c r="H8" s="145"/>
      <c r="I8" s="145"/>
      <c r="J8" s="145"/>
      <c r="K8" s="145"/>
    </row>
    <row r="9" spans="1:12" ht="27" customHeight="1">
      <c r="A9" s="215" t="s">
        <v>401</v>
      </c>
      <c r="B9" s="213">
        <v>0</v>
      </c>
      <c r="C9" s="213">
        <v>0</v>
      </c>
      <c r="D9" s="213">
        <v>0</v>
      </c>
      <c r="E9" s="213">
        <v>0</v>
      </c>
      <c r="F9" s="213">
        <v>106.77758928571428</v>
      </c>
      <c r="G9" s="213">
        <v>106.77758928571428</v>
      </c>
      <c r="H9" s="213">
        <v>0</v>
      </c>
      <c r="I9" s="213">
        <v>0</v>
      </c>
      <c r="J9" s="213">
        <v>0</v>
      </c>
      <c r="K9" s="213">
        <v>0</v>
      </c>
      <c r="L9" s="64" t="s">
        <v>354</v>
      </c>
    </row>
    <row r="10" spans="1:12" ht="27" customHeight="1">
      <c r="A10" s="154" t="s">
        <v>402</v>
      </c>
      <c r="B10" s="145">
        <v>3183.2634821428578</v>
      </c>
      <c r="C10" s="145">
        <v>2317.7186607142862</v>
      </c>
      <c r="D10" s="145">
        <v>865.54482142857148</v>
      </c>
      <c r="E10" s="145">
        <v>0</v>
      </c>
      <c r="F10" s="145">
        <v>29802.426696428574</v>
      </c>
      <c r="G10" s="145">
        <v>28746.858839285716</v>
      </c>
      <c r="H10" s="145">
        <v>940.98910714285728</v>
      </c>
      <c r="I10" s="145">
        <v>114.57875000000001</v>
      </c>
      <c r="J10" s="145">
        <v>0</v>
      </c>
      <c r="K10" s="145">
        <v>0</v>
      </c>
    </row>
    <row r="11" spans="1:12" ht="27" customHeight="1">
      <c r="A11" s="155" t="s">
        <v>380</v>
      </c>
      <c r="B11" s="214">
        <v>10.389107142857144</v>
      </c>
      <c r="C11" s="214">
        <v>0</v>
      </c>
      <c r="D11" s="214">
        <v>0</v>
      </c>
      <c r="E11" s="214">
        <v>10.389107142857144</v>
      </c>
      <c r="F11" s="214">
        <v>0</v>
      </c>
      <c r="G11" s="214">
        <v>0</v>
      </c>
      <c r="H11" s="214">
        <v>0</v>
      </c>
      <c r="I11" s="214">
        <v>0</v>
      </c>
      <c r="J11" s="214">
        <v>0</v>
      </c>
      <c r="K11" s="214">
        <v>0</v>
      </c>
    </row>
    <row r="12" spans="1:12" ht="27" customHeight="1">
      <c r="A12" s="154" t="s">
        <v>230</v>
      </c>
      <c r="B12" s="145">
        <v>19.466071428571432</v>
      </c>
      <c r="C12" s="145">
        <v>19.466071428571432</v>
      </c>
      <c r="D12" s="145">
        <v>0</v>
      </c>
      <c r="E12" s="145">
        <v>0</v>
      </c>
      <c r="F12" s="145">
        <v>273.6957142857143</v>
      </c>
      <c r="G12" s="145">
        <v>273.6957142857143</v>
      </c>
      <c r="H12" s="145">
        <v>0</v>
      </c>
      <c r="I12" s="145">
        <v>0</v>
      </c>
      <c r="J12" s="145">
        <v>0</v>
      </c>
      <c r="K12" s="145">
        <v>0</v>
      </c>
    </row>
    <row r="13" spans="1:12" ht="27" customHeight="1">
      <c r="A13" s="215" t="s">
        <v>403</v>
      </c>
      <c r="B13" s="213">
        <v>2.1116071428571428</v>
      </c>
      <c r="C13" s="213">
        <v>0</v>
      </c>
      <c r="D13" s="213">
        <v>0</v>
      </c>
      <c r="E13" s="213">
        <v>2.1116071428571428</v>
      </c>
      <c r="F13" s="213">
        <v>0</v>
      </c>
      <c r="G13" s="213">
        <v>0</v>
      </c>
      <c r="H13" s="213">
        <v>0</v>
      </c>
      <c r="I13" s="213">
        <v>0</v>
      </c>
      <c r="J13" s="213">
        <v>0</v>
      </c>
      <c r="K13" s="213">
        <v>0</v>
      </c>
    </row>
    <row r="14" spans="1:12" ht="27" customHeight="1">
      <c r="A14" s="154" t="s">
        <v>383</v>
      </c>
      <c r="B14" s="145">
        <v>161.78151785714286</v>
      </c>
      <c r="C14" s="145">
        <v>161.78151785714286</v>
      </c>
      <c r="D14" s="145">
        <v>0</v>
      </c>
      <c r="E14" s="145">
        <v>0</v>
      </c>
      <c r="F14" s="145">
        <v>0</v>
      </c>
      <c r="G14" s="145">
        <v>0</v>
      </c>
      <c r="H14" s="145">
        <v>0</v>
      </c>
      <c r="I14" s="145">
        <v>0</v>
      </c>
      <c r="J14" s="145">
        <v>0</v>
      </c>
      <c r="K14" s="145">
        <v>0</v>
      </c>
    </row>
    <row r="15" spans="1:12" ht="27" customHeight="1">
      <c r="A15" s="155" t="s">
        <v>384</v>
      </c>
      <c r="B15" s="214">
        <v>7661.0236607142861</v>
      </c>
      <c r="C15" s="214">
        <v>7417.9816071428577</v>
      </c>
      <c r="D15" s="214">
        <v>119.36178571428573</v>
      </c>
      <c r="E15" s="214">
        <v>123.68026785714287</v>
      </c>
      <c r="F15" s="214">
        <v>8164.4052678571434</v>
      </c>
      <c r="G15" s="214">
        <v>7011.7142857142862</v>
      </c>
      <c r="H15" s="214">
        <v>519.426875</v>
      </c>
      <c r="I15" s="214">
        <v>633.26410714285714</v>
      </c>
      <c r="J15" s="214">
        <v>0</v>
      </c>
      <c r="K15" s="214">
        <v>0</v>
      </c>
    </row>
    <row r="16" spans="1:12" ht="27" customHeight="1">
      <c r="A16" s="154" t="s">
        <v>231</v>
      </c>
      <c r="B16" s="145">
        <v>187.81616071428573</v>
      </c>
      <c r="C16" s="145">
        <v>181.823125</v>
      </c>
      <c r="D16" s="145">
        <v>5.9930357142857149</v>
      </c>
      <c r="E16" s="145">
        <v>0</v>
      </c>
      <c r="F16" s="145">
        <v>148.04035714285715</v>
      </c>
      <c r="G16" s="145">
        <v>121.25437500000001</v>
      </c>
      <c r="H16" s="145">
        <v>26.785982142857147</v>
      </c>
      <c r="I16" s="145">
        <v>0</v>
      </c>
      <c r="J16" s="145">
        <v>0</v>
      </c>
      <c r="K16" s="145">
        <v>0</v>
      </c>
    </row>
    <row r="17" spans="1:11" ht="27" customHeight="1">
      <c r="A17" s="215" t="s">
        <v>232</v>
      </c>
      <c r="B17" s="213">
        <v>248.76500000000004</v>
      </c>
      <c r="C17" s="213">
        <v>195.33937500000005</v>
      </c>
      <c r="D17" s="213">
        <v>53.425625000000004</v>
      </c>
      <c r="E17" s="213">
        <v>0</v>
      </c>
      <c r="F17" s="213">
        <v>17.437946428571429</v>
      </c>
      <c r="G17" s="213">
        <v>0.5441071428571429</v>
      </c>
      <c r="H17" s="213">
        <v>15.925446428571428</v>
      </c>
      <c r="I17" s="213">
        <v>0</v>
      </c>
      <c r="J17" s="213">
        <v>0.96839285714285728</v>
      </c>
      <c r="K17" s="213">
        <v>0</v>
      </c>
    </row>
    <row r="18" spans="1:11" ht="27" customHeight="1">
      <c r="A18" s="154" t="s">
        <v>404</v>
      </c>
      <c r="B18" s="145">
        <v>61.18455357142858</v>
      </c>
      <c r="C18" s="145">
        <v>0</v>
      </c>
      <c r="D18" s="145">
        <v>0</v>
      </c>
      <c r="E18" s="145">
        <v>61.18455357142858</v>
      </c>
      <c r="F18" s="145">
        <v>0</v>
      </c>
      <c r="G18" s="145">
        <v>0</v>
      </c>
      <c r="H18" s="145">
        <v>0</v>
      </c>
      <c r="I18" s="145">
        <v>0</v>
      </c>
      <c r="J18" s="145">
        <v>0</v>
      </c>
      <c r="K18" s="145">
        <v>0</v>
      </c>
    </row>
    <row r="19" spans="1:11" ht="27" customHeight="1">
      <c r="A19" s="155" t="s">
        <v>233</v>
      </c>
      <c r="B19" s="214">
        <v>138.81607142857143</v>
      </c>
      <c r="C19" s="214">
        <v>48.861607142857146</v>
      </c>
      <c r="D19" s="214">
        <v>0</v>
      </c>
      <c r="E19" s="214">
        <v>89.954464285714295</v>
      </c>
      <c r="F19" s="214">
        <v>7.4957142857142856</v>
      </c>
      <c r="G19" s="214">
        <v>7.4957142857142856</v>
      </c>
      <c r="H19" s="214">
        <v>0</v>
      </c>
      <c r="I19" s="214">
        <v>0</v>
      </c>
      <c r="J19" s="214">
        <v>0</v>
      </c>
      <c r="K19" s="214">
        <v>0</v>
      </c>
    </row>
    <row r="20" spans="1:11" ht="27" customHeight="1">
      <c r="A20" s="154" t="s">
        <v>248</v>
      </c>
      <c r="B20" s="145">
        <v>6.8750000000000006E-2</v>
      </c>
      <c r="C20" s="145">
        <v>6.8750000000000006E-2</v>
      </c>
      <c r="D20" s="145">
        <v>0</v>
      </c>
      <c r="E20" s="145">
        <v>0</v>
      </c>
      <c r="F20" s="145">
        <v>0</v>
      </c>
      <c r="G20" s="145">
        <v>0</v>
      </c>
      <c r="H20" s="145">
        <v>0</v>
      </c>
      <c r="I20" s="145">
        <v>0</v>
      </c>
      <c r="J20" s="145">
        <v>0</v>
      </c>
      <c r="K20" s="145">
        <v>0</v>
      </c>
    </row>
    <row r="21" spans="1:11" ht="27" customHeight="1">
      <c r="A21" s="215" t="s">
        <v>249</v>
      </c>
      <c r="B21" s="213">
        <v>0</v>
      </c>
      <c r="C21" s="213">
        <v>0</v>
      </c>
      <c r="D21" s="213">
        <v>0</v>
      </c>
      <c r="E21" s="213">
        <v>0</v>
      </c>
      <c r="F21" s="213">
        <v>379.53241071428579</v>
      </c>
      <c r="G21" s="213">
        <v>379.53241071428579</v>
      </c>
      <c r="H21" s="213">
        <v>0</v>
      </c>
      <c r="I21" s="213">
        <v>0</v>
      </c>
      <c r="J21" s="213">
        <v>0</v>
      </c>
      <c r="K21" s="213">
        <v>0</v>
      </c>
    </row>
    <row r="22" spans="1:11" ht="27" customHeight="1">
      <c r="A22" s="154" t="s">
        <v>250</v>
      </c>
      <c r="B22" s="145">
        <v>159.82116071428575</v>
      </c>
      <c r="C22" s="145">
        <v>145.03696428571433</v>
      </c>
      <c r="D22" s="145">
        <v>0</v>
      </c>
      <c r="E22" s="145">
        <v>14.78419642857143</v>
      </c>
      <c r="F22" s="145">
        <v>28.99089285714286</v>
      </c>
      <c r="G22" s="145">
        <v>28.99089285714286</v>
      </c>
      <c r="H22" s="145">
        <v>0</v>
      </c>
      <c r="I22" s="145">
        <v>0</v>
      </c>
      <c r="J22" s="145">
        <v>0</v>
      </c>
      <c r="K22" s="145">
        <v>0</v>
      </c>
    </row>
    <row r="23" spans="1:11" ht="27" customHeight="1">
      <c r="A23" s="155" t="s">
        <v>385</v>
      </c>
      <c r="B23" s="214">
        <v>126.14348214285715</v>
      </c>
      <c r="C23" s="214">
        <v>65.91258928571429</v>
      </c>
      <c r="D23" s="214">
        <v>60.230892857142869</v>
      </c>
      <c r="E23" s="214">
        <v>0</v>
      </c>
      <c r="F23" s="214">
        <v>213.53258928571432</v>
      </c>
      <c r="G23" s="214">
        <v>212.18607142857147</v>
      </c>
      <c r="H23" s="214">
        <v>1.3465178571428573</v>
      </c>
      <c r="I23" s="214">
        <v>0</v>
      </c>
      <c r="J23" s="214">
        <v>0</v>
      </c>
      <c r="K23" s="214">
        <v>0</v>
      </c>
    </row>
    <row r="24" spans="1:11" ht="27" customHeight="1">
      <c r="A24" s="154" t="s">
        <v>405</v>
      </c>
      <c r="B24" s="145">
        <v>239.54660714285717</v>
      </c>
      <c r="C24" s="145">
        <v>239.54660714285717</v>
      </c>
      <c r="D24" s="145">
        <v>0</v>
      </c>
      <c r="E24" s="145">
        <v>0</v>
      </c>
      <c r="F24" s="145">
        <v>5475.4454464285727</v>
      </c>
      <c r="G24" s="145">
        <v>5475.4454464285727</v>
      </c>
      <c r="H24" s="145">
        <v>0</v>
      </c>
      <c r="I24" s="145">
        <v>0</v>
      </c>
      <c r="J24" s="145">
        <v>0</v>
      </c>
      <c r="K24" s="145">
        <v>0</v>
      </c>
    </row>
    <row r="25" spans="1:11" ht="27" customHeight="1">
      <c r="A25" s="215" t="s">
        <v>251</v>
      </c>
      <c r="B25" s="213">
        <v>0</v>
      </c>
      <c r="C25" s="213">
        <v>0</v>
      </c>
      <c r="D25" s="213">
        <v>0</v>
      </c>
      <c r="E25" s="213">
        <v>0</v>
      </c>
      <c r="F25" s="213">
        <v>31.867589285714288</v>
      </c>
      <c r="G25" s="213">
        <v>31.867589285714288</v>
      </c>
      <c r="H25" s="213">
        <v>0</v>
      </c>
      <c r="I25" s="213">
        <v>0</v>
      </c>
      <c r="J25" s="213">
        <v>0</v>
      </c>
      <c r="K25" s="213">
        <v>0</v>
      </c>
    </row>
    <row r="26" spans="1:11" ht="27" customHeight="1">
      <c r="A26" s="154" t="s">
        <v>234</v>
      </c>
      <c r="B26" s="145">
        <v>24.070357142857144</v>
      </c>
      <c r="C26" s="145">
        <v>24.070357142857144</v>
      </c>
      <c r="D26" s="145">
        <v>0</v>
      </c>
      <c r="E26" s="145">
        <v>0</v>
      </c>
      <c r="F26" s="145">
        <v>1113.9208928571429</v>
      </c>
      <c r="G26" s="145">
        <v>976.25785714285723</v>
      </c>
      <c r="H26" s="145">
        <v>0</v>
      </c>
      <c r="I26" s="145">
        <v>0</v>
      </c>
      <c r="J26" s="145">
        <v>0</v>
      </c>
      <c r="K26" s="145">
        <v>137.66303571428571</v>
      </c>
    </row>
    <row r="27" spans="1:11" ht="27" customHeight="1">
      <c r="A27" s="155" t="s">
        <v>235</v>
      </c>
      <c r="B27" s="214">
        <v>65.920446428571438</v>
      </c>
      <c r="C27" s="214">
        <v>65.920446428571438</v>
      </c>
      <c r="D27" s="214">
        <v>0</v>
      </c>
      <c r="E27" s="214">
        <v>0</v>
      </c>
      <c r="F27" s="214">
        <v>185.32937500000003</v>
      </c>
      <c r="G27" s="214">
        <v>185.32937500000003</v>
      </c>
      <c r="H27" s="214">
        <v>0</v>
      </c>
      <c r="I27" s="214">
        <v>0</v>
      </c>
      <c r="J27" s="214">
        <v>0</v>
      </c>
      <c r="K27" s="214">
        <v>0</v>
      </c>
    </row>
    <row r="28" spans="1:11" ht="27" customHeight="1">
      <c r="A28" s="154" t="s">
        <v>406</v>
      </c>
      <c r="B28" s="145">
        <v>1.5645535714285717</v>
      </c>
      <c r="C28" s="145">
        <v>0</v>
      </c>
      <c r="D28" s="145">
        <v>0</v>
      </c>
      <c r="E28" s="145">
        <v>1.5645535714285717</v>
      </c>
      <c r="F28" s="145">
        <v>0</v>
      </c>
      <c r="G28" s="145">
        <v>0</v>
      </c>
      <c r="H28" s="145">
        <v>0</v>
      </c>
      <c r="I28" s="145">
        <v>0</v>
      </c>
      <c r="J28" s="145">
        <v>0</v>
      </c>
      <c r="K28" s="145">
        <v>0</v>
      </c>
    </row>
    <row r="29" spans="1:11" ht="27" customHeight="1">
      <c r="A29" s="215" t="s">
        <v>387</v>
      </c>
      <c r="B29" s="213">
        <v>28.669732142857146</v>
      </c>
      <c r="C29" s="213">
        <v>28.669732142857146</v>
      </c>
      <c r="D29" s="213">
        <v>0</v>
      </c>
      <c r="E29" s="213">
        <v>0</v>
      </c>
      <c r="F29" s="213">
        <v>0</v>
      </c>
      <c r="G29" s="213">
        <v>0</v>
      </c>
      <c r="H29" s="213">
        <v>0</v>
      </c>
      <c r="I29" s="213">
        <v>0</v>
      </c>
      <c r="J29" s="213">
        <v>0</v>
      </c>
      <c r="K29" s="213">
        <v>0</v>
      </c>
    </row>
    <row r="30" spans="1:11" ht="27" customHeight="1">
      <c r="A30" s="154" t="s">
        <v>236</v>
      </c>
      <c r="B30" s="145">
        <v>2037.7195535714286</v>
      </c>
      <c r="C30" s="145">
        <v>435.93883928571432</v>
      </c>
      <c r="D30" s="145">
        <v>1567.5255357142858</v>
      </c>
      <c r="E30" s="145">
        <v>34.255178571428573</v>
      </c>
      <c r="F30" s="145">
        <v>3951.3532142857143</v>
      </c>
      <c r="G30" s="145">
        <v>595.40151785714272</v>
      </c>
      <c r="H30" s="145">
        <v>3355.9516964285717</v>
      </c>
      <c r="I30" s="145">
        <v>0</v>
      </c>
      <c r="J30" s="145">
        <v>0</v>
      </c>
      <c r="K30" s="145">
        <v>0</v>
      </c>
    </row>
    <row r="31" spans="1:11" ht="27" customHeight="1">
      <c r="A31" s="155" t="s">
        <v>253</v>
      </c>
      <c r="B31" s="214">
        <v>0</v>
      </c>
      <c r="C31" s="214">
        <v>0</v>
      </c>
      <c r="D31" s="214">
        <v>0</v>
      </c>
      <c r="E31" s="214">
        <v>0</v>
      </c>
      <c r="F31" s="214">
        <v>34.935803571428579</v>
      </c>
      <c r="G31" s="214">
        <v>34.935803571428579</v>
      </c>
      <c r="H31" s="214">
        <v>0</v>
      </c>
      <c r="I31" s="214">
        <v>0</v>
      </c>
      <c r="J31" s="214">
        <v>0</v>
      </c>
      <c r="K31" s="214">
        <v>0</v>
      </c>
    </row>
    <row r="32" spans="1:11" ht="27" customHeight="1">
      <c r="A32" s="154" t="s">
        <v>407</v>
      </c>
      <c r="B32" s="145">
        <v>0</v>
      </c>
      <c r="C32" s="145">
        <v>0</v>
      </c>
      <c r="D32" s="145">
        <v>0</v>
      </c>
      <c r="E32" s="145">
        <v>0</v>
      </c>
      <c r="F32" s="145">
        <v>2493.1058035714286</v>
      </c>
      <c r="G32" s="145">
        <v>0</v>
      </c>
      <c r="H32" s="145">
        <v>0</v>
      </c>
      <c r="I32" s="145">
        <v>2493.1058035714286</v>
      </c>
      <c r="J32" s="145">
        <v>0</v>
      </c>
      <c r="K32" s="145">
        <v>0</v>
      </c>
    </row>
    <row r="33" spans="1:11" ht="37.5" customHeight="1">
      <c r="A33" s="215" t="s">
        <v>408</v>
      </c>
      <c r="B33" s="213">
        <v>0</v>
      </c>
      <c r="C33" s="213">
        <v>0</v>
      </c>
      <c r="D33" s="213">
        <v>0</v>
      </c>
      <c r="E33" s="213">
        <v>0</v>
      </c>
      <c r="F33" s="213">
        <v>6168.6625000000004</v>
      </c>
      <c r="G33" s="213">
        <v>0</v>
      </c>
      <c r="H33" s="213">
        <v>0</v>
      </c>
      <c r="I33" s="213">
        <v>6168.6625000000004</v>
      </c>
      <c r="J33" s="213">
        <v>0</v>
      </c>
      <c r="K33" s="213">
        <v>0</v>
      </c>
    </row>
    <row r="34" spans="1:11" ht="27" customHeight="1">
      <c r="A34" s="154" t="s">
        <v>237</v>
      </c>
      <c r="B34" s="145">
        <v>2361.4387500000003</v>
      </c>
      <c r="C34" s="145">
        <v>1415.4613392857143</v>
      </c>
      <c r="D34" s="145">
        <v>945.97741071428584</v>
      </c>
      <c r="E34" s="145">
        <v>0</v>
      </c>
      <c r="F34" s="145">
        <v>4450.454642857143</v>
      </c>
      <c r="G34" s="145">
        <v>1975.0166071428573</v>
      </c>
      <c r="H34" s="145">
        <v>2475.4380357142859</v>
      </c>
      <c r="I34" s="145">
        <v>0</v>
      </c>
      <c r="J34" s="145">
        <v>0</v>
      </c>
      <c r="K34" s="145">
        <v>0</v>
      </c>
    </row>
    <row r="35" spans="1:11" ht="27" customHeight="1">
      <c r="A35" s="155" t="s">
        <v>284</v>
      </c>
      <c r="B35" s="214">
        <v>769.05124999999998</v>
      </c>
      <c r="C35" s="214">
        <v>456.00401785714286</v>
      </c>
      <c r="D35" s="214">
        <v>0</v>
      </c>
      <c r="E35" s="214">
        <v>313.04723214285713</v>
      </c>
      <c r="F35" s="214">
        <v>0</v>
      </c>
      <c r="G35" s="214">
        <v>0</v>
      </c>
      <c r="H35" s="214">
        <v>0</v>
      </c>
      <c r="I35" s="214">
        <v>0</v>
      </c>
      <c r="J35" s="214">
        <v>0</v>
      </c>
      <c r="K35" s="214">
        <v>0</v>
      </c>
    </row>
    <row r="36" spans="1:11" ht="27" customHeight="1">
      <c r="A36" s="154" t="s">
        <v>409</v>
      </c>
      <c r="B36" s="145">
        <v>0</v>
      </c>
      <c r="C36" s="145">
        <v>0</v>
      </c>
      <c r="D36" s="145">
        <v>0</v>
      </c>
      <c r="E36" s="145">
        <v>0</v>
      </c>
      <c r="F36" s="145">
        <v>547.30500000000006</v>
      </c>
      <c r="G36" s="145">
        <v>0</v>
      </c>
      <c r="H36" s="145">
        <v>0</v>
      </c>
      <c r="I36" s="145">
        <v>547.30500000000006</v>
      </c>
      <c r="J36" s="145">
        <v>0</v>
      </c>
      <c r="K36" s="145">
        <v>0</v>
      </c>
    </row>
    <row r="37" spans="1:11" ht="27" customHeight="1">
      <c r="A37" s="215" t="s">
        <v>254</v>
      </c>
      <c r="B37" s="213">
        <v>767.78625000000011</v>
      </c>
      <c r="C37" s="213">
        <v>750.0634821428572</v>
      </c>
      <c r="D37" s="213">
        <v>11.338839285714288</v>
      </c>
      <c r="E37" s="213">
        <v>6.3839285714285721</v>
      </c>
      <c r="F37" s="213">
        <v>944.89312499999994</v>
      </c>
      <c r="G37" s="213">
        <v>944.89312499999994</v>
      </c>
      <c r="H37" s="213">
        <v>0</v>
      </c>
      <c r="I37" s="213">
        <v>0</v>
      </c>
      <c r="J37" s="213">
        <v>0</v>
      </c>
      <c r="K37" s="213">
        <v>0</v>
      </c>
    </row>
    <row r="38" spans="1:11" ht="27" customHeight="1">
      <c r="A38" s="154" t="s">
        <v>388</v>
      </c>
      <c r="B38" s="145">
        <v>228.55250000000001</v>
      </c>
      <c r="C38" s="145">
        <v>228.55250000000001</v>
      </c>
      <c r="D38" s="145">
        <v>0</v>
      </c>
      <c r="E38" s="145">
        <v>0</v>
      </c>
      <c r="F38" s="145">
        <v>5202.9165178571429</v>
      </c>
      <c r="G38" s="145">
        <v>5127.272857142857</v>
      </c>
      <c r="H38" s="145">
        <v>75.643660714285716</v>
      </c>
      <c r="I38" s="145">
        <v>0</v>
      </c>
      <c r="J38" s="145">
        <v>0</v>
      </c>
      <c r="K38" s="145">
        <v>0</v>
      </c>
    </row>
    <row r="39" spans="1:11" ht="27" customHeight="1">
      <c r="A39" s="155" t="s">
        <v>238</v>
      </c>
      <c r="B39" s="214">
        <v>23044.856607142858</v>
      </c>
      <c r="C39" s="214">
        <v>13849.496964285714</v>
      </c>
      <c r="D39" s="214">
        <v>9135.4381250000006</v>
      </c>
      <c r="E39" s="214">
        <v>59.921517857142874</v>
      </c>
      <c r="F39" s="214">
        <v>101945.65660714287</v>
      </c>
      <c r="G39" s="214">
        <v>79441.168125000011</v>
      </c>
      <c r="H39" s="214">
        <v>7529.6149107142865</v>
      </c>
      <c r="I39" s="214">
        <v>14974.873571428574</v>
      </c>
      <c r="J39" s="214">
        <v>0</v>
      </c>
      <c r="K39" s="214">
        <v>0</v>
      </c>
    </row>
    <row r="40" spans="1:11" ht="27" customHeight="1">
      <c r="A40" s="154" t="s">
        <v>239</v>
      </c>
      <c r="B40" s="145">
        <v>541.25696428571428</v>
      </c>
      <c r="C40" s="145">
        <v>0</v>
      </c>
      <c r="D40" s="145">
        <v>541.25696428571428</v>
      </c>
      <c r="E40" s="145">
        <v>0</v>
      </c>
      <c r="F40" s="145">
        <v>5726.5184821428575</v>
      </c>
      <c r="G40" s="145">
        <v>0</v>
      </c>
      <c r="H40" s="145">
        <v>5726.5184821428575</v>
      </c>
      <c r="I40" s="145">
        <v>0</v>
      </c>
      <c r="J40" s="145">
        <v>0</v>
      </c>
      <c r="K40" s="145">
        <v>0</v>
      </c>
    </row>
    <row r="41" spans="1:11" ht="27" customHeight="1">
      <c r="A41" s="215" t="s">
        <v>326</v>
      </c>
      <c r="B41" s="213">
        <v>2076.1360714285715</v>
      </c>
      <c r="C41" s="213">
        <v>480.42303571428573</v>
      </c>
      <c r="D41" s="213">
        <v>1595.713035714286</v>
      </c>
      <c r="E41" s="213">
        <v>0</v>
      </c>
      <c r="F41" s="213">
        <v>2782.4185714285718</v>
      </c>
      <c r="G41" s="213">
        <v>849.66062499999998</v>
      </c>
      <c r="H41" s="213">
        <v>1932.7579464285718</v>
      </c>
      <c r="I41" s="213">
        <v>0</v>
      </c>
      <c r="J41" s="213">
        <v>0</v>
      </c>
      <c r="K41" s="213">
        <v>0</v>
      </c>
    </row>
    <row r="42" spans="1:11" ht="27" customHeight="1">
      <c r="A42" s="154" t="s">
        <v>393</v>
      </c>
      <c r="B42" s="145">
        <v>0</v>
      </c>
      <c r="C42" s="145">
        <v>0</v>
      </c>
      <c r="D42" s="145">
        <v>0</v>
      </c>
      <c r="E42" s="145">
        <v>0</v>
      </c>
      <c r="F42" s="145">
        <v>1.7992857142857144</v>
      </c>
      <c r="G42" s="145">
        <v>1.7992857142857144</v>
      </c>
      <c r="H42" s="145">
        <v>0</v>
      </c>
      <c r="I42" s="145">
        <v>0</v>
      </c>
      <c r="J42" s="145">
        <v>0</v>
      </c>
      <c r="K42" s="145">
        <v>0</v>
      </c>
    </row>
    <row r="43" spans="1:11" ht="27" customHeight="1">
      <c r="A43" s="155" t="s">
        <v>255</v>
      </c>
      <c r="B43" s="214">
        <v>0.41446428571428573</v>
      </c>
      <c r="C43" s="214">
        <v>0.41446428571428573</v>
      </c>
      <c r="D43" s="214">
        <v>0</v>
      </c>
      <c r="E43" s="214">
        <v>0</v>
      </c>
      <c r="F43" s="214">
        <v>0</v>
      </c>
      <c r="G43" s="214">
        <v>0</v>
      </c>
      <c r="H43" s="214">
        <v>0</v>
      </c>
      <c r="I43" s="214">
        <v>0</v>
      </c>
      <c r="J43" s="214">
        <v>0</v>
      </c>
      <c r="K43" s="214">
        <v>0</v>
      </c>
    </row>
    <row r="44" spans="1:11" ht="27" customHeight="1">
      <c r="A44" s="154" t="s">
        <v>395</v>
      </c>
      <c r="B44" s="145">
        <v>38.170982142857149</v>
      </c>
      <c r="C44" s="145">
        <v>37.511964285714292</v>
      </c>
      <c r="D44" s="145">
        <v>0.65901785714285721</v>
      </c>
      <c r="E44" s="145">
        <v>0</v>
      </c>
      <c r="F44" s="145">
        <v>66.906517857142859</v>
      </c>
      <c r="G44" s="145">
        <v>63.167500000000004</v>
      </c>
      <c r="H44" s="145">
        <v>3.7390178571428576</v>
      </c>
      <c r="I44" s="145">
        <v>0</v>
      </c>
      <c r="J44" s="145">
        <v>0</v>
      </c>
      <c r="K44" s="145">
        <v>0</v>
      </c>
    </row>
    <row r="45" spans="1:11" ht="27" customHeight="1">
      <c r="A45" s="215" t="s">
        <v>241</v>
      </c>
      <c r="B45" s="213">
        <v>886.30883928571438</v>
      </c>
      <c r="C45" s="213">
        <v>631.6317857142858</v>
      </c>
      <c r="D45" s="213">
        <v>221.17169642857144</v>
      </c>
      <c r="E45" s="213">
        <v>33.505357142857143</v>
      </c>
      <c r="F45" s="213">
        <v>234.1114285714286</v>
      </c>
      <c r="G45" s="213">
        <v>0</v>
      </c>
      <c r="H45" s="213">
        <v>234.1114285714286</v>
      </c>
      <c r="I45" s="213">
        <v>0</v>
      </c>
      <c r="J45" s="213">
        <v>0</v>
      </c>
      <c r="K45" s="213">
        <v>0</v>
      </c>
    </row>
    <row r="46" spans="1:11" ht="27" customHeight="1">
      <c r="A46" s="154" t="s">
        <v>396</v>
      </c>
      <c r="B46" s="145">
        <v>0.78571428571428581</v>
      </c>
      <c r="C46" s="145">
        <v>0.78571428571428581</v>
      </c>
      <c r="D46" s="145">
        <v>0</v>
      </c>
      <c r="E46" s="145">
        <v>0</v>
      </c>
      <c r="F46" s="145">
        <v>23.936785714285719</v>
      </c>
      <c r="G46" s="145">
        <v>22.765089285714289</v>
      </c>
      <c r="H46" s="145">
        <v>1.1716964285714286</v>
      </c>
      <c r="I46" s="145">
        <v>0</v>
      </c>
      <c r="J46" s="145">
        <v>0</v>
      </c>
      <c r="K46" s="145">
        <v>0</v>
      </c>
    </row>
    <row r="47" spans="1:11" ht="27" customHeight="1">
      <c r="A47" s="155" t="s">
        <v>410</v>
      </c>
      <c r="B47" s="214">
        <v>3.3235714285714288</v>
      </c>
      <c r="C47" s="214">
        <v>3.3235714285714288</v>
      </c>
      <c r="D47" s="214">
        <v>0</v>
      </c>
      <c r="E47" s="214">
        <v>0</v>
      </c>
      <c r="F47" s="214">
        <v>0</v>
      </c>
      <c r="G47" s="214">
        <v>0</v>
      </c>
      <c r="H47" s="214">
        <v>0</v>
      </c>
      <c r="I47" s="214">
        <v>0</v>
      </c>
      <c r="J47" s="214">
        <v>0</v>
      </c>
      <c r="K47" s="214">
        <v>0</v>
      </c>
    </row>
    <row r="48" spans="1:11" ht="27" customHeight="1">
      <c r="A48" s="154" t="s">
        <v>411</v>
      </c>
      <c r="B48" s="145">
        <v>44.28973214285714</v>
      </c>
      <c r="C48" s="145">
        <v>9.5945535714285715</v>
      </c>
      <c r="D48" s="145">
        <v>0</v>
      </c>
      <c r="E48" s="145">
        <v>34.695178571428571</v>
      </c>
      <c r="F48" s="145">
        <v>0</v>
      </c>
      <c r="G48" s="145">
        <v>0</v>
      </c>
      <c r="H48" s="145">
        <v>0</v>
      </c>
      <c r="I48" s="145">
        <v>0</v>
      </c>
      <c r="J48" s="145">
        <v>0</v>
      </c>
      <c r="K48" s="145">
        <v>0</v>
      </c>
    </row>
    <row r="49" spans="1:11" ht="27" customHeight="1">
      <c r="A49" s="155" t="s">
        <v>256</v>
      </c>
      <c r="B49" s="214">
        <v>1120.1859821428575</v>
      </c>
      <c r="C49" s="214">
        <v>1084.1197321428574</v>
      </c>
      <c r="D49" s="214">
        <v>36.066250000000004</v>
      </c>
      <c r="E49" s="214">
        <v>0</v>
      </c>
      <c r="F49" s="214">
        <v>0</v>
      </c>
      <c r="G49" s="214">
        <v>0</v>
      </c>
      <c r="H49" s="214">
        <v>0</v>
      </c>
      <c r="I49" s="214">
        <v>0</v>
      </c>
      <c r="J49" s="214">
        <v>0</v>
      </c>
      <c r="K49" s="214">
        <v>0</v>
      </c>
    </row>
    <row r="50" spans="1:11" ht="27" customHeight="1">
      <c r="A50" s="154" t="s">
        <v>412</v>
      </c>
      <c r="B50" s="145">
        <v>127.02544642857143</v>
      </c>
      <c r="C50" s="145">
        <v>0</v>
      </c>
      <c r="D50" s="145">
        <v>127.02544642857143</v>
      </c>
      <c r="E50" s="145">
        <v>0</v>
      </c>
      <c r="F50" s="145">
        <v>0</v>
      </c>
      <c r="G50" s="145">
        <v>0</v>
      </c>
      <c r="H50" s="145">
        <v>0</v>
      </c>
      <c r="I50" s="145">
        <v>0</v>
      </c>
      <c r="J50" s="145">
        <v>0</v>
      </c>
      <c r="K50" s="145">
        <v>0</v>
      </c>
    </row>
  </sheetData>
  <mergeCells count="4">
    <mergeCell ref="F4:K4"/>
    <mergeCell ref="B4:E4"/>
    <mergeCell ref="A2:K3"/>
    <mergeCell ref="A4:A5"/>
  </mergeCells>
  <hyperlinks>
    <hyperlink ref="L9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5" firstPageNumber="70" orientation="landscape" r:id="rId1"/>
  <headerFooter>
    <oddFooter xml:space="preserve">&amp;L&amp;"Arial,Normal"&amp;9INSTITUTO NACIONAL DE ESTADÍSTICA Y CENSOS (INEC), ESTADÍSTICAS DE TRANSPORTE 2013&amp;"Courier,Normal"&amp;12
&amp;"Arial,Normal"&amp;8Fuente: Boletín Estadístico Aéreo DGAC&amp;"Courier,Normal"&amp;12
</oddFooter>
  </headerFooter>
  <rowBreaks count="3" manualBreakCount="3">
    <brk id="20" max="10" man="1"/>
    <brk id="34" max="10" man="1"/>
    <brk id="48" max="10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0"/>
  <sheetViews>
    <sheetView showGridLines="0" view="pageBreakPreview" topLeftCell="A7" zoomScale="70" zoomScaleNormal="100" zoomScaleSheetLayoutView="70" zoomScalePageLayoutView="85" workbookViewId="0">
      <selection activeCell="C4" sqref="C4:I5"/>
    </sheetView>
  </sheetViews>
  <sheetFormatPr baseColWidth="10" defaultColWidth="9.77734375" defaultRowHeight="15.75"/>
  <cols>
    <col min="1" max="4" width="32.6640625" style="30" customWidth="1"/>
    <col min="5" max="5" width="15.5546875" style="30" customWidth="1"/>
    <col min="6" max="6" width="16" style="10" customWidth="1"/>
    <col min="7" max="7" width="17.33203125" style="10" customWidth="1"/>
    <col min="8" max="16384" width="9.77734375" style="10"/>
  </cols>
  <sheetData>
    <row r="1" spans="1:6" ht="92.25" customHeight="1"/>
    <row r="2" spans="1:6" ht="32.1" customHeight="1">
      <c r="A2" s="540" t="s">
        <v>505</v>
      </c>
      <c r="B2" s="540"/>
      <c r="C2" s="540"/>
      <c r="D2" s="540"/>
      <c r="E2" s="75"/>
    </row>
    <row r="3" spans="1:6" ht="32.1" customHeight="1" thickBot="1">
      <c r="A3" s="540"/>
      <c r="B3" s="540"/>
      <c r="C3" s="540"/>
      <c r="D3" s="540"/>
      <c r="E3" s="117"/>
    </row>
    <row r="4" spans="1:6" ht="32.1" customHeight="1" thickTop="1" thickBot="1">
      <c r="A4" s="577" t="s">
        <v>167</v>
      </c>
      <c r="B4" s="576" t="s">
        <v>1</v>
      </c>
      <c r="C4" s="256" t="s">
        <v>227</v>
      </c>
      <c r="D4" s="257" t="s">
        <v>228</v>
      </c>
      <c r="E4" s="116"/>
    </row>
    <row r="5" spans="1:6" ht="32.1" customHeight="1" thickTop="1" thickBot="1">
      <c r="A5" s="577"/>
      <c r="B5" s="576"/>
      <c r="C5" s="256" t="s">
        <v>257</v>
      </c>
      <c r="D5" s="257" t="s">
        <v>257</v>
      </c>
      <c r="E5" s="116"/>
    </row>
    <row r="6" spans="1:6" ht="27.95" customHeight="1" thickTop="1">
      <c r="A6" s="154"/>
      <c r="B6" s="259"/>
      <c r="C6" s="259"/>
      <c r="D6" s="259"/>
      <c r="E6" s="260"/>
    </row>
    <row r="7" spans="1:6" ht="27.95" customHeight="1">
      <c r="A7" s="218" t="s">
        <v>229</v>
      </c>
      <c r="B7" s="261">
        <f>SUM(C7+D7)</f>
        <v>318054</v>
      </c>
      <c r="C7" s="261">
        <f>SUM(C8:C19)</f>
        <v>86809</v>
      </c>
      <c r="D7" s="261">
        <f>SUM(D8:D19)</f>
        <v>231245</v>
      </c>
      <c r="E7" s="262"/>
    </row>
    <row r="8" spans="1:6" ht="27.95" customHeight="1">
      <c r="A8" s="154" t="s">
        <v>258</v>
      </c>
      <c r="B8" s="263">
        <f t="shared" ref="B8:B19" si="0">SUM(C8+D8)</f>
        <v>30742</v>
      </c>
      <c r="C8" s="263">
        <v>10420</v>
      </c>
      <c r="D8" s="263">
        <v>20322</v>
      </c>
      <c r="E8" s="264"/>
      <c r="F8" s="64" t="s">
        <v>354</v>
      </c>
    </row>
    <row r="9" spans="1:6" ht="27.95" customHeight="1">
      <c r="A9" s="215" t="s">
        <v>259</v>
      </c>
      <c r="B9" s="265">
        <f t="shared" si="0"/>
        <v>25569</v>
      </c>
      <c r="C9" s="265">
        <v>8159</v>
      </c>
      <c r="D9" s="265">
        <v>17410</v>
      </c>
      <c r="E9" s="264"/>
    </row>
    <row r="10" spans="1:6" ht="27.95" customHeight="1">
      <c r="A10" s="154" t="s">
        <v>260</v>
      </c>
      <c r="B10" s="263">
        <f t="shared" si="0"/>
        <v>27177</v>
      </c>
      <c r="C10" s="263">
        <v>8166</v>
      </c>
      <c r="D10" s="263">
        <v>19011</v>
      </c>
      <c r="E10" s="262"/>
    </row>
    <row r="11" spans="1:6" ht="27.95" customHeight="1">
      <c r="A11" s="215" t="s">
        <v>261</v>
      </c>
      <c r="B11" s="265">
        <f t="shared" si="0"/>
        <v>23845</v>
      </c>
      <c r="C11" s="265">
        <v>5614</v>
      </c>
      <c r="D11" s="265">
        <v>18231</v>
      </c>
      <c r="E11" s="262"/>
    </row>
    <row r="12" spans="1:6" ht="27.95" customHeight="1">
      <c r="A12" s="154" t="s">
        <v>262</v>
      </c>
      <c r="B12" s="263">
        <f t="shared" si="0"/>
        <v>26355</v>
      </c>
      <c r="C12" s="263">
        <v>6213</v>
      </c>
      <c r="D12" s="263">
        <v>20142</v>
      </c>
      <c r="E12" s="262"/>
    </row>
    <row r="13" spans="1:6" ht="27.95" customHeight="1">
      <c r="A13" s="215" t="s">
        <v>263</v>
      </c>
      <c r="B13" s="265">
        <f t="shared" si="0"/>
        <v>25263</v>
      </c>
      <c r="C13" s="265">
        <v>6635</v>
      </c>
      <c r="D13" s="265">
        <v>18628</v>
      </c>
      <c r="E13" s="262"/>
    </row>
    <row r="14" spans="1:6" ht="27.95" customHeight="1">
      <c r="A14" s="154" t="s">
        <v>264</v>
      </c>
      <c r="B14" s="263">
        <f t="shared" si="0"/>
        <v>29897</v>
      </c>
      <c r="C14" s="263">
        <v>6114</v>
      </c>
      <c r="D14" s="263">
        <v>23783</v>
      </c>
      <c r="E14" s="262"/>
    </row>
    <row r="15" spans="1:6" ht="27.95" customHeight="1">
      <c r="A15" s="215" t="s">
        <v>265</v>
      </c>
      <c r="B15" s="265">
        <f t="shared" si="0"/>
        <v>31073</v>
      </c>
      <c r="C15" s="265">
        <v>6288</v>
      </c>
      <c r="D15" s="265">
        <v>24785</v>
      </c>
      <c r="E15" s="262"/>
    </row>
    <row r="16" spans="1:6" ht="27.95" customHeight="1">
      <c r="A16" s="154" t="s">
        <v>271</v>
      </c>
      <c r="B16" s="146">
        <f t="shared" si="0"/>
        <v>25878</v>
      </c>
      <c r="C16" s="146">
        <v>6131</v>
      </c>
      <c r="D16" s="146">
        <v>19747</v>
      </c>
      <c r="E16" s="115"/>
    </row>
    <row r="17" spans="1:5" ht="27.95" customHeight="1">
      <c r="A17" s="215" t="s">
        <v>272</v>
      </c>
      <c r="B17" s="232">
        <f t="shared" si="0"/>
        <v>25880</v>
      </c>
      <c r="C17" s="232">
        <v>8071</v>
      </c>
      <c r="D17" s="232">
        <v>17809</v>
      </c>
      <c r="E17" s="115"/>
    </row>
    <row r="18" spans="1:5" ht="27.95" customHeight="1">
      <c r="A18" s="154" t="s">
        <v>273</v>
      </c>
      <c r="B18" s="146">
        <f t="shared" si="0"/>
        <v>23065</v>
      </c>
      <c r="C18" s="146">
        <v>7479</v>
      </c>
      <c r="D18" s="146">
        <v>15586</v>
      </c>
      <c r="E18" s="115"/>
    </row>
    <row r="19" spans="1:5" ht="27.95" customHeight="1">
      <c r="A19" s="215" t="s">
        <v>274</v>
      </c>
      <c r="B19" s="232">
        <f t="shared" si="0"/>
        <v>23310</v>
      </c>
      <c r="C19" s="232">
        <v>7519</v>
      </c>
      <c r="D19" s="232">
        <v>15791</v>
      </c>
      <c r="E19" s="115"/>
    </row>
    <row r="20" spans="1:5" ht="19.5" customHeight="1">
      <c r="A20" s="369"/>
      <c r="B20" s="383"/>
      <c r="C20" s="383"/>
      <c r="D20" s="383"/>
      <c r="E20" s="115"/>
    </row>
  </sheetData>
  <mergeCells count="3">
    <mergeCell ref="B4:B5"/>
    <mergeCell ref="A4:A5"/>
    <mergeCell ref="A2:D3"/>
  </mergeCells>
  <hyperlinks>
    <hyperlink ref="F8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5" orientation="landscape" r:id="rId1"/>
  <headerFooter>
    <oddFooter xml:space="preserve">&amp;L&amp;"Arial,Normal"&amp;9INSTITUTO NACIONAL DE ESTADÍSTICA Y CENSOS (INEC), ESTADÍSTICAS DE TRANSPORTE 2013&amp;"Courier,Normal"&amp;12
&amp;"Arial,Normal"&amp;8Fuente: Boletín Estadístico Aéreo DGAC&amp;"Courier,Normal"&amp;12
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44"/>
  <sheetViews>
    <sheetView showGridLines="0" view="pageBreakPreview" topLeftCell="A34" zoomScale="70" zoomScaleNormal="100" zoomScaleSheetLayoutView="70" zoomScalePageLayoutView="70" workbookViewId="0">
      <selection activeCell="C4" sqref="C4:I5"/>
    </sheetView>
  </sheetViews>
  <sheetFormatPr baseColWidth="10" defaultColWidth="9.77734375" defaultRowHeight="15.75"/>
  <cols>
    <col min="1" max="1" width="24.6640625" style="30" customWidth="1"/>
    <col min="2" max="2" width="16.6640625" style="30" customWidth="1"/>
    <col min="3" max="3" width="16.109375" style="30" customWidth="1"/>
    <col min="4" max="4" width="12.6640625" style="30" customWidth="1"/>
    <col min="5" max="5" width="17" style="30" customWidth="1"/>
    <col min="6" max="6" width="27.33203125" style="30" customWidth="1"/>
    <col min="7" max="7" width="17.6640625" style="30" customWidth="1"/>
    <col min="8" max="9" width="11.44140625" style="10" customWidth="1"/>
    <col min="10" max="16384" width="9.77734375" style="10"/>
  </cols>
  <sheetData>
    <row r="1" spans="1:10" ht="92.25" customHeight="1"/>
    <row r="2" spans="1:10" ht="32.1" customHeight="1">
      <c r="A2" s="540" t="s">
        <v>506</v>
      </c>
      <c r="B2" s="540"/>
      <c r="C2" s="540"/>
      <c r="D2" s="540"/>
      <c r="E2" s="540"/>
      <c r="F2" s="540"/>
      <c r="G2" s="540"/>
    </row>
    <row r="3" spans="1:10" ht="32.1" customHeight="1" thickBot="1">
      <c r="A3" s="540"/>
      <c r="B3" s="540"/>
      <c r="C3" s="540"/>
      <c r="D3" s="540"/>
      <c r="E3" s="540"/>
      <c r="F3" s="540"/>
      <c r="G3" s="540"/>
    </row>
    <row r="4" spans="1:10" ht="32.1" customHeight="1" thickTop="1" thickBot="1">
      <c r="A4" s="577" t="s">
        <v>266</v>
      </c>
      <c r="B4" s="576"/>
      <c r="C4" s="576"/>
      <c r="D4" s="576"/>
      <c r="E4" s="576" t="s">
        <v>267</v>
      </c>
      <c r="F4" s="576"/>
      <c r="G4" s="548"/>
      <c r="H4" s="42"/>
    </row>
    <row r="5" spans="1:10" ht="32.1" customHeight="1" thickTop="1" thickBot="1">
      <c r="A5" s="577" t="s">
        <v>268</v>
      </c>
      <c r="B5" s="576"/>
      <c r="C5" s="576" t="s">
        <v>269</v>
      </c>
      <c r="D5" s="576"/>
      <c r="E5" s="576" t="s">
        <v>270</v>
      </c>
      <c r="F5" s="576"/>
      <c r="G5" s="258" t="s">
        <v>269</v>
      </c>
      <c r="H5" s="42"/>
    </row>
    <row r="6" spans="1:10" ht="30.95" customHeight="1" thickTop="1">
      <c r="A6" s="119"/>
      <c r="B6" s="202"/>
      <c r="C6" s="202"/>
      <c r="D6" s="202"/>
      <c r="E6" s="202"/>
      <c r="F6" s="119"/>
      <c r="G6" s="119"/>
    </row>
    <row r="7" spans="1:10" ht="30.95" customHeight="1">
      <c r="A7" s="144" t="s">
        <v>384</v>
      </c>
      <c r="B7" s="311" t="s">
        <v>227</v>
      </c>
      <c r="C7" s="312">
        <v>19.482701265679687</v>
      </c>
      <c r="D7" s="311"/>
      <c r="E7" s="144" t="s">
        <v>227</v>
      </c>
      <c r="F7" s="311" t="s">
        <v>384</v>
      </c>
      <c r="G7" s="312">
        <v>19.764566648427266</v>
      </c>
      <c r="J7" s="64" t="s">
        <v>354</v>
      </c>
    </row>
    <row r="8" spans="1:10" ht="30.95" customHeight="1">
      <c r="A8" s="141" t="s">
        <v>238</v>
      </c>
      <c r="B8" s="313" t="s">
        <v>227</v>
      </c>
      <c r="C8" s="314">
        <v>17.252866288664663</v>
      </c>
      <c r="D8" s="313"/>
      <c r="E8" s="141" t="s">
        <v>227</v>
      </c>
      <c r="F8" s="313" t="s">
        <v>238</v>
      </c>
      <c r="G8" s="314">
        <v>18.068613308129798</v>
      </c>
    </row>
    <row r="9" spans="1:10" ht="30.95" customHeight="1">
      <c r="A9" s="144" t="s">
        <v>326</v>
      </c>
      <c r="B9" s="311" t="s">
        <v>227</v>
      </c>
      <c r="C9" s="312">
        <v>12.625940178820461</v>
      </c>
      <c r="D9" s="311"/>
      <c r="E9" s="144" t="s">
        <v>227</v>
      </c>
      <c r="F9" s="311" t="s">
        <v>326</v>
      </c>
      <c r="G9" s="312">
        <v>13.413420882455354</v>
      </c>
    </row>
    <row r="10" spans="1:10" ht="30.95" customHeight="1">
      <c r="A10" s="141" t="s">
        <v>236</v>
      </c>
      <c r="B10" s="313" t="s">
        <v>227</v>
      </c>
      <c r="C10" s="314">
        <v>12.30273271539674</v>
      </c>
      <c r="D10" s="313"/>
      <c r="E10" s="141" t="s">
        <v>227</v>
      </c>
      <c r="F10" s="313" t="s">
        <v>236</v>
      </c>
      <c r="G10" s="314">
        <v>12.139357309854251</v>
      </c>
    </row>
    <row r="11" spans="1:10" ht="30.95" customHeight="1">
      <c r="A11" s="144" t="s">
        <v>237</v>
      </c>
      <c r="B11" s="311" t="s">
        <v>227</v>
      </c>
      <c r="C11" s="312">
        <v>8.7246555959461922</v>
      </c>
      <c r="D11" s="311"/>
      <c r="E11" s="144" t="s">
        <v>227</v>
      </c>
      <c r="F11" s="311" t="s">
        <v>237</v>
      </c>
      <c r="G11" s="312">
        <v>6.2564252433301828</v>
      </c>
    </row>
    <row r="12" spans="1:10" ht="30.95" customHeight="1">
      <c r="A12" s="141" t="s">
        <v>378</v>
      </c>
      <c r="B12" s="313" t="s">
        <v>227</v>
      </c>
      <c r="C12" s="314">
        <v>5.3600733147204878</v>
      </c>
      <c r="D12" s="313"/>
      <c r="E12" s="141" t="s">
        <v>227</v>
      </c>
      <c r="F12" s="313" t="s">
        <v>378</v>
      </c>
      <c r="G12" s="314">
        <v>4.9555207348820236</v>
      </c>
    </row>
    <row r="13" spans="1:10" ht="30.95" customHeight="1">
      <c r="A13" s="144" t="s">
        <v>230</v>
      </c>
      <c r="B13" s="311" t="s">
        <v>227</v>
      </c>
      <c r="C13" s="312">
        <v>4.248399020370039</v>
      </c>
      <c r="D13" s="311"/>
      <c r="E13" s="144" t="s">
        <v>227</v>
      </c>
      <c r="F13" s="311" t="s">
        <v>230</v>
      </c>
      <c r="G13" s="312">
        <v>4.7805883035699477</v>
      </c>
    </row>
    <row r="14" spans="1:10" ht="30.95" customHeight="1">
      <c r="A14" s="141" t="s">
        <v>235</v>
      </c>
      <c r="B14" s="313" t="s">
        <v>227</v>
      </c>
      <c r="C14" s="314">
        <v>3.9399249246883983</v>
      </c>
      <c r="D14" s="313"/>
      <c r="E14" s="141" t="s">
        <v>227</v>
      </c>
      <c r="F14" s="313" t="s">
        <v>235</v>
      </c>
      <c r="G14" s="314">
        <v>4.271543219088362</v>
      </c>
    </row>
    <row r="15" spans="1:10" ht="30.95" customHeight="1">
      <c r="A15" s="144" t="s">
        <v>231</v>
      </c>
      <c r="B15" s="311" t="s">
        <v>227</v>
      </c>
      <c r="C15" s="312">
        <v>3.6659213497618102</v>
      </c>
      <c r="D15" s="311"/>
      <c r="E15" s="144" t="s">
        <v>227</v>
      </c>
      <c r="F15" s="311" t="s">
        <v>231</v>
      </c>
      <c r="G15" s="312">
        <v>3.5511905354093085</v>
      </c>
    </row>
    <row r="16" spans="1:10" ht="30.95" customHeight="1">
      <c r="A16" s="141" t="s">
        <v>254</v>
      </c>
      <c r="B16" s="313" t="s">
        <v>227</v>
      </c>
      <c r="C16" s="314">
        <v>3.1725851871276696</v>
      </c>
      <c r="D16" s="313"/>
      <c r="E16" s="141" t="s">
        <v>227</v>
      </c>
      <c r="F16" s="313" t="s">
        <v>254</v>
      </c>
      <c r="G16" s="314">
        <v>2.43951980633073</v>
      </c>
    </row>
    <row r="17" spans="1:7" ht="30.95" customHeight="1">
      <c r="A17" s="144" t="s">
        <v>385</v>
      </c>
      <c r="B17" s="311" t="s">
        <v>227</v>
      </c>
      <c r="C17" s="312">
        <v>2.6114199352658445</v>
      </c>
      <c r="D17" s="311"/>
      <c r="E17" s="144" t="s">
        <v>227</v>
      </c>
      <c r="F17" s="311" t="s">
        <v>385</v>
      </c>
      <c r="G17" s="312">
        <v>2.6575635477291946</v>
      </c>
    </row>
    <row r="18" spans="1:7" ht="30.95" customHeight="1">
      <c r="A18" s="141" t="s">
        <v>233</v>
      </c>
      <c r="B18" s="313" t="s">
        <v>227</v>
      </c>
      <c r="C18" s="314">
        <v>1.6086243019024578</v>
      </c>
      <c r="D18" s="313"/>
      <c r="E18" s="141" t="s">
        <v>227</v>
      </c>
      <c r="F18" s="313" t="s">
        <v>233</v>
      </c>
      <c r="G18" s="314">
        <v>3.3394684043840881</v>
      </c>
    </row>
    <row r="19" spans="1:7" ht="30.95" customHeight="1">
      <c r="A19" s="144" t="s">
        <v>232</v>
      </c>
      <c r="B19" s="311" t="s">
        <v>227</v>
      </c>
      <c r="C19" s="312">
        <v>1.2634557809009224</v>
      </c>
      <c r="D19" s="311"/>
      <c r="E19" s="144" t="s">
        <v>227</v>
      </c>
      <c r="F19" s="311" t="s">
        <v>232</v>
      </c>
      <c r="G19" s="312">
        <v>0.90139945945049671</v>
      </c>
    </row>
    <row r="20" spans="1:7" ht="30.95" customHeight="1">
      <c r="A20" s="141" t="s">
        <v>234</v>
      </c>
      <c r="B20" s="313" t="s">
        <v>227</v>
      </c>
      <c r="C20" s="314">
        <v>1.1403997283129923</v>
      </c>
      <c r="D20" s="313"/>
      <c r="E20" s="141" t="s">
        <v>227</v>
      </c>
      <c r="F20" s="313" t="s">
        <v>234</v>
      </c>
      <c r="G20" s="314">
        <v>1.1347808784758493</v>
      </c>
    </row>
    <row r="21" spans="1:7" ht="30.95" customHeight="1">
      <c r="A21" s="144" t="s">
        <v>395</v>
      </c>
      <c r="B21" s="311" t="s">
        <v>227</v>
      </c>
      <c r="C21" s="312">
        <v>0.74380341424948315</v>
      </c>
      <c r="D21" s="311"/>
      <c r="E21" s="144" t="s">
        <v>227</v>
      </c>
      <c r="F21" s="311" t="s">
        <v>395</v>
      </c>
      <c r="G21" s="312">
        <v>0.4737062461655806</v>
      </c>
    </row>
    <row r="22" spans="1:7" ht="30.95" customHeight="1">
      <c r="A22" s="141" t="s">
        <v>241</v>
      </c>
      <c r="B22" s="313" t="s">
        <v>227</v>
      </c>
      <c r="C22" s="314">
        <v>0.45015534900012322</v>
      </c>
      <c r="D22" s="313"/>
      <c r="E22" s="141" t="s">
        <v>227</v>
      </c>
      <c r="F22" s="313" t="s">
        <v>241</v>
      </c>
      <c r="G22" s="314">
        <v>0.28032714851846324</v>
      </c>
    </row>
    <row r="23" spans="1:7" ht="30.95" customHeight="1">
      <c r="A23" s="144" t="s">
        <v>393</v>
      </c>
      <c r="B23" s="311" t="s">
        <v>227</v>
      </c>
      <c r="C23" s="312">
        <v>0.43495866780703552</v>
      </c>
      <c r="D23" s="311"/>
      <c r="E23" s="144" t="s">
        <v>227</v>
      </c>
      <c r="F23" s="311" t="s">
        <v>393</v>
      </c>
      <c r="G23" s="312">
        <v>0.5007544479265118</v>
      </c>
    </row>
    <row r="24" spans="1:7" ht="30.95" customHeight="1">
      <c r="A24" s="141" t="s">
        <v>396</v>
      </c>
      <c r="B24" s="313" t="s">
        <v>227</v>
      </c>
      <c r="C24" s="314">
        <v>0.23730914960669322</v>
      </c>
      <c r="D24" s="313"/>
      <c r="E24" s="141" t="s">
        <v>227</v>
      </c>
      <c r="F24" s="313" t="s">
        <v>396</v>
      </c>
      <c r="G24" s="314">
        <v>0.26737302890115905</v>
      </c>
    </row>
    <row r="25" spans="1:7" ht="30.95" customHeight="1">
      <c r="A25" s="144" t="s">
        <v>388</v>
      </c>
      <c r="B25" s="311" t="s">
        <v>227</v>
      </c>
      <c r="C25" s="312">
        <v>0.2208151907507809</v>
      </c>
      <c r="D25" s="311"/>
      <c r="E25" s="144" t="s">
        <v>227</v>
      </c>
      <c r="F25" s="311" t="s">
        <v>388</v>
      </c>
      <c r="G25" s="312">
        <v>0.19410452834568639</v>
      </c>
    </row>
    <row r="26" spans="1:7" ht="30.95" customHeight="1">
      <c r="A26" s="141" t="s">
        <v>389</v>
      </c>
      <c r="B26" s="313" t="s">
        <v>227</v>
      </c>
      <c r="C26" s="314">
        <v>0.12361202872914047</v>
      </c>
      <c r="D26" s="313"/>
      <c r="E26" s="141" t="s">
        <v>227</v>
      </c>
      <c r="F26" s="315" t="s">
        <v>389</v>
      </c>
      <c r="G26" s="314">
        <v>0.14342801240279229</v>
      </c>
    </row>
    <row r="27" spans="1:7" ht="30.95" customHeight="1">
      <c r="A27" s="144" t="s">
        <v>249</v>
      </c>
      <c r="B27" s="311" t="s">
        <v>227</v>
      </c>
      <c r="C27" s="312">
        <v>8.543500036601763E-2</v>
      </c>
      <c r="D27" s="311"/>
      <c r="E27" s="144" t="s">
        <v>227</v>
      </c>
      <c r="F27" s="311" t="s">
        <v>249</v>
      </c>
      <c r="G27" s="312">
        <v>7.3683032383226377E-2</v>
      </c>
    </row>
    <row r="28" spans="1:7" ht="30.95" customHeight="1">
      <c r="A28" s="141" t="s">
        <v>247</v>
      </c>
      <c r="B28" s="313" t="s">
        <v>227</v>
      </c>
      <c r="C28" s="314">
        <v>6.4956545831429888E-2</v>
      </c>
      <c r="D28" s="313"/>
      <c r="E28" s="141" t="s">
        <v>227</v>
      </c>
      <c r="F28" s="313" t="s">
        <v>247</v>
      </c>
      <c r="G28" s="314">
        <v>8.9020710010114579E-2</v>
      </c>
    </row>
    <row r="29" spans="1:7" ht="30.95" customHeight="1">
      <c r="A29" s="144" t="s">
        <v>397</v>
      </c>
      <c r="B29" s="311" t="s">
        <v>227</v>
      </c>
      <c r="C29" s="312">
        <v>5.606092757206145E-2</v>
      </c>
      <c r="D29" s="311"/>
      <c r="E29" s="144" t="s">
        <v>227</v>
      </c>
      <c r="F29" s="316" t="s">
        <v>397</v>
      </c>
      <c r="G29" s="312">
        <v>7.8553781359332775E-2</v>
      </c>
    </row>
    <row r="30" spans="1:7" ht="30.95" customHeight="1">
      <c r="A30" s="141" t="s">
        <v>386</v>
      </c>
      <c r="B30" s="313" t="s">
        <v>227</v>
      </c>
      <c r="C30" s="314">
        <v>5.198376920318426E-2</v>
      </c>
      <c r="D30" s="313"/>
      <c r="E30" s="141" t="s">
        <v>227</v>
      </c>
      <c r="F30" s="313" t="s">
        <v>386</v>
      </c>
      <c r="G30" s="314">
        <v>6.041801389510687E-2</v>
      </c>
    </row>
    <row r="31" spans="1:7" ht="30.95" customHeight="1">
      <c r="A31" s="144" t="s">
        <v>399</v>
      </c>
      <c r="B31" s="311" t="s">
        <v>227</v>
      </c>
      <c r="C31" s="312">
        <v>2.8632771272342129E-2</v>
      </c>
      <c r="D31" s="311"/>
      <c r="E31" s="144" t="s">
        <v>227</v>
      </c>
      <c r="F31" s="311" t="s">
        <v>399</v>
      </c>
      <c r="G31" s="312">
        <v>8.7051683828284331E-3</v>
      </c>
    </row>
    <row r="32" spans="1:7" ht="30.95" customHeight="1">
      <c r="A32" s="141" t="s">
        <v>390</v>
      </c>
      <c r="B32" s="313" t="s">
        <v>227</v>
      </c>
      <c r="C32" s="314">
        <v>2.5389577115280726E-2</v>
      </c>
      <c r="D32" s="313"/>
      <c r="E32" s="141" t="s">
        <v>227</v>
      </c>
      <c r="F32" s="313" t="s">
        <v>390</v>
      </c>
      <c r="G32" s="314">
        <v>2.9328126813576744E-2</v>
      </c>
    </row>
    <row r="33" spans="1:7" ht="30.95" customHeight="1">
      <c r="A33" s="144" t="s">
        <v>379</v>
      </c>
      <c r="B33" s="311" t="s">
        <v>227</v>
      </c>
      <c r="C33" s="312">
        <v>1.4826030432280715E-2</v>
      </c>
      <c r="D33" s="311"/>
      <c r="E33" s="144" t="s">
        <v>227</v>
      </c>
      <c r="F33" s="311" t="s">
        <v>379</v>
      </c>
      <c r="G33" s="312">
        <v>1.388681622975012E-2</v>
      </c>
    </row>
    <row r="34" spans="1:7" ht="30.95" customHeight="1">
      <c r="A34" s="141" t="s">
        <v>248</v>
      </c>
      <c r="B34" s="313" t="s">
        <v>227</v>
      </c>
      <c r="C34" s="314">
        <v>1.4455379671473697E-2</v>
      </c>
      <c r="D34" s="313"/>
      <c r="E34" s="141" t="s">
        <v>227</v>
      </c>
      <c r="F34" s="313" t="s">
        <v>248</v>
      </c>
      <c r="G34" s="314">
        <v>4.4562171483526506E-3</v>
      </c>
    </row>
    <row r="35" spans="1:7" ht="30.95" customHeight="1">
      <c r="A35" s="144" t="s">
        <v>383</v>
      </c>
      <c r="B35" s="311" t="s">
        <v>227</v>
      </c>
      <c r="C35" s="312">
        <v>1.4270054291070188E-2</v>
      </c>
      <c r="D35" s="311"/>
      <c r="E35" s="144" t="s">
        <v>227</v>
      </c>
      <c r="F35" s="311" t="s">
        <v>383</v>
      </c>
      <c r="G35" s="312">
        <v>3.2022583693976023E-2</v>
      </c>
    </row>
    <row r="36" spans="1:7" ht="30.95" customHeight="1">
      <c r="A36" s="141" t="s">
        <v>251</v>
      </c>
      <c r="B36" s="313" t="s">
        <v>227</v>
      </c>
      <c r="C36" s="314">
        <v>1.2231475106631591E-2</v>
      </c>
      <c r="D36" s="313"/>
      <c r="E36" s="141" t="s">
        <v>227</v>
      </c>
      <c r="F36" s="313" t="s">
        <v>251</v>
      </c>
      <c r="G36" s="314">
        <v>0</v>
      </c>
    </row>
    <row r="37" spans="1:7" ht="30.95" customHeight="1">
      <c r="A37" s="144" t="s">
        <v>392</v>
      </c>
      <c r="B37" s="311" t="s">
        <v>227</v>
      </c>
      <c r="C37" s="312">
        <v>9.8222451613859743E-3</v>
      </c>
      <c r="D37" s="311"/>
      <c r="E37" s="144" t="s">
        <v>227</v>
      </c>
      <c r="F37" s="316" t="s">
        <v>392</v>
      </c>
      <c r="G37" s="312">
        <v>3.1608051866222286E-2</v>
      </c>
    </row>
    <row r="38" spans="1:7" ht="30.95" customHeight="1">
      <c r="A38" s="141" t="s">
        <v>381</v>
      </c>
      <c r="B38" s="313" t="s">
        <v>227</v>
      </c>
      <c r="C38" s="314">
        <v>6.3937256239210592E-3</v>
      </c>
      <c r="D38" s="313"/>
      <c r="E38" s="141" t="s">
        <v>227</v>
      </c>
      <c r="F38" s="313" t="s">
        <v>381</v>
      </c>
      <c r="G38" s="314">
        <v>0</v>
      </c>
    </row>
    <row r="39" spans="1:7" ht="30.95" customHeight="1">
      <c r="A39" s="144" t="s">
        <v>255</v>
      </c>
      <c r="B39" s="311" t="s">
        <v>227</v>
      </c>
      <c r="C39" s="312">
        <v>3.7991702982719333E-3</v>
      </c>
      <c r="D39" s="311"/>
      <c r="E39" s="144" t="s">
        <v>227</v>
      </c>
      <c r="F39" s="311" t="s">
        <v>255</v>
      </c>
      <c r="G39" s="312">
        <v>0</v>
      </c>
    </row>
    <row r="40" spans="1:7" ht="30.95" customHeight="1">
      <c r="A40" s="141" t="s">
        <v>252</v>
      </c>
      <c r="B40" s="313" t="s">
        <v>227</v>
      </c>
      <c r="C40" s="314">
        <v>1.3899403530263173E-3</v>
      </c>
      <c r="D40" s="313"/>
      <c r="E40" s="141" t="s">
        <v>227</v>
      </c>
      <c r="F40" s="313" t="s">
        <v>252</v>
      </c>
      <c r="G40" s="314">
        <v>0</v>
      </c>
    </row>
    <row r="41" spans="1:7" ht="30.95" customHeight="1">
      <c r="A41" s="144" t="s">
        <v>380</v>
      </c>
      <c r="B41" s="311" t="s">
        <v>227</v>
      </c>
      <c r="C41" s="312">
        <v>0</v>
      </c>
      <c r="D41" s="311"/>
      <c r="E41" s="144" t="s">
        <v>227</v>
      </c>
      <c r="F41" s="311" t="s">
        <v>380</v>
      </c>
      <c r="G41" s="312">
        <v>1.6581273110149397E-2</v>
      </c>
    </row>
    <row r="42" spans="1:7" ht="30.95" customHeight="1">
      <c r="A42" s="141" t="s">
        <v>387</v>
      </c>
      <c r="B42" s="313" t="s">
        <v>227</v>
      </c>
      <c r="C42" s="314">
        <v>0</v>
      </c>
      <c r="D42" s="313"/>
      <c r="E42" s="141" t="s">
        <v>227</v>
      </c>
      <c r="F42" s="313" t="s">
        <v>387</v>
      </c>
      <c r="G42" s="314">
        <v>1.1503258220166145E-2</v>
      </c>
    </row>
    <row r="43" spans="1:7" ht="30.95" customHeight="1">
      <c r="A43" s="144" t="s">
        <v>398</v>
      </c>
      <c r="B43" s="311" t="s">
        <v>227</v>
      </c>
      <c r="C43" s="312">
        <v>0</v>
      </c>
      <c r="D43" s="311"/>
      <c r="E43" s="144" t="s">
        <v>227</v>
      </c>
      <c r="F43" s="311" t="s">
        <v>398</v>
      </c>
      <c r="G43" s="312">
        <v>1.6581273110149397E-2</v>
      </c>
    </row>
    <row r="44" spans="1:7" ht="30.95" customHeight="1">
      <c r="A44" s="384"/>
      <c r="B44" s="385"/>
      <c r="C44" s="386"/>
      <c r="D44" s="385"/>
      <c r="E44" s="384"/>
      <c r="F44" s="385"/>
      <c r="G44" s="386"/>
    </row>
  </sheetData>
  <mergeCells count="6">
    <mergeCell ref="A2:G3"/>
    <mergeCell ref="A5:B5"/>
    <mergeCell ref="C5:D5"/>
    <mergeCell ref="E5:F5"/>
    <mergeCell ref="A4:D4"/>
    <mergeCell ref="E4:G4"/>
  </mergeCells>
  <hyperlinks>
    <hyperlink ref="J7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5" orientation="landscape" r:id="rId1"/>
  <headerFooter>
    <oddFooter xml:space="preserve">&amp;L&amp;"Arial,Normal"&amp;9INSTITUTO NACIONAL DE ESTADÍSTICA Y CENSOS (INEC), ESTADÍSTICAS DE TRANSPORTE 2013&amp;"Courier,Normal"&amp;12
&amp;"Arial,Normal"&amp;8Fuente: Boletín Estadístico Aéreo DGAC&amp;"Courier,Normal"&amp;12
</oddFooter>
  </headerFooter>
  <rowBreaks count="2" manualBreakCount="2">
    <brk id="18" max="6" man="1"/>
    <brk id="31" max="6" man="1"/>
  </rowBrea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9"/>
  <sheetViews>
    <sheetView showGridLines="0" view="pageBreakPreview" topLeftCell="A13" zoomScale="70" zoomScaleNormal="85" zoomScaleSheetLayoutView="70" zoomScalePageLayoutView="70" workbookViewId="0">
      <selection activeCell="C4" sqref="C4:I5"/>
    </sheetView>
  </sheetViews>
  <sheetFormatPr baseColWidth="10" defaultColWidth="9.77734375" defaultRowHeight="15.75"/>
  <cols>
    <col min="1" max="2" width="19.5546875" style="30" customWidth="1"/>
    <col min="3" max="3" width="21.6640625" style="30" customWidth="1"/>
    <col min="4" max="4" width="19.5546875" style="30" customWidth="1"/>
    <col min="5" max="6" width="21.6640625" style="30" customWidth="1"/>
    <col min="7" max="16384" width="9.77734375" style="10"/>
  </cols>
  <sheetData>
    <row r="1" spans="1:9" ht="92.25" customHeight="1"/>
    <row r="2" spans="1:9" ht="32.1" customHeight="1">
      <c r="A2" s="540" t="s">
        <v>507</v>
      </c>
      <c r="B2" s="540"/>
      <c r="C2" s="540"/>
      <c r="D2" s="540"/>
      <c r="E2" s="540"/>
      <c r="F2" s="540"/>
      <c r="G2" s="115"/>
      <c r="H2" s="115"/>
    </row>
    <row r="3" spans="1:9" ht="32.1" customHeight="1" thickBot="1">
      <c r="A3" s="540"/>
      <c r="B3" s="540"/>
      <c r="C3" s="540"/>
      <c r="D3" s="540"/>
      <c r="E3" s="540"/>
      <c r="F3" s="540"/>
      <c r="G3" s="117"/>
      <c r="H3" s="115"/>
    </row>
    <row r="4" spans="1:9" ht="32.1" customHeight="1" thickTop="1" thickBot="1">
      <c r="A4" s="577" t="s">
        <v>266</v>
      </c>
      <c r="B4" s="576"/>
      <c r="C4" s="576"/>
      <c r="D4" s="576" t="s">
        <v>267</v>
      </c>
      <c r="E4" s="576"/>
      <c r="F4" s="548"/>
      <c r="G4" s="115"/>
      <c r="H4" s="115"/>
    </row>
    <row r="5" spans="1:9" ht="32.1" customHeight="1" thickTop="1" thickBot="1">
      <c r="A5" s="578" t="s">
        <v>276</v>
      </c>
      <c r="B5" s="579"/>
      <c r="C5" s="256" t="s">
        <v>269</v>
      </c>
      <c r="D5" s="576" t="s">
        <v>276</v>
      </c>
      <c r="E5" s="576"/>
      <c r="F5" s="323" t="s">
        <v>277</v>
      </c>
      <c r="G5" s="115"/>
      <c r="H5" s="115"/>
    </row>
    <row r="6" spans="1:9" s="43" customFormat="1" ht="27.95" customHeight="1" thickTop="1">
      <c r="A6" s="410"/>
      <c r="B6" s="411"/>
      <c r="C6" s="411"/>
      <c r="D6" s="411"/>
      <c r="E6" s="410"/>
      <c r="F6" s="410"/>
      <c r="G6" s="412"/>
      <c r="H6" s="412"/>
    </row>
    <row r="7" spans="1:9" s="43" customFormat="1" ht="27.95" customHeight="1">
      <c r="A7" s="144" t="s">
        <v>326</v>
      </c>
      <c r="B7" s="144" t="s">
        <v>228</v>
      </c>
      <c r="C7" s="408">
        <v>20.259059681869527</v>
      </c>
      <c r="D7" s="144" t="s">
        <v>228</v>
      </c>
      <c r="E7" s="144" t="s">
        <v>326</v>
      </c>
      <c r="F7" s="408">
        <v>19.353864888788831</v>
      </c>
      <c r="G7" s="412"/>
      <c r="H7" s="412"/>
      <c r="I7" s="413" t="s">
        <v>354</v>
      </c>
    </row>
    <row r="8" spans="1:9" s="43" customFormat="1" ht="27.95" customHeight="1">
      <c r="A8" s="414" t="s">
        <v>238</v>
      </c>
      <c r="B8" s="415" t="s">
        <v>228</v>
      </c>
      <c r="C8" s="416">
        <v>15.076146563286166</v>
      </c>
      <c r="D8" s="415" t="s">
        <v>228</v>
      </c>
      <c r="E8" s="414" t="s">
        <v>238</v>
      </c>
      <c r="F8" s="416">
        <v>16.463704787683113</v>
      </c>
      <c r="G8" s="412"/>
      <c r="H8" s="412"/>
    </row>
    <row r="9" spans="1:9" s="43" customFormat="1" ht="27.95" customHeight="1">
      <c r="A9" s="144" t="s">
        <v>239</v>
      </c>
      <c r="B9" s="144" t="s">
        <v>228</v>
      </c>
      <c r="C9" s="408">
        <v>13.519883815978478</v>
      </c>
      <c r="D9" s="144" t="s">
        <v>228</v>
      </c>
      <c r="E9" s="144" t="s">
        <v>239</v>
      </c>
      <c r="F9" s="408">
        <v>13.297243641238444</v>
      </c>
      <c r="G9" s="412"/>
      <c r="H9" s="412"/>
    </row>
    <row r="10" spans="1:9" s="43" customFormat="1" ht="27.95" customHeight="1">
      <c r="A10" s="414" t="s">
        <v>384</v>
      </c>
      <c r="B10" s="415" t="s">
        <v>228</v>
      </c>
      <c r="C10" s="416">
        <v>13.325450173403064</v>
      </c>
      <c r="D10" s="415" t="s">
        <v>228</v>
      </c>
      <c r="E10" s="414" t="s">
        <v>384</v>
      </c>
      <c r="F10" s="416">
        <v>12.328654976744662</v>
      </c>
      <c r="G10" s="412"/>
      <c r="H10" s="412"/>
    </row>
    <row r="11" spans="1:9" s="43" customFormat="1" ht="27.95" customHeight="1">
      <c r="A11" s="144" t="s">
        <v>236</v>
      </c>
      <c r="B11" s="144" t="s">
        <v>228</v>
      </c>
      <c r="C11" s="408">
        <v>10.168482703341878</v>
      </c>
      <c r="D11" s="144" t="s">
        <v>228</v>
      </c>
      <c r="E11" s="144" t="s">
        <v>236</v>
      </c>
      <c r="F11" s="408">
        <v>9.5687145349699918</v>
      </c>
      <c r="G11" s="412"/>
      <c r="H11" s="412"/>
    </row>
    <row r="12" spans="1:9" s="43" customFormat="1" ht="27.95" customHeight="1">
      <c r="A12" s="414" t="s">
        <v>237</v>
      </c>
      <c r="B12" s="415" t="s">
        <v>228</v>
      </c>
      <c r="C12" s="416">
        <v>9.8062012427880987</v>
      </c>
      <c r="D12" s="415" t="s">
        <v>228</v>
      </c>
      <c r="E12" s="414" t="s">
        <v>237</v>
      </c>
      <c r="F12" s="416">
        <v>10.265479254396514</v>
      </c>
      <c r="G12" s="412"/>
      <c r="H12" s="412"/>
    </row>
    <row r="13" spans="1:9" s="43" customFormat="1" ht="27.95" customHeight="1">
      <c r="A13" s="144" t="s">
        <v>378</v>
      </c>
      <c r="B13" s="144" t="s">
        <v>228</v>
      </c>
      <c r="C13" s="408">
        <v>4.8896754413114616</v>
      </c>
      <c r="D13" s="144" t="s">
        <v>228</v>
      </c>
      <c r="E13" s="144" t="s">
        <v>378</v>
      </c>
      <c r="F13" s="408">
        <v>5.0524716151842775</v>
      </c>
      <c r="G13" s="412"/>
      <c r="H13" s="412"/>
    </row>
    <row r="14" spans="1:9" s="43" customFormat="1" ht="27.95" customHeight="1">
      <c r="A14" s="414" t="s">
        <v>241</v>
      </c>
      <c r="B14" s="415" t="s">
        <v>228</v>
      </c>
      <c r="C14" s="416">
        <v>4.3477743299975398</v>
      </c>
      <c r="D14" s="415" t="s">
        <v>228</v>
      </c>
      <c r="E14" s="414" t="s">
        <v>241</v>
      </c>
      <c r="F14" s="416">
        <v>4.0904067253721106</v>
      </c>
      <c r="G14" s="412"/>
      <c r="H14" s="412"/>
    </row>
    <row r="15" spans="1:9" s="43" customFormat="1" ht="27.95" customHeight="1">
      <c r="A15" s="144" t="s">
        <v>385</v>
      </c>
      <c r="B15" s="144" t="s">
        <v>228</v>
      </c>
      <c r="C15" s="408">
        <v>2.6498527859563357</v>
      </c>
      <c r="D15" s="144" t="s">
        <v>228</v>
      </c>
      <c r="E15" s="144" t="s">
        <v>385</v>
      </c>
      <c r="F15" s="408">
        <v>2.6669446732740139</v>
      </c>
      <c r="G15" s="412"/>
      <c r="H15" s="412"/>
    </row>
    <row r="16" spans="1:9" s="43" customFormat="1" ht="27.95" customHeight="1">
      <c r="A16" s="414" t="s">
        <v>232</v>
      </c>
      <c r="B16" s="415" t="s">
        <v>228</v>
      </c>
      <c r="C16" s="416">
        <v>2.5868933207414404</v>
      </c>
      <c r="D16" s="415" t="s">
        <v>228</v>
      </c>
      <c r="E16" s="414" t="s">
        <v>232</v>
      </c>
      <c r="F16" s="416">
        <v>2.1565552423006666</v>
      </c>
      <c r="G16" s="412"/>
      <c r="H16" s="412"/>
    </row>
    <row r="17" spans="1:8" s="43" customFormat="1" ht="27.95" customHeight="1">
      <c r="A17" s="144" t="s">
        <v>231</v>
      </c>
      <c r="B17" s="144" t="s">
        <v>228</v>
      </c>
      <c r="C17" s="408">
        <v>2.3011949071612423</v>
      </c>
      <c r="D17" s="144" t="s">
        <v>228</v>
      </c>
      <c r="E17" s="144" t="s">
        <v>231</v>
      </c>
      <c r="F17" s="408">
        <v>2.9501532447464429</v>
      </c>
      <c r="G17" s="412"/>
      <c r="H17" s="412"/>
    </row>
    <row r="18" spans="1:8" s="43" customFormat="1" ht="27.95" customHeight="1">
      <c r="A18" s="414" t="s">
        <v>395</v>
      </c>
      <c r="B18" s="415" t="s">
        <v>228</v>
      </c>
      <c r="C18" s="416">
        <v>0.49878181370876223</v>
      </c>
      <c r="D18" s="415" t="s">
        <v>228</v>
      </c>
      <c r="E18" s="414" t="s">
        <v>395</v>
      </c>
      <c r="F18" s="416">
        <v>1.1838732289870497</v>
      </c>
      <c r="G18" s="412"/>
      <c r="H18" s="412"/>
    </row>
    <row r="19" spans="1:8" s="43" customFormat="1" ht="27.95" customHeight="1">
      <c r="A19" s="144" t="s">
        <v>396</v>
      </c>
      <c r="B19" s="144" t="s">
        <v>228</v>
      </c>
      <c r="C19" s="408">
        <v>0.44270027326524192</v>
      </c>
      <c r="D19" s="144" t="s">
        <v>228</v>
      </c>
      <c r="E19" s="144" t="s">
        <v>396</v>
      </c>
      <c r="F19" s="408">
        <v>0.45794339921919369</v>
      </c>
      <c r="G19" s="412"/>
      <c r="H19" s="412"/>
    </row>
    <row r="20" spans="1:8" s="43" customFormat="1" ht="27.95" customHeight="1">
      <c r="A20" s="414" t="s">
        <v>393</v>
      </c>
      <c r="B20" s="415" t="s">
        <v>228</v>
      </c>
      <c r="C20" s="416">
        <v>4.9997222376534631E-2</v>
      </c>
      <c r="D20" s="415" t="s">
        <v>228</v>
      </c>
      <c r="E20" s="414" t="s">
        <v>393</v>
      </c>
      <c r="F20" s="416">
        <v>9.6961200169873973E-2</v>
      </c>
      <c r="G20" s="412"/>
      <c r="H20" s="412"/>
    </row>
    <row r="21" spans="1:8" s="43" customFormat="1" ht="27.95" customHeight="1">
      <c r="A21" s="144" t="s">
        <v>248</v>
      </c>
      <c r="B21" s="144" t="s">
        <v>228</v>
      </c>
      <c r="C21" s="408">
        <v>2.5924485676721662E-2</v>
      </c>
      <c r="D21" s="144" t="s">
        <v>228</v>
      </c>
      <c r="E21" s="144" t="s">
        <v>248</v>
      </c>
      <c r="F21" s="408">
        <v>2.5327595822737529E-2</v>
      </c>
      <c r="G21" s="412"/>
      <c r="H21" s="412"/>
    </row>
    <row r="22" spans="1:8" s="43" customFormat="1" ht="27.95" customHeight="1">
      <c r="A22" s="414" t="s">
        <v>251</v>
      </c>
      <c r="B22" s="415" t="s">
        <v>228</v>
      </c>
      <c r="C22" s="416">
        <v>1.64012052240484E-2</v>
      </c>
      <c r="D22" s="415" t="s">
        <v>228</v>
      </c>
      <c r="E22" s="414" t="s">
        <v>251</v>
      </c>
      <c r="F22" s="416">
        <v>0</v>
      </c>
      <c r="G22" s="412"/>
      <c r="H22" s="412"/>
    </row>
    <row r="23" spans="1:8" s="43" customFormat="1" ht="27.95" customHeight="1">
      <c r="A23" s="144" t="s">
        <v>247</v>
      </c>
      <c r="B23" s="144" t="s">
        <v>228</v>
      </c>
      <c r="C23" s="408">
        <v>1.4813991815269522E-2</v>
      </c>
      <c r="D23" s="144" t="s">
        <v>228</v>
      </c>
      <c r="E23" s="144" t="s">
        <v>247</v>
      </c>
      <c r="F23" s="408">
        <v>1.0105454898971035E-2</v>
      </c>
      <c r="G23" s="412"/>
      <c r="H23" s="412"/>
    </row>
    <row r="24" spans="1:8" s="43" customFormat="1" ht="41.25" customHeight="1">
      <c r="A24" s="414" t="s">
        <v>382</v>
      </c>
      <c r="B24" s="415" t="s">
        <v>228</v>
      </c>
      <c r="C24" s="416">
        <v>7.6715314757645741E-3</v>
      </c>
      <c r="D24" s="415" t="s">
        <v>228</v>
      </c>
      <c r="E24" s="414" t="s">
        <v>382</v>
      </c>
      <c r="F24" s="416">
        <v>0</v>
      </c>
      <c r="G24" s="412"/>
      <c r="H24" s="412"/>
    </row>
    <row r="25" spans="1:8" s="43" customFormat="1" ht="27.95" customHeight="1">
      <c r="A25" s="144" t="s">
        <v>389</v>
      </c>
      <c r="B25" s="144" t="s">
        <v>228</v>
      </c>
      <c r="C25" s="408">
        <v>7.2747281235698551E-3</v>
      </c>
      <c r="D25" s="144" t="s">
        <v>228</v>
      </c>
      <c r="E25" s="144" t="s">
        <v>389</v>
      </c>
      <c r="F25" s="408">
        <v>0</v>
      </c>
      <c r="G25" s="412"/>
      <c r="H25" s="412"/>
    </row>
    <row r="26" spans="1:8" s="43" customFormat="1" ht="27.95" customHeight="1">
      <c r="A26" s="414" t="s">
        <v>387</v>
      </c>
      <c r="B26" s="415" t="s">
        <v>228</v>
      </c>
      <c r="C26" s="416">
        <v>5.8197824988558836E-3</v>
      </c>
      <c r="D26" s="415" t="s">
        <v>228</v>
      </c>
      <c r="E26" s="414" t="s">
        <v>387</v>
      </c>
      <c r="F26" s="416">
        <v>0</v>
      </c>
      <c r="G26" s="412"/>
      <c r="H26" s="412"/>
    </row>
    <row r="27" spans="1:8" s="43" customFormat="1" ht="33" customHeight="1">
      <c r="A27" s="144" t="s">
        <v>391</v>
      </c>
      <c r="B27" s="144" t="s">
        <v>228</v>
      </c>
      <c r="C27" s="408">
        <v>0</v>
      </c>
      <c r="D27" s="144" t="s">
        <v>228</v>
      </c>
      <c r="E27" s="144" t="s">
        <v>391</v>
      </c>
      <c r="F27" s="408">
        <v>1.9955075496702297E-2</v>
      </c>
      <c r="G27" s="412"/>
      <c r="H27" s="412"/>
    </row>
    <row r="28" spans="1:8" s="43" customFormat="1" ht="27.95" customHeight="1">
      <c r="A28" s="414" t="s">
        <v>233</v>
      </c>
      <c r="B28" s="415" t="s">
        <v>228</v>
      </c>
      <c r="C28" s="416">
        <v>0</v>
      </c>
      <c r="D28" s="415" t="s">
        <v>228</v>
      </c>
      <c r="E28" s="414" t="s">
        <v>233</v>
      </c>
      <c r="F28" s="416">
        <v>1.1640460706409672E-2</v>
      </c>
      <c r="G28" s="412"/>
      <c r="H28" s="412"/>
    </row>
    <row r="29" spans="1:8" s="43" customFormat="1" ht="27.95" customHeight="1">
      <c r="A29" s="384"/>
      <c r="B29" s="384"/>
      <c r="C29" s="384"/>
      <c r="D29" s="384"/>
      <c r="E29" s="384"/>
      <c r="F29" s="387"/>
    </row>
  </sheetData>
  <mergeCells count="5">
    <mergeCell ref="D5:E5"/>
    <mergeCell ref="A4:C4"/>
    <mergeCell ref="D4:F4"/>
    <mergeCell ref="A2:F3"/>
    <mergeCell ref="A5:B5"/>
  </mergeCells>
  <hyperlinks>
    <hyperlink ref="I7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80" orientation="landscape" r:id="rId1"/>
  <headerFooter>
    <oddFooter xml:space="preserve">&amp;L&amp;"Arial,Normal"&amp;9INSTITUTO NACIONAL DE ESTADÍSTICA Y CENSOS (INEC), ESTADÍSTICAS DE TRANSPORTE 2013&amp;"Courier,Normal"&amp;12
&amp;"Arial,Normal"&amp;8Fuente: Boletín Estadístico Aéreo DGAC&amp;"Courier,Normal"&amp;12
</oddFooter>
  </headerFooter>
  <rowBreaks count="1" manualBreakCount="1">
    <brk id="18" max="5" man="1"/>
  </row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41"/>
  <sheetViews>
    <sheetView showGridLines="0" view="pageBreakPreview" topLeftCell="A28" zoomScale="70" zoomScaleNormal="85" zoomScaleSheetLayoutView="70" zoomScalePageLayoutView="70" workbookViewId="0">
      <selection activeCell="C4" sqref="C4:I5"/>
    </sheetView>
  </sheetViews>
  <sheetFormatPr baseColWidth="10" defaultColWidth="9.77734375" defaultRowHeight="15.75"/>
  <cols>
    <col min="1" max="1" width="20.77734375" style="320" customWidth="1"/>
    <col min="2" max="2" width="19.5546875" style="320" customWidth="1"/>
    <col min="3" max="3" width="21.5546875" style="317" customWidth="1"/>
    <col min="4" max="4" width="20.77734375" style="320" customWidth="1"/>
    <col min="5" max="5" width="19.5546875" style="320" customWidth="1"/>
    <col min="6" max="6" width="21.5546875" style="317" customWidth="1"/>
    <col min="7" max="7" width="10.44140625" style="10" customWidth="1"/>
    <col min="8" max="16384" width="9.77734375" style="10"/>
  </cols>
  <sheetData>
    <row r="1" spans="1:10" ht="92.25" customHeight="1"/>
    <row r="2" spans="1:10" ht="32.1" customHeight="1">
      <c r="A2" s="540" t="s">
        <v>508</v>
      </c>
      <c r="B2" s="540"/>
      <c r="C2" s="540"/>
      <c r="D2" s="540"/>
      <c r="E2" s="540"/>
      <c r="F2" s="540"/>
    </row>
    <row r="3" spans="1:10" ht="32.1" customHeight="1" thickBot="1">
      <c r="A3" s="538"/>
      <c r="B3" s="538"/>
      <c r="C3" s="538"/>
      <c r="D3" s="538"/>
      <c r="E3" s="538"/>
      <c r="F3" s="538"/>
    </row>
    <row r="4" spans="1:10" ht="32.1" customHeight="1" thickTop="1" thickBot="1">
      <c r="A4" s="580" t="s">
        <v>278</v>
      </c>
      <c r="B4" s="581"/>
      <c r="C4" s="581"/>
      <c r="D4" s="581" t="s">
        <v>279</v>
      </c>
      <c r="E4" s="581"/>
      <c r="F4" s="582"/>
    </row>
    <row r="5" spans="1:10" ht="31.5" customHeight="1" thickTop="1" thickBot="1">
      <c r="A5" s="580" t="s">
        <v>280</v>
      </c>
      <c r="B5" s="581"/>
      <c r="C5" s="251" t="s">
        <v>281</v>
      </c>
      <c r="D5" s="581" t="s">
        <v>422</v>
      </c>
      <c r="E5" s="581" t="s">
        <v>282</v>
      </c>
      <c r="F5" s="251" t="s">
        <v>283</v>
      </c>
    </row>
    <row r="6" spans="1:10" s="43" customFormat="1" ht="27.95" customHeight="1" thickTop="1">
      <c r="A6" s="410"/>
      <c r="B6" s="410"/>
      <c r="C6" s="417"/>
      <c r="D6" s="410"/>
      <c r="E6" s="410"/>
      <c r="F6" s="417"/>
    </row>
    <row r="7" spans="1:10" s="43" customFormat="1" ht="27.95" customHeight="1">
      <c r="A7" s="321" t="s">
        <v>227</v>
      </c>
      <c r="B7" s="138" t="s">
        <v>238</v>
      </c>
      <c r="C7" s="418">
        <v>45.714670849031201</v>
      </c>
      <c r="D7" s="321" t="s">
        <v>227</v>
      </c>
      <c r="E7" s="138" t="s">
        <v>238</v>
      </c>
      <c r="F7" s="318">
        <v>59.904044574792103</v>
      </c>
    </row>
    <row r="8" spans="1:10" s="43" customFormat="1" ht="27.95" customHeight="1">
      <c r="A8" s="322" t="s">
        <v>227</v>
      </c>
      <c r="B8" s="135" t="s">
        <v>402</v>
      </c>
      <c r="C8" s="419">
        <v>7.6503678053028459</v>
      </c>
      <c r="D8" s="322" t="s">
        <v>227</v>
      </c>
      <c r="E8" s="135" t="s">
        <v>402</v>
      </c>
      <c r="F8" s="319">
        <v>21.67708700587324</v>
      </c>
    </row>
    <row r="9" spans="1:10" s="43" customFormat="1" ht="27.95" customHeight="1">
      <c r="A9" s="321" t="s">
        <v>227</v>
      </c>
      <c r="B9" s="138" t="s">
        <v>384</v>
      </c>
      <c r="C9" s="418">
        <v>24.485408272169153</v>
      </c>
      <c r="D9" s="321" t="s">
        <v>227</v>
      </c>
      <c r="E9" s="138" t="s">
        <v>384</v>
      </c>
      <c r="F9" s="318">
        <v>5.2873095276774089</v>
      </c>
    </row>
    <row r="10" spans="1:10" s="43" customFormat="1" ht="27.95" customHeight="1">
      <c r="A10" s="322" t="s">
        <v>227</v>
      </c>
      <c r="B10" s="135" t="s">
        <v>405</v>
      </c>
      <c r="C10" s="419">
        <v>0.79069978691480081</v>
      </c>
      <c r="D10" s="322" t="s">
        <v>227</v>
      </c>
      <c r="E10" s="135" t="s">
        <v>405</v>
      </c>
      <c r="F10" s="319">
        <v>4.1288583215895382</v>
      </c>
    </row>
    <row r="11" spans="1:10" s="43" customFormat="1" ht="27.95" customHeight="1">
      <c r="A11" s="321" t="s">
        <v>227</v>
      </c>
      <c r="B11" s="138" t="s">
        <v>388</v>
      </c>
      <c r="C11" s="418">
        <v>0.75441023859324419</v>
      </c>
      <c r="D11" s="321" t="s">
        <v>227</v>
      </c>
      <c r="E11" s="138" t="s">
        <v>388</v>
      </c>
      <c r="F11" s="318">
        <v>3.8663125056031209</v>
      </c>
    </row>
    <row r="12" spans="1:10" s="43" customFormat="1" ht="27.95" customHeight="1">
      <c r="A12" s="322" t="s">
        <v>227</v>
      </c>
      <c r="B12" s="135" t="s">
        <v>237</v>
      </c>
      <c r="C12" s="419">
        <v>4.6721804692140694</v>
      </c>
      <c r="D12" s="322" t="s">
        <v>227</v>
      </c>
      <c r="E12" s="135" t="s">
        <v>237</v>
      </c>
      <c r="F12" s="319">
        <v>1.4892968678919518</v>
      </c>
      <c r="J12" s="413" t="s">
        <v>354</v>
      </c>
    </row>
    <row r="13" spans="1:10" s="43" customFormat="1" ht="27.95" customHeight="1">
      <c r="A13" s="321" t="s">
        <v>227</v>
      </c>
      <c r="B13" s="138" t="s">
        <v>254</v>
      </c>
      <c r="C13" s="418">
        <v>2.4758231501448131</v>
      </c>
      <c r="D13" s="321" t="s">
        <v>227</v>
      </c>
      <c r="E13" s="138" t="s">
        <v>254</v>
      </c>
      <c r="F13" s="318">
        <v>0.71251369050050251</v>
      </c>
    </row>
    <row r="14" spans="1:10" s="43" customFormat="1" ht="27.95" customHeight="1">
      <c r="A14" s="322" t="s">
        <v>227</v>
      </c>
      <c r="B14" s="135" t="s">
        <v>326</v>
      </c>
      <c r="C14" s="419">
        <v>1.5857890725277779</v>
      </c>
      <c r="D14" s="322" t="s">
        <v>227</v>
      </c>
      <c r="E14" s="135" t="s">
        <v>326</v>
      </c>
      <c r="F14" s="319">
        <v>0.64070190752177769</v>
      </c>
    </row>
    <row r="15" spans="1:10" s="43" customFormat="1" ht="27.95" customHeight="1">
      <c r="A15" s="321" t="s">
        <v>227</v>
      </c>
      <c r="B15" s="138" t="s">
        <v>256</v>
      </c>
      <c r="C15" s="418">
        <v>3.5784820808765465</v>
      </c>
      <c r="D15" s="321" t="s">
        <v>227</v>
      </c>
      <c r="E15" s="138" t="s">
        <v>256</v>
      </c>
      <c r="F15" s="318">
        <v>0</v>
      </c>
    </row>
    <row r="16" spans="1:10" s="43" customFormat="1" ht="27.95" customHeight="1">
      <c r="A16" s="322" t="s">
        <v>227</v>
      </c>
      <c r="B16" s="135" t="s">
        <v>236</v>
      </c>
      <c r="C16" s="419">
        <v>1.4389548298863397</v>
      </c>
      <c r="D16" s="322" t="s">
        <v>227</v>
      </c>
      <c r="E16" s="135" t="s">
        <v>236</v>
      </c>
      <c r="F16" s="319">
        <v>0.44897324532654803</v>
      </c>
    </row>
    <row r="17" spans="1:6" s="43" customFormat="1" ht="27.95" customHeight="1">
      <c r="A17" s="321" t="s">
        <v>227</v>
      </c>
      <c r="B17" s="138" t="s">
        <v>234</v>
      </c>
      <c r="C17" s="418">
        <v>7.9451871561971352E-2</v>
      </c>
      <c r="D17" s="321" t="s">
        <v>227</v>
      </c>
      <c r="E17" s="138" t="s">
        <v>234</v>
      </c>
      <c r="F17" s="318">
        <v>0.73616483205227001</v>
      </c>
    </row>
    <row r="18" spans="1:6" s="43" customFormat="1" ht="27.95" customHeight="1">
      <c r="A18" s="322" t="s">
        <v>227</v>
      </c>
      <c r="B18" s="135" t="s">
        <v>241</v>
      </c>
      <c r="C18" s="419">
        <v>2.0849016578851303</v>
      </c>
      <c r="D18" s="322" t="s">
        <v>227</v>
      </c>
      <c r="E18" s="135" t="s">
        <v>241</v>
      </c>
      <c r="F18" s="319">
        <v>0</v>
      </c>
    </row>
    <row r="19" spans="1:6" s="43" customFormat="1" ht="27.95" customHeight="1">
      <c r="A19" s="321" t="s">
        <v>227</v>
      </c>
      <c r="B19" s="138" t="s">
        <v>284</v>
      </c>
      <c r="C19" s="418">
        <v>1.5051863353543937</v>
      </c>
      <c r="D19" s="321" t="s">
        <v>227</v>
      </c>
      <c r="E19" s="138" t="s">
        <v>284</v>
      </c>
      <c r="F19" s="318">
        <v>0</v>
      </c>
    </row>
    <row r="20" spans="1:6" s="43" customFormat="1" ht="27.95" customHeight="1">
      <c r="A20" s="322" t="s">
        <v>227</v>
      </c>
      <c r="B20" s="135" t="s">
        <v>249</v>
      </c>
      <c r="C20" s="419">
        <v>0</v>
      </c>
      <c r="D20" s="322" t="s">
        <v>227</v>
      </c>
      <c r="E20" s="135" t="s">
        <v>249</v>
      </c>
      <c r="F20" s="319">
        <v>0.28619325452557215</v>
      </c>
    </row>
    <row r="21" spans="1:6" s="43" customFormat="1" ht="27.95" customHeight="1">
      <c r="A21" s="321" t="s">
        <v>227</v>
      </c>
      <c r="B21" s="138" t="s">
        <v>231</v>
      </c>
      <c r="C21" s="418">
        <v>0.60016506978930118</v>
      </c>
      <c r="D21" s="321" t="s">
        <v>227</v>
      </c>
      <c r="E21" s="138" t="s">
        <v>231</v>
      </c>
      <c r="F21" s="318">
        <v>9.1434046808819655E-2</v>
      </c>
    </row>
    <row r="22" spans="1:6" s="43" customFormat="1" ht="27.95" customHeight="1">
      <c r="A22" s="322" t="s">
        <v>227</v>
      </c>
      <c r="B22" s="135" t="s">
        <v>230</v>
      </c>
      <c r="C22" s="419">
        <v>6.4253961741401674E-2</v>
      </c>
      <c r="D22" s="322" t="s">
        <v>227</v>
      </c>
      <c r="E22" s="135" t="s">
        <v>230</v>
      </c>
      <c r="F22" s="319">
        <v>0.20638518611285844</v>
      </c>
    </row>
    <row r="23" spans="1:6" s="43" customFormat="1" ht="27.95" customHeight="1">
      <c r="A23" s="321" t="s">
        <v>227</v>
      </c>
      <c r="B23" s="138" t="s">
        <v>385</v>
      </c>
      <c r="C23" s="418">
        <v>0.21756547055636768</v>
      </c>
      <c r="D23" s="321" t="s">
        <v>227</v>
      </c>
      <c r="E23" s="138" t="s">
        <v>385</v>
      </c>
      <c r="F23" s="318">
        <v>0.16000273134210252</v>
      </c>
    </row>
    <row r="24" spans="1:6" s="43" customFormat="1" ht="27.95" customHeight="1">
      <c r="A24" s="322" t="s">
        <v>227</v>
      </c>
      <c r="B24" s="135" t="s">
        <v>235</v>
      </c>
      <c r="C24" s="419">
        <v>0.21759140555606149</v>
      </c>
      <c r="D24" s="322" t="s">
        <v>227</v>
      </c>
      <c r="E24" s="135" t="s">
        <v>235</v>
      </c>
      <c r="F24" s="319">
        <v>0.13975095536799637</v>
      </c>
    </row>
    <row r="25" spans="1:6" s="43" customFormat="1" ht="27.95" customHeight="1">
      <c r="A25" s="321" t="s">
        <v>227</v>
      </c>
      <c r="B25" s="138" t="s">
        <v>232</v>
      </c>
      <c r="C25" s="418">
        <v>0.64477975301256929</v>
      </c>
      <c r="D25" s="321" t="s">
        <v>227</v>
      </c>
      <c r="E25" s="138" t="s">
        <v>232</v>
      </c>
      <c r="F25" s="318">
        <v>4.1029379739092407E-4</v>
      </c>
    </row>
    <row r="26" spans="1:6" s="43" customFormat="1" ht="27.95" customHeight="1">
      <c r="A26" s="322" t="s">
        <v>227</v>
      </c>
      <c r="B26" s="135" t="s">
        <v>250</v>
      </c>
      <c r="C26" s="419">
        <v>0.47874064309786846</v>
      </c>
      <c r="D26" s="322" t="s">
        <v>227</v>
      </c>
      <c r="E26" s="135" t="s">
        <v>250</v>
      </c>
      <c r="F26" s="319">
        <v>2.1861105255208114E-2</v>
      </c>
    </row>
    <row r="27" spans="1:6" s="43" customFormat="1" ht="27.95" customHeight="1">
      <c r="A27" s="321" t="s">
        <v>227</v>
      </c>
      <c r="B27" s="138" t="s">
        <v>383</v>
      </c>
      <c r="C27" s="418">
        <v>0.53401136932032822</v>
      </c>
      <c r="D27" s="321" t="s">
        <v>227</v>
      </c>
      <c r="E27" s="138" t="s">
        <v>383</v>
      </c>
      <c r="F27" s="318">
        <v>0</v>
      </c>
    </row>
    <row r="28" spans="1:6" s="43" customFormat="1" ht="27.95" customHeight="1">
      <c r="A28" s="322" t="s">
        <v>227</v>
      </c>
      <c r="B28" s="135" t="s">
        <v>401</v>
      </c>
      <c r="C28" s="419">
        <v>0</v>
      </c>
      <c r="D28" s="322" t="s">
        <v>227</v>
      </c>
      <c r="E28" s="135" t="s">
        <v>401</v>
      </c>
      <c r="F28" s="319">
        <v>8.0517565629140544E-2</v>
      </c>
    </row>
    <row r="29" spans="1:6" s="43" customFormat="1" ht="27.95" customHeight="1">
      <c r="A29" s="321" t="s">
        <v>227</v>
      </c>
      <c r="B29" s="138" t="s">
        <v>395</v>
      </c>
      <c r="C29" s="418">
        <v>0.12382017228814812</v>
      </c>
      <c r="D29" s="321" t="s">
        <v>227</v>
      </c>
      <c r="E29" s="138" t="s">
        <v>395</v>
      </c>
      <c r="F29" s="318">
        <v>4.7632591828510228E-2</v>
      </c>
    </row>
    <row r="30" spans="1:6" s="43" customFormat="1" ht="27.95" customHeight="1">
      <c r="A30" s="322" t="s">
        <v>227</v>
      </c>
      <c r="B30" s="135" t="s">
        <v>233</v>
      </c>
      <c r="C30" s="419">
        <v>0.1612832793458493</v>
      </c>
      <c r="D30" s="322" t="s">
        <v>227</v>
      </c>
      <c r="E30" s="135" t="s">
        <v>233</v>
      </c>
      <c r="F30" s="319">
        <v>5.6522784506995161E-3</v>
      </c>
    </row>
    <row r="31" spans="1:6" s="43" customFormat="1" ht="27.95" customHeight="1">
      <c r="A31" s="321" t="s">
        <v>227</v>
      </c>
      <c r="B31" s="138" t="s">
        <v>253</v>
      </c>
      <c r="C31" s="418">
        <v>0</v>
      </c>
      <c r="D31" s="321" t="s">
        <v>227</v>
      </c>
      <c r="E31" s="138" t="s">
        <v>253</v>
      </c>
      <c r="F31" s="318">
        <v>2.6343972323091262E-2</v>
      </c>
    </row>
    <row r="32" spans="1:6" s="43" customFormat="1" ht="27.95" customHeight="1">
      <c r="A32" s="322" t="s">
        <v>227</v>
      </c>
      <c r="B32" s="135" t="s">
        <v>251</v>
      </c>
      <c r="C32" s="419">
        <v>0</v>
      </c>
      <c r="D32" s="322" t="s">
        <v>227</v>
      </c>
      <c r="E32" s="135" t="s">
        <v>251</v>
      </c>
      <c r="F32" s="319">
        <v>2.4030330043218973E-2</v>
      </c>
    </row>
    <row r="33" spans="1:6" s="43" customFormat="1" ht="27.95" customHeight="1">
      <c r="A33" s="321" t="s">
        <v>227</v>
      </c>
      <c r="B33" s="138" t="s">
        <v>387</v>
      </c>
      <c r="C33" s="418">
        <v>9.4633572007732397E-2</v>
      </c>
      <c r="D33" s="321" t="s">
        <v>227</v>
      </c>
      <c r="E33" s="138" t="s">
        <v>387</v>
      </c>
      <c r="F33" s="318">
        <v>0</v>
      </c>
    </row>
    <row r="34" spans="1:6" s="43" customFormat="1" ht="27.95" customHeight="1">
      <c r="A34" s="322" t="s">
        <v>227</v>
      </c>
      <c r="B34" s="135" t="s">
        <v>396</v>
      </c>
      <c r="C34" s="419">
        <v>2.5934999693804912E-3</v>
      </c>
      <c r="D34" s="322" t="s">
        <v>227</v>
      </c>
      <c r="E34" s="135" t="s">
        <v>396</v>
      </c>
      <c r="F34" s="319">
        <v>1.716642586592821E-2</v>
      </c>
    </row>
    <row r="35" spans="1:6" s="43" customFormat="1" ht="27.95" customHeight="1">
      <c r="A35" s="321" t="s">
        <v>227</v>
      </c>
      <c r="B35" s="138" t="s">
        <v>411</v>
      </c>
      <c r="C35" s="418">
        <v>3.1669876501097524E-2</v>
      </c>
      <c r="D35" s="321" t="s">
        <v>227</v>
      </c>
      <c r="E35" s="138" t="s">
        <v>411</v>
      </c>
      <c r="F35" s="318">
        <v>0</v>
      </c>
    </row>
    <row r="36" spans="1:6" s="43" customFormat="1" ht="27.95" customHeight="1">
      <c r="A36" s="322" t="s">
        <v>227</v>
      </c>
      <c r="B36" s="135" t="s">
        <v>410</v>
      </c>
      <c r="C36" s="419">
        <v>1.0970504870479477E-2</v>
      </c>
      <c r="D36" s="322" t="s">
        <v>227</v>
      </c>
      <c r="E36" s="135" t="s">
        <v>410</v>
      </c>
      <c r="F36" s="319">
        <v>0</v>
      </c>
    </row>
    <row r="37" spans="1:6" s="43" customFormat="1" ht="27.95" customHeight="1">
      <c r="A37" s="321" t="s">
        <v>227</v>
      </c>
      <c r="B37" s="138" t="s">
        <v>393</v>
      </c>
      <c r="C37" s="418">
        <v>0</v>
      </c>
      <c r="D37" s="321" t="s">
        <v>227</v>
      </c>
      <c r="E37" s="138" t="s">
        <v>393</v>
      </c>
      <c r="F37" s="318">
        <v>1.3567838209750411E-3</v>
      </c>
    </row>
    <row r="38" spans="1:6" s="43" customFormat="1" ht="27.95" customHeight="1">
      <c r="A38" s="322" t="s">
        <v>227</v>
      </c>
      <c r="B38" s="135" t="s">
        <v>255</v>
      </c>
      <c r="C38" s="419">
        <v>1.368071233848209E-3</v>
      </c>
      <c r="D38" s="322" t="s">
        <v>227</v>
      </c>
      <c r="E38" s="135" t="s">
        <v>255</v>
      </c>
      <c r="F38" s="319">
        <v>0</v>
      </c>
    </row>
    <row r="39" spans="1:6" s="43" customFormat="1" ht="27.95" customHeight="1">
      <c r="A39" s="321" t="s">
        <v>227</v>
      </c>
      <c r="B39" s="138" t="s">
        <v>248</v>
      </c>
      <c r="C39" s="418">
        <v>2.2693124732079298E-4</v>
      </c>
      <c r="D39" s="321" t="s">
        <v>227</v>
      </c>
      <c r="E39" s="138" t="s">
        <v>248</v>
      </c>
      <c r="F39" s="318">
        <v>0</v>
      </c>
    </row>
    <row r="40" spans="1:6" ht="27.95" customHeight="1">
      <c r="A40" s="388"/>
      <c r="B40" s="380"/>
      <c r="C40" s="389"/>
      <c r="D40" s="388"/>
      <c r="E40" s="380"/>
      <c r="F40" s="390"/>
    </row>
    <row r="41" spans="1:6" ht="30" customHeight="1"/>
  </sheetData>
  <mergeCells count="5">
    <mergeCell ref="A4:C4"/>
    <mergeCell ref="D4:F4"/>
    <mergeCell ref="A2:F3"/>
    <mergeCell ref="A5:B5"/>
    <mergeCell ref="D5:E5"/>
  </mergeCells>
  <hyperlinks>
    <hyperlink ref="J12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80" orientation="landscape" r:id="rId1"/>
  <headerFooter>
    <oddFooter xml:space="preserve">&amp;L&amp;"Arial,Normal"&amp;9INSTITUTO NACIONAL DE ESTADÍSTICA Y CENSOS (INEC), ESTADÍSTICAS DE TRANSPORTE 2013&amp;"Courier,Normal"&amp;12
&amp;"Arial,Normal"&amp;8Fuente: Boletín Estadístico Aéreo DGAC&amp;"Courier,Normal"&amp;12
</oddFooter>
  </headerFooter>
  <rowBreaks count="2" manualBreakCount="2">
    <brk id="18" max="5" man="1"/>
    <brk id="31" max="5" man="1"/>
  </rowBreaks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4"/>
  <sheetViews>
    <sheetView showGridLines="0" view="pageBreakPreview" topLeftCell="A10" zoomScale="70" zoomScaleNormal="100" zoomScaleSheetLayoutView="70" zoomScalePageLayoutView="40" workbookViewId="0">
      <selection activeCell="C4" sqref="C4:I5"/>
    </sheetView>
  </sheetViews>
  <sheetFormatPr baseColWidth="10" defaultColWidth="9.77734375" defaultRowHeight="15.75"/>
  <cols>
    <col min="1" max="1" width="19.21875" style="30" customWidth="1"/>
    <col min="2" max="2" width="20" style="30" customWidth="1"/>
    <col min="3" max="3" width="22.6640625" style="30" customWidth="1"/>
    <col min="4" max="4" width="19.21875" style="30" customWidth="1"/>
    <col min="5" max="5" width="20" style="30" customWidth="1"/>
    <col min="6" max="6" width="22.6640625" style="30" customWidth="1"/>
    <col min="7" max="16384" width="9.77734375" style="10"/>
  </cols>
  <sheetData>
    <row r="1" spans="1:9" ht="92.25" customHeight="1"/>
    <row r="2" spans="1:9" s="156" customFormat="1" ht="32.1" customHeight="1">
      <c r="A2" s="540" t="s">
        <v>509</v>
      </c>
      <c r="B2" s="540"/>
      <c r="C2" s="540"/>
      <c r="D2" s="540"/>
      <c r="E2" s="540"/>
      <c r="F2" s="540"/>
    </row>
    <row r="3" spans="1:9" s="156" customFormat="1" ht="32.1" customHeight="1" thickBot="1">
      <c r="A3" s="540"/>
      <c r="B3" s="540"/>
      <c r="C3" s="540"/>
      <c r="D3" s="540"/>
      <c r="E3" s="540"/>
      <c r="F3" s="540"/>
    </row>
    <row r="4" spans="1:9" s="156" customFormat="1" ht="32.1" customHeight="1" thickTop="1" thickBot="1">
      <c r="A4" s="577" t="s">
        <v>278</v>
      </c>
      <c r="B4" s="576"/>
      <c r="C4" s="576"/>
      <c r="D4" s="576" t="s">
        <v>279</v>
      </c>
      <c r="E4" s="576"/>
      <c r="F4" s="548"/>
    </row>
    <row r="5" spans="1:9" s="156" customFormat="1" ht="32.1" customHeight="1" thickTop="1" thickBot="1">
      <c r="A5" s="577" t="s">
        <v>285</v>
      </c>
      <c r="B5" s="576"/>
      <c r="C5" s="256" t="s">
        <v>281</v>
      </c>
      <c r="D5" s="576" t="s">
        <v>282</v>
      </c>
      <c r="E5" s="576"/>
      <c r="F5" s="258" t="s">
        <v>283</v>
      </c>
    </row>
    <row r="6" spans="1:9" s="420" customFormat="1" ht="27.95" customHeight="1" thickTop="1">
      <c r="A6" s="415"/>
      <c r="B6" s="415"/>
      <c r="C6" s="415"/>
      <c r="D6" s="415"/>
      <c r="E6" s="415"/>
      <c r="F6" s="415"/>
    </row>
    <row r="7" spans="1:9" s="43" customFormat="1" ht="27.95" customHeight="1">
      <c r="A7" s="144" t="s">
        <v>228</v>
      </c>
      <c r="B7" s="144" t="s">
        <v>238</v>
      </c>
      <c r="C7" s="408">
        <v>59.76058340848752</v>
      </c>
      <c r="D7" s="144" t="s">
        <v>228</v>
      </c>
      <c r="E7" s="144" t="s">
        <v>238</v>
      </c>
      <c r="F7" s="408">
        <v>32.967626348636962</v>
      </c>
      <c r="I7" s="413" t="s">
        <v>354</v>
      </c>
    </row>
    <row r="8" spans="1:9" s="43" customFormat="1" ht="27.95" customHeight="1">
      <c r="A8" s="415" t="s">
        <v>228</v>
      </c>
      <c r="B8" s="415" t="s">
        <v>239</v>
      </c>
      <c r="C8" s="416">
        <v>3.5406984883520489</v>
      </c>
      <c r="D8" s="415" t="s">
        <v>228</v>
      </c>
      <c r="E8" s="415" t="s">
        <v>239</v>
      </c>
      <c r="F8" s="416">
        <v>25.072958423041069</v>
      </c>
    </row>
    <row r="9" spans="1:9" s="43" customFormat="1" ht="27.95" customHeight="1">
      <c r="A9" s="144" t="s">
        <v>228</v>
      </c>
      <c r="B9" s="144" t="s">
        <v>236</v>
      </c>
      <c r="C9" s="408">
        <v>10.254159596969265</v>
      </c>
      <c r="D9" s="144" t="s">
        <v>228</v>
      </c>
      <c r="E9" s="144" t="s">
        <v>236</v>
      </c>
      <c r="F9" s="408">
        <v>14.693681268413766</v>
      </c>
    </row>
    <row r="10" spans="1:9" s="43" customFormat="1" ht="27.95" customHeight="1">
      <c r="A10" s="415" t="s">
        <v>228</v>
      </c>
      <c r="B10" s="415" t="s">
        <v>326</v>
      </c>
      <c r="C10" s="416">
        <v>10.438551568298692</v>
      </c>
      <c r="D10" s="415" t="s">
        <v>228</v>
      </c>
      <c r="E10" s="415" t="s">
        <v>326</v>
      </c>
      <c r="F10" s="416">
        <v>8.4623772338672616</v>
      </c>
    </row>
    <row r="11" spans="1:9" s="43" customFormat="1" ht="27.95" customHeight="1">
      <c r="A11" s="144" t="s">
        <v>228</v>
      </c>
      <c r="B11" s="144" t="s">
        <v>237</v>
      </c>
      <c r="C11" s="408">
        <v>6.1882266818523419</v>
      </c>
      <c r="D11" s="144" t="s">
        <v>228</v>
      </c>
      <c r="E11" s="144" t="s">
        <v>237</v>
      </c>
      <c r="F11" s="408">
        <v>10.838444884413175</v>
      </c>
    </row>
    <row r="12" spans="1:9" s="43" customFormat="1" ht="27.95" customHeight="1">
      <c r="A12" s="415" t="s">
        <v>228</v>
      </c>
      <c r="B12" s="415" t="s">
        <v>402</v>
      </c>
      <c r="C12" s="416">
        <v>5.6620670828271393</v>
      </c>
      <c r="D12" s="415" t="s">
        <v>228</v>
      </c>
      <c r="E12" s="415" t="s">
        <v>402</v>
      </c>
      <c r="F12" s="416">
        <v>4.1200217607782488</v>
      </c>
    </row>
    <row r="13" spans="1:9" s="43" customFormat="1" ht="27.95" customHeight="1">
      <c r="A13" s="144" t="s">
        <v>228</v>
      </c>
      <c r="B13" s="144" t="s">
        <v>384</v>
      </c>
      <c r="C13" s="408">
        <v>0.78081968848807526</v>
      </c>
      <c r="D13" s="144" t="s">
        <v>228</v>
      </c>
      <c r="E13" s="144" t="s">
        <v>384</v>
      </c>
      <c r="F13" s="408">
        <v>2.2742558993386406</v>
      </c>
    </row>
    <row r="14" spans="1:9" s="43" customFormat="1" ht="27.95" customHeight="1">
      <c r="A14" s="415" t="s">
        <v>228</v>
      </c>
      <c r="B14" s="415" t="s">
        <v>241</v>
      </c>
      <c r="C14" s="416">
        <v>1.4468216445849251</v>
      </c>
      <c r="D14" s="415" t="s">
        <v>228</v>
      </c>
      <c r="E14" s="415" t="s">
        <v>241</v>
      </c>
      <c r="F14" s="416">
        <v>1.0250322483432692</v>
      </c>
    </row>
    <row r="15" spans="1:9" s="43" customFormat="1" ht="27.95" customHeight="1">
      <c r="A15" s="144" t="s">
        <v>228</v>
      </c>
      <c r="B15" s="144" t="s">
        <v>412</v>
      </c>
      <c r="C15" s="408">
        <v>0.83095246034464343</v>
      </c>
      <c r="D15" s="144" t="s">
        <v>228</v>
      </c>
      <c r="E15" s="144" t="s">
        <v>412</v>
      </c>
      <c r="F15" s="408">
        <v>0</v>
      </c>
    </row>
    <row r="16" spans="1:9" s="43" customFormat="1" ht="27.95" customHeight="1">
      <c r="A16" s="415" t="s">
        <v>228</v>
      </c>
      <c r="B16" s="415" t="s">
        <v>388</v>
      </c>
      <c r="C16" s="416">
        <v>0</v>
      </c>
      <c r="D16" s="415" t="s">
        <v>228</v>
      </c>
      <c r="E16" s="415" t="s">
        <v>388</v>
      </c>
      <c r="F16" s="416">
        <v>0.33119780648052694</v>
      </c>
    </row>
    <row r="17" spans="1:6" s="43" customFormat="1" ht="27.95" customHeight="1">
      <c r="A17" s="144" t="s">
        <v>228</v>
      </c>
      <c r="B17" s="144" t="s">
        <v>232</v>
      </c>
      <c r="C17" s="408">
        <v>0.34949024614657725</v>
      </c>
      <c r="D17" s="144" t="s">
        <v>228</v>
      </c>
      <c r="E17" s="144" t="s">
        <v>232</v>
      </c>
      <c r="F17" s="408">
        <v>6.9727890937064163E-2</v>
      </c>
    </row>
    <row r="18" spans="1:6" s="43" customFormat="1" ht="27.95" customHeight="1">
      <c r="A18" s="415" t="s">
        <v>228</v>
      </c>
      <c r="B18" s="415" t="s">
        <v>385</v>
      </c>
      <c r="C18" s="416">
        <v>0.39400773636753866</v>
      </c>
      <c r="D18" s="415" t="s">
        <v>228</v>
      </c>
      <c r="E18" s="415" t="s">
        <v>385</v>
      </c>
      <c r="F18" s="416">
        <v>5.8955867082772107E-3</v>
      </c>
    </row>
    <row r="19" spans="1:6" s="43" customFormat="1" ht="27.95" customHeight="1">
      <c r="A19" s="144" t="s">
        <v>228</v>
      </c>
      <c r="B19" s="144" t="s">
        <v>256</v>
      </c>
      <c r="C19" s="408">
        <v>0.23593177599857731</v>
      </c>
      <c r="D19" s="144" t="s">
        <v>228</v>
      </c>
      <c r="E19" s="144" t="s">
        <v>256</v>
      </c>
      <c r="F19" s="408">
        <v>0</v>
      </c>
    </row>
    <row r="20" spans="1:6" s="43" customFormat="1" ht="27.95" customHeight="1">
      <c r="A20" s="415" t="s">
        <v>228</v>
      </c>
      <c r="B20" s="415" t="s">
        <v>231</v>
      </c>
      <c r="C20" s="416">
        <v>3.9204174531433988E-2</v>
      </c>
      <c r="D20" s="415" t="s">
        <v>228</v>
      </c>
      <c r="E20" s="415" t="s">
        <v>231</v>
      </c>
      <c r="F20" s="416">
        <v>0.11727960342439415</v>
      </c>
    </row>
    <row r="21" spans="1:6" s="43" customFormat="1" ht="27.95" customHeight="1">
      <c r="A21" s="144" t="s">
        <v>228</v>
      </c>
      <c r="B21" s="144" t="s">
        <v>254</v>
      </c>
      <c r="C21" s="408">
        <v>7.4174401010390925E-2</v>
      </c>
      <c r="D21" s="144" t="s">
        <v>228</v>
      </c>
      <c r="E21" s="144" t="s">
        <v>254</v>
      </c>
      <c r="F21" s="408">
        <v>0</v>
      </c>
    </row>
    <row r="22" spans="1:6" s="43" customFormat="1" ht="27.95" customHeight="1">
      <c r="A22" s="415" t="s">
        <v>228</v>
      </c>
      <c r="B22" s="415" t="s">
        <v>395</v>
      </c>
      <c r="C22" s="416">
        <v>4.3110457408377916E-3</v>
      </c>
      <c r="D22" s="415" t="s">
        <v>228</v>
      </c>
      <c r="E22" s="415" t="s">
        <v>395</v>
      </c>
      <c r="F22" s="416">
        <v>1.6370896133049848E-2</v>
      </c>
    </row>
    <row r="23" spans="1:6" s="43" customFormat="1" ht="27.95" customHeight="1">
      <c r="A23" s="144" t="s">
        <v>228</v>
      </c>
      <c r="B23" s="144" t="s">
        <v>396</v>
      </c>
      <c r="C23" s="408">
        <v>0</v>
      </c>
      <c r="D23" s="144" t="s">
        <v>228</v>
      </c>
      <c r="E23" s="144" t="s">
        <v>396</v>
      </c>
      <c r="F23" s="408">
        <v>5.1301494842995714E-3</v>
      </c>
    </row>
    <row r="24" spans="1:6" ht="27.95" customHeight="1">
      <c r="A24" s="384"/>
      <c r="B24" s="384"/>
      <c r="C24" s="409"/>
      <c r="D24" s="384"/>
      <c r="E24" s="384"/>
      <c r="F24" s="409"/>
    </row>
  </sheetData>
  <mergeCells count="5">
    <mergeCell ref="A4:C4"/>
    <mergeCell ref="D4:F4"/>
    <mergeCell ref="D5:E5"/>
    <mergeCell ref="A2:F3"/>
    <mergeCell ref="A5:B5"/>
  </mergeCells>
  <hyperlinks>
    <hyperlink ref="I7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80" orientation="landscape" r:id="rId1"/>
  <headerFooter>
    <oddFooter xml:space="preserve">&amp;L&amp;"Arial,Normal"&amp;9INSTITUTO NACIONAL DE ESTADÍSTICA Y CENSOS (INEC), ESTADÍSTICAS DE TRANSPORTE 2013&amp;"Courier,Normal"&amp;12
&amp;"Arial,Normal"&amp;8Fuente: Boletín Estadístico Aéreo DGAC&amp;"Courier,Normal"&amp;12
</oddFooter>
  </headerFooter>
  <rowBreaks count="1" manualBreakCount="1">
    <brk id="18" max="5" man="1"/>
  </rowBreaks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7"/>
  <sheetViews>
    <sheetView showGridLines="0" view="pageBreakPreview" zoomScale="70" zoomScaleNormal="100" zoomScaleSheetLayoutView="70" zoomScalePageLayoutView="40" workbookViewId="0">
      <selection activeCell="A13" sqref="A13"/>
    </sheetView>
  </sheetViews>
  <sheetFormatPr baseColWidth="10" defaultColWidth="9.77734375" defaultRowHeight="15.75"/>
  <cols>
    <col min="1" max="1" width="22.21875" style="30" customWidth="1"/>
    <col min="2" max="3" width="21.77734375" style="421" customWidth="1"/>
    <col min="4" max="4" width="22.21875" style="421" customWidth="1"/>
    <col min="5" max="5" width="21.77734375" style="421" customWidth="1"/>
    <col min="6" max="6" width="21.77734375" style="30" customWidth="1"/>
    <col min="7" max="7" width="19.109375" style="30" customWidth="1"/>
    <col min="8" max="16384" width="9.77734375" style="10"/>
  </cols>
  <sheetData>
    <row r="1" spans="1:8" ht="92.25" customHeight="1"/>
    <row r="2" spans="1:8" ht="32.1" customHeight="1">
      <c r="A2" s="540" t="s">
        <v>510</v>
      </c>
      <c r="B2" s="540"/>
      <c r="C2" s="540"/>
      <c r="D2" s="540"/>
      <c r="E2" s="540"/>
      <c r="F2" s="540"/>
      <c r="G2" s="113"/>
    </row>
    <row r="3" spans="1:8" ht="32.1" customHeight="1" thickBot="1">
      <c r="A3" s="537"/>
      <c r="B3" s="537"/>
      <c r="C3" s="537"/>
      <c r="D3" s="537"/>
      <c r="E3" s="537"/>
      <c r="F3" s="537"/>
      <c r="G3" s="113"/>
    </row>
    <row r="4" spans="1:8" ht="32.1" customHeight="1" thickTop="1" thickBot="1">
      <c r="A4" s="577" t="s">
        <v>278</v>
      </c>
      <c r="B4" s="576"/>
      <c r="C4" s="576"/>
      <c r="D4" s="576" t="s">
        <v>279</v>
      </c>
      <c r="E4" s="576"/>
      <c r="F4" s="548"/>
      <c r="G4" s="118"/>
    </row>
    <row r="5" spans="1:8" ht="32.1" customHeight="1" thickTop="1" thickBot="1">
      <c r="A5" s="577" t="s">
        <v>421</v>
      </c>
      <c r="B5" s="576"/>
      <c r="C5" s="405" t="s">
        <v>281</v>
      </c>
      <c r="D5" s="576" t="s">
        <v>282</v>
      </c>
      <c r="E5" s="576"/>
      <c r="F5" s="258" t="s">
        <v>283</v>
      </c>
      <c r="G5" s="114"/>
    </row>
    <row r="6" spans="1:8" s="420" customFormat="1" ht="30" customHeight="1" thickTop="1">
      <c r="A6" s="410"/>
      <c r="B6" s="424"/>
      <c r="C6" s="424"/>
      <c r="D6" s="424"/>
      <c r="E6" s="425"/>
      <c r="F6" s="410"/>
      <c r="G6" s="426"/>
    </row>
    <row r="7" spans="1:8" s="43" customFormat="1" ht="30" customHeight="1">
      <c r="A7" s="144" t="s">
        <v>400</v>
      </c>
      <c r="B7" s="316" t="s">
        <v>238</v>
      </c>
      <c r="C7" s="429">
        <v>7.6286774735647489</v>
      </c>
      <c r="D7" s="144" t="s">
        <v>400</v>
      </c>
      <c r="E7" s="316" t="s">
        <v>238</v>
      </c>
      <c r="F7" s="318">
        <v>59.731240554085375</v>
      </c>
      <c r="G7" s="120"/>
      <c r="H7" s="413" t="s">
        <v>354</v>
      </c>
    </row>
    <row r="8" spans="1:8" s="43" customFormat="1" ht="35.25" customHeight="1">
      <c r="A8" s="141" t="s">
        <v>400</v>
      </c>
      <c r="B8" s="315" t="s">
        <v>408</v>
      </c>
      <c r="C8" s="419">
        <v>0</v>
      </c>
      <c r="D8" s="141" t="s">
        <v>400</v>
      </c>
      <c r="E8" s="315" t="s">
        <v>408</v>
      </c>
      <c r="F8" s="319">
        <v>24.605340534391914</v>
      </c>
      <c r="G8" s="120"/>
      <c r="H8" s="413"/>
    </row>
    <row r="9" spans="1:8" s="43" customFormat="1" ht="30" customHeight="1">
      <c r="A9" s="144" t="s">
        <v>400</v>
      </c>
      <c r="B9" s="316" t="s">
        <v>407</v>
      </c>
      <c r="C9" s="429">
        <v>0</v>
      </c>
      <c r="D9" s="144" t="s">
        <v>400</v>
      </c>
      <c r="E9" s="316" t="s">
        <v>407</v>
      </c>
      <c r="F9" s="318">
        <v>9.9444113347332266</v>
      </c>
      <c r="G9" s="120"/>
    </row>
    <row r="10" spans="1:8" s="43" customFormat="1" ht="30" customHeight="1">
      <c r="A10" s="141" t="s">
        <v>400</v>
      </c>
      <c r="B10" s="315" t="s">
        <v>384</v>
      </c>
      <c r="C10" s="419">
        <v>15.745877392085609</v>
      </c>
      <c r="D10" s="141" t="s">
        <v>400</v>
      </c>
      <c r="E10" s="315" t="s">
        <v>384</v>
      </c>
      <c r="F10" s="319">
        <v>2.5259412400107228</v>
      </c>
      <c r="G10" s="120"/>
    </row>
    <row r="11" spans="1:8" s="43" customFormat="1" ht="30" customHeight="1">
      <c r="A11" s="144" t="s">
        <v>400</v>
      </c>
      <c r="B11" s="316" t="s">
        <v>409</v>
      </c>
      <c r="C11" s="429">
        <v>0</v>
      </c>
      <c r="D11" s="144" t="s">
        <v>400</v>
      </c>
      <c r="E11" s="316" t="s">
        <v>409</v>
      </c>
      <c r="F11" s="318">
        <v>2.1830706253057883</v>
      </c>
      <c r="G11" s="120"/>
    </row>
    <row r="12" spans="1:8" s="43" customFormat="1" ht="30" customHeight="1">
      <c r="A12" s="141" t="s">
        <v>400</v>
      </c>
      <c r="B12" s="315" t="s">
        <v>284</v>
      </c>
      <c r="C12" s="419">
        <v>39.854403783687431</v>
      </c>
      <c r="D12" s="141" t="s">
        <v>400</v>
      </c>
      <c r="E12" s="315" t="s">
        <v>284</v>
      </c>
      <c r="F12" s="319">
        <v>0</v>
      </c>
      <c r="G12" s="120"/>
    </row>
    <row r="13" spans="1:8" s="43" customFormat="1" ht="30" customHeight="1">
      <c r="A13" s="144" t="s">
        <v>317</v>
      </c>
      <c r="B13" s="316" t="s">
        <v>234</v>
      </c>
      <c r="C13" s="429">
        <v>0</v>
      </c>
      <c r="D13" s="144" t="s">
        <v>317</v>
      </c>
      <c r="E13" s="316" t="s">
        <v>234</v>
      </c>
      <c r="F13" s="318">
        <v>0.5491053972799057</v>
      </c>
      <c r="G13" s="120"/>
    </row>
    <row r="14" spans="1:8" s="43" customFormat="1" ht="30" customHeight="1">
      <c r="A14" s="141" t="s">
        <v>400</v>
      </c>
      <c r="B14" s="315" t="s">
        <v>402</v>
      </c>
      <c r="C14" s="419">
        <v>0</v>
      </c>
      <c r="D14" s="141" t="s">
        <v>400</v>
      </c>
      <c r="E14" s="315" t="s">
        <v>402</v>
      </c>
      <c r="F14" s="319">
        <v>0.457027623371348</v>
      </c>
      <c r="G14" s="120"/>
    </row>
    <row r="15" spans="1:8" s="43" customFormat="1" ht="30" customHeight="1">
      <c r="A15" s="144" t="s">
        <v>400</v>
      </c>
      <c r="B15" s="316" t="s">
        <v>233</v>
      </c>
      <c r="C15" s="429">
        <v>11.4522064841388</v>
      </c>
      <c r="D15" s="144" t="s">
        <v>400</v>
      </c>
      <c r="E15" s="316" t="s">
        <v>233</v>
      </c>
      <c r="F15" s="318">
        <v>0</v>
      </c>
      <c r="G15" s="120"/>
    </row>
    <row r="16" spans="1:8" s="43" customFormat="1" ht="30" customHeight="1">
      <c r="A16" s="141" t="s">
        <v>400</v>
      </c>
      <c r="B16" s="315" t="s">
        <v>404</v>
      </c>
      <c r="C16" s="419">
        <v>7.7894760054852918</v>
      </c>
      <c r="D16" s="141" t="s">
        <v>400</v>
      </c>
      <c r="E16" s="315" t="s">
        <v>404</v>
      </c>
      <c r="F16" s="319">
        <v>0</v>
      </c>
      <c r="G16" s="120"/>
    </row>
    <row r="17" spans="1:9" s="43" customFormat="1" ht="35.25" customHeight="1">
      <c r="A17" s="144" t="s">
        <v>400</v>
      </c>
      <c r="B17" s="316" t="s">
        <v>413</v>
      </c>
      <c r="C17" s="429">
        <v>4.4170831560070853</v>
      </c>
      <c r="D17" s="144" t="s">
        <v>400</v>
      </c>
      <c r="E17" s="316" t="s">
        <v>413</v>
      </c>
      <c r="F17" s="318">
        <v>0</v>
      </c>
      <c r="G17" s="120"/>
    </row>
    <row r="18" spans="1:9" s="43" customFormat="1" ht="30" customHeight="1">
      <c r="A18" s="141" t="s">
        <v>400</v>
      </c>
      <c r="B18" s="315" t="s">
        <v>236</v>
      </c>
      <c r="C18" s="419">
        <v>4.3610662490860879</v>
      </c>
      <c r="D18" s="141" t="s">
        <v>400</v>
      </c>
      <c r="E18" s="315" t="s">
        <v>236</v>
      </c>
      <c r="F18" s="319">
        <v>0</v>
      </c>
      <c r="G18" s="120"/>
    </row>
    <row r="19" spans="1:9" s="43" customFormat="1" ht="30" customHeight="1">
      <c r="A19" s="144" t="s">
        <v>400</v>
      </c>
      <c r="B19" s="316" t="s">
        <v>241</v>
      </c>
      <c r="C19" s="429">
        <v>4.2656056191505067</v>
      </c>
      <c r="D19" s="144" t="s">
        <v>400</v>
      </c>
      <c r="E19" s="316" t="s">
        <v>241</v>
      </c>
      <c r="F19" s="318">
        <v>0</v>
      </c>
      <c r="G19" s="120"/>
    </row>
    <row r="20" spans="1:9" s="43" customFormat="1" ht="30" customHeight="1">
      <c r="A20" s="141" t="s">
        <v>400</v>
      </c>
      <c r="B20" s="315" t="s">
        <v>250</v>
      </c>
      <c r="C20" s="419">
        <v>1.8821930800932645</v>
      </c>
      <c r="D20" s="141" t="s">
        <v>400</v>
      </c>
      <c r="E20" s="315" t="s">
        <v>250</v>
      </c>
      <c r="F20" s="319">
        <v>0</v>
      </c>
      <c r="G20" s="120"/>
      <c r="I20" s="420"/>
    </row>
    <row r="21" spans="1:9" s="43" customFormat="1" ht="30" customHeight="1">
      <c r="A21" s="144" t="s">
        <v>400</v>
      </c>
      <c r="B21" s="316" t="s">
        <v>380</v>
      </c>
      <c r="C21" s="429">
        <v>1.3226491995765994</v>
      </c>
      <c r="D21" s="144" t="s">
        <v>400</v>
      </c>
      <c r="E21" s="316" t="s">
        <v>380</v>
      </c>
      <c r="F21" s="318">
        <v>0</v>
      </c>
      <c r="G21" s="120"/>
    </row>
    <row r="22" spans="1:9" s="43" customFormat="1" ht="30" customHeight="1">
      <c r="A22" s="141" t="s">
        <v>400</v>
      </c>
      <c r="B22" s="315" t="s">
        <v>254</v>
      </c>
      <c r="C22" s="419">
        <v>0.81274530130912226</v>
      </c>
      <c r="D22" s="141" t="s">
        <v>400</v>
      </c>
      <c r="E22" s="315" t="s">
        <v>254</v>
      </c>
      <c r="F22" s="319">
        <v>0</v>
      </c>
      <c r="G22" s="120"/>
    </row>
    <row r="23" spans="1:9" s="43" customFormat="1" ht="30" customHeight="1">
      <c r="A23" s="144" t="s">
        <v>400</v>
      </c>
      <c r="B23" s="316" t="s">
        <v>403</v>
      </c>
      <c r="C23" s="429">
        <v>0.26883113812532505</v>
      </c>
      <c r="D23" s="144" t="s">
        <v>400</v>
      </c>
      <c r="E23" s="316" t="s">
        <v>403</v>
      </c>
      <c r="F23" s="318">
        <v>0</v>
      </c>
      <c r="G23" s="120"/>
    </row>
    <row r="24" spans="1:9" s="43" customFormat="1" ht="30" customHeight="1">
      <c r="A24" s="141" t="s">
        <v>400</v>
      </c>
      <c r="B24" s="315" t="s">
        <v>406</v>
      </c>
      <c r="C24" s="419">
        <v>0.19918511769006644</v>
      </c>
      <c r="D24" s="141" t="s">
        <v>400</v>
      </c>
      <c r="E24" s="315" t="s">
        <v>406</v>
      </c>
      <c r="F24" s="319">
        <v>0</v>
      </c>
      <c r="G24" s="120"/>
    </row>
    <row r="25" spans="1:9" s="43" customFormat="1" ht="30" customHeight="1">
      <c r="A25" s="144" t="s">
        <v>14</v>
      </c>
      <c r="B25" s="316" t="s">
        <v>232</v>
      </c>
      <c r="C25" s="429">
        <v>0</v>
      </c>
      <c r="D25" s="144" t="s">
        <v>14</v>
      </c>
      <c r="E25" s="316" t="s">
        <v>232</v>
      </c>
      <c r="F25" s="318">
        <v>3.8626908217255754E-3</v>
      </c>
      <c r="G25" s="120"/>
    </row>
    <row r="26" spans="1:9" s="43" customFormat="1" ht="30" customHeight="1">
      <c r="A26" s="384"/>
      <c r="B26" s="422"/>
      <c r="C26" s="423"/>
      <c r="D26" s="384"/>
      <c r="E26" s="422"/>
      <c r="F26" s="391"/>
      <c r="G26" s="120"/>
    </row>
    <row r="27" spans="1:9" s="43" customFormat="1" ht="15">
      <c r="A27" s="427"/>
      <c r="B27" s="428"/>
      <c r="C27" s="428"/>
      <c r="D27" s="428"/>
      <c r="E27" s="428"/>
      <c r="F27" s="427"/>
      <c r="G27" s="427"/>
    </row>
  </sheetData>
  <mergeCells count="5">
    <mergeCell ref="A4:C4"/>
    <mergeCell ref="D4:F4"/>
    <mergeCell ref="A2:F3"/>
    <mergeCell ref="D5:E5"/>
    <mergeCell ref="A5:B5"/>
  </mergeCells>
  <hyperlinks>
    <hyperlink ref="H7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5" orientation="landscape" r:id="rId1"/>
  <headerFooter>
    <oddFooter xml:space="preserve">&amp;L&amp;"Arial,Normal"&amp;9INSTITUTO NACIONAL DE ESTADÍSTICA Y CENSOS (INEC), ESTADÍSTICAS DE TRANSPORTE 2013&amp;"Courier,Normal"&amp;12
&amp;"Arial,Normal"&amp;8Fuente: Boletín Estadístico Aéreo DGAC&amp;"Courier,Normal"&amp;12
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91"/>
  <sheetViews>
    <sheetView showGridLines="0" view="pageBreakPreview" topLeftCell="A76" zoomScale="70" zoomScaleNormal="100" zoomScaleSheetLayoutView="70" zoomScalePageLayoutView="70" workbookViewId="0">
      <selection activeCell="C4" sqref="C4:I5"/>
    </sheetView>
  </sheetViews>
  <sheetFormatPr baseColWidth="10" defaultColWidth="9.77734375" defaultRowHeight="15.75"/>
  <cols>
    <col min="1" max="1" width="20.88671875" style="358" customWidth="1"/>
    <col min="2" max="2" width="13.33203125" style="1" customWidth="1"/>
    <col min="3" max="6" width="15.33203125" style="30" customWidth="1"/>
    <col min="7" max="7" width="15.33203125" style="1" customWidth="1"/>
    <col min="8" max="8" width="15.33203125" style="10" customWidth="1"/>
    <col min="9" max="9" width="15.33203125" style="30" customWidth="1"/>
  </cols>
  <sheetData>
    <row r="1" spans="1:14" ht="92.25" customHeight="1"/>
    <row r="2" spans="1:14" ht="32.1" customHeight="1">
      <c r="A2" s="584" t="s">
        <v>585</v>
      </c>
      <c r="B2" s="584"/>
      <c r="C2" s="584"/>
      <c r="D2" s="584"/>
      <c r="E2" s="584"/>
      <c r="F2" s="584"/>
      <c r="G2" s="584"/>
      <c r="H2" s="584"/>
      <c r="I2" s="584"/>
    </row>
    <row r="3" spans="1:14" ht="32.1" customHeight="1" thickBot="1">
      <c r="A3" s="585"/>
      <c r="B3" s="585"/>
      <c r="C3" s="585"/>
      <c r="D3" s="585"/>
      <c r="E3" s="585"/>
      <c r="F3" s="585"/>
      <c r="G3" s="585"/>
      <c r="H3" s="585"/>
      <c r="I3" s="585"/>
    </row>
    <row r="4" spans="1:14" ht="31.5" customHeight="1" thickTop="1" thickBot="1">
      <c r="A4" s="583" t="s">
        <v>286</v>
      </c>
      <c r="B4" s="576" t="s">
        <v>287</v>
      </c>
      <c r="C4" s="576" t="s">
        <v>490</v>
      </c>
      <c r="D4" s="576"/>
      <c r="E4" s="576"/>
      <c r="F4" s="576"/>
      <c r="G4" s="576"/>
      <c r="H4" s="576"/>
      <c r="I4" s="548"/>
    </row>
    <row r="5" spans="1:14" ht="32.1" customHeight="1" thickTop="1" thickBot="1">
      <c r="A5" s="583"/>
      <c r="B5" s="576"/>
      <c r="C5" s="576"/>
      <c r="D5" s="576"/>
      <c r="E5" s="576"/>
      <c r="F5" s="576"/>
      <c r="G5" s="576"/>
      <c r="H5" s="576"/>
      <c r="I5" s="548"/>
    </row>
    <row r="6" spans="1:14" ht="32.1" customHeight="1" thickTop="1" thickBot="1">
      <c r="A6" s="583"/>
      <c r="B6" s="576"/>
      <c r="C6" s="256" t="s">
        <v>540</v>
      </c>
      <c r="D6" s="256" t="s">
        <v>541</v>
      </c>
      <c r="E6" s="256" t="s">
        <v>542</v>
      </c>
      <c r="F6" s="256" t="s">
        <v>543</v>
      </c>
      <c r="G6" s="256" t="s">
        <v>544</v>
      </c>
      <c r="H6" s="256" t="s">
        <v>545</v>
      </c>
      <c r="I6" s="258" t="s">
        <v>546</v>
      </c>
    </row>
    <row r="7" spans="1:14" ht="30.75" customHeight="1" thickTop="1">
      <c r="A7" s="141"/>
      <c r="B7" s="196"/>
      <c r="C7" s="196"/>
      <c r="D7" s="196"/>
      <c r="E7" s="196"/>
      <c r="F7" s="196"/>
      <c r="G7" s="196"/>
      <c r="H7" s="196"/>
      <c r="I7" s="196"/>
      <c r="J7" s="141"/>
      <c r="K7" s="141"/>
      <c r="L7" s="141"/>
      <c r="M7" s="141"/>
      <c r="N7" s="141"/>
    </row>
    <row r="8" spans="1:14" s="46" customFormat="1" ht="27.95" customHeight="1">
      <c r="A8" s="353" t="s">
        <v>229</v>
      </c>
      <c r="B8" s="347">
        <v>4801</v>
      </c>
      <c r="C8" s="347">
        <v>588</v>
      </c>
      <c r="D8" s="347">
        <v>1646</v>
      </c>
      <c r="E8" s="347">
        <v>850</v>
      </c>
      <c r="F8" s="347">
        <v>710</v>
      </c>
      <c r="G8" s="347">
        <v>379</v>
      </c>
      <c r="H8" s="347">
        <v>440</v>
      </c>
      <c r="I8" s="347">
        <v>188</v>
      </c>
    </row>
    <row r="9" spans="1:14" s="48" customFormat="1" ht="27.95" customHeight="1">
      <c r="A9" s="134"/>
      <c r="B9" s="263"/>
      <c r="C9" s="263"/>
      <c r="D9" s="263"/>
      <c r="E9" s="263"/>
      <c r="F9" s="263"/>
      <c r="G9" s="263"/>
      <c r="H9" s="263"/>
      <c r="I9" s="263"/>
    </row>
    <row r="10" spans="1:14" s="48" customFormat="1" ht="32.25" customHeight="1">
      <c r="A10" s="144" t="s">
        <v>288</v>
      </c>
      <c r="B10" s="292">
        <v>177</v>
      </c>
      <c r="C10" s="292">
        <v>0</v>
      </c>
      <c r="D10" s="292">
        <v>163</v>
      </c>
      <c r="E10" s="292">
        <v>0</v>
      </c>
      <c r="F10" s="292">
        <v>4</v>
      </c>
      <c r="G10" s="292">
        <v>0</v>
      </c>
      <c r="H10" s="292">
        <v>6</v>
      </c>
      <c r="I10" s="292">
        <v>4</v>
      </c>
    </row>
    <row r="11" spans="1:14" s="48" customFormat="1" ht="27.95" customHeight="1">
      <c r="A11" s="134" t="s">
        <v>574</v>
      </c>
      <c r="B11" s="263">
        <v>293</v>
      </c>
      <c r="C11" s="263">
        <v>136</v>
      </c>
      <c r="D11" s="263">
        <v>153</v>
      </c>
      <c r="E11" s="263">
        <v>2</v>
      </c>
      <c r="F11" s="263">
        <v>0</v>
      </c>
      <c r="G11" s="263">
        <v>0</v>
      </c>
      <c r="H11" s="263">
        <v>2</v>
      </c>
      <c r="I11" s="263">
        <v>0</v>
      </c>
    </row>
    <row r="12" spans="1:14" s="48" customFormat="1" ht="27.95" customHeight="1">
      <c r="A12" s="137" t="s">
        <v>547</v>
      </c>
      <c r="B12" s="292">
        <v>14</v>
      </c>
      <c r="C12" s="292">
        <v>0</v>
      </c>
      <c r="D12" s="292">
        <v>0</v>
      </c>
      <c r="E12" s="292">
        <v>0</v>
      </c>
      <c r="F12" s="292">
        <v>14</v>
      </c>
      <c r="G12" s="292">
        <v>0</v>
      </c>
      <c r="H12" s="292">
        <v>0</v>
      </c>
      <c r="I12" s="292">
        <v>0</v>
      </c>
    </row>
    <row r="13" spans="1:14" s="48" customFormat="1" ht="27.95" customHeight="1">
      <c r="A13" s="134" t="s">
        <v>575</v>
      </c>
      <c r="B13" s="263">
        <v>2</v>
      </c>
      <c r="C13" s="263">
        <v>0</v>
      </c>
      <c r="D13" s="263">
        <v>0</v>
      </c>
      <c r="E13" s="263">
        <v>2</v>
      </c>
      <c r="F13" s="263">
        <v>0</v>
      </c>
      <c r="G13" s="263">
        <v>0</v>
      </c>
      <c r="H13" s="263">
        <v>0</v>
      </c>
      <c r="I13" s="263">
        <v>0</v>
      </c>
    </row>
    <row r="14" spans="1:14" s="48" customFormat="1" ht="27.95" customHeight="1">
      <c r="A14" s="144" t="s">
        <v>290</v>
      </c>
      <c r="B14" s="292">
        <v>302</v>
      </c>
      <c r="C14" s="292">
        <v>20</v>
      </c>
      <c r="D14" s="292">
        <v>142</v>
      </c>
      <c r="E14" s="292">
        <v>46</v>
      </c>
      <c r="F14" s="292">
        <v>64</v>
      </c>
      <c r="G14" s="292">
        <v>16</v>
      </c>
      <c r="H14" s="292">
        <v>12</v>
      </c>
      <c r="I14" s="292">
        <v>2</v>
      </c>
    </row>
    <row r="15" spans="1:14" s="48" customFormat="1" ht="27.95" customHeight="1">
      <c r="A15" s="134" t="s">
        <v>332</v>
      </c>
      <c r="B15" s="263">
        <v>13</v>
      </c>
      <c r="C15" s="263">
        <v>0</v>
      </c>
      <c r="D15" s="263">
        <v>1</v>
      </c>
      <c r="E15" s="263">
        <v>0</v>
      </c>
      <c r="F15" s="263">
        <v>12</v>
      </c>
      <c r="G15" s="263">
        <v>0</v>
      </c>
      <c r="H15" s="263">
        <v>0</v>
      </c>
      <c r="I15" s="263">
        <v>0</v>
      </c>
    </row>
    <row r="16" spans="1:14" s="48" customFormat="1" ht="27.95" customHeight="1">
      <c r="A16" s="137" t="s">
        <v>350</v>
      </c>
      <c r="B16" s="292">
        <v>6</v>
      </c>
      <c r="C16" s="292">
        <v>0</v>
      </c>
      <c r="D16" s="292">
        <v>0</v>
      </c>
      <c r="E16" s="292">
        <v>0</v>
      </c>
      <c r="F16" s="292">
        <v>0</v>
      </c>
      <c r="G16" s="292">
        <v>0</v>
      </c>
      <c r="H16" s="292">
        <v>2</v>
      </c>
      <c r="I16" s="292">
        <v>4</v>
      </c>
    </row>
    <row r="17" spans="1:9" s="48" customFormat="1" ht="27.95" customHeight="1">
      <c r="A17" s="134" t="s">
        <v>548</v>
      </c>
      <c r="B17" s="263">
        <v>1</v>
      </c>
      <c r="C17" s="263">
        <v>0</v>
      </c>
      <c r="D17" s="263">
        <v>0</v>
      </c>
      <c r="E17" s="263">
        <v>0</v>
      </c>
      <c r="F17" s="263">
        <v>0</v>
      </c>
      <c r="G17" s="263">
        <v>1</v>
      </c>
      <c r="H17" s="263">
        <v>0</v>
      </c>
      <c r="I17" s="263">
        <v>0</v>
      </c>
    </row>
    <row r="18" spans="1:9" s="48" customFormat="1" ht="27.95" customHeight="1">
      <c r="A18" s="144" t="s">
        <v>576</v>
      </c>
      <c r="B18" s="292">
        <v>12</v>
      </c>
      <c r="C18" s="292">
        <v>0</v>
      </c>
      <c r="D18" s="292">
        <v>0</v>
      </c>
      <c r="E18" s="292">
        <v>12</v>
      </c>
      <c r="F18" s="292">
        <v>0</v>
      </c>
      <c r="G18" s="292">
        <v>0</v>
      </c>
      <c r="H18" s="292">
        <v>0</v>
      </c>
      <c r="I18" s="292">
        <v>0</v>
      </c>
    </row>
    <row r="19" spans="1:9" s="48" customFormat="1" ht="27.95" customHeight="1">
      <c r="A19" s="134" t="s">
        <v>331</v>
      </c>
      <c r="B19" s="263">
        <v>12</v>
      </c>
      <c r="C19" s="263">
        <v>0</v>
      </c>
      <c r="D19" s="263">
        <v>0</v>
      </c>
      <c r="E19" s="263">
        <v>6</v>
      </c>
      <c r="F19" s="263">
        <v>2</v>
      </c>
      <c r="G19" s="263">
        <v>0</v>
      </c>
      <c r="H19" s="263">
        <v>4</v>
      </c>
      <c r="I19" s="263">
        <v>0</v>
      </c>
    </row>
    <row r="20" spans="1:9" s="48" customFormat="1" ht="27.95" customHeight="1">
      <c r="A20" s="137" t="s">
        <v>291</v>
      </c>
      <c r="B20" s="292">
        <v>4</v>
      </c>
      <c r="C20" s="292">
        <v>0</v>
      </c>
      <c r="D20" s="292">
        <v>0</v>
      </c>
      <c r="E20" s="292">
        <v>0</v>
      </c>
      <c r="F20" s="292">
        <v>0</v>
      </c>
      <c r="G20" s="292">
        <v>2</v>
      </c>
      <c r="H20" s="292">
        <v>2</v>
      </c>
      <c r="I20" s="292">
        <v>0</v>
      </c>
    </row>
    <row r="21" spans="1:9" s="48" customFormat="1" ht="27.95" customHeight="1">
      <c r="A21" s="134" t="s">
        <v>292</v>
      </c>
      <c r="B21" s="263">
        <v>18</v>
      </c>
      <c r="C21" s="263">
        <v>0</v>
      </c>
      <c r="D21" s="263">
        <v>18</v>
      </c>
      <c r="E21" s="263">
        <v>0</v>
      </c>
      <c r="F21" s="263">
        <v>0</v>
      </c>
      <c r="G21" s="263">
        <v>0</v>
      </c>
      <c r="H21" s="263">
        <v>0</v>
      </c>
      <c r="I21" s="263">
        <v>0</v>
      </c>
    </row>
    <row r="22" spans="1:9" s="48" customFormat="1" ht="27.95" customHeight="1">
      <c r="A22" s="144" t="s">
        <v>293</v>
      </c>
      <c r="B22" s="292">
        <v>120</v>
      </c>
      <c r="C22" s="292">
        <v>0</v>
      </c>
      <c r="D22" s="292">
        <v>115</v>
      </c>
      <c r="E22" s="292">
        <v>0</v>
      </c>
      <c r="F22" s="292">
        <v>0</v>
      </c>
      <c r="G22" s="292">
        <v>3</v>
      </c>
      <c r="H22" s="292">
        <v>2</v>
      </c>
      <c r="I22" s="292">
        <v>0</v>
      </c>
    </row>
    <row r="23" spans="1:9" s="48" customFormat="1" ht="27.95" customHeight="1">
      <c r="A23" s="134" t="s">
        <v>294</v>
      </c>
      <c r="B23" s="263">
        <v>71</v>
      </c>
      <c r="C23" s="263">
        <v>0</v>
      </c>
      <c r="D23" s="263">
        <v>43</v>
      </c>
      <c r="E23" s="263">
        <v>8</v>
      </c>
      <c r="F23" s="263">
        <v>4</v>
      </c>
      <c r="G23" s="263">
        <v>0</v>
      </c>
      <c r="H23" s="263">
        <v>10</v>
      </c>
      <c r="I23" s="263">
        <v>6</v>
      </c>
    </row>
    <row r="24" spans="1:9" s="48" customFormat="1" ht="27.95" customHeight="1">
      <c r="A24" s="137" t="s">
        <v>295</v>
      </c>
      <c r="B24" s="292">
        <v>132</v>
      </c>
      <c r="C24" s="292">
        <v>0</v>
      </c>
      <c r="D24" s="292">
        <v>0</v>
      </c>
      <c r="E24" s="292">
        <v>132</v>
      </c>
      <c r="F24" s="292">
        <v>0</v>
      </c>
      <c r="G24" s="292">
        <v>0</v>
      </c>
      <c r="H24" s="292">
        <v>0</v>
      </c>
      <c r="I24" s="292">
        <v>0</v>
      </c>
    </row>
    <row r="25" spans="1:9" s="48" customFormat="1" ht="27.95" customHeight="1">
      <c r="A25" s="134" t="s">
        <v>348</v>
      </c>
      <c r="B25" s="263">
        <v>4</v>
      </c>
      <c r="C25" s="263">
        <v>0</v>
      </c>
      <c r="D25" s="263">
        <v>0</v>
      </c>
      <c r="E25" s="263">
        <v>0</v>
      </c>
      <c r="F25" s="263">
        <v>4</v>
      </c>
      <c r="G25" s="263">
        <v>0</v>
      </c>
      <c r="H25" s="263">
        <v>0</v>
      </c>
      <c r="I25" s="263">
        <v>0</v>
      </c>
    </row>
    <row r="26" spans="1:9" s="48" customFormat="1" ht="27.95" customHeight="1">
      <c r="A26" s="144" t="s">
        <v>549</v>
      </c>
      <c r="B26" s="292">
        <v>5</v>
      </c>
      <c r="C26" s="292">
        <v>0</v>
      </c>
      <c r="D26" s="292">
        <v>1</v>
      </c>
      <c r="E26" s="292">
        <v>4</v>
      </c>
      <c r="F26" s="292">
        <v>0</v>
      </c>
      <c r="G26" s="292">
        <v>0</v>
      </c>
      <c r="H26" s="292">
        <v>0</v>
      </c>
      <c r="I26" s="292">
        <v>0</v>
      </c>
    </row>
    <row r="27" spans="1:9" s="48" customFormat="1" ht="27.95" customHeight="1">
      <c r="A27" s="134" t="s">
        <v>550</v>
      </c>
      <c r="B27" s="263">
        <v>22</v>
      </c>
      <c r="C27" s="263">
        <v>0</v>
      </c>
      <c r="D27" s="263">
        <v>0</v>
      </c>
      <c r="E27" s="263">
        <v>6</v>
      </c>
      <c r="F27" s="263">
        <v>14</v>
      </c>
      <c r="G27" s="263">
        <v>0</v>
      </c>
      <c r="H27" s="263">
        <v>2</v>
      </c>
      <c r="I27" s="263">
        <v>0</v>
      </c>
    </row>
    <row r="28" spans="1:9" s="48" customFormat="1" ht="27.95" customHeight="1">
      <c r="A28" s="137" t="s">
        <v>577</v>
      </c>
      <c r="B28" s="292">
        <v>2</v>
      </c>
      <c r="C28" s="292">
        <v>0</v>
      </c>
      <c r="D28" s="292">
        <v>0</v>
      </c>
      <c r="E28" s="292">
        <v>2</v>
      </c>
      <c r="F28" s="292">
        <v>0</v>
      </c>
      <c r="G28" s="292">
        <v>0</v>
      </c>
      <c r="H28" s="292">
        <v>0</v>
      </c>
      <c r="I28" s="292">
        <v>0</v>
      </c>
    </row>
    <row r="29" spans="1:9" s="48" customFormat="1" ht="27.95" customHeight="1">
      <c r="A29" s="134" t="s">
        <v>296</v>
      </c>
      <c r="B29" s="263">
        <v>28</v>
      </c>
      <c r="C29" s="263">
        <v>10</v>
      </c>
      <c r="D29" s="263">
        <v>0</v>
      </c>
      <c r="E29" s="263">
        <v>0</v>
      </c>
      <c r="F29" s="263">
        <v>0</v>
      </c>
      <c r="G29" s="263">
        <v>4</v>
      </c>
      <c r="H29" s="263">
        <v>14</v>
      </c>
      <c r="I29" s="263">
        <v>0</v>
      </c>
    </row>
    <row r="30" spans="1:9" s="48" customFormat="1" ht="27.95" customHeight="1">
      <c r="A30" s="144" t="s">
        <v>551</v>
      </c>
      <c r="B30" s="292">
        <v>14</v>
      </c>
      <c r="C30" s="292">
        <v>0</v>
      </c>
      <c r="D30" s="292">
        <v>13</v>
      </c>
      <c r="E30" s="292">
        <v>0</v>
      </c>
      <c r="F30" s="292">
        <v>0</v>
      </c>
      <c r="G30" s="292">
        <v>1</v>
      </c>
      <c r="H30" s="292">
        <v>0</v>
      </c>
      <c r="I30" s="292">
        <v>0</v>
      </c>
    </row>
    <row r="31" spans="1:9" s="48" customFormat="1" ht="27.95" customHeight="1">
      <c r="A31" s="134" t="s">
        <v>297</v>
      </c>
      <c r="B31" s="263">
        <v>29</v>
      </c>
      <c r="C31" s="263">
        <v>0</v>
      </c>
      <c r="D31" s="263">
        <v>0</v>
      </c>
      <c r="E31" s="263">
        <v>2</v>
      </c>
      <c r="F31" s="263">
        <v>8</v>
      </c>
      <c r="G31" s="263">
        <v>1</v>
      </c>
      <c r="H31" s="263">
        <v>12</v>
      </c>
      <c r="I31" s="263">
        <v>6</v>
      </c>
    </row>
    <row r="32" spans="1:9" s="48" customFormat="1" ht="27.95" customHeight="1">
      <c r="A32" s="137" t="s">
        <v>298</v>
      </c>
      <c r="B32" s="292">
        <v>16</v>
      </c>
      <c r="C32" s="292">
        <v>0</v>
      </c>
      <c r="D32" s="292">
        <v>0</v>
      </c>
      <c r="E32" s="292">
        <v>0</v>
      </c>
      <c r="F32" s="292">
        <v>6</v>
      </c>
      <c r="G32" s="292">
        <v>10</v>
      </c>
      <c r="H32" s="292">
        <v>0</v>
      </c>
      <c r="I32" s="292">
        <v>0</v>
      </c>
    </row>
    <row r="33" spans="1:9" s="48" customFormat="1" ht="27.95" customHeight="1">
      <c r="A33" s="134" t="s">
        <v>334</v>
      </c>
      <c r="B33" s="263">
        <v>19</v>
      </c>
      <c r="C33" s="263">
        <v>4</v>
      </c>
      <c r="D33" s="263">
        <v>3</v>
      </c>
      <c r="E33" s="263">
        <v>10</v>
      </c>
      <c r="F33" s="263">
        <v>0</v>
      </c>
      <c r="G33" s="263">
        <v>0</v>
      </c>
      <c r="H33" s="263">
        <v>2</v>
      </c>
      <c r="I33" s="263">
        <v>0</v>
      </c>
    </row>
    <row r="34" spans="1:9" s="48" customFormat="1" ht="27.95" customHeight="1">
      <c r="A34" s="144" t="s">
        <v>552</v>
      </c>
      <c r="B34" s="292">
        <v>12</v>
      </c>
      <c r="C34" s="292">
        <v>0</v>
      </c>
      <c r="D34" s="292">
        <v>0</v>
      </c>
      <c r="E34" s="292">
        <v>12</v>
      </c>
      <c r="F34" s="292">
        <v>0</v>
      </c>
      <c r="G34" s="292">
        <v>0</v>
      </c>
      <c r="H34" s="292">
        <v>0</v>
      </c>
      <c r="I34" s="292">
        <v>0</v>
      </c>
    </row>
    <row r="35" spans="1:9" s="48" customFormat="1" ht="27.95" customHeight="1">
      <c r="A35" s="134" t="s">
        <v>553</v>
      </c>
      <c r="B35" s="263">
        <v>12</v>
      </c>
      <c r="C35" s="263">
        <v>0</v>
      </c>
      <c r="D35" s="263">
        <v>12</v>
      </c>
      <c r="E35" s="263">
        <v>0</v>
      </c>
      <c r="F35" s="263">
        <v>0</v>
      </c>
      <c r="G35" s="263">
        <v>0</v>
      </c>
      <c r="H35" s="263">
        <v>0</v>
      </c>
      <c r="I35" s="263">
        <v>0</v>
      </c>
    </row>
    <row r="36" spans="1:9" s="48" customFormat="1" ht="27.95" customHeight="1">
      <c r="A36" s="137" t="s">
        <v>300</v>
      </c>
      <c r="B36" s="292">
        <v>3</v>
      </c>
      <c r="C36" s="292">
        <v>0</v>
      </c>
      <c r="D36" s="292">
        <v>0</v>
      </c>
      <c r="E36" s="292">
        <v>2</v>
      </c>
      <c r="F36" s="292">
        <v>0</v>
      </c>
      <c r="G36" s="292">
        <v>1</v>
      </c>
      <c r="H36" s="292">
        <v>0</v>
      </c>
      <c r="I36" s="292">
        <v>0</v>
      </c>
    </row>
    <row r="37" spans="1:9" s="48" customFormat="1" ht="27.95" customHeight="1">
      <c r="A37" s="134" t="s">
        <v>335</v>
      </c>
      <c r="B37" s="263">
        <v>23</v>
      </c>
      <c r="C37" s="263">
        <v>8</v>
      </c>
      <c r="D37" s="263">
        <v>1</v>
      </c>
      <c r="E37" s="263">
        <v>2</v>
      </c>
      <c r="F37" s="263">
        <v>0</v>
      </c>
      <c r="G37" s="263">
        <v>0</v>
      </c>
      <c r="H37" s="263">
        <v>0</v>
      </c>
      <c r="I37" s="263">
        <v>12</v>
      </c>
    </row>
    <row r="38" spans="1:9" s="48" customFormat="1" ht="27.95" customHeight="1">
      <c r="A38" s="144" t="s">
        <v>301</v>
      </c>
      <c r="B38" s="292">
        <v>28</v>
      </c>
      <c r="C38" s="292">
        <v>0</v>
      </c>
      <c r="D38" s="292">
        <v>0</v>
      </c>
      <c r="E38" s="292">
        <v>28</v>
      </c>
      <c r="F38" s="292">
        <v>0</v>
      </c>
      <c r="G38" s="292">
        <v>0</v>
      </c>
      <c r="H38" s="292">
        <v>0</v>
      </c>
      <c r="I38" s="292">
        <v>0</v>
      </c>
    </row>
    <row r="39" spans="1:9" s="48" customFormat="1" ht="27.95" customHeight="1">
      <c r="A39" s="134" t="s">
        <v>302</v>
      </c>
      <c r="B39" s="263">
        <v>29</v>
      </c>
      <c r="C39" s="263">
        <v>0</v>
      </c>
      <c r="D39" s="263">
        <v>16</v>
      </c>
      <c r="E39" s="263">
        <v>0</v>
      </c>
      <c r="F39" s="263">
        <v>0</v>
      </c>
      <c r="G39" s="263">
        <v>5</v>
      </c>
      <c r="H39" s="263">
        <v>6</v>
      </c>
      <c r="I39" s="263">
        <v>2</v>
      </c>
    </row>
    <row r="40" spans="1:9" s="48" customFormat="1" ht="27.95" customHeight="1">
      <c r="A40" s="137" t="s">
        <v>554</v>
      </c>
      <c r="B40" s="292">
        <v>33</v>
      </c>
      <c r="C40" s="292">
        <v>0</v>
      </c>
      <c r="D40" s="292">
        <v>0</v>
      </c>
      <c r="E40" s="292">
        <v>0</v>
      </c>
      <c r="F40" s="292">
        <v>0</v>
      </c>
      <c r="G40" s="292">
        <v>33</v>
      </c>
      <c r="H40" s="292">
        <v>0</v>
      </c>
      <c r="I40" s="292">
        <v>0</v>
      </c>
    </row>
    <row r="41" spans="1:9" s="48" customFormat="1" ht="27.95" customHeight="1">
      <c r="A41" s="134" t="s">
        <v>252</v>
      </c>
      <c r="B41" s="263">
        <v>14</v>
      </c>
      <c r="C41" s="263">
        <v>0</v>
      </c>
      <c r="D41" s="263">
        <v>0</v>
      </c>
      <c r="E41" s="263">
        <v>14</v>
      </c>
      <c r="F41" s="263">
        <v>0</v>
      </c>
      <c r="G41" s="263">
        <v>0</v>
      </c>
      <c r="H41" s="263">
        <v>0</v>
      </c>
      <c r="I41" s="263">
        <v>0</v>
      </c>
    </row>
    <row r="42" spans="1:9" s="48" customFormat="1" ht="27.95" customHeight="1">
      <c r="A42" s="144" t="s">
        <v>555</v>
      </c>
      <c r="B42" s="292">
        <v>1</v>
      </c>
      <c r="C42" s="292">
        <v>0</v>
      </c>
      <c r="D42" s="292">
        <v>0</v>
      </c>
      <c r="E42" s="292">
        <v>0</v>
      </c>
      <c r="F42" s="292">
        <v>0</v>
      </c>
      <c r="G42" s="292">
        <v>1</v>
      </c>
      <c r="H42" s="292">
        <v>0</v>
      </c>
      <c r="I42" s="292">
        <v>0</v>
      </c>
    </row>
    <row r="43" spans="1:9" s="48" customFormat="1" ht="27.95" customHeight="1">
      <c r="A43" s="134" t="s">
        <v>556</v>
      </c>
      <c r="B43" s="263">
        <v>14</v>
      </c>
      <c r="C43" s="263">
        <v>0</v>
      </c>
      <c r="D43" s="263">
        <v>0</v>
      </c>
      <c r="E43" s="263">
        <v>2</v>
      </c>
      <c r="F43" s="263">
        <v>12</v>
      </c>
      <c r="G43" s="263">
        <v>0</v>
      </c>
      <c r="H43" s="263">
        <v>0</v>
      </c>
      <c r="I43" s="263">
        <v>0</v>
      </c>
    </row>
    <row r="44" spans="1:9" s="48" customFormat="1" ht="27.95" customHeight="1">
      <c r="A44" s="137" t="s">
        <v>304</v>
      </c>
      <c r="B44" s="292">
        <v>87</v>
      </c>
      <c r="C44" s="292">
        <v>14</v>
      </c>
      <c r="D44" s="292">
        <v>0</v>
      </c>
      <c r="E44" s="292">
        <v>20</v>
      </c>
      <c r="F44" s="292">
        <v>0</v>
      </c>
      <c r="G44" s="292">
        <v>1</v>
      </c>
      <c r="H44" s="292">
        <v>24</v>
      </c>
      <c r="I44" s="292">
        <v>28</v>
      </c>
    </row>
    <row r="45" spans="1:9" s="48" customFormat="1" ht="27.95" customHeight="1">
      <c r="A45" s="134" t="s">
        <v>573</v>
      </c>
      <c r="B45" s="263">
        <v>3</v>
      </c>
      <c r="C45" s="263">
        <v>0</v>
      </c>
      <c r="D45" s="263">
        <v>2</v>
      </c>
      <c r="E45" s="263">
        <v>0</v>
      </c>
      <c r="F45" s="263">
        <v>0</v>
      </c>
      <c r="G45" s="263">
        <v>1</v>
      </c>
      <c r="H45" s="263">
        <v>0</v>
      </c>
      <c r="I45" s="263">
        <v>0</v>
      </c>
    </row>
    <row r="46" spans="1:9" s="48" customFormat="1" ht="27.95" customHeight="1">
      <c r="A46" s="144" t="s">
        <v>305</v>
      </c>
      <c r="B46" s="292">
        <v>39</v>
      </c>
      <c r="C46" s="292">
        <v>0</v>
      </c>
      <c r="D46" s="292">
        <v>39</v>
      </c>
      <c r="E46" s="292">
        <v>0</v>
      </c>
      <c r="F46" s="292">
        <v>0</v>
      </c>
      <c r="G46" s="292">
        <v>0</v>
      </c>
      <c r="H46" s="292">
        <v>0</v>
      </c>
      <c r="I46" s="292">
        <v>0</v>
      </c>
    </row>
    <row r="47" spans="1:9" s="48" customFormat="1" ht="27.95" customHeight="1">
      <c r="A47" s="134" t="s">
        <v>342</v>
      </c>
      <c r="B47" s="263">
        <v>6</v>
      </c>
      <c r="C47" s="263">
        <v>0</v>
      </c>
      <c r="D47" s="263">
        <v>6</v>
      </c>
      <c r="E47" s="263">
        <v>0</v>
      </c>
      <c r="F47" s="263">
        <v>0</v>
      </c>
      <c r="G47" s="263">
        <v>0</v>
      </c>
      <c r="H47" s="263">
        <v>0</v>
      </c>
      <c r="I47" s="263">
        <v>0</v>
      </c>
    </row>
    <row r="48" spans="1:9" s="48" customFormat="1" ht="27.95" customHeight="1">
      <c r="A48" s="137" t="s">
        <v>343</v>
      </c>
      <c r="B48" s="292">
        <v>36</v>
      </c>
      <c r="C48" s="292">
        <v>0</v>
      </c>
      <c r="D48" s="292">
        <v>8</v>
      </c>
      <c r="E48" s="292">
        <v>10</v>
      </c>
      <c r="F48" s="292">
        <v>14</v>
      </c>
      <c r="G48" s="292">
        <v>0</v>
      </c>
      <c r="H48" s="292">
        <v>4</v>
      </c>
      <c r="I48" s="292">
        <v>0</v>
      </c>
    </row>
    <row r="49" spans="1:17" s="48" customFormat="1" ht="27.95" customHeight="1">
      <c r="A49" s="134" t="s">
        <v>557</v>
      </c>
      <c r="B49" s="263">
        <v>2</v>
      </c>
      <c r="C49" s="263">
        <v>0</v>
      </c>
      <c r="D49" s="263">
        <v>0</v>
      </c>
      <c r="E49" s="263">
        <v>0</v>
      </c>
      <c r="F49" s="263">
        <v>0</v>
      </c>
      <c r="G49" s="263">
        <v>0</v>
      </c>
      <c r="H49" s="263">
        <v>0</v>
      </c>
      <c r="I49" s="263">
        <v>2</v>
      </c>
    </row>
    <row r="50" spans="1:17" s="48" customFormat="1" ht="27.95" customHeight="1">
      <c r="A50" s="144" t="s">
        <v>558</v>
      </c>
      <c r="B50" s="292">
        <v>299</v>
      </c>
      <c r="C50" s="292">
        <v>0</v>
      </c>
      <c r="D50" s="292">
        <v>44</v>
      </c>
      <c r="E50" s="292">
        <v>36</v>
      </c>
      <c r="F50" s="292">
        <v>32</v>
      </c>
      <c r="G50" s="292">
        <v>121</v>
      </c>
      <c r="H50" s="292">
        <v>50</v>
      </c>
      <c r="I50" s="292">
        <v>16</v>
      </c>
    </row>
    <row r="51" spans="1:17" s="48" customFormat="1" ht="27.95" customHeight="1">
      <c r="A51" s="134" t="s">
        <v>559</v>
      </c>
      <c r="B51" s="263">
        <v>4</v>
      </c>
      <c r="C51" s="263">
        <v>0</v>
      </c>
      <c r="D51" s="263">
        <v>0</v>
      </c>
      <c r="E51" s="263">
        <v>0</v>
      </c>
      <c r="F51" s="263">
        <v>0</v>
      </c>
      <c r="G51" s="263">
        <v>4</v>
      </c>
      <c r="H51" s="263">
        <v>0</v>
      </c>
      <c r="I51" s="263">
        <v>0</v>
      </c>
    </row>
    <row r="52" spans="1:17" s="48" customFormat="1" ht="27.95" customHeight="1">
      <c r="A52" s="137" t="s">
        <v>560</v>
      </c>
      <c r="B52" s="292">
        <v>13</v>
      </c>
      <c r="C52" s="292">
        <v>0</v>
      </c>
      <c r="D52" s="292">
        <v>0</v>
      </c>
      <c r="E52" s="292">
        <v>0</v>
      </c>
      <c r="F52" s="292">
        <v>0</v>
      </c>
      <c r="G52" s="292">
        <v>5</v>
      </c>
      <c r="H52" s="292">
        <v>4</v>
      </c>
      <c r="I52" s="292">
        <v>4</v>
      </c>
    </row>
    <row r="53" spans="1:17" s="48" customFormat="1" ht="27.95" customHeight="1">
      <c r="A53" s="134" t="s">
        <v>579</v>
      </c>
      <c r="B53" s="263">
        <v>25</v>
      </c>
      <c r="C53" s="263">
        <v>4</v>
      </c>
      <c r="D53" s="263">
        <v>15</v>
      </c>
      <c r="E53" s="263">
        <v>6</v>
      </c>
      <c r="F53" s="263">
        <v>0</v>
      </c>
      <c r="G53" s="263">
        <v>0</v>
      </c>
      <c r="H53" s="263">
        <v>0</v>
      </c>
      <c r="I53" s="263">
        <v>0</v>
      </c>
    </row>
    <row r="54" spans="1:17" s="48" customFormat="1" ht="27.95" customHeight="1">
      <c r="A54" s="144" t="s">
        <v>561</v>
      </c>
      <c r="B54" s="292">
        <v>6</v>
      </c>
      <c r="C54" s="292">
        <v>0</v>
      </c>
      <c r="D54" s="292">
        <v>6</v>
      </c>
      <c r="E54" s="292">
        <v>0</v>
      </c>
      <c r="F54" s="292">
        <v>0</v>
      </c>
      <c r="G54" s="292">
        <v>0</v>
      </c>
      <c r="H54" s="292">
        <v>0</v>
      </c>
      <c r="I54" s="292">
        <v>0</v>
      </c>
    </row>
    <row r="55" spans="1:17" s="48" customFormat="1" ht="27.95" customHeight="1">
      <c r="A55" s="134" t="s">
        <v>345</v>
      </c>
      <c r="B55" s="263">
        <v>4</v>
      </c>
      <c r="C55" s="263">
        <v>0</v>
      </c>
      <c r="D55" s="263">
        <v>0</v>
      </c>
      <c r="E55" s="263">
        <v>2</v>
      </c>
      <c r="F55" s="263">
        <v>0</v>
      </c>
      <c r="G55" s="263">
        <v>0</v>
      </c>
      <c r="H55" s="263">
        <v>2</v>
      </c>
      <c r="I55" s="263">
        <v>0</v>
      </c>
      <c r="J55" s="368"/>
      <c r="K55" s="368"/>
      <c r="L55" s="368"/>
      <c r="M55" s="368"/>
      <c r="N55" s="368"/>
      <c r="O55" s="368"/>
      <c r="P55" s="368"/>
      <c r="Q55" s="368"/>
    </row>
    <row r="56" spans="1:17" s="48" customFormat="1" ht="27.95" customHeight="1">
      <c r="A56" s="137" t="s">
        <v>563</v>
      </c>
      <c r="B56" s="292">
        <v>4</v>
      </c>
      <c r="C56" s="292">
        <v>0</v>
      </c>
      <c r="D56" s="292">
        <v>0</v>
      </c>
      <c r="E56" s="292">
        <v>0</v>
      </c>
      <c r="F56" s="292">
        <v>0</v>
      </c>
      <c r="G56" s="292">
        <v>0</v>
      </c>
      <c r="H56" s="292">
        <v>4</v>
      </c>
      <c r="I56" s="292">
        <v>0</v>
      </c>
    </row>
    <row r="57" spans="1:17" s="48" customFormat="1" ht="27.95" customHeight="1">
      <c r="A57" s="134" t="s">
        <v>564</v>
      </c>
      <c r="B57" s="263">
        <v>2</v>
      </c>
      <c r="C57" s="263">
        <v>0</v>
      </c>
      <c r="D57" s="263">
        <v>0</v>
      </c>
      <c r="E57" s="263">
        <v>0</v>
      </c>
      <c r="F57" s="263">
        <v>2</v>
      </c>
      <c r="G57" s="263">
        <v>0</v>
      </c>
      <c r="H57" s="263">
        <v>0</v>
      </c>
      <c r="I57" s="263">
        <v>0</v>
      </c>
    </row>
    <row r="58" spans="1:17" s="48" customFormat="1" ht="27.95" customHeight="1">
      <c r="A58" s="144" t="s">
        <v>565</v>
      </c>
      <c r="B58" s="292">
        <v>1257</v>
      </c>
      <c r="C58" s="292">
        <v>110</v>
      </c>
      <c r="D58" s="292">
        <v>554</v>
      </c>
      <c r="E58" s="292">
        <v>18</v>
      </c>
      <c r="F58" s="292">
        <v>372</v>
      </c>
      <c r="G58" s="292">
        <v>87</v>
      </c>
      <c r="H58" s="292">
        <v>74</v>
      </c>
      <c r="I58" s="292">
        <v>42</v>
      </c>
    </row>
    <row r="59" spans="1:17" s="48" customFormat="1" ht="27.95" customHeight="1">
      <c r="A59" s="134" t="s">
        <v>309</v>
      </c>
      <c r="B59" s="263">
        <v>92</v>
      </c>
      <c r="C59" s="263">
        <v>10</v>
      </c>
      <c r="D59" s="263">
        <v>10</v>
      </c>
      <c r="E59" s="263">
        <v>8</v>
      </c>
      <c r="F59" s="263">
        <v>20</v>
      </c>
      <c r="G59" s="263">
        <v>18</v>
      </c>
      <c r="H59" s="263">
        <v>24</v>
      </c>
      <c r="I59" s="263">
        <v>2</v>
      </c>
    </row>
    <row r="60" spans="1:17" s="48" customFormat="1" ht="27.95" customHeight="1">
      <c r="A60" s="137" t="s">
        <v>566</v>
      </c>
      <c r="B60" s="292">
        <v>2</v>
      </c>
      <c r="C60" s="292">
        <v>0</v>
      </c>
      <c r="D60" s="292">
        <v>0</v>
      </c>
      <c r="E60" s="292">
        <v>0</v>
      </c>
      <c r="F60" s="292">
        <v>2</v>
      </c>
      <c r="G60" s="292">
        <v>0</v>
      </c>
      <c r="H60" s="292">
        <v>0</v>
      </c>
      <c r="I60" s="292">
        <v>0</v>
      </c>
    </row>
    <row r="61" spans="1:17" s="48" customFormat="1" ht="27.95" customHeight="1">
      <c r="A61" s="134" t="s">
        <v>338</v>
      </c>
      <c r="B61" s="263">
        <v>46</v>
      </c>
      <c r="C61" s="263">
        <v>10</v>
      </c>
      <c r="D61" s="263">
        <v>8</v>
      </c>
      <c r="E61" s="263">
        <v>22</v>
      </c>
      <c r="F61" s="263">
        <v>6</v>
      </c>
      <c r="G61" s="263">
        <v>0</v>
      </c>
      <c r="H61" s="263">
        <v>0</v>
      </c>
      <c r="I61" s="263">
        <v>0</v>
      </c>
    </row>
    <row r="62" spans="1:17" s="48" customFormat="1" ht="27.95" customHeight="1">
      <c r="A62" s="144" t="s">
        <v>346</v>
      </c>
      <c r="B62" s="292">
        <v>44</v>
      </c>
      <c r="C62" s="292">
        <v>0</v>
      </c>
      <c r="D62" s="292">
        <v>0</v>
      </c>
      <c r="E62" s="292">
        <v>44</v>
      </c>
      <c r="F62" s="292">
        <v>0</v>
      </c>
      <c r="G62" s="292">
        <v>0</v>
      </c>
      <c r="H62" s="292">
        <v>0</v>
      </c>
      <c r="I62" s="292">
        <v>0</v>
      </c>
    </row>
    <row r="63" spans="1:17" s="48" customFormat="1" ht="27.95" customHeight="1">
      <c r="A63" s="134" t="s">
        <v>310</v>
      </c>
      <c r="B63" s="263">
        <v>28</v>
      </c>
      <c r="C63" s="263">
        <v>0</v>
      </c>
      <c r="D63" s="263">
        <v>4</v>
      </c>
      <c r="E63" s="263">
        <v>2</v>
      </c>
      <c r="F63" s="263">
        <v>0</v>
      </c>
      <c r="G63" s="263">
        <v>2</v>
      </c>
      <c r="H63" s="263">
        <v>8</v>
      </c>
      <c r="I63" s="263">
        <v>12</v>
      </c>
    </row>
    <row r="64" spans="1:17" s="48" customFormat="1" ht="27.95" customHeight="1">
      <c r="A64" s="137" t="s">
        <v>326</v>
      </c>
      <c r="B64" s="292">
        <v>680</v>
      </c>
      <c r="C64" s="292">
        <v>112</v>
      </c>
      <c r="D64" s="292">
        <v>114</v>
      </c>
      <c r="E64" s="292">
        <v>252</v>
      </c>
      <c r="F64" s="292">
        <v>24</v>
      </c>
      <c r="G64" s="292">
        <v>50</v>
      </c>
      <c r="H64" s="292">
        <v>108</v>
      </c>
      <c r="I64" s="292">
        <v>20</v>
      </c>
    </row>
    <row r="65" spans="1:9" s="48" customFormat="1" ht="27.95" customHeight="1">
      <c r="A65" s="134" t="s">
        <v>567</v>
      </c>
      <c r="B65" s="263">
        <v>57</v>
      </c>
      <c r="C65" s="263">
        <v>0</v>
      </c>
      <c r="D65" s="263">
        <v>1</v>
      </c>
      <c r="E65" s="263">
        <v>40</v>
      </c>
      <c r="F65" s="263">
        <v>0</v>
      </c>
      <c r="G65" s="263">
        <v>0</v>
      </c>
      <c r="H65" s="263">
        <v>8</v>
      </c>
      <c r="I65" s="263">
        <v>8</v>
      </c>
    </row>
    <row r="66" spans="1:9" s="48" customFormat="1" ht="27.95" customHeight="1">
      <c r="A66" s="144" t="s">
        <v>581</v>
      </c>
      <c r="B66" s="292">
        <v>11</v>
      </c>
      <c r="C66" s="292">
        <v>4</v>
      </c>
      <c r="D66" s="292">
        <v>3</v>
      </c>
      <c r="E66" s="292">
        <v>4</v>
      </c>
      <c r="F66" s="292">
        <v>0</v>
      </c>
      <c r="G66" s="292">
        <v>0</v>
      </c>
      <c r="H66" s="292">
        <v>0</v>
      </c>
      <c r="I66" s="292">
        <v>0</v>
      </c>
    </row>
    <row r="67" spans="1:9" s="48" customFormat="1" ht="27.95" customHeight="1">
      <c r="A67" s="134" t="s">
        <v>568</v>
      </c>
      <c r="B67" s="263">
        <v>20</v>
      </c>
      <c r="C67" s="263">
        <v>0</v>
      </c>
      <c r="D67" s="263">
        <v>0</v>
      </c>
      <c r="E67" s="263">
        <v>0</v>
      </c>
      <c r="F67" s="263">
        <v>0</v>
      </c>
      <c r="G67" s="263">
        <v>2</v>
      </c>
      <c r="H67" s="263">
        <v>10</v>
      </c>
      <c r="I67" s="263">
        <v>8</v>
      </c>
    </row>
    <row r="68" spans="1:9" s="48" customFormat="1" ht="27.95" customHeight="1">
      <c r="A68" s="137" t="s">
        <v>311</v>
      </c>
      <c r="B68" s="292">
        <v>8</v>
      </c>
      <c r="C68" s="292">
        <v>0</v>
      </c>
      <c r="D68" s="292">
        <v>0</v>
      </c>
      <c r="E68" s="292">
        <v>0</v>
      </c>
      <c r="F68" s="292">
        <v>0</v>
      </c>
      <c r="G68" s="292">
        <v>0</v>
      </c>
      <c r="H68" s="292">
        <v>4</v>
      </c>
      <c r="I68" s="292">
        <v>4</v>
      </c>
    </row>
    <row r="69" spans="1:9" s="48" customFormat="1" ht="27.95" customHeight="1">
      <c r="A69" s="134" t="s">
        <v>569</v>
      </c>
      <c r="B69" s="263">
        <v>6</v>
      </c>
      <c r="C69" s="263">
        <v>0</v>
      </c>
      <c r="D69" s="263">
        <v>0</v>
      </c>
      <c r="E69" s="263">
        <v>0</v>
      </c>
      <c r="F69" s="263">
        <v>6</v>
      </c>
      <c r="G69" s="263">
        <v>0</v>
      </c>
      <c r="H69" s="263">
        <v>0</v>
      </c>
      <c r="I69" s="263">
        <v>0</v>
      </c>
    </row>
    <row r="70" spans="1:9" s="48" customFormat="1" ht="27.95" customHeight="1">
      <c r="A70" s="144" t="s">
        <v>312</v>
      </c>
      <c r="B70" s="292">
        <v>236</v>
      </c>
      <c r="C70" s="292">
        <v>46</v>
      </c>
      <c r="D70" s="292">
        <v>127</v>
      </c>
      <c r="E70" s="292">
        <v>26</v>
      </c>
      <c r="F70" s="292">
        <v>0</v>
      </c>
      <c r="G70" s="292">
        <v>5</v>
      </c>
      <c r="H70" s="292">
        <v>26</v>
      </c>
      <c r="I70" s="292">
        <v>6</v>
      </c>
    </row>
    <row r="71" spans="1:9" s="48" customFormat="1" ht="27.95" customHeight="1">
      <c r="A71" s="134" t="s">
        <v>570</v>
      </c>
      <c r="B71" s="263">
        <v>97</v>
      </c>
      <c r="C71" s="263">
        <v>0</v>
      </c>
      <c r="D71" s="263">
        <v>17</v>
      </c>
      <c r="E71" s="263">
        <v>0</v>
      </c>
      <c r="F71" s="263">
        <v>80</v>
      </c>
      <c r="G71" s="263">
        <v>0</v>
      </c>
      <c r="H71" s="263">
        <v>0</v>
      </c>
      <c r="I71" s="263">
        <v>0</v>
      </c>
    </row>
    <row r="72" spans="1:9" s="48" customFormat="1" ht="27.95" customHeight="1">
      <c r="A72" s="137" t="s">
        <v>582</v>
      </c>
      <c r="B72" s="292">
        <v>4</v>
      </c>
      <c r="C72" s="292">
        <v>0</v>
      </c>
      <c r="D72" s="292">
        <v>2</v>
      </c>
      <c r="E72" s="292">
        <v>2</v>
      </c>
      <c r="F72" s="292">
        <v>0</v>
      </c>
      <c r="G72" s="292">
        <v>0</v>
      </c>
      <c r="H72" s="292">
        <v>0</v>
      </c>
      <c r="I72" s="292">
        <v>0</v>
      </c>
    </row>
    <row r="73" spans="1:9" s="48" customFormat="1" ht="27.95" customHeight="1">
      <c r="A73" s="134" t="s">
        <v>339</v>
      </c>
      <c r="B73" s="263">
        <v>2</v>
      </c>
      <c r="C73" s="263">
        <v>0</v>
      </c>
      <c r="D73" s="263">
        <v>2</v>
      </c>
      <c r="E73" s="263">
        <v>0</v>
      </c>
      <c r="F73" s="263">
        <v>0</v>
      </c>
      <c r="G73" s="263">
        <v>0</v>
      </c>
      <c r="H73" s="263">
        <v>0</v>
      </c>
      <c r="I73" s="263">
        <v>0</v>
      </c>
    </row>
    <row r="74" spans="1:9" s="48" customFormat="1" ht="27.95" customHeight="1">
      <c r="A74" s="144" t="s">
        <v>340</v>
      </c>
      <c r="B74" s="292">
        <v>3</v>
      </c>
      <c r="C74" s="292">
        <v>2</v>
      </c>
      <c r="D74" s="292">
        <v>1</v>
      </c>
      <c r="E74" s="292">
        <v>0</v>
      </c>
      <c r="F74" s="292">
        <v>0</v>
      </c>
      <c r="G74" s="292">
        <v>0</v>
      </c>
      <c r="H74" s="292">
        <v>0</v>
      </c>
      <c r="I74" s="292">
        <v>0</v>
      </c>
    </row>
    <row r="75" spans="1:9" s="48" customFormat="1" ht="27.95" customHeight="1">
      <c r="A75" s="134" t="s">
        <v>571</v>
      </c>
      <c r="B75" s="263">
        <v>5</v>
      </c>
      <c r="C75" s="263">
        <v>0</v>
      </c>
      <c r="D75" s="263">
        <v>1</v>
      </c>
      <c r="E75" s="263">
        <v>2</v>
      </c>
      <c r="F75" s="263">
        <v>0</v>
      </c>
      <c r="G75" s="263">
        <v>0</v>
      </c>
      <c r="H75" s="263">
        <v>2</v>
      </c>
      <c r="I75" s="263">
        <v>0</v>
      </c>
    </row>
    <row r="76" spans="1:9" s="48" customFormat="1" ht="27.95" customHeight="1">
      <c r="A76" s="137" t="s">
        <v>572</v>
      </c>
      <c r="B76" s="292">
        <v>8</v>
      </c>
      <c r="C76" s="292">
        <v>0</v>
      </c>
      <c r="D76" s="292">
        <v>0</v>
      </c>
      <c r="E76" s="292">
        <v>0</v>
      </c>
      <c r="F76" s="292">
        <v>8</v>
      </c>
      <c r="G76" s="292">
        <v>0</v>
      </c>
      <c r="H76" s="292">
        <v>0</v>
      </c>
      <c r="I76" s="292">
        <v>0</v>
      </c>
    </row>
    <row r="77" spans="1:9" s="48" customFormat="1" ht="27.95" customHeight="1">
      <c r="A77" s="134" t="s">
        <v>584</v>
      </c>
      <c r="B77" s="263">
        <v>23</v>
      </c>
      <c r="C77" s="263">
        <v>6</v>
      </c>
      <c r="D77" s="263">
        <v>0</v>
      </c>
      <c r="E77" s="263">
        <v>0</v>
      </c>
      <c r="F77" s="263">
        <v>0</v>
      </c>
      <c r="G77" s="263">
        <v>5</v>
      </c>
      <c r="H77" s="263">
        <v>12</v>
      </c>
      <c r="I77" s="263">
        <v>0</v>
      </c>
    </row>
    <row r="78" spans="1:9" s="48" customFormat="1" ht="27.95" customHeight="1">
      <c r="A78" s="144" t="s">
        <v>314</v>
      </c>
      <c r="B78" s="292">
        <v>17</v>
      </c>
      <c r="C78" s="292">
        <v>0</v>
      </c>
      <c r="D78" s="292">
        <v>1</v>
      </c>
      <c r="E78" s="292">
        <v>16</v>
      </c>
      <c r="F78" s="292">
        <v>0</v>
      </c>
      <c r="G78" s="430">
        <v>0</v>
      </c>
      <c r="H78" s="292">
        <v>0</v>
      </c>
      <c r="I78" s="292">
        <v>0</v>
      </c>
    </row>
    <row r="79" spans="1:9" s="48" customFormat="1" ht="27.95" customHeight="1">
      <c r="A79" s="134" t="s">
        <v>347</v>
      </c>
      <c r="B79" s="263">
        <v>48</v>
      </c>
      <c r="C79" s="263">
        <v>0</v>
      </c>
      <c r="D79" s="263">
        <v>0</v>
      </c>
      <c r="E79" s="263">
        <v>48</v>
      </c>
      <c r="F79" s="263">
        <v>0</v>
      </c>
      <c r="G79" s="263">
        <v>0</v>
      </c>
      <c r="H79" s="263">
        <v>0</v>
      </c>
      <c r="I79" s="263">
        <v>0</v>
      </c>
    </row>
    <row r="80" spans="1:9" s="48" customFormat="1" ht="27.95" customHeight="1">
      <c r="A80" s="137" t="s">
        <v>578</v>
      </c>
      <c r="B80" s="292">
        <v>22</v>
      </c>
      <c r="C80" s="292">
        <v>22</v>
      </c>
      <c r="D80" s="292">
        <v>0</v>
      </c>
      <c r="E80" s="292">
        <v>0</v>
      </c>
      <c r="F80" s="292">
        <v>0</v>
      </c>
      <c r="G80" s="292">
        <v>0</v>
      </c>
      <c r="H80" s="292">
        <v>0</v>
      </c>
      <c r="I80" s="292">
        <v>0</v>
      </c>
    </row>
    <row r="81" spans="1:9" s="48" customFormat="1" ht="27.95" customHeight="1">
      <c r="A81" s="134" t="s">
        <v>587</v>
      </c>
      <c r="B81" s="263">
        <v>10</v>
      </c>
      <c r="C81" s="263">
        <v>10</v>
      </c>
      <c r="D81" s="263">
        <v>0</v>
      </c>
      <c r="E81" s="263">
        <v>0</v>
      </c>
      <c r="F81" s="263">
        <v>0</v>
      </c>
      <c r="G81" s="263">
        <v>0</v>
      </c>
      <c r="H81" s="263">
        <v>0</v>
      </c>
      <c r="I81" s="263">
        <v>0</v>
      </c>
    </row>
    <row r="82" spans="1:9" s="48" customFormat="1" ht="27.95" customHeight="1">
      <c r="A82" s="144" t="s">
        <v>583</v>
      </c>
      <c r="B82" s="292">
        <v>6</v>
      </c>
      <c r="C82" s="292">
        <v>6</v>
      </c>
      <c r="D82" s="292">
        <v>0</v>
      </c>
      <c r="E82" s="292">
        <v>0</v>
      </c>
      <c r="F82" s="292">
        <v>0</v>
      </c>
      <c r="G82" s="292">
        <v>0</v>
      </c>
      <c r="H82" s="292">
        <v>0</v>
      </c>
      <c r="I82" s="292">
        <v>0</v>
      </c>
    </row>
    <row r="83" spans="1:9" s="48" customFormat="1" ht="27.95" customHeight="1">
      <c r="A83" s="134" t="s">
        <v>580</v>
      </c>
      <c r="B83" s="263">
        <v>4</v>
      </c>
      <c r="C83" s="263">
        <v>4</v>
      </c>
      <c r="D83" s="263">
        <v>0</v>
      </c>
      <c r="E83" s="263">
        <v>0</v>
      </c>
      <c r="F83" s="263">
        <v>0</v>
      </c>
      <c r="G83" s="263">
        <v>0</v>
      </c>
      <c r="H83" s="263">
        <v>0</v>
      </c>
      <c r="I83" s="263">
        <v>0</v>
      </c>
    </row>
    <row r="84" spans="1:9" s="48" customFormat="1" ht="27.95" customHeight="1">
      <c r="A84" s="137" t="s">
        <v>588</v>
      </c>
      <c r="B84" s="292">
        <v>6</v>
      </c>
      <c r="C84" s="292">
        <v>6</v>
      </c>
      <c r="D84" s="292">
        <v>0</v>
      </c>
      <c r="E84" s="292">
        <v>0</v>
      </c>
      <c r="F84" s="292">
        <v>0</v>
      </c>
      <c r="G84" s="292">
        <v>0</v>
      </c>
      <c r="H84" s="292">
        <v>0</v>
      </c>
      <c r="I84" s="292">
        <v>0</v>
      </c>
    </row>
    <row r="85" spans="1:9" s="48" customFormat="1" ht="27.95" customHeight="1">
      <c r="A85" s="134" t="s">
        <v>333</v>
      </c>
      <c r="B85" s="263">
        <v>4</v>
      </c>
      <c r="C85" s="263">
        <v>4</v>
      </c>
      <c r="D85" s="263">
        <v>0</v>
      </c>
      <c r="E85" s="263">
        <v>0</v>
      </c>
      <c r="F85" s="263">
        <v>0</v>
      </c>
      <c r="G85" s="263">
        <v>0</v>
      </c>
      <c r="H85" s="263">
        <v>0</v>
      </c>
      <c r="I85" s="263">
        <v>0</v>
      </c>
    </row>
    <row r="86" spans="1:9" s="48" customFormat="1" ht="27.95" customHeight="1">
      <c r="A86" s="144" t="s">
        <v>337</v>
      </c>
      <c r="B86" s="292">
        <v>30</v>
      </c>
      <c r="C86" s="292">
        <v>30</v>
      </c>
      <c r="D86" s="292">
        <v>0</v>
      </c>
      <c r="E86" s="292">
        <v>0</v>
      </c>
      <c r="F86" s="292">
        <v>0</v>
      </c>
      <c r="G86" s="292">
        <v>0</v>
      </c>
      <c r="H86" s="292">
        <v>0</v>
      </c>
      <c r="I86" s="292">
        <v>0</v>
      </c>
    </row>
    <row r="87" spans="1:9" s="48" customFormat="1" ht="27.95" customHeight="1">
      <c r="A87" s="134" t="s">
        <v>589</v>
      </c>
      <c r="B87" s="263">
        <v>2</v>
      </c>
      <c r="C87" s="263">
        <v>2</v>
      </c>
      <c r="D87" s="263">
        <v>0</v>
      </c>
      <c r="E87" s="263">
        <v>0</v>
      </c>
      <c r="F87" s="263">
        <v>0</v>
      </c>
      <c r="G87" s="263">
        <v>0</v>
      </c>
      <c r="H87" s="263">
        <v>0</v>
      </c>
      <c r="I87" s="263">
        <v>0</v>
      </c>
    </row>
    <row r="88" spans="1:9" s="48" customFormat="1" ht="27.95" customHeight="1">
      <c r="A88" s="137" t="s">
        <v>592</v>
      </c>
      <c r="B88" s="292">
        <v>4</v>
      </c>
      <c r="C88" s="292">
        <v>4</v>
      </c>
      <c r="D88" s="292">
        <v>0</v>
      </c>
      <c r="E88" s="292">
        <v>0</v>
      </c>
      <c r="F88" s="292">
        <v>0</v>
      </c>
      <c r="G88" s="292">
        <v>0</v>
      </c>
      <c r="H88" s="292">
        <v>0</v>
      </c>
      <c r="I88" s="292">
        <v>0</v>
      </c>
    </row>
    <row r="89" spans="1:9" s="48" customFormat="1" ht="27.95" customHeight="1">
      <c r="A89" s="134" t="s">
        <v>303</v>
      </c>
      <c r="B89" s="263">
        <v>2</v>
      </c>
      <c r="C89" s="263">
        <v>2</v>
      </c>
      <c r="D89" s="263">
        <v>0</v>
      </c>
      <c r="E89" s="263">
        <v>0</v>
      </c>
      <c r="F89" s="263">
        <v>0</v>
      </c>
      <c r="G89" s="263">
        <v>0</v>
      </c>
      <c r="H89" s="263">
        <v>0</v>
      </c>
      <c r="I89" s="263">
        <v>0</v>
      </c>
    </row>
    <row r="90" spans="1:9" s="48" customFormat="1" ht="27.95" customHeight="1">
      <c r="A90" s="144" t="s">
        <v>349</v>
      </c>
      <c r="B90" s="292">
        <v>2</v>
      </c>
      <c r="C90" s="292">
        <v>2</v>
      </c>
      <c r="D90" s="292">
        <v>0</v>
      </c>
      <c r="E90" s="292">
        <v>0</v>
      </c>
      <c r="F90" s="292">
        <v>0</v>
      </c>
      <c r="G90" s="292">
        <v>0</v>
      </c>
      <c r="H90" s="292">
        <v>0</v>
      </c>
      <c r="I90" s="292">
        <v>0</v>
      </c>
    </row>
    <row r="91" spans="1:9" s="48" customFormat="1" ht="27.95" customHeight="1">
      <c r="A91" s="127"/>
      <c r="B91" s="392"/>
      <c r="C91" s="392"/>
      <c r="D91" s="392"/>
      <c r="E91" s="392"/>
      <c r="F91" s="392"/>
      <c r="G91" s="392"/>
      <c r="H91" s="392"/>
      <c r="I91" s="392"/>
    </row>
  </sheetData>
  <autoFilter ref="B1:B91"/>
  <mergeCells count="4">
    <mergeCell ref="A4:A6"/>
    <mergeCell ref="C4:I5"/>
    <mergeCell ref="A2:I3"/>
    <mergeCell ref="B4:B6"/>
  </mergeCells>
  <printOptions horizontalCentered="1"/>
  <pageMargins left="1.1811023622047245" right="0.59055118110236227" top="0.39370078740157483" bottom="0.55118110236220474" header="0.31496062992125984" footer="0.31496062992125984"/>
  <pageSetup paperSize="9" scale="70" orientation="landscape" r:id="rId1"/>
  <headerFooter>
    <oddFooter xml:space="preserve">&amp;L&amp;"Arial,Normal"&amp;9INSTITUTO NACIONAL DE ESTADÍSTICA Y CENSOS (INEC), ESTADÍSTICAS DE TRANSPORTE 2013&amp;"Courier,Normal"&amp;12
&amp;"Arial,Normal"&amp;8* Entidades Portuarias&amp;"Courier,Normal"&amp;12
</oddFooter>
  </headerFooter>
  <rowBreaks count="5" manualBreakCount="5">
    <brk id="21" max="8" man="1"/>
    <brk id="36" max="8" man="1"/>
    <brk id="51" max="8" man="1"/>
    <brk id="66" max="8" man="1"/>
    <brk id="81" max="8" man="1"/>
  </rowBreaks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25"/>
  <sheetViews>
    <sheetView showGridLines="0" view="pageBreakPreview" zoomScale="70" zoomScaleNormal="85" zoomScaleSheetLayoutView="70" zoomScalePageLayoutView="70" workbookViewId="0">
      <selection activeCell="C4" sqref="C4:I5"/>
    </sheetView>
  </sheetViews>
  <sheetFormatPr baseColWidth="10" defaultColWidth="9.77734375" defaultRowHeight="15.75"/>
  <cols>
    <col min="1" max="1" width="12.33203125" style="1" customWidth="1"/>
    <col min="2" max="2" width="11.5546875" style="1" customWidth="1"/>
    <col min="3" max="3" width="10.44140625" style="1" customWidth="1"/>
    <col min="4" max="4" width="10.109375" style="1" customWidth="1"/>
    <col min="5" max="10" width="10.44140625" style="1" customWidth="1"/>
    <col min="11" max="11" width="11.5546875" style="1" customWidth="1"/>
    <col min="12" max="12" width="10.5546875" style="1" customWidth="1"/>
    <col min="13" max="14" width="11.5546875" style="1" customWidth="1"/>
  </cols>
  <sheetData>
    <row r="1" spans="1:16" ht="92.25" customHeight="1"/>
    <row r="2" spans="1:16" ht="32.1" customHeight="1">
      <c r="A2" s="584" t="s">
        <v>593</v>
      </c>
      <c r="B2" s="584"/>
      <c r="C2" s="584"/>
      <c r="D2" s="584"/>
      <c r="E2" s="584"/>
      <c r="F2" s="584"/>
      <c r="G2" s="584"/>
      <c r="H2" s="584"/>
      <c r="I2" s="584"/>
      <c r="J2" s="584"/>
      <c r="K2" s="584"/>
      <c r="L2" s="584"/>
      <c r="M2" s="584"/>
      <c r="N2" s="584"/>
    </row>
    <row r="3" spans="1:16" ht="32.1" customHeight="1" thickBot="1">
      <c r="A3" s="585"/>
      <c r="B3" s="585"/>
      <c r="C3" s="585"/>
      <c r="D3" s="585"/>
      <c r="E3" s="585"/>
      <c r="F3" s="585"/>
      <c r="G3" s="585"/>
      <c r="H3" s="585"/>
      <c r="I3" s="585"/>
      <c r="J3" s="585"/>
      <c r="K3" s="585"/>
      <c r="L3" s="585"/>
      <c r="M3" s="585"/>
      <c r="N3" s="585"/>
    </row>
    <row r="4" spans="1:16" ht="32.1" customHeight="1" thickTop="1" thickBot="1">
      <c r="A4" s="580" t="s">
        <v>491</v>
      </c>
      <c r="B4" s="581" t="s">
        <v>1</v>
      </c>
      <c r="C4" s="581" t="s">
        <v>167</v>
      </c>
      <c r="D4" s="581"/>
      <c r="E4" s="581"/>
      <c r="F4" s="581"/>
      <c r="G4" s="581"/>
      <c r="H4" s="581"/>
      <c r="I4" s="581"/>
      <c r="J4" s="581"/>
      <c r="K4" s="581"/>
      <c r="L4" s="581"/>
      <c r="M4" s="581"/>
      <c r="N4" s="582"/>
    </row>
    <row r="5" spans="1:16" ht="32.1" customHeight="1" thickTop="1" thickBot="1">
      <c r="A5" s="580"/>
      <c r="B5" s="581"/>
      <c r="C5" s="581" t="s">
        <v>166</v>
      </c>
      <c r="D5" s="581" t="s">
        <v>165</v>
      </c>
      <c r="E5" s="581" t="s">
        <v>164</v>
      </c>
      <c r="F5" s="581" t="s">
        <v>163</v>
      </c>
      <c r="G5" s="581" t="s">
        <v>162</v>
      </c>
      <c r="H5" s="581" t="s">
        <v>161</v>
      </c>
      <c r="I5" s="581" t="s">
        <v>160</v>
      </c>
      <c r="J5" s="581" t="s">
        <v>159</v>
      </c>
      <c r="K5" s="581" t="s">
        <v>158</v>
      </c>
      <c r="L5" s="581" t="s">
        <v>157</v>
      </c>
      <c r="M5" s="581" t="s">
        <v>156</v>
      </c>
      <c r="N5" s="587" t="s">
        <v>155</v>
      </c>
    </row>
    <row r="6" spans="1:16" ht="32.1" customHeight="1" thickTop="1" thickBot="1">
      <c r="A6" s="580"/>
      <c r="B6" s="581"/>
      <c r="C6" s="581"/>
      <c r="D6" s="581"/>
      <c r="E6" s="581" t="s">
        <v>164</v>
      </c>
      <c r="F6" s="581" t="s">
        <v>163</v>
      </c>
      <c r="G6" s="581" t="s">
        <v>162</v>
      </c>
      <c r="H6" s="581" t="s">
        <v>161</v>
      </c>
      <c r="I6" s="581" t="s">
        <v>160</v>
      </c>
      <c r="J6" s="581" t="s">
        <v>159</v>
      </c>
      <c r="K6" s="581" t="s">
        <v>158</v>
      </c>
      <c r="L6" s="581" t="s">
        <v>157</v>
      </c>
      <c r="M6" s="581" t="s">
        <v>156</v>
      </c>
      <c r="N6" s="587" t="s">
        <v>155</v>
      </c>
    </row>
    <row r="7" spans="1:16" s="211" customFormat="1" ht="30" customHeight="1" thickTop="1">
      <c r="A7" s="434"/>
      <c r="B7" s="434"/>
      <c r="C7" s="434"/>
      <c r="D7" s="434"/>
      <c r="E7" s="434"/>
      <c r="F7" s="434"/>
      <c r="G7" s="434"/>
      <c r="H7" s="434"/>
      <c r="I7" s="434"/>
      <c r="J7" s="434"/>
      <c r="K7" s="434"/>
      <c r="L7" s="434"/>
      <c r="M7" s="434"/>
      <c r="N7" s="434"/>
    </row>
    <row r="8" spans="1:16" s="436" customFormat="1" ht="33" customHeight="1">
      <c r="A8" s="435" t="s">
        <v>611</v>
      </c>
      <c r="B8" s="350">
        <f>SUM(C8:N8)</f>
        <v>33860364.779999994</v>
      </c>
      <c r="C8" s="350">
        <f t="shared" ref="C8:N8" si="0">SUM(C9:C15)</f>
        <v>1511089.26</v>
      </c>
      <c r="D8" s="350">
        <f t="shared" si="0"/>
        <v>1643284.05</v>
      </c>
      <c r="E8" s="350">
        <f t="shared" si="0"/>
        <v>1187304.77</v>
      </c>
      <c r="F8" s="350">
        <f t="shared" si="0"/>
        <v>1432110.28</v>
      </c>
      <c r="G8" s="350">
        <f t="shared" si="0"/>
        <v>1431551.6099999999</v>
      </c>
      <c r="H8" s="350">
        <f t="shared" si="0"/>
        <v>1375721.46</v>
      </c>
      <c r="I8" s="350">
        <f t="shared" si="0"/>
        <v>1364998.6</v>
      </c>
      <c r="J8" s="350">
        <f t="shared" si="0"/>
        <v>1574743.03</v>
      </c>
      <c r="K8" s="350">
        <f t="shared" si="0"/>
        <v>1309715.94</v>
      </c>
      <c r="L8" s="350">
        <f t="shared" si="0"/>
        <v>1647412.03</v>
      </c>
      <c r="M8" s="350">
        <f t="shared" si="0"/>
        <v>1739651.53</v>
      </c>
      <c r="N8" s="350">
        <f t="shared" si="0"/>
        <v>17642782.219999999</v>
      </c>
    </row>
    <row r="9" spans="1:16" s="211" customFormat="1" ht="30" customHeight="1">
      <c r="A9" s="434" t="s">
        <v>540</v>
      </c>
      <c r="B9" s="351">
        <v>314720</v>
      </c>
      <c r="C9" s="351">
        <v>309172</v>
      </c>
      <c r="D9" s="351">
        <v>300039</v>
      </c>
      <c r="E9" s="351">
        <v>193504</v>
      </c>
      <c r="F9" s="351">
        <v>271913</v>
      </c>
      <c r="G9" s="351">
        <v>315299</v>
      </c>
      <c r="H9" s="351">
        <v>283816</v>
      </c>
      <c r="I9" s="351">
        <v>225442</v>
      </c>
      <c r="J9" s="351">
        <v>163614</v>
      </c>
      <c r="K9" s="351">
        <v>234937</v>
      </c>
      <c r="L9" s="351">
        <v>172102</v>
      </c>
      <c r="M9" s="351">
        <v>200653</v>
      </c>
      <c r="N9" s="351">
        <v>2985211</v>
      </c>
    </row>
    <row r="10" spans="1:16" s="211" customFormat="1" ht="30" customHeight="1">
      <c r="A10" s="437" t="s">
        <v>541</v>
      </c>
      <c r="B10" s="352"/>
      <c r="C10" s="352"/>
      <c r="D10" s="352"/>
      <c r="E10" s="352"/>
      <c r="F10" s="352"/>
      <c r="G10" s="352"/>
      <c r="H10" s="352"/>
      <c r="I10" s="352"/>
      <c r="J10" s="352"/>
      <c r="K10" s="352"/>
      <c r="L10" s="352"/>
      <c r="M10" s="352"/>
      <c r="N10" s="352"/>
      <c r="P10" s="438" t="s">
        <v>354</v>
      </c>
    </row>
    <row r="11" spans="1:16" s="211" customFormat="1" ht="30" customHeight="1">
      <c r="A11" s="434" t="s">
        <v>542</v>
      </c>
      <c r="B11" s="351">
        <v>266483.66000000003</v>
      </c>
      <c r="C11" s="351">
        <v>320405.25999999995</v>
      </c>
      <c r="D11" s="351">
        <v>456879.76999999996</v>
      </c>
      <c r="E11" s="351">
        <v>181622.77</v>
      </c>
      <c r="F11" s="351">
        <v>186980.28</v>
      </c>
      <c r="G11" s="351">
        <v>144734.61000000002</v>
      </c>
      <c r="H11" s="351">
        <v>218672.46</v>
      </c>
      <c r="I11" s="351">
        <v>119210.59999999999</v>
      </c>
      <c r="J11" s="351">
        <v>299212.03000000003</v>
      </c>
      <c r="K11" s="351">
        <v>165854.94000000003</v>
      </c>
      <c r="L11" s="351">
        <v>191235.03</v>
      </c>
      <c r="M11" s="351">
        <v>294371.52999999997</v>
      </c>
      <c r="N11" s="351">
        <v>2845662.94</v>
      </c>
    </row>
    <row r="12" spans="1:16" s="211" customFormat="1" ht="30" customHeight="1">
      <c r="A12" s="437" t="s">
        <v>543</v>
      </c>
      <c r="B12" s="352">
        <v>354296</v>
      </c>
      <c r="C12" s="352">
        <v>295682</v>
      </c>
      <c r="D12" s="352">
        <v>342011.28</v>
      </c>
      <c r="E12" s="352">
        <v>347158</v>
      </c>
      <c r="F12" s="352">
        <v>317988</v>
      </c>
      <c r="G12" s="352">
        <v>261087</v>
      </c>
      <c r="H12" s="352">
        <v>295292</v>
      </c>
      <c r="I12" s="352">
        <v>270238</v>
      </c>
      <c r="J12" s="352">
        <v>256585</v>
      </c>
      <c r="K12" s="352">
        <v>284512</v>
      </c>
      <c r="L12" s="352">
        <v>261172</v>
      </c>
      <c r="M12" s="352">
        <v>355373</v>
      </c>
      <c r="N12" s="352">
        <v>3641394.2800000003</v>
      </c>
    </row>
    <row r="13" spans="1:16" s="211" customFormat="1" ht="30" customHeight="1">
      <c r="A13" s="434" t="s">
        <v>544</v>
      </c>
      <c r="B13" s="351">
        <v>59010</v>
      </c>
      <c r="C13" s="351">
        <v>207297</v>
      </c>
      <c r="D13" s="351">
        <v>88932</v>
      </c>
      <c r="E13" s="351">
        <v>76747</v>
      </c>
      <c r="F13" s="351">
        <v>109278</v>
      </c>
      <c r="G13" s="351">
        <v>65001</v>
      </c>
      <c r="H13" s="351">
        <v>60395</v>
      </c>
      <c r="I13" s="351">
        <v>70254</v>
      </c>
      <c r="J13" s="351">
        <v>98437</v>
      </c>
      <c r="K13" s="351">
        <v>77118</v>
      </c>
      <c r="L13" s="351">
        <v>85990</v>
      </c>
      <c r="M13" s="351">
        <v>90559</v>
      </c>
      <c r="N13" s="351">
        <v>1089018</v>
      </c>
    </row>
    <row r="14" spans="1:16" s="211" customFormat="1" ht="30" customHeight="1">
      <c r="A14" s="437" t="s">
        <v>545</v>
      </c>
      <c r="B14" s="352">
        <v>359632</v>
      </c>
      <c r="C14" s="352">
        <v>278543</v>
      </c>
      <c r="D14" s="352">
        <v>349453</v>
      </c>
      <c r="E14" s="352">
        <v>282599</v>
      </c>
      <c r="F14" s="352">
        <v>461004</v>
      </c>
      <c r="G14" s="352">
        <v>543346</v>
      </c>
      <c r="H14" s="352">
        <v>402432</v>
      </c>
      <c r="I14" s="352">
        <v>598063</v>
      </c>
      <c r="J14" s="352">
        <v>687175</v>
      </c>
      <c r="K14" s="352">
        <v>462632</v>
      </c>
      <c r="L14" s="352">
        <v>864436</v>
      </c>
      <c r="M14" s="352">
        <v>652866</v>
      </c>
      <c r="N14" s="352">
        <v>5942181</v>
      </c>
    </row>
    <row r="15" spans="1:16" s="211" customFormat="1" ht="30" customHeight="1">
      <c r="A15" s="434" t="s">
        <v>546</v>
      </c>
      <c r="B15" s="351">
        <v>71058</v>
      </c>
      <c r="C15" s="351">
        <v>99990</v>
      </c>
      <c r="D15" s="351">
        <v>105969</v>
      </c>
      <c r="E15" s="351">
        <v>105674</v>
      </c>
      <c r="F15" s="351">
        <v>84947</v>
      </c>
      <c r="G15" s="351">
        <v>102084</v>
      </c>
      <c r="H15" s="351">
        <v>115114</v>
      </c>
      <c r="I15" s="351">
        <v>81791</v>
      </c>
      <c r="J15" s="351">
        <v>69720</v>
      </c>
      <c r="K15" s="351">
        <v>84662</v>
      </c>
      <c r="L15" s="351">
        <v>72477</v>
      </c>
      <c r="M15" s="351">
        <v>145829</v>
      </c>
      <c r="N15" s="351">
        <v>1139315</v>
      </c>
    </row>
    <row r="16" spans="1:16" s="211" customFormat="1" ht="30" customHeight="1">
      <c r="A16" s="437"/>
      <c r="B16" s="352"/>
      <c r="C16" s="352"/>
      <c r="D16" s="352"/>
      <c r="E16" s="352"/>
      <c r="F16" s="352"/>
      <c r="G16" s="352"/>
      <c r="H16" s="352"/>
      <c r="I16" s="352"/>
      <c r="J16" s="352"/>
      <c r="K16" s="352"/>
      <c r="L16" s="352"/>
      <c r="M16" s="352"/>
      <c r="N16" s="352"/>
    </row>
    <row r="17" spans="1:14" s="211" customFormat="1" ht="33" customHeight="1">
      <c r="A17" s="439" t="s">
        <v>610</v>
      </c>
      <c r="B17" s="440">
        <f>SUM(C17:N17)</f>
        <v>47726472.780000001</v>
      </c>
      <c r="C17" s="440">
        <f t="shared" ref="C17:N17" si="1">SUM(C18:C24)</f>
        <v>1822005.26</v>
      </c>
      <c r="D17" s="440">
        <f t="shared" si="1"/>
        <v>2189905.0499999998</v>
      </c>
      <c r="E17" s="440">
        <f t="shared" si="1"/>
        <v>1716965.77</v>
      </c>
      <c r="F17" s="440">
        <f t="shared" si="1"/>
        <v>1975318.28</v>
      </c>
      <c r="G17" s="440">
        <f t="shared" si="1"/>
        <v>2022831.6099999999</v>
      </c>
      <c r="H17" s="440">
        <f t="shared" si="1"/>
        <v>2076604.46</v>
      </c>
      <c r="I17" s="440">
        <f t="shared" si="1"/>
        <v>2026688.6</v>
      </c>
      <c r="J17" s="440">
        <f t="shared" si="1"/>
        <v>2280650.0300000003</v>
      </c>
      <c r="K17" s="440">
        <f t="shared" si="1"/>
        <v>2078359.94</v>
      </c>
      <c r="L17" s="440">
        <f t="shared" si="1"/>
        <v>2245282.0300000003</v>
      </c>
      <c r="M17" s="440">
        <f t="shared" si="1"/>
        <v>2460401.5300000003</v>
      </c>
      <c r="N17" s="440">
        <f t="shared" si="1"/>
        <v>24831460.219999999</v>
      </c>
    </row>
    <row r="18" spans="1:14" s="211" customFormat="1" ht="30" customHeight="1">
      <c r="A18" s="437" t="s">
        <v>540</v>
      </c>
      <c r="B18" s="352">
        <v>258670</v>
      </c>
      <c r="C18" s="352">
        <v>235657</v>
      </c>
      <c r="D18" s="352">
        <v>300039</v>
      </c>
      <c r="E18" s="352">
        <v>193504</v>
      </c>
      <c r="F18" s="352">
        <v>271913</v>
      </c>
      <c r="G18" s="352">
        <v>315299</v>
      </c>
      <c r="H18" s="352">
        <v>283816</v>
      </c>
      <c r="I18" s="352">
        <v>225442</v>
      </c>
      <c r="J18" s="352">
        <v>163614</v>
      </c>
      <c r="K18" s="352">
        <v>234937</v>
      </c>
      <c r="L18" s="352">
        <v>172102</v>
      </c>
      <c r="M18" s="352">
        <v>200653</v>
      </c>
      <c r="N18" s="352">
        <v>2855646</v>
      </c>
    </row>
    <row r="19" spans="1:14" s="211" customFormat="1" ht="30" customHeight="1">
      <c r="A19" s="434" t="s">
        <v>541</v>
      </c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</row>
    <row r="20" spans="1:14" s="211" customFormat="1" ht="30" customHeight="1">
      <c r="A20" s="437" t="s">
        <v>542</v>
      </c>
      <c r="B20" s="352">
        <v>266483.66000000003</v>
      </c>
      <c r="C20" s="352">
        <v>320405.25999999995</v>
      </c>
      <c r="D20" s="352">
        <v>456879.76999999996</v>
      </c>
      <c r="E20" s="352">
        <v>181622.77</v>
      </c>
      <c r="F20" s="352">
        <v>186980.28</v>
      </c>
      <c r="G20" s="352">
        <v>144734.61000000002</v>
      </c>
      <c r="H20" s="352">
        <v>218672.46</v>
      </c>
      <c r="I20" s="352">
        <v>119210.59999999999</v>
      </c>
      <c r="J20" s="352">
        <v>299212.03000000003</v>
      </c>
      <c r="K20" s="352">
        <v>165854.94000000003</v>
      </c>
      <c r="L20" s="352">
        <v>191235.03</v>
      </c>
      <c r="M20" s="352">
        <v>294371.52999999997</v>
      </c>
      <c r="N20" s="352">
        <v>2845662.94</v>
      </c>
    </row>
    <row r="21" spans="1:14" s="211" customFormat="1" ht="30" customHeight="1">
      <c r="A21" s="434" t="s">
        <v>543</v>
      </c>
      <c r="B21" s="351">
        <v>354296</v>
      </c>
      <c r="C21" s="351">
        <v>295682</v>
      </c>
      <c r="D21" s="351">
        <v>342011.28</v>
      </c>
      <c r="E21" s="351">
        <v>347158</v>
      </c>
      <c r="F21" s="351">
        <v>317988</v>
      </c>
      <c r="G21" s="351">
        <v>261087</v>
      </c>
      <c r="H21" s="351">
        <v>295292</v>
      </c>
      <c r="I21" s="351">
        <v>270238</v>
      </c>
      <c r="J21" s="351">
        <v>256585</v>
      </c>
      <c r="K21" s="351">
        <v>284512</v>
      </c>
      <c r="L21" s="351">
        <v>261172</v>
      </c>
      <c r="M21" s="351">
        <v>355373</v>
      </c>
      <c r="N21" s="351">
        <v>3641394.2800000003</v>
      </c>
    </row>
    <row r="22" spans="1:14" s="211" customFormat="1" ht="30" customHeight="1">
      <c r="A22" s="437" t="s">
        <v>544</v>
      </c>
      <c r="B22" s="352">
        <v>626308</v>
      </c>
      <c r="C22" s="352">
        <v>591728</v>
      </c>
      <c r="D22" s="352">
        <v>635553</v>
      </c>
      <c r="E22" s="352">
        <v>606408</v>
      </c>
      <c r="F22" s="352">
        <v>652486</v>
      </c>
      <c r="G22" s="352">
        <v>656281</v>
      </c>
      <c r="H22" s="352">
        <v>761278</v>
      </c>
      <c r="I22" s="352">
        <v>731944</v>
      </c>
      <c r="J22" s="352">
        <v>804344</v>
      </c>
      <c r="K22" s="352">
        <v>845762</v>
      </c>
      <c r="L22" s="352">
        <v>683860</v>
      </c>
      <c r="M22" s="352">
        <v>811309</v>
      </c>
      <c r="N22" s="352">
        <v>8407261</v>
      </c>
    </row>
    <row r="23" spans="1:14" s="211" customFormat="1" ht="30" customHeight="1">
      <c r="A23" s="434" t="s">
        <v>545</v>
      </c>
      <c r="B23" s="351">
        <v>359632</v>
      </c>
      <c r="C23" s="351">
        <v>278543</v>
      </c>
      <c r="D23" s="351">
        <v>349453</v>
      </c>
      <c r="E23" s="351">
        <v>282599</v>
      </c>
      <c r="F23" s="351">
        <v>461004</v>
      </c>
      <c r="G23" s="351">
        <v>543346</v>
      </c>
      <c r="H23" s="351">
        <v>402432</v>
      </c>
      <c r="I23" s="351">
        <v>598063</v>
      </c>
      <c r="J23" s="351">
        <v>687175</v>
      </c>
      <c r="K23" s="351">
        <v>462632</v>
      </c>
      <c r="L23" s="351">
        <v>864436</v>
      </c>
      <c r="M23" s="351">
        <v>652866</v>
      </c>
      <c r="N23" s="351">
        <v>5942181</v>
      </c>
    </row>
    <row r="24" spans="1:14" s="441" customFormat="1" ht="30" customHeight="1">
      <c r="A24" s="437" t="s">
        <v>546</v>
      </c>
      <c r="B24" s="352">
        <v>71058</v>
      </c>
      <c r="C24" s="352">
        <v>99990</v>
      </c>
      <c r="D24" s="352">
        <v>105969</v>
      </c>
      <c r="E24" s="352">
        <v>105674</v>
      </c>
      <c r="F24" s="352">
        <v>84947</v>
      </c>
      <c r="G24" s="352">
        <v>102084</v>
      </c>
      <c r="H24" s="352">
        <v>115114</v>
      </c>
      <c r="I24" s="352">
        <v>81791</v>
      </c>
      <c r="J24" s="352">
        <v>69720</v>
      </c>
      <c r="K24" s="352">
        <v>84662</v>
      </c>
      <c r="L24" s="352">
        <v>72477</v>
      </c>
      <c r="M24" s="352">
        <v>145829</v>
      </c>
      <c r="N24" s="352">
        <v>1139315</v>
      </c>
    </row>
    <row r="25" spans="1:14" s="211" customFormat="1" ht="30" customHeight="1">
      <c r="A25" s="442"/>
      <c r="B25" s="443"/>
      <c r="C25" s="586"/>
      <c r="D25" s="586"/>
      <c r="E25" s="442"/>
      <c r="F25" s="443"/>
      <c r="G25" s="444"/>
      <c r="H25" s="442"/>
      <c r="I25" s="443"/>
      <c r="J25" s="442"/>
      <c r="K25" s="443"/>
      <c r="L25" s="586"/>
      <c r="M25" s="586"/>
      <c r="N25" s="442"/>
    </row>
  </sheetData>
  <mergeCells count="18">
    <mergeCell ref="A2:N3"/>
    <mergeCell ref="L5:L6"/>
    <mergeCell ref="M5:M6"/>
    <mergeCell ref="N5:N6"/>
    <mergeCell ref="F5:F6"/>
    <mergeCell ref="G5:G6"/>
    <mergeCell ref="H5:H6"/>
    <mergeCell ref="I5:I6"/>
    <mergeCell ref="J5:J6"/>
    <mergeCell ref="K5:K6"/>
    <mergeCell ref="C25:D25"/>
    <mergeCell ref="L25:M25"/>
    <mergeCell ref="A4:A6"/>
    <mergeCell ref="B4:B6"/>
    <mergeCell ref="C4:N4"/>
    <mergeCell ref="C5:C6"/>
    <mergeCell ref="D5:D6"/>
    <mergeCell ref="E5:E6"/>
  </mergeCells>
  <hyperlinks>
    <hyperlink ref="P10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65" orientation="landscape" r:id="rId1"/>
  <headerFooter>
    <oddFooter xml:space="preserve">&amp;L&amp;"Arial,Normal"&amp;8INSTITUTO NACIONAL DE ESTADÍSTICA Y CENSOS (INEC), ESTADÍSTICAS DE TRANSPORTE 2013&amp;"Courier,Normal"&amp;12
&amp;"Arial,Normal"&amp;8* Entidades Portuarias.
** EL PUERTO DE GUAYAQUIL .- No reportan TNR&amp;"Courier,Normal"&amp;12
</oddFooter>
  </headerFooter>
  <rowBreaks count="1" manualBreakCount="1">
    <brk id="21" max="13" man="1"/>
  </rowBreaks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26"/>
  <sheetViews>
    <sheetView showGridLines="0" view="pageBreakPreview" topLeftCell="A13" zoomScale="70" zoomScaleNormal="85" zoomScaleSheetLayoutView="70" zoomScalePageLayoutView="70" workbookViewId="0">
      <selection activeCell="C4" sqref="C4:I5"/>
    </sheetView>
  </sheetViews>
  <sheetFormatPr baseColWidth="10" defaultColWidth="9.77734375" defaultRowHeight="15.75"/>
  <cols>
    <col min="1" max="1" width="16.6640625" style="1" customWidth="1"/>
    <col min="2" max="2" width="12.88671875" style="1" customWidth="1"/>
    <col min="3" max="3" width="11.44140625" style="1" customWidth="1"/>
    <col min="4" max="4" width="11" style="1" customWidth="1"/>
    <col min="5" max="6" width="10.77734375" style="1" customWidth="1"/>
    <col min="7" max="7" width="10.6640625" style="1" customWidth="1"/>
    <col min="8" max="9" width="10.77734375" style="1" customWidth="1"/>
    <col min="10" max="10" width="10.6640625" style="1" customWidth="1"/>
    <col min="11" max="11" width="12.33203125" style="1" customWidth="1"/>
    <col min="12" max="12" width="11.5546875" style="1" customWidth="1"/>
    <col min="13" max="13" width="11.88671875" style="1" customWidth="1"/>
    <col min="14" max="14" width="12.6640625" style="1" customWidth="1"/>
    <col min="15" max="15" width="12.6640625" style="30" customWidth="1"/>
  </cols>
  <sheetData>
    <row r="1" spans="1:16" ht="92.25" customHeight="1"/>
    <row r="2" spans="1:16" ht="32.1" customHeight="1">
      <c r="A2" s="584" t="s">
        <v>594</v>
      </c>
      <c r="B2" s="584"/>
      <c r="C2" s="584"/>
      <c r="D2" s="584"/>
      <c r="E2" s="584"/>
      <c r="F2" s="584"/>
      <c r="G2" s="584"/>
      <c r="H2" s="584"/>
      <c r="I2" s="584"/>
      <c r="J2" s="584"/>
      <c r="K2" s="584"/>
      <c r="L2" s="584"/>
      <c r="M2" s="584"/>
      <c r="N2" s="584"/>
      <c r="O2" s="83"/>
    </row>
    <row r="3" spans="1:16" ht="32.1" customHeight="1" thickBot="1">
      <c r="A3" s="585"/>
      <c r="B3" s="585"/>
      <c r="C3" s="585"/>
      <c r="D3" s="585"/>
      <c r="E3" s="585"/>
      <c r="F3" s="585"/>
      <c r="G3" s="585"/>
      <c r="H3" s="585"/>
      <c r="I3" s="585"/>
      <c r="J3" s="585"/>
      <c r="K3" s="585"/>
      <c r="L3" s="585"/>
      <c r="M3" s="585"/>
      <c r="N3" s="585"/>
      <c r="O3" s="83"/>
    </row>
    <row r="4" spans="1:16" ht="32.1" customHeight="1" thickTop="1" thickBot="1">
      <c r="A4" s="580" t="s">
        <v>492</v>
      </c>
      <c r="B4" s="581" t="s">
        <v>1</v>
      </c>
      <c r="C4" s="581" t="s">
        <v>167</v>
      </c>
      <c r="D4" s="581"/>
      <c r="E4" s="581"/>
      <c r="F4" s="581"/>
      <c r="G4" s="581"/>
      <c r="H4" s="581"/>
      <c r="I4" s="581"/>
      <c r="J4" s="581"/>
      <c r="K4" s="581"/>
      <c r="L4" s="581"/>
      <c r="M4" s="581"/>
      <c r="N4" s="582"/>
      <c r="O4" s="90"/>
    </row>
    <row r="5" spans="1:16" ht="32.1" customHeight="1" thickTop="1" thickBot="1">
      <c r="A5" s="580"/>
      <c r="B5" s="581"/>
      <c r="C5" s="234" t="s">
        <v>166</v>
      </c>
      <c r="D5" s="234" t="s">
        <v>165</v>
      </c>
      <c r="E5" s="234" t="s">
        <v>164</v>
      </c>
      <c r="F5" s="234" t="s">
        <v>163</v>
      </c>
      <c r="G5" s="234" t="s">
        <v>162</v>
      </c>
      <c r="H5" s="234" t="s">
        <v>161</v>
      </c>
      <c r="I5" s="234" t="s">
        <v>160</v>
      </c>
      <c r="J5" s="234" t="s">
        <v>159</v>
      </c>
      <c r="K5" s="234" t="s">
        <v>158</v>
      </c>
      <c r="L5" s="234" t="s">
        <v>157</v>
      </c>
      <c r="M5" s="234" t="s">
        <v>156</v>
      </c>
      <c r="N5" s="236" t="s">
        <v>155</v>
      </c>
      <c r="O5" s="91"/>
    </row>
    <row r="6" spans="1:16" s="48" customFormat="1" ht="24.75" customHeight="1" thickTop="1">
      <c r="A6" s="185"/>
      <c r="B6" s="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91"/>
    </row>
    <row r="7" spans="1:16" s="48" customFormat="1" ht="35.25" customHeight="1">
      <c r="A7" s="431" t="s">
        <v>316</v>
      </c>
      <c r="B7" s="183">
        <f>SUM(C7:N7)</f>
        <v>95751947.340000004</v>
      </c>
      <c r="C7" s="183">
        <f t="shared" ref="C7:N7" si="0">SUM(C9:C15)</f>
        <v>4249565.5</v>
      </c>
      <c r="D7" s="183">
        <f t="shared" si="0"/>
        <v>4760054.4700000007</v>
      </c>
      <c r="E7" s="184">
        <f t="shared" si="0"/>
        <v>3607874.15</v>
      </c>
      <c r="F7" s="183">
        <f t="shared" si="0"/>
        <v>4161078.48</v>
      </c>
      <c r="G7" s="183">
        <f t="shared" si="0"/>
        <v>3938722.35</v>
      </c>
      <c r="H7" s="184">
        <f t="shared" si="0"/>
        <v>4270379.46</v>
      </c>
      <c r="I7" s="183">
        <f t="shared" si="0"/>
        <v>4205908.95</v>
      </c>
      <c r="J7" s="184">
        <f t="shared" si="0"/>
        <v>4188749.5300000003</v>
      </c>
      <c r="K7" s="183">
        <f t="shared" si="0"/>
        <v>4250217.01</v>
      </c>
      <c r="L7" s="183">
        <f t="shared" si="0"/>
        <v>3764533.42</v>
      </c>
      <c r="M7" s="183">
        <f t="shared" si="0"/>
        <v>4414258.26</v>
      </c>
      <c r="N7" s="184">
        <f t="shared" si="0"/>
        <v>49940605.759999998</v>
      </c>
      <c r="O7" s="92"/>
      <c r="P7" s="64" t="s">
        <v>354</v>
      </c>
    </row>
    <row r="8" spans="1:16" s="48" customFormat="1" ht="27.95" customHeight="1">
      <c r="A8" s="141"/>
      <c r="B8" s="149"/>
      <c r="C8" s="149"/>
      <c r="D8" s="149"/>
      <c r="E8" s="150"/>
      <c r="F8" s="149"/>
      <c r="G8" s="149"/>
      <c r="H8" s="150"/>
      <c r="I8" s="149"/>
      <c r="J8" s="150"/>
      <c r="K8" s="149"/>
      <c r="L8" s="149"/>
      <c r="M8" s="149"/>
      <c r="N8" s="150"/>
      <c r="O8" s="93"/>
    </row>
    <row r="9" spans="1:16" s="48" customFormat="1" ht="27.95" customHeight="1">
      <c r="A9" s="144" t="s">
        <v>540</v>
      </c>
      <c r="B9" s="151">
        <v>635639</v>
      </c>
      <c r="C9" s="151">
        <v>778480</v>
      </c>
      <c r="D9" s="151">
        <v>690853</v>
      </c>
      <c r="E9" s="152">
        <v>453439</v>
      </c>
      <c r="F9" s="151">
        <v>643373</v>
      </c>
      <c r="G9" s="151">
        <v>718065</v>
      </c>
      <c r="H9" s="152">
        <v>639816</v>
      </c>
      <c r="I9" s="151">
        <v>529786</v>
      </c>
      <c r="J9" s="152">
        <v>374879</v>
      </c>
      <c r="K9" s="151">
        <v>546345</v>
      </c>
      <c r="L9" s="151">
        <v>410615</v>
      </c>
      <c r="M9" s="151">
        <v>516086</v>
      </c>
      <c r="N9" s="152">
        <v>6937376</v>
      </c>
      <c r="O9" s="93"/>
    </row>
    <row r="10" spans="1:16" s="48" customFormat="1" ht="27.95" customHeight="1">
      <c r="A10" s="141" t="s">
        <v>541</v>
      </c>
      <c r="B10" s="149">
        <v>2152407</v>
      </c>
      <c r="C10" s="149">
        <v>2120351</v>
      </c>
      <c r="D10" s="149">
        <v>2292192</v>
      </c>
      <c r="E10" s="150">
        <v>1883775</v>
      </c>
      <c r="F10" s="149">
        <v>2222543</v>
      </c>
      <c r="G10" s="149">
        <v>2029299</v>
      </c>
      <c r="H10" s="150">
        <v>2311967</v>
      </c>
      <c r="I10" s="149">
        <v>2522161</v>
      </c>
      <c r="J10" s="150">
        <v>2194334</v>
      </c>
      <c r="K10" s="149">
        <v>2536411</v>
      </c>
      <c r="L10" s="149">
        <v>1930803</v>
      </c>
      <c r="M10" s="149">
        <v>2180795</v>
      </c>
      <c r="N10" s="150">
        <v>26377038</v>
      </c>
      <c r="O10" s="93"/>
    </row>
    <row r="11" spans="1:16" s="48" customFormat="1" ht="27.95" customHeight="1">
      <c r="A11" s="144" t="s">
        <v>542</v>
      </c>
      <c r="B11" s="151">
        <v>686088.17999999993</v>
      </c>
      <c r="C11" s="151">
        <v>755167.5</v>
      </c>
      <c r="D11" s="151">
        <v>994127.2699999999</v>
      </c>
      <c r="E11" s="152">
        <v>543153.14999999991</v>
      </c>
      <c r="F11" s="151">
        <v>481892.48</v>
      </c>
      <c r="G11" s="151">
        <v>408698.14999999997</v>
      </c>
      <c r="H11" s="152">
        <v>559644.46</v>
      </c>
      <c r="I11" s="151">
        <v>337349.95</v>
      </c>
      <c r="J11" s="152">
        <v>754795.53</v>
      </c>
      <c r="K11" s="151">
        <v>440205.01</v>
      </c>
      <c r="L11" s="151">
        <v>512631.42</v>
      </c>
      <c r="M11" s="151">
        <v>716708.26</v>
      </c>
      <c r="N11" s="152">
        <v>7190461.3599999994</v>
      </c>
      <c r="O11" s="93"/>
    </row>
    <row r="12" spans="1:16" s="48" customFormat="1" ht="27.95" customHeight="1">
      <c r="A12" s="141" t="s">
        <v>543</v>
      </c>
      <c r="B12" s="149">
        <v>165962</v>
      </c>
      <c r="C12" s="149">
        <v>142644</v>
      </c>
      <c r="D12" s="149">
        <v>162458.20000000001</v>
      </c>
      <c r="E12" s="150">
        <v>165766</v>
      </c>
      <c r="F12" s="149">
        <v>145054</v>
      </c>
      <c r="G12" s="149">
        <v>122574.2</v>
      </c>
      <c r="H12" s="150">
        <v>136998</v>
      </c>
      <c r="I12" s="149">
        <v>125202</v>
      </c>
      <c r="J12" s="150">
        <v>119905</v>
      </c>
      <c r="K12" s="149">
        <v>130589</v>
      </c>
      <c r="L12" s="149">
        <v>132663</v>
      </c>
      <c r="M12" s="149">
        <v>175393</v>
      </c>
      <c r="N12" s="150">
        <v>1725208.4</v>
      </c>
      <c r="O12" s="93"/>
    </row>
    <row r="13" spans="1:16" s="48" customFormat="1" ht="27.95" customHeight="1">
      <c r="A13" s="144" t="s">
        <v>544</v>
      </c>
      <c r="B13" s="151">
        <v>130519</v>
      </c>
      <c r="C13" s="151">
        <v>91284</v>
      </c>
      <c r="D13" s="151">
        <v>189983</v>
      </c>
      <c r="E13" s="152">
        <v>166184</v>
      </c>
      <c r="F13" s="151">
        <v>246876</v>
      </c>
      <c r="G13" s="151">
        <v>141860</v>
      </c>
      <c r="H13" s="152">
        <v>133980</v>
      </c>
      <c r="I13" s="151">
        <v>160517</v>
      </c>
      <c r="J13" s="152">
        <v>209011</v>
      </c>
      <c r="K13" s="151">
        <v>168803</v>
      </c>
      <c r="L13" s="151">
        <v>193396</v>
      </c>
      <c r="M13" s="151">
        <v>195419</v>
      </c>
      <c r="N13" s="152">
        <v>2027832</v>
      </c>
      <c r="O13" s="93"/>
    </row>
    <row r="14" spans="1:16" s="48" customFormat="1" ht="27.95" customHeight="1">
      <c r="A14" s="141" t="s">
        <v>545</v>
      </c>
      <c r="B14" s="149">
        <v>186788</v>
      </c>
      <c r="C14" s="149">
        <v>133233</v>
      </c>
      <c r="D14" s="149">
        <v>170624</v>
      </c>
      <c r="E14" s="150">
        <v>130393</v>
      </c>
      <c r="F14" s="149">
        <v>221426</v>
      </c>
      <c r="G14" s="149">
        <v>281522</v>
      </c>
      <c r="H14" s="150">
        <v>192675</v>
      </c>
      <c r="I14" s="149">
        <v>312861</v>
      </c>
      <c r="J14" s="150">
        <v>366324</v>
      </c>
      <c r="K14" s="149">
        <v>214785</v>
      </c>
      <c r="L14" s="149">
        <v>403733</v>
      </c>
      <c r="M14" s="149">
        <v>301801</v>
      </c>
      <c r="N14" s="150">
        <v>2916165</v>
      </c>
      <c r="O14" s="93"/>
    </row>
    <row r="15" spans="1:16" s="48" customFormat="1" ht="27.95" customHeight="1">
      <c r="A15" s="144" t="s">
        <v>546</v>
      </c>
      <c r="B15" s="151">
        <v>171861</v>
      </c>
      <c r="C15" s="151">
        <v>228406</v>
      </c>
      <c r="D15" s="151">
        <v>259817</v>
      </c>
      <c r="E15" s="152">
        <v>265164</v>
      </c>
      <c r="F15" s="151">
        <v>199914</v>
      </c>
      <c r="G15" s="151">
        <v>236704</v>
      </c>
      <c r="H15" s="152">
        <v>295299</v>
      </c>
      <c r="I15" s="151">
        <v>218032</v>
      </c>
      <c r="J15" s="152">
        <v>169501</v>
      </c>
      <c r="K15" s="151">
        <v>213079</v>
      </c>
      <c r="L15" s="151">
        <v>180692</v>
      </c>
      <c r="M15" s="151">
        <v>328056</v>
      </c>
      <c r="N15" s="152">
        <v>2766525</v>
      </c>
      <c r="O15" s="93"/>
    </row>
    <row r="16" spans="1:16" s="48" customFormat="1" ht="23.25" customHeight="1">
      <c r="A16" s="141"/>
      <c r="B16" s="149"/>
      <c r="C16" s="149"/>
      <c r="D16" s="149"/>
      <c r="E16" s="150"/>
      <c r="F16" s="149"/>
      <c r="G16" s="149"/>
      <c r="H16" s="150"/>
      <c r="I16" s="149"/>
      <c r="J16" s="150"/>
      <c r="K16" s="149"/>
      <c r="L16" s="149"/>
      <c r="M16" s="149"/>
      <c r="N16" s="150"/>
      <c r="O16" s="93"/>
    </row>
    <row r="17" spans="1:15" s="48" customFormat="1" ht="37.5" customHeight="1">
      <c r="A17" s="187" t="s">
        <v>318</v>
      </c>
      <c r="B17" s="183">
        <f>SUM(C17:N17)</f>
        <v>119404845.34</v>
      </c>
      <c r="C17" s="183">
        <f t="shared" ref="C17:N17" si="1">SUM(C19:C25)</f>
        <v>5015664.5</v>
      </c>
      <c r="D17" s="183">
        <f t="shared" si="1"/>
        <v>5729345.4700000007</v>
      </c>
      <c r="E17" s="184">
        <f t="shared" si="1"/>
        <v>4605036.1500000004</v>
      </c>
      <c r="F17" s="183">
        <f t="shared" si="1"/>
        <v>4976938.4800000004</v>
      </c>
      <c r="G17" s="183">
        <f t="shared" si="1"/>
        <v>4945583.3499999996</v>
      </c>
      <c r="H17" s="184">
        <f t="shared" si="1"/>
        <v>5454993.46</v>
      </c>
      <c r="I17" s="183">
        <f t="shared" si="1"/>
        <v>5367397.95</v>
      </c>
      <c r="J17" s="184">
        <f t="shared" si="1"/>
        <v>5329048.53</v>
      </c>
      <c r="K17" s="183">
        <f t="shared" si="1"/>
        <v>5504677.0099999998</v>
      </c>
      <c r="L17" s="183">
        <f t="shared" si="1"/>
        <v>4678828.42</v>
      </c>
      <c r="M17" s="183">
        <f t="shared" si="1"/>
        <v>5573991.2599999998</v>
      </c>
      <c r="N17" s="184">
        <f t="shared" si="1"/>
        <v>62223340.759999998</v>
      </c>
      <c r="O17" s="92"/>
    </row>
    <row r="18" spans="1:15" s="48" customFormat="1" ht="21.75" customHeight="1">
      <c r="A18" s="141"/>
      <c r="B18" s="149"/>
      <c r="C18" s="149"/>
      <c r="D18" s="149"/>
      <c r="E18" s="150"/>
      <c r="F18" s="149"/>
      <c r="G18" s="149"/>
      <c r="H18" s="150"/>
      <c r="I18" s="149"/>
      <c r="J18" s="150"/>
      <c r="K18" s="149"/>
      <c r="L18" s="149"/>
      <c r="M18" s="149"/>
      <c r="N18" s="150"/>
      <c r="O18" s="93"/>
    </row>
    <row r="19" spans="1:15" s="48" customFormat="1" ht="27.95" customHeight="1">
      <c r="A19" s="144" t="s">
        <v>540</v>
      </c>
      <c r="B19" s="151">
        <v>522709</v>
      </c>
      <c r="C19" s="151">
        <v>545927</v>
      </c>
      <c r="D19" s="151">
        <v>690853</v>
      </c>
      <c r="E19" s="152">
        <v>453439</v>
      </c>
      <c r="F19" s="151">
        <v>643373</v>
      </c>
      <c r="G19" s="151">
        <v>718065</v>
      </c>
      <c r="H19" s="152">
        <v>639816</v>
      </c>
      <c r="I19" s="151">
        <v>529786</v>
      </c>
      <c r="J19" s="152">
        <v>374879</v>
      </c>
      <c r="K19" s="151">
        <v>546345</v>
      </c>
      <c r="L19" s="151">
        <v>410615</v>
      </c>
      <c r="M19" s="151">
        <v>516086</v>
      </c>
      <c r="N19" s="152">
        <v>6591893</v>
      </c>
      <c r="O19" s="93"/>
    </row>
    <row r="20" spans="1:15" s="48" customFormat="1" ht="27.95" customHeight="1">
      <c r="A20" s="141" t="s">
        <v>541</v>
      </c>
      <c r="B20" s="149">
        <v>2152407</v>
      </c>
      <c r="C20" s="149">
        <v>2120351</v>
      </c>
      <c r="D20" s="149">
        <v>2292192</v>
      </c>
      <c r="E20" s="150">
        <v>1883775</v>
      </c>
      <c r="F20" s="149">
        <v>2222543</v>
      </c>
      <c r="G20" s="149">
        <v>2029299</v>
      </c>
      <c r="H20" s="150">
        <v>2311967</v>
      </c>
      <c r="I20" s="149">
        <v>2522161</v>
      </c>
      <c r="J20" s="150">
        <v>2194334</v>
      </c>
      <c r="K20" s="149">
        <v>2536411</v>
      </c>
      <c r="L20" s="149">
        <v>1930803</v>
      </c>
      <c r="M20" s="149">
        <v>2180795</v>
      </c>
      <c r="N20" s="150">
        <v>26377038</v>
      </c>
      <c r="O20" s="93"/>
    </row>
    <row r="21" spans="1:15" s="48" customFormat="1" ht="27.95" customHeight="1">
      <c r="A21" s="144" t="s">
        <v>542</v>
      </c>
      <c r="B21" s="151">
        <v>686088.17999999993</v>
      </c>
      <c r="C21" s="151">
        <v>755167.5</v>
      </c>
      <c r="D21" s="151">
        <v>994127.2699999999</v>
      </c>
      <c r="E21" s="152">
        <v>543153.14999999991</v>
      </c>
      <c r="F21" s="151">
        <v>481892.48</v>
      </c>
      <c r="G21" s="151">
        <v>408698.14999999997</v>
      </c>
      <c r="H21" s="152">
        <v>559644.46</v>
      </c>
      <c r="I21" s="151">
        <v>337349.95</v>
      </c>
      <c r="J21" s="152">
        <v>754795.53</v>
      </c>
      <c r="K21" s="151">
        <v>440205.01</v>
      </c>
      <c r="L21" s="151">
        <v>512631.42</v>
      </c>
      <c r="M21" s="151">
        <v>716708.26</v>
      </c>
      <c r="N21" s="152">
        <v>7190461.3599999994</v>
      </c>
      <c r="O21" s="93"/>
    </row>
    <row r="22" spans="1:15" s="48" customFormat="1" ht="27.95" customHeight="1">
      <c r="A22" s="141" t="s">
        <v>543</v>
      </c>
      <c r="B22" s="149">
        <v>165962</v>
      </c>
      <c r="C22" s="149">
        <v>142644</v>
      </c>
      <c r="D22" s="149">
        <v>162458.20000000001</v>
      </c>
      <c r="E22" s="150">
        <v>165766</v>
      </c>
      <c r="F22" s="149">
        <v>145054</v>
      </c>
      <c r="G22" s="149">
        <v>122574.2</v>
      </c>
      <c r="H22" s="150">
        <v>136998</v>
      </c>
      <c r="I22" s="149">
        <v>125202</v>
      </c>
      <c r="J22" s="150">
        <v>119905</v>
      </c>
      <c r="K22" s="149">
        <v>130589</v>
      </c>
      <c r="L22" s="149">
        <v>132663</v>
      </c>
      <c r="M22" s="149">
        <v>175393</v>
      </c>
      <c r="N22" s="150">
        <v>1725208.4</v>
      </c>
      <c r="O22" s="93"/>
    </row>
    <row r="23" spans="1:15" s="48" customFormat="1" ht="27.95" customHeight="1">
      <c r="A23" s="144" t="s">
        <v>544</v>
      </c>
      <c r="B23" s="151">
        <v>1156021</v>
      </c>
      <c r="C23" s="151">
        <v>1089936</v>
      </c>
      <c r="D23" s="151">
        <v>1159274</v>
      </c>
      <c r="E23" s="152">
        <v>1163346</v>
      </c>
      <c r="F23" s="151">
        <v>1062736</v>
      </c>
      <c r="G23" s="151">
        <v>1148721</v>
      </c>
      <c r="H23" s="152">
        <v>1318594</v>
      </c>
      <c r="I23" s="151">
        <v>1322006</v>
      </c>
      <c r="J23" s="152">
        <v>1349310</v>
      </c>
      <c r="K23" s="151">
        <v>1423263</v>
      </c>
      <c r="L23" s="151">
        <v>1107691</v>
      </c>
      <c r="M23" s="151">
        <v>1355152</v>
      </c>
      <c r="N23" s="152">
        <v>14656050</v>
      </c>
      <c r="O23" s="93"/>
    </row>
    <row r="24" spans="1:15" s="48" customFormat="1" ht="27.95" customHeight="1">
      <c r="A24" s="141" t="s">
        <v>545</v>
      </c>
      <c r="B24" s="149">
        <v>186788</v>
      </c>
      <c r="C24" s="149">
        <v>133233</v>
      </c>
      <c r="D24" s="149">
        <v>170624</v>
      </c>
      <c r="E24" s="150">
        <v>130393</v>
      </c>
      <c r="F24" s="149">
        <v>221426</v>
      </c>
      <c r="G24" s="149">
        <v>281522</v>
      </c>
      <c r="H24" s="150">
        <v>192675</v>
      </c>
      <c r="I24" s="149">
        <v>312861</v>
      </c>
      <c r="J24" s="150">
        <v>366324</v>
      </c>
      <c r="K24" s="149">
        <v>214785</v>
      </c>
      <c r="L24" s="149">
        <v>403733</v>
      </c>
      <c r="M24" s="149">
        <v>301801</v>
      </c>
      <c r="N24" s="150">
        <v>2916165</v>
      </c>
      <c r="O24" s="93"/>
    </row>
    <row r="25" spans="1:15" s="48" customFormat="1" ht="27.95" customHeight="1">
      <c r="A25" s="144" t="s">
        <v>546</v>
      </c>
      <c r="B25" s="151">
        <v>171861</v>
      </c>
      <c r="C25" s="151">
        <v>228406</v>
      </c>
      <c r="D25" s="151">
        <v>259817</v>
      </c>
      <c r="E25" s="152">
        <v>265164</v>
      </c>
      <c r="F25" s="151">
        <v>199914</v>
      </c>
      <c r="G25" s="151">
        <v>236704</v>
      </c>
      <c r="H25" s="152">
        <v>295299</v>
      </c>
      <c r="I25" s="151">
        <v>218032</v>
      </c>
      <c r="J25" s="152">
        <v>169501</v>
      </c>
      <c r="K25" s="151">
        <v>213079</v>
      </c>
      <c r="L25" s="151">
        <v>180692</v>
      </c>
      <c r="M25" s="151">
        <v>328056</v>
      </c>
      <c r="N25" s="152">
        <v>2766525</v>
      </c>
      <c r="O25" s="93"/>
    </row>
    <row r="26" spans="1:15" s="48" customFormat="1" ht="12.75" customHeight="1">
      <c r="A26" s="393"/>
      <c r="B26" s="394"/>
      <c r="C26" s="588"/>
      <c r="D26" s="588"/>
      <c r="E26" s="395"/>
      <c r="F26" s="394"/>
      <c r="G26" s="394"/>
      <c r="H26" s="395"/>
      <c r="I26" s="394"/>
      <c r="J26" s="395"/>
      <c r="K26" s="394"/>
      <c r="L26" s="588"/>
      <c r="M26" s="588"/>
      <c r="N26" s="395"/>
      <c r="O26" s="94"/>
    </row>
  </sheetData>
  <mergeCells count="6">
    <mergeCell ref="A2:N3"/>
    <mergeCell ref="B4:B5"/>
    <mergeCell ref="A4:A5"/>
    <mergeCell ref="C4:N4"/>
    <mergeCell ref="C26:D26"/>
    <mergeCell ref="L26:M26"/>
  </mergeCells>
  <hyperlinks>
    <hyperlink ref="P7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60" orientation="landscape" r:id="rId1"/>
  <headerFooter>
    <oddFooter xml:space="preserve">&amp;L&amp;"Arial,Normal"&amp;9INSTITUTO NACIONAL DE ESTADÍSTICA Y CENSOS (INEC), ESTADÍSTICAS DE TRANSPORTE 2013&amp;"Courier,Normal"&amp;12
&amp;"Arial,Normal"&amp;8* Entidades Portuarias.&amp;"Courier,Normal"&amp;12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tabColor rgb="FF92D050"/>
  </sheetPr>
  <dimension ref="A1:H85"/>
  <sheetViews>
    <sheetView showGridLines="0" view="pageBreakPreview" zoomScale="70" zoomScaleNormal="85" zoomScaleSheetLayoutView="70" zoomScalePageLayoutView="70" workbookViewId="0">
      <selection activeCell="C4" sqref="C4:G5"/>
    </sheetView>
  </sheetViews>
  <sheetFormatPr baseColWidth="10" defaultColWidth="9.77734375" defaultRowHeight="15.75"/>
  <cols>
    <col min="1" max="1" width="22.88671875" style="1" customWidth="1"/>
    <col min="2" max="2" width="22.21875" style="1" customWidth="1"/>
    <col min="3" max="3" width="22.77734375" style="1" customWidth="1"/>
    <col min="4" max="4" width="21.5546875" style="1" customWidth="1"/>
    <col min="5" max="6" width="21.109375" style="1" customWidth="1"/>
    <col min="7" max="7" width="17.33203125" customWidth="1"/>
  </cols>
  <sheetData>
    <row r="1" spans="1:8" ht="92.25" customHeight="1"/>
    <row r="2" spans="1:8" ht="32.1" customHeight="1">
      <c r="A2" s="495" t="s">
        <v>612</v>
      </c>
      <c r="B2" s="495"/>
      <c r="C2" s="495"/>
      <c r="D2" s="495"/>
      <c r="E2" s="495"/>
      <c r="F2" s="495"/>
      <c r="G2" s="63"/>
    </row>
    <row r="3" spans="1:8" ht="32.1" customHeight="1" thickBot="1">
      <c r="A3" s="495"/>
      <c r="B3" s="495"/>
      <c r="C3" s="495"/>
      <c r="D3" s="495"/>
      <c r="E3" s="495"/>
      <c r="F3" s="495"/>
      <c r="G3" s="63"/>
    </row>
    <row r="4" spans="1:8" s="1" customFormat="1" ht="32.1" customHeight="1" thickTop="1" thickBot="1">
      <c r="A4" s="497" t="s">
        <v>42</v>
      </c>
      <c r="B4" s="493" t="s">
        <v>1</v>
      </c>
      <c r="C4" s="493" t="s">
        <v>2</v>
      </c>
      <c r="D4" s="493"/>
      <c r="E4" s="493"/>
      <c r="F4" s="494"/>
      <c r="G4" s="63"/>
    </row>
    <row r="5" spans="1:8" ht="32.1" customHeight="1" thickTop="1" thickBot="1">
      <c r="A5" s="498"/>
      <c r="B5" s="493"/>
      <c r="C5" s="244" t="s">
        <v>3</v>
      </c>
      <c r="D5" s="244" t="s">
        <v>4</v>
      </c>
      <c r="E5" s="244" t="s">
        <v>5</v>
      </c>
      <c r="F5" s="245" t="s">
        <v>423</v>
      </c>
      <c r="G5" s="119"/>
    </row>
    <row r="6" spans="1:8" ht="27.95" customHeight="1" thickTop="1">
      <c r="A6" s="5"/>
      <c r="B6" s="270"/>
      <c r="C6" s="270"/>
      <c r="D6" s="270"/>
      <c r="E6" s="270"/>
      <c r="F6" s="4"/>
      <c r="G6" s="119"/>
    </row>
    <row r="7" spans="1:8" ht="27.95" customHeight="1">
      <c r="A7" s="158" t="s">
        <v>1</v>
      </c>
      <c r="B7" s="159">
        <v>1717886</v>
      </c>
      <c r="C7" s="159">
        <v>1633693</v>
      </c>
      <c r="D7" s="159">
        <v>56703</v>
      </c>
      <c r="E7" s="159">
        <v>21003</v>
      </c>
      <c r="F7" s="159">
        <v>6487</v>
      </c>
      <c r="G7" s="63"/>
    </row>
    <row r="8" spans="1:8" ht="27.95" customHeight="1">
      <c r="A8" s="483" t="s">
        <v>427</v>
      </c>
      <c r="B8" s="206">
        <v>536781</v>
      </c>
      <c r="C8" s="206">
        <v>521156</v>
      </c>
      <c r="D8" s="206">
        <v>11000</v>
      </c>
      <c r="E8" s="206">
        <v>3442</v>
      </c>
      <c r="F8" s="161">
        <v>1183</v>
      </c>
      <c r="G8" s="63"/>
      <c r="H8" s="64" t="s">
        <v>354</v>
      </c>
    </row>
    <row r="9" spans="1:8" ht="27.95" customHeight="1">
      <c r="A9" s="486">
        <v>2004</v>
      </c>
      <c r="B9" s="204">
        <v>47537</v>
      </c>
      <c r="C9" s="204">
        <v>45051</v>
      </c>
      <c r="D9" s="204">
        <v>1778</v>
      </c>
      <c r="E9" s="204">
        <v>483</v>
      </c>
      <c r="F9" s="164">
        <v>225</v>
      </c>
      <c r="G9" s="63"/>
    </row>
    <row r="10" spans="1:8" ht="27.95" customHeight="1">
      <c r="A10" s="484">
        <v>2005</v>
      </c>
      <c r="B10" s="206">
        <v>65351</v>
      </c>
      <c r="C10" s="206">
        <v>61323</v>
      </c>
      <c r="D10" s="206">
        <v>2939</v>
      </c>
      <c r="E10" s="206">
        <v>824</v>
      </c>
      <c r="F10" s="161">
        <v>265</v>
      </c>
      <c r="G10" s="63"/>
    </row>
    <row r="11" spans="1:8" ht="27.95" customHeight="1">
      <c r="A11" s="485">
        <v>2006</v>
      </c>
      <c r="B11" s="204">
        <v>83230</v>
      </c>
      <c r="C11" s="204">
        <v>79319</v>
      </c>
      <c r="D11" s="204">
        <v>2531</v>
      </c>
      <c r="E11" s="204">
        <v>1009</v>
      </c>
      <c r="F11" s="164">
        <v>371</v>
      </c>
      <c r="G11" s="63"/>
    </row>
    <row r="12" spans="1:8" ht="27.95" customHeight="1">
      <c r="A12" s="484">
        <v>2007</v>
      </c>
      <c r="B12" s="206">
        <v>91940</v>
      </c>
      <c r="C12" s="206">
        <v>87917</v>
      </c>
      <c r="D12" s="206">
        <v>2713</v>
      </c>
      <c r="E12" s="206">
        <v>886</v>
      </c>
      <c r="F12" s="161">
        <v>424</v>
      </c>
      <c r="G12" s="63"/>
    </row>
    <row r="13" spans="1:8" ht="27.95" customHeight="1">
      <c r="A13" s="485">
        <v>2008</v>
      </c>
      <c r="B13" s="204">
        <v>96118</v>
      </c>
      <c r="C13" s="204">
        <v>90661</v>
      </c>
      <c r="D13" s="204">
        <v>3156</v>
      </c>
      <c r="E13" s="204">
        <v>1878</v>
      </c>
      <c r="F13" s="164">
        <v>423</v>
      </c>
      <c r="G13" s="63"/>
    </row>
    <row r="14" spans="1:8" ht="27.95" customHeight="1">
      <c r="A14" s="484">
        <v>2009</v>
      </c>
      <c r="B14" s="206">
        <v>118361</v>
      </c>
      <c r="C14" s="206">
        <v>108327</v>
      </c>
      <c r="D14" s="206">
        <v>5379</v>
      </c>
      <c r="E14" s="206">
        <v>4068</v>
      </c>
      <c r="F14" s="161">
        <v>587</v>
      </c>
      <c r="G14" s="63"/>
    </row>
    <row r="15" spans="1:8" ht="27.95" customHeight="1">
      <c r="A15" s="485">
        <v>2010</v>
      </c>
      <c r="B15" s="204">
        <v>116248</v>
      </c>
      <c r="C15" s="204">
        <v>109313</v>
      </c>
      <c r="D15" s="204">
        <v>4656</v>
      </c>
      <c r="E15" s="204">
        <v>1772</v>
      </c>
      <c r="F15" s="164">
        <v>507</v>
      </c>
      <c r="G15" s="63"/>
    </row>
    <row r="16" spans="1:8" ht="27.95" customHeight="1">
      <c r="A16" s="484">
        <v>2011</v>
      </c>
      <c r="B16" s="161">
        <v>161182</v>
      </c>
      <c r="C16" s="161">
        <v>150045</v>
      </c>
      <c r="D16" s="161">
        <v>7560</v>
      </c>
      <c r="E16" s="161">
        <v>2677</v>
      </c>
      <c r="F16" s="161">
        <v>900</v>
      </c>
      <c r="G16" s="63"/>
    </row>
    <row r="17" spans="1:7" ht="27.95" customHeight="1">
      <c r="A17" s="485">
        <v>2012</v>
      </c>
      <c r="B17" s="163">
        <v>174562</v>
      </c>
      <c r="C17" s="163">
        <v>165739</v>
      </c>
      <c r="D17" s="163">
        <v>5423</v>
      </c>
      <c r="E17" s="163">
        <v>2297</v>
      </c>
      <c r="F17" s="164">
        <v>1103</v>
      </c>
      <c r="G17" s="63"/>
    </row>
    <row r="18" spans="1:7" ht="27.95" customHeight="1">
      <c r="A18" s="484">
        <v>2013</v>
      </c>
      <c r="B18" s="161">
        <v>176156</v>
      </c>
      <c r="C18" s="161">
        <v>166976</v>
      </c>
      <c r="D18" s="161">
        <v>7320</v>
      </c>
      <c r="E18" s="161">
        <v>1436</v>
      </c>
      <c r="F18" s="161">
        <v>424</v>
      </c>
      <c r="G18" s="63"/>
    </row>
    <row r="19" spans="1:7" ht="27.95" customHeight="1">
      <c r="A19" s="485">
        <v>2014</v>
      </c>
      <c r="B19" s="163">
        <v>50420</v>
      </c>
      <c r="C19" s="163">
        <v>47866</v>
      </c>
      <c r="D19" s="163">
        <v>2248</v>
      </c>
      <c r="E19" s="163">
        <v>231</v>
      </c>
      <c r="F19" s="164">
        <v>75</v>
      </c>
      <c r="G19" s="63"/>
    </row>
    <row r="20" spans="1:7" ht="27.95" customHeight="1">
      <c r="A20" s="165"/>
      <c r="B20" s="370"/>
      <c r="C20" s="370"/>
      <c r="D20" s="370"/>
      <c r="E20" s="370"/>
      <c r="F20" s="160"/>
      <c r="G20" s="63"/>
    </row>
    <row r="21" spans="1:7" ht="15">
      <c r="A21" s="63"/>
      <c r="B21" s="63"/>
      <c r="C21" s="63"/>
      <c r="D21" s="63"/>
      <c r="E21" s="63"/>
      <c r="F21" s="63"/>
      <c r="G21" s="63"/>
    </row>
    <row r="22" spans="1:7" ht="15">
      <c r="A22" s="63"/>
      <c r="B22" s="63"/>
      <c r="C22" s="63"/>
      <c r="D22" s="63"/>
      <c r="E22" s="63"/>
      <c r="F22" s="63"/>
      <c r="G22" s="63"/>
    </row>
    <row r="23" spans="1:7" ht="15">
      <c r="A23" s="63"/>
      <c r="B23" s="63"/>
      <c r="C23" s="63"/>
      <c r="D23" s="63"/>
      <c r="E23" s="63"/>
      <c r="F23" s="63"/>
      <c r="G23" s="63"/>
    </row>
    <row r="24" spans="1:7" ht="15">
      <c r="A24" s="63"/>
      <c r="B24" s="63"/>
      <c r="C24" s="63"/>
      <c r="D24" s="63"/>
      <c r="E24" s="63"/>
      <c r="F24" s="63"/>
      <c r="G24" s="63"/>
    </row>
    <row r="25" spans="1:7" ht="15">
      <c r="A25" s="63"/>
      <c r="B25" s="63"/>
      <c r="C25" s="63"/>
      <c r="D25" s="63"/>
      <c r="E25" s="63"/>
      <c r="F25" s="63"/>
      <c r="G25" s="63"/>
    </row>
    <row r="26" spans="1:7" ht="15">
      <c r="A26" s="63"/>
      <c r="B26" s="63"/>
      <c r="C26" s="63"/>
      <c r="D26" s="63"/>
      <c r="E26" s="63"/>
      <c r="F26" s="63"/>
      <c r="G26" s="63"/>
    </row>
    <row r="27" spans="1:7" ht="15">
      <c r="A27" s="63"/>
      <c r="B27" s="63"/>
      <c r="C27" s="63"/>
      <c r="D27" s="63"/>
      <c r="E27" s="63"/>
      <c r="F27" s="63"/>
      <c r="G27" s="63"/>
    </row>
    <row r="28" spans="1:7" ht="15">
      <c r="A28" s="63"/>
      <c r="B28" s="63"/>
      <c r="C28" s="63"/>
      <c r="D28" s="63"/>
      <c r="E28" s="63"/>
      <c r="F28" s="63"/>
      <c r="G28" s="63"/>
    </row>
    <row r="29" spans="1:7" ht="15">
      <c r="A29" s="63"/>
      <c r="B29" s="63"/>
      <c r="C29" s="63"/>
      <c r="D29" s="63"/>
      <c r="E29" s="63"/>
      <c r="F29" s="63"/>
      <c r="G29" s="63"/>
    </row>
    <row r="30" spans="1:7" ht="15">
      <c r="A30" s="63"/>
      <c r="B30" s="63"/>
      <c r="C30" s="63"/>
      <c r="D30" s="63"/>
      <c r="E30" s="63"/>
      <c r="F30" s="63"/>
      <c r="G30" s="63"/>
    </row>
    <row r="31" spans="1:7" ht="15">
      <c r="A31" s="63"/>
      <c r="B31" s="63"/>
      <c r="C31" s="63"/>
      <c r="D31" s="63"/>
      <c r="E31" s="63"/>
      <c r="F31" s="63"/>
      <c r="G31" s="63"/>
    </row>
    <row r="32" spans="1:7" ht="15">
      <c r="A32" s="63"/>
      <c r="B32" s="63"/>
      <c r="C32" s="63"/>
      <c r="D32" s="63"/>
      <c r="E32" s="63"/>
      <c r="F32" s="63"/>
      <c r="G32" s="63"/>
    </row>
    <row r="33" spans="1:7" ht="15">
      <c r="A33" s="63"/>
      <c r="B33" s="63"/>
      <c r="C33" s="63"/>
      <c r="D33" s="63"/>
      <c r="E33" s="63"/>
      <c r="F33" s="63"/>
      <c r="G33" s="63"/>
    </row>
    <row r="34" spans="1:7" ht="15">
      <c r="A34" s="63"/>
      <c r="B34" s="63"/>
      <c r="C34" s="63"/>
      <c r="D34" s="63"/>
      <c r="E34" s="63"/>
      <c r="F34" s="63"/>
      <c r="G34" s="63"/>
    </row>
    <row r="35" spans="1:7" ht="15">
      <c r="A35" s="63"/>
      <c r="B35" s="63"/>
      <c r="C35" s="63"/>
      <c r="D35" s="63"/>
      <c r="E35" s="63"/>
      <c r="F35" s="63"/>
      <c r="G35" s="63"/>
    </row>
    <row r="36" spans="1:7" ht="15">
      <c r="A36" s="63"/>
      <c r="B36" s="63"/>
      <c r="C36" s="63"/>
      <c r="D36" s="63"/>
      <c r="E36" s="63"/>
      <c r="F36" s="63"/>
      <c r="G36" s="63"/>
    </row>
    <row r="37" spans="1:7" ht="15">
      <c r="A37" s="63"/>
      <c r="B37" s="63"/>
      <c r="C37" s="63"/>
      <c r="D37" s="63"/>
      <c r="E37" s="63"/>
      <c r="F37" s="63"/>
      <c r="G37" s="63"/>
    </row>
    <row r="38" spans="1:7" ht="15">
      <c r="A38" s="63"/>
      <c r="B38" s="63"/>
      <c r="C38" s="63"/>
      <c r="D38" s="63"/>
      <c r="E38" s="63"/>
      <c r="F38" s="63"/>
      <c r="G38" s="63"/>
    </row>
    <row r="39" spans="1:7" ht="15">
      <c r="A39" s="63"/>
      <c r="B39" s="63"/>
      <c r="C39" s="63"/>
      <c r="D39" s="63"/>
      <c r="E39" s="63"/>
      <c r="F39" s="63"/>
      <c r="G39" s="63"/>
    </row>
    <row r="40" spans="1:7" ht="15">
      <c r="A40" s="63"/>
      <c r="B40" s="63"/>
      <c r="C40" s="63"/>
      <c r="D40" s="63"/>
      <c r="E40" s="63"/>
      <c r="F40" s="63"/>
      <c r="G40" s="63"/>
    </row>
    <row r="41" spans="1:7" ht="15">
      <c r="A41" s="63"/>
      <c r="B41" s="63"/>
      <c r="C41" s="63"/>
      <c r="D41" s="63"/>
      <c r="E41" s="63"/>
      <c r="F41" s="63"/>
      <c r="G41" s="63"/>
    </row>
    <row r="42" spans="1:7" ht="15">
      <c r="A42" s="63"/>
      <c r="B42" s="63"/>
      <c r="C42" s="63"/>
      <c r="D42" s="63"/>
      <c r="E42" s="63"/>
      <c r="F42" s="63"/>
      <c r="G42" s="63"/>
    </row>
    <row r="43" spans="1:7" ht="15">
      <c r="A43" s="63"/>
      <c r="B43" s="63"/>
      <c r="C43" s="63"/>
      <c r="D43" s="63"/>
      <c r="E43" s="63"/>
      <c r="F43" s="63"/>
      <c r="G43" s="63"/>
    </row>
    <row r="44" spans="1:7" ht="15">
      <c r="A44" s="63"/>
      <c r="B44" s="63"/>
      <c r="C44" s="63"/>
      <c r="D44" s="63"/>
      <c r="E44" s="63"/>
      <c r="F44" s="63"/>
      <c r="G44" s="63"/>
    </row>
    <row r="45" spans="1:7" ht="15">
      <c r="A45" s="63"/>
      <c r="B45" s="63"/>
      <c r="C45" s="63"/>
      <c r="D45" s="63"/>
      <c r="E45" s="63"/>
      <c r="F45" s="63"/>
      <c r="G45" s="63"/>
    </row>
    <row r="46" spans="1:7" ht="15">
      <c r="A46" s="63"/>
      <c r="B46" s="63"/>
      <c r="C46" s="63"/>
      <c r="D46" s="63"/>
      <c r="E46" s="63"/>
      <c r="F46" s="63"/>
      <c r="G46" s="63"/>
    </row>
    <row r="47" spans="1:7" ht="15">
      <c r="A47" s="63"/>
      <c r="B47" s="63"/>
      <c r="C47" s="63"/>
      <c r="D47" s="63"/>
      <c r="E47" s="63"/>
      <c r="F47" s="63"/>
      <c r="G47" s="63"/>
    </row>
    <row r="48" spans="1:7" ht="15">
      <c r="A48" s="63"/>
      <c r="B48" s="63"/>
      <c r="C48" s="63"/>
      <c r="D48" s="63"/>
      <c r="E48" s="63"/>
      <c r="F48" s="63"/>
      <c r="G48" s="63"/>
    </row>
    <row r="49" spans="1:7" ht="15">
      <c r="A49" s="63"/>
      <c r="B49" s="63"/>
      <c r="C49" s="63"/>
      <c r="D49" s="63"/>
      <c r="E49" s="63"/>
      <c r="F49" s="63"/>
      <c r="G49" s="63"/>
    </row>
    <row r="50" spans="1:7" ht="15">
      <c r="A50" s="63"/>
      <c r="B50" s="63"/>
      <c r="C50" s="63"/>
      <c r="D50" s="63"/>
      <c r="E50" s="63"/>
      <c r="F50" s="63"/>
      <c r="G50" s="63"/>
    </row>
    <row r="51" spans="1:7" ht="15">
      <c r="A51" s="63"/>
      <c r="B51" s="63"/>
      <c r="C51" s="63"/>
      <c r="D51" s="63"/>
      <c r="E51" s="63"/>
      <c r="F51" s="63"/>
      <c r="G51" s="63"/>
    </row>
    <row r="52" spans="1:7" ht="15">
      <c r="A52" s="63"/>
      <c r="B52" s="63"/>
      <c r="C52" s="63"/>
      <c r="D52" s="63"/>
      <c r="E52" s="63"/>
      <c r="F52" s="63"/>
      <c r="G52" s="63"/>
    </row>
    <row r="53" spans="1:7" ht="15">
      <c r="A53" s="63"/>
      <c r="B53" s="63"/>
      <c r="C53" s="63"/>
      <c r="D53" s="63"/>
      <c r="E53" s="63"/>
      <c r="F53" s="63"/>
      <c r="G53" s="63"/>
    </row>
    <row r="54" spans="1:7" ht="15">
      <c r="A54" s="63"/>
      <c r="B54" s="63"/>
      <c r="C54" s="63"/>
      <c r="D54" s="63"/>
      <c r="E54" s="63"/>
      <c r="F54" s="63"/>
      <c r="G54" s="63"/>
    </row>
    <row r="55" spans="1:7" ht="15">
      <c r="A55" s="63"/>
      <c r="B55" s="63"/>
      <c r="C55" s="63"/>
      <c r="D55" s="63"/>
      <c r="E55" s="63"/>
      <c r="F55" s="63"/>
      <c r="G55" s="63"/>
    </row>
    <row r="56" spans="1:7" ht="15">
      <c r="A56" s="63"/>
      <c r="B56" s="63"/>
      <c r="C56" s="63"/>
      <c r="D56" s="63"/>
      <c r="E56" s="63"/>
      <c r="F56" s="63"/>
      <c r="G56" s="63"/>
    </row>
    <row r="57" spans="1:7" ht="15">
      <c r="A57" s="63"/>
      <c r="B57" s="63"/>
      <c r="C57" s="63"/>
      <c r="D57" s="63"/>
      <c r="E57" s="63"/>
      <c r="F57" s="63"/>
      <c r="G57" s="63"/>
    </row>
    <row r="58" spans="1:7" ht="15">
      <c r="A58" s="63"/>
      <c r="B58" s="63"/>
      <c r="C58" s="63"/>
      <c r="D58" s="63"/>
      <c r="E58" s="63"/>
      <c r="F58" s="63"/>
      <c r="G58" s="63"/>
    </row>
    <row r="59" spans="1:7" ht="15">
      <c r="A59" s="63"/>
      <c r="B59" s="63"/>
      <c r="C59" s="63"/>
      <c r="D59" s="63"/>
      <c r="E59" s="63"/>
      <c r="F59" s="63"/>
      <c r="G59" s="63"/>
    </row>
    <row r="60" spans="1:7" ht="15">
      <c r="A60" s="63"/>
      <c r="B60" s="63"/>
      <c r="C60" s="63"/>
      <c r="D60" s="63"/>
      <c r="E60" s="63"/>
      <c r="F60" s="63"/>
      <c r="G60" s="63"/>
    </row>
    <row r="61" spans="1:7" ht="15">
      <c r="A61" s="63"/>
      <c r="B61" s="63"/>
      <c r="C61" s="63"/>
      <c r="D61" s="63"/>
      <c r="E61" s="63"/>
      <c r="F61" s="63"/>
      <c r="G61" s="63"/>
    </row>
    <row r="62" spans="1:7" ht="15">
      <c r="A62" s="63"/>
      <c r="B62" s="63"/>
      <c r="C62" s="63"/>
      <c r="D62" s="63"/>
      <c r="E62" s="63"/>
      <c r="F62" s="63"/>
      <c r="G62" s="63"/>
    </row>
    <row r="63" spans="1:7" ht="15">
      <c r="A63" s="63"/>
      <c r="B63" s="63"/>
      <c r="C63" s="63"/>
      <c r="D63" s="63"/>
      <c r="E63" s="63"/>
      <c r="F63" s="63"/>
      <c r="G63" s="63"/>
    </row>
    <row r="64" spans="1:7" ht="15">
      <c r="A64" s="63"/>
      <c r="B64" s="63"/>
      <c r="C64" s="63"/>
      <c r="D64" s="63"/>
      <c r="E64" s="63"/>
      <c r="F64" s="63"/>
      <c r="G64" s="63"/>
    </row>
    <row r="65" spans="1:7" ht="15">
      <c r="A65" s="63"/>
      <c r="B65" s="63"/>
      <c r="C65" s="63"/>
      <c r="D65" s="63"/>
      <c r="E65" s="63"/>
      <c r="F65" s="63"/>
      <c r="G65" s="63"/>
    </row>
    <row r="66" spans="1:7" ht="15">
      <c r="A66" s="63"/>
      <c r="B66" s="63"/>
      <c r="C66" s="63"/>
      <c r="D66" s="63"/>
      <c r="E66" s="63"/>
      <c r="F66" s="63"/>
      <c r="G66" s="63"/>
    </row>
    <row r="67" spans="1:7" ht="15">
      <c r="A67" s="63"/>
      <c r="B67" s="63"/>
      <c r="C67" s="63"/>
      <c r="D67" s="63"/>
      <c r="E67" s="63"/>
      <c r="F67" s="63"/>
      <c r="G67" s="63"/>
    </row>
    <row r="68" spans="1:7" ht="15">
      <c r="A68" s="63"/>
      <c r="B68" s="63"/>
      <c r="C68" s="63"/>
      <c r="D68" s="63"/>
      <c r="E68" s="63"/>
      <c r="F68" s="63"/>
      <c r="G68" s="63"/>
    </row>
    <row r="69" spans="1:7" ht="15">
      <c r="A69" s="63"/>
      <c r="B69" s="63"/>
      <c r="C69" s="63"/>
      <c r="D69" s="63"/>
      <c r="E69" s="63"/>
      <c r="F69" s="63"/>
      <c r="G69" s="63"/>
    </row>
    <row r="70" spans="1:7" ht="15">
      <c r="A70" s="63"/>
      <c r="B70" s="63"/>
      <c r="C70" s="63"/>
      <c r="D70" s="63"/>
      <c r="E70" s="63"/>
      <c r="F70" s="63"/>
      <c r="G70" s="63"/>
    </row>
    <row r="71" spans="1:7" ht="15">
      <c r="A71" s="63"/>
      <c r="B71" s="63"/>
      <c r="C71" s="63"/>
      <c r="D71" s="63"/>
      <c r="E71" s="63"/>
      <c r="F71" s="63"/>
      <c r="G71" s="63"/>
    </row>
    <row r="72" spans="1:7" ht="15">
      <c r="A72" s="63"/>
      <c r="B72" s="63"/>
      <c r="C72" s="63"/>
      <c r="D72" s="63"/>
      <c r="E72" s="63"/>
      <c r="F72" s="63"/>
      <c r="G72" s="63"/>
    </row>
    <row r="73" spans="1:7" ht="15">
      <c r="A73" s="63"/>
      <c r="B73" s="63"/>
      <c r="C73" s="63"/>
      <c r="D73" s="63"/>
      <c r="E73" s="63"/>
      <c r="F73" s="63"/>
      <c r="G73" s="63"/>
    </row>
    <row r="74" spans="1:7" ht="15">
      <c r="A74" s="63"/>
      <c r="B74" s="63"/>
      <c r="C74" s="63"/>
      <c r="D74" s="63"/>
      <c r="E74" s="63"/>
      <c r="F74" s="63"/>
      <c r="G74" s="63"/>
    </row>
    <row r="75" spans="1:7" ht="15">
      <c r="A75" s="63"/>
      <c r="B75" s="63"/>
      <c r="C75" s="63"/>
      <c r="D75" s="63"/>
      <c r="E75" s="63"/>
      <c r="F75" s="63"/>
      <c r="G75" s="63"/>
    </row>
    <row r="76" spans="1:7" ht="15">
      <c r="A76" s="63"/>
      <c r="B76" s="63"/>
      <c r="C76" s="63"/>
      <c r="D76" s="63"/>
      <c r="E76" s="63"/>
      <c r="F76" s="63"/>
      <c r="G76" s="63"/>
    </row>
    <row r="77" spans="1:7" ht="15">
      <c r="A77" s="63"/>
      <c r="B77" s="63"/>
      <c r="C77" s="63"/>
      <c r="D77" s="63"/>
      <c r="E77" s="63"/>
      <c r="F77" s="63"/>
      <c r="G77" s="63"/>
    </row>
    <row r="78" spans="1:7" ht="15">
      <c r="A78" s="63"/>
      <c r="B78" s="63"/>
      <c r="C78" s="63"/>
      <c r="D78" s="63"/>
      <c r="E78" s="63"/>
      <c r="F78" s="63"/>
      <c r="G78" s="63"/>
    </row>
    <row r="79" spans="1:7" ht="15">
      <c r="A79" s="63"/>
      <c r="B79" s="63"/>
      <c r="C79" s="63"/>
      <c r="D79" s="63"/>
      <c r="E79" s="63"/>
      <c r="F79" s="63"/>
      <c r="G79" s="63"/>
    </row>
    <row r="80" spans="1:7" ht="15">
      <c r="A80" s="63"/>
      <c r="B80" s="63"/>
      <c r="C80" s="63"/>
      <c r="D80" s="63"/>
      <c r="E80" s="63"/>
      <c r="F80" s="63"/>
      <c r="G80" s="63"/>
    </row>
    <row r="81" spans="1:7" ht="15">
      <c r="A81" s="63"/>
      <c r="B81" s="63"/>
      <c r="C81" s="63"/>
      <c r="D81" s="63"/>
      <c r="E81" s="63"/>
      <c r="F81" s="63"/>
      <c r="G81" s="63"/>
    </row>
    <row r="82" spans="1:7" ht="15">
      <c r="A82" s="63"/>
      <c r="B82" s="63"/>
      <c r="C82" s="63"/>
      <c r="D82" s="63"/>
      <c r="E82" s="63"/>
      <c r="F82" s="63"/>
      <c r="G82" s="63"/>
    </row>
    <row r="83" spans="1:7" ht="15">
      <c r="A83" s="63"/>
      <c r="B83" s="63"/>
      <c r="C83" s="63"/>
      <c r="D83" s="63"/>
      <c r="E83" s="63"/>
      <c r="F83" s="63"/>
      <c r="G83" s="63"/>
    </row>
    <row r="84" spans="1:7" ht="15">
      <c r="A84" s="63"/>
      <c r="B84" s="63"/>
      <c r="C84" s="63"/>
      <c r="D84" s="63"/>
      <c r="E84" s="63"/>
      <c r="F84" s="63"/>
      <c r="G84" s="63"/>
    </row>
    <row r="85" spans="1:7" ht="15">
      <c r="A85" s="63"/>
      <c r="B85" s="63"/>
      <c r="C85" s="63"/>
      <c r="D85" s="63"/>
      <c r="E85" s="63"/>
      <c r="F85" s="63"/>
      <c r="G85" s="63"/>
    </row>
  </sheetData>
  <mergeCells count="4">
    <mergeCell ref="B4:B5"/>
    <mergeCell ref="C4:F4"/>
    <mergeCell ref="A2:F3"/>
    <mergeCell ref="A4:A5"/>
  </mergeCells>
  <hyperlinks>
    <hyperlink ref="H8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5" orientation="landscape" r:id="rId1"/>
  <headerFooter>
    <oddFooter>&amp;L&amp;"Arial,Normal"&amp;8INSTITUTO NACIONAL DE ESTADISTICA Y CENSOS (INEC), ESTADÍSTICAS DE TRANSPORTE 2013
FUENTE: Agencia Nacional de Tránsito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95"/>
  <sheetViews>
    <sheetView showGridLines="0" view="pageBreakPreview" zoomScale="70" zoomScaleNormal="85" zoomScaleSheetLayoutView="70" zoomScalePageLayoutView="70" workbookViewId="0">
      <selection activeCell="C4" sqref="C4:I5"/>
    </sheetView>
  </sheetViews>
  <sheetFormatPr baseColWidth="10" defaultRowHeight="15"/>
  <cols>
    <col min="1" max="1" width="17.5546875" customWidth="1"/>
    <col min="2" max="2" width="8.21875" customWidth="1"/>
    <col min="3" max="10" width="10.44140625" customWidth="1"/>
    <col min="11" max="11" width="11.21875" customWidth="1"/>
    <col min="12" max="12" width="10.44140625" customWidth="1"/>
    <col min="13" max="13" width="10.77734375" customWidth="1"/>
    <col min="14" max="14" width="10.44140625" customWidth="1"/>
  </cols>
  <sheetData>
    <row r="1" spans="1:16" ht="92.25" customHeight="1"/>
    <row r="2" spans="1:16" ht="32.1" customHeight="1">
      <c r="A2" s="584" t="s">
        <v>595</v>
      </c>
      <c r="B2" s="584"/>
      <c r="C2" s="584"/>
      <c r="D2" s="584"/>
      <c r="E2" s="584"/>
      <c r="F2" s="584"/>
      <c r="G2" s="584"/>
      <c r="H2" s="584"/>
      <c r="I2" s="584"/>
      <c r="J2" s="584"/>
      <c r="K2" s="584"/>
      <c r="L2" s="584"/>
      <c r="M2" s="584"/>
      <c r="N2" s="584"/>
    </row>
    <row r="3" spans="1:16" ht="32.1" customHeight="1" thickBot="1">
      <c r="A3" s="585"/>
      <c r="B3" s="585"/>
      <c r="C3" s="585"/>
      <c r="D3" s="585"/>
      <c r="E3" s="585"/>
      <c r="F3" s="585"/>
      <c r="G3" s="585"/>
      <c r="H3" s="585"/>
      <c r="I3" s="585"/>
      <c r="J3" s="585"/>
      <c r="K3" s="585"/>
      <c r="L3" s="585"/>
      <c r="M3" s="585"/>
      <c r="N3" s="585"/>
    </row>
    <row r="4" spans="1:16" ht="32.1" customHeight="1" thickTop="1" thickBot="1">
      <c r="A4" s="579" t="s">
        <v>286</v>
      </c>
      <c r="B4" s="576" t="s">
        <v>287</v>
      </c>
      <c r="C4" s="576" t="s">
        <v>167</v>
      </c>
      <c r="D4" s="576"/>
      <c r="E4" s="576"/>
      <c r="F4" s="576"/>
      <c r="G4" s="576"/>
      <c r="H4" s="576"/>
      <c r="I4" s="576"/>
      <c r="J4" s="576"/>
      <c r="K4" s="576"/>
      <c r="L4" s="576"/>
      <c r="M4" s="576"/>
      <c r="N4" s="548"/>
    </row>
    <row r="5" spans="1:16" ht="32.1" customHeight="1" thickTop="1" thickBot="1">
      <c r="A5" s="579"/>
      <c r="B5" s="576"/>
      <c r="C5" s="256" t="s">
        <v>319</v>
      </c>
      <c r="D5" s="256" t="s">
        <v>259</v>
      </c>
      <c r="E5" s="256" t="s">
        <v>320</v>
      </c>
      <c r="F5" s="256" t="s">
        <v>321</v>
      </c>
      <c r="G5" s="256" t="s">
        <v>322</v>
      </c>
      <c r="H5" s="256" t="s">
        <v>323</v>
      </c>
      <c r="I5" s="256" t="s">
        <v>324</v>
      </c>
      <c r="J5" s="256" t="s">
        <v>265</v>
      </c>
      <c r="K5" s="256" t="s">
        <v>158</v>
      </c>
      <c r="L5" s="256" t="s">
        <v>272</v>
      </c>
      <c r="M5" s="256" t="s">
        <v>156</v>
      </c>
      <c r="N5" s="257" t="s">
        <v>274</v>
      </c>
    </row>
    <row r="6" spans="1:16" s="60" customFormat="1" ht="27.95" customHeight="1" thickTop="1">
      <c r="A6" s="432" t="s">
        <v>325</v>
      </c>
      <c r="B6" s="433"/>
      <c r="C6" s="433"/>
      <c r="D6" s="433"/>
      <c r="E6" s="433"/>
      <c r="F6" s="433"/>
      <c r="G6" s="433"/>
      <c r="H6" s="433"/>
      <c r="I6" s="433"/>
      <c r="J6" s="433"/>
      <c r="K6" s="433"/>
      <c r="L6" s="433"/>
      <c r="M6" s="433"/>
      <c r="N6" s="433"/>
    </row>
    <row r="7" spans="1:16" s="60" customFormat="1" ht="27.95" customHeight="1">
      <c r="A7" s="187" t="s">
        <v>229</v>
      </c>
      <c r="B7" s="347">
        <f>SUM(C7:N7)</f>
        <v>4801</v>
      </c>
      <c r="C7" s="347">
        <f t="shared" ref="C7:N7" si="0">SUM(C9:C93)</f>
        <v>376</v>
      </c>
      <c r="D7" s="347">
        <f t="shared" si="0"/>
        <v>387</v>
      </c>
      <c r="E7" s="347">
        <f t="shared" si="0"/>
        <v>429</v>
      </c>
      <c r="F7" s="347">
        <f t="shared" si="0"/>
        <v>374</v>
      </c>
      <c r="G7" s="347">
        <f t="shared" si="0"/>
        <v>403</v>
      </c>
      <c r="H7" s="347">
        <f t="shared" si="0"/>
        <v>383</v>
      </c>
      <c r="I7" s="347">
        <f t="shared" si="0"/>
        <v>413</v>
      </c>
      <c r="J7" s="347">
        <f t="shared" si="0"/>
        <v>403</v>
      </c>
      <c r="K7" s="347">
        <f t="shared" si="0"/>
        <v>388</v>
      </c>
      <c r="L7" s="347">
        <f t="shared" si="0"/>
        <v>413</v>
      </c>
      <c r="M7" s="347">
        <f t="shared" si="0"/>
        <v>394</v>
      </c>
      <c r="N7" s="347">
        <f t="shared" si="0"/>
        <v>438</v>
      </c>
    </row>
    <row r="8" spans="1:16" s="60" customFormat="1" ht="27.95" customHeight="1">
      <c r="A8" s="141"/>
      <c r="B8" s="263"/>
      <c r="C8" s="589"/>
      <c r="D8" s="589"/>
      <c r="E8" s="263"/>
      <c r="F8" s="263"/>
      <c r="G8" s="263"/>
      <c r="H8" s="263"/>
      <c r="I8" s="263"/>
      <c r="J8" s="263"/>
      <c r="K8" s="263"/>
      <c r="L8" s="589"/>
      <c r="M8" s="589"/>
      <c r="N8" s="263"/>
    </row>
    <row r="9" spans="1:16" s="60" customFormat="1" ht="27.95" customHeight="1">
      <c r="A9" s="144" t="s">
        <v>288</v>
      </c>
      <c r="B9" s="292">
        <f>SUM(C9:N9)</f>
        <v>177</v>
      </c>
      <c r="C9" s="292">
        <v>18</v>
      </c>
      <c r="D9" s="292">
        <v>14</v>
      </c>
      <c r="E9" s="292">
        <v>12</v>
      </c>
      <c r="F9" s="292">
        <v>14</v>
      </c>
      <c r="G9" s="292">
        <v>18</v>
      </c>
      <c r="H9" s="292">
        <v>10</v>
      </c>
      <c r="I9" s="292">
        <v>24</v>
      </c>
      <c r="J9" s="292">
        <v>13</v>
      </c>
      <c r="K9" s="292">
        <v>12</v>
      </c>
      <c r="L9" s="292">
        <v>20</v>
      </c>
      <c r="M9" s="292">
        <v>6</v>
      </c>
      <c r="N9" s="292">
        <v>16</v>
      </c>
      <c r="P9" s="413" t="s">
        <v>354</v>
      </c>
    </row>
    <row r="10" spans="1:16" s="60" customFormat="1" ht="42" customHeight="1">
      <c r="A10" s="141" t="s">
        <v>574</v>
      </c>
      <c r="B10" s="263">
        <f t="shared" ref="B10:B73" si="1">SUM(C10:N10)</f>
        <v>157</v>
      </c>
      <c r="C10" s="263">
        <v>12</v>
      </c>
      <c r="D10" s="263">
        <v>6</v>
      </c>
      <c r="E10" s="263">
        <v>15</v>
      </c>
      <c r="F10" s="263">
        <v>8</v>
      </c>
      <c r="G10" s="263">
        <v>13</v>
      </c>
      <c r="H10" s="263">
        <v>14</v>
      </c>
      <c r="I10" s="263">
        <v>15</v>
      </c>
      <c r="J10" s="263">
        <v>11</v>
      </c>
      <c r="K10" s="263">
        <v>16</v>
      </c>
      <c r="L10" s="263">
        <v>17</v>
      </c>
      <c r="M10" s="263">
        <v>17</v>
      </c>
      <c r="N10" s="263">
        <v>13</v>
      </c>
    </row>
    <row r="11" spans="1:16" s="60" customFormat="1" ht="42.75" customHeight="1">
      <c r="A11" s="144" t="s">
        <v>547</v>
      </c>
      <c r="B11" s="292">
        <f t="shared" si="1"/>
        <v>14</v>
      </c>
      <c r="C11" s="292">
        <v>2</v>
      </c>
      <c r="D11" s="292">
        <v>0</v>
      </c>
      <c r="E11" s="292">
        <v>0</v>
      </c>
      <c r="F11" s="292">
        <v>4</v>
      </c>
      <c r="G11" s="292">
        <v>0</v>
      </c>
      <c r="H11" s="292">
        <v>0</v>
      </c>
      <c r="I11" s="292">
        <v>0</v>
      </c>
      <c r="J11" s="292">
        <v>0</v>
      </c>
      <c r="K11" s="292">
        <v>0</v>
      </c>
      <c r="L11" s="292">
        <v>2</v>
      </c>
      <c r="M11" s="292">
        <v>2</v>
      </c>
      <c r="N11" s="292">
        <v>4</v>
      </c>
    </row>
    <row r="12" spans="1:16" s="60" customFormat="1" ht="27.95" customHeight="1">
      <c r="A12" s="141" t="s">
        <v>575</v>
      </c>
      <c r="B12" s="263">
        <f t="shared" si="1"/>
        <v>2</v>
      </c>
      <c r="C12" s="263">
        <v>0</v>
      </c>
      <c r="D12" s="263">
        <v>0</v>
      </c>
      <c r="E12" s="263">
        <v>0</v>
      </c>
      <c r="F12" s="263">
        <v>0</v>
      </c>
      <c r="G12" s="263">
        <v>0</v>
      </c>
      <c r="H12" s="263">
        <v>2</v>
      </c>
      <c r="I12" s="263">
        <v>0</v>
      </c>
      <c r="J12" s="263">
        <v>0</v>
      </c>
      <c r="K12" s="263">
        <v>0</v>
      </c>
      <c r="L12" s="263">
        <v>0</v>
      </c>
      <c r="M12" s="263">
        <v>0</v>
      </c>
      <c r="N12" s="263">
        <v>0</v>
      </c>
    </row>
    <row r="13" spans="1:16" s="60" customFormat="1" ht="27.95" customHeight="1">
      <c r="A13" s="144" t="s">
        <v>290</v>
      </c>
      <c r="B13" s="292">
        <f t="shared" si="1"/>
        <v>302</v>
      </c>
      <c r="C13" s="292">
        <v>36</v>
      </c>
      <c r="D13" s="292">
        <v>33</v>
      </c>
      <c r="E13" s="292">
        <v>26</v>
      </c>
      <c r="F13" s="292">
        <v>22</v>
      </c>
      <c r="G13" s="292">
        <v>22</v>
      </c>
      <c r="H13" s="292">
        <v>21</v>
      </c>
      <c r="I13" s="292">
        <v>28</v>
      </c>
      <c r="J13" s="292">
        <v>26</v>
      </c>
      <c r="K13" s="292">
        <v>14</v>
      </c>
      <c r="L13" s="292">
        <v>24</v>
      </c>
      <c r="M13" s="292">
        <v>28</v>
      </c>
      <c r="N13" s="292">
        <v>22</v>
      </c>
    </row>
    <row r="14" spans="1:16" s="60" customFormat="1" ht="27.95" customHeight="1">
      <c r="A14" s="141" t="s">
        <v>332</v>
      </c>
      <c r="B14" s="263">
        <f t="shared" si="1"/>
        <v>13</v>
      </c>
      <c r="C14" s="263">
        <v>0</v>
      </c>
      <c r="D14" s="263">
        <v>0</v>
      </c>
      <c r="E14" s="263">
        <v>5</v>
      </c>
      <c r="F14" s="263">
        <v>2</v>
      </c>
      <c r="G14" s="263">
        <v>2</v>
      </c>
      <c r="H14" s="263">
        <v>0</v>
      </c>
      <c r="I14" s="263">
        <v>2</v>
      </c>
      <c r="J14" s="263">
        <v>0</v>
      </c>
      <c r="K14" s="263">
        <v>0</v>
      </c>
      <c r="L14" s="263">
        <v>2</v>
      </c>
      <c r="M14" s="263">
        <v>0</v>
      </c>
      <c r="N14" s="263">
        <v>0</v>
      </c>
    </row>
    <row r="15" spans="1:16" s="60" customFormat="1" ht="27.95" customHeight="1">
      <c r="A15" s="144" t="s">
        <v>350</v>
      </c>
      <c r="B15" s="292">
        <f t="shared" si="1"/>
        <v>6</v>
      </c>
      <c r="C15" s="292">
        <v>2</v>
      </c>
      <c r="D15" s="292">
        <v>0</v>
      </c>
      <c r="E15" s="292">
        <v>0</v>
      </c>
      <c r="F15" s="292">
        <v>0</v>
      </c>
      <c r="G15" s="292">
        <v>0</v>
      </c>
      <c r="H15" s="292">
        <v>2</v>
      </c>
      <c r="I15" s="292">
        <v>0</v>
      </c>
      <c r="J15" s="292">
        <v>2</v>
      </c>
      <c r="K15" s="292">
        <v>0</v>
      </c>
      <c r="L15" s="292">
        <v>0</v>
      </c>
      <c r="M15" s="292">
        <v>0</v>
      </c>
      <c r="N15" s="292">
        <v>0</v>
      </c>
    </row>
    <row r="16" spans="1:16" s="60" customFormat="1" ht="27.95" customHeight="1">
      <c r="A16" s="141" t="s">
        <v>548</v>
      </c>
      <c r="B16" s="263">
        <f t="shared" si="1"/>
        <v>1</v>
      </c>
      <c r="C16" s="263">
        <v>0</v>
      </c>
      <c r="D16" s="263">
        <v>0</v>
      </c>
      <c r="E16" s="263">
        <v>0</v>
      </c>
      <c r="F16" s="263">
        <v>0</v>
      </c>
      <c r="G16" s="263">
        <v>0</v>
      </c>
      <c r="H16" s="263">
        <v>0</v>
      </c>
      <c r="I16" s="263">
        <v>0</v>
      </c>
      <c r="J16" s="263">
        <v>0</v>
      </c>
      <c r="K16" s="263">
        <v>0</v>
      </c>
      <c r="L16" s="263">
        <v>0</v>
      </c>
      <c r="M16" s="263">
        <v>0</v>
      </c>
      <c r="N16" s="263">
        <v>1</v>
      </c>
    </row>
    <row r="17" spans="1:14" s="60" customFormat="1" ht="27.95" customHeight="1">
      <c r="A17" s="144" t="s">
        <v>576</v>
      </c>
      <c r="B17" s="292">
        <f t="shared" si="1"/>
        <v>12</v>
      </c>
      <c r="C17" s="292">
        <v>0</v>
      </c>
      <c r="D17" s="292">
        <v>0</v>
      </c>
      <c r="E17" s="292">
        <v>0</v>
      </c>
      <c r="F17" s="292">
        <v>2</v>
      </c>
      <c r="G17" s="292">
        <v>2</v>
      </c>
      <c r="H17" s="292">
        <v>0</v>
      </c>
      <c r="I17" s="292">
        <v>2</v>
      </c>
      <c r="J17" s="292">
        <v>2</v>
      </c>
      <c r="K17" s="292">
        <v>2</v>
      </c>
      <c r="L17" s="292">
        <v>0</v>
      </c>
      <c r="M17" s="292">
        <v>0</v>
      </c>
      <c r="N17" s="292">
        <v>2</v>
      </c>
    </row>
    <row r="18" spans="1:14" s="60" customFormat="1" ht="27.95" customHeight="1">
      <c r="A18" s="141" t="s">
        <v>331</v>
      </c>
      <c r="B18" s="263">
        <f t="shared" si="1"/>
        <v>12</v>
      </c>
      <c r="C18" s="263">
        <v>2</v>
      </c>
      <c r="D18" s="263">
        <v>4</v>
      </c>
      <c r="E18" s="263">
        <v>6</v>
      </c>
      <c r="F18" s="263">
        <v>0</v>
      </c>
      <c r="G18" s="263">
        <v>0</v>
      </c>
      <c r="H18" s="263">
        <v>0</v>
      </c>
      <c r="I18" s="263">
        <v>0</v>
      </c>
      <c r="J18" s="263">
        <v>0</v>
      </c>
      <c r="K18" s="263">
        <v>0</v>
      </c>
      <c r="L18" s="263">
        <v>0</v>
      </c>
      <c r="M18" s="263">
        <v>0</v>
      </c>
      <c r="N18" s="263">
        <v>0</v>
      </c>
    </row>
    <row r="19" spans="1:14" s="60" customFormat="1" ht="27.95" customHeight="1">
      <c r="A19" s="144" t="s">
        <v>291</v>
      </c>
      <c r="B19" s="292">
        <f t="shared" si="1"/>
        <v>4</v>
      </c>
      <c r="C19" s="292">
        <v>0</v>
      </c>
      <c r="D19" s="292">
        <v>0</v>
      </c>
      <c r="E19" s="292">
        <v>2</v>
      </c>
      <c r="F19" s="292">
        <v>0</v>
      </c>
      <c r="G19" s="292">
        <v>0</v>
      </c>
      <c r="H19" s="292">
        <v>0</v>
      </c>
      <c r="I19" s="292">
        <v>0</v>
      </c>
      <c r="J19" s="292">
        <v>0</v>
      </c>
      <c r="K19" s="292">
        <v>1</v>
      </c>
      <c r="L19" s="292">
        <v>1</v>
      </c>
      <c r="M19" s="292">
        <v>0</v>
      </c>
      <c r="N19" s="292">
        <v>0</v>
      </c>
    </row>
    <row r="20" spans="1:14" s="60" customFormat="1" ht="27.95" customHeight="1">
      <c r="A20" s="141" t="s">
        <v>292</v>
      </c>
      <c r="B20" s="263">
        <f t="shared" si="1"/>
        <v>18</v>
      </c>
      <c r="C20" s="263">
        <v>2</v>
      </c>
      <c r="D20" s="263">
        <v>0</v>
      </c>
      <c r="E20" s="263">
        <v>2</v>
      </c>
      <c r="F20" s="263">
        <v>0</v>
      </c>
      <c r="G20" s="263">
        <v>2</v>
      </c>
      <c r="H20" s="263">
        <v>0</v>
      </c>
      <c r="I20" s="263">
        <v>2</v>
      </c>
      <c r="J20" s="263">
        <v>3</v>
      </c>
      <c r="K20" s="263">
        <v>2</v>
      </c>
      <c r="L20" s="263">
        <v>2</v>
      </c>
      <c r="M20" s="263">
        <v>2</v>
      </c>
      <c r="N20" s="263">
        <v>1</v>
      </c>
    </row>
    <row r="21" spans="1:14" s="60" customFormat="1" ht="27.95" customHeight="1">
      <c r="A21" s="144" t="s">
        <v>293</v>
      </c>
      <c r="B21" s="292">
        <f t="shared" si="1"/>
        <v>120</v>
      </c>
      <c r="C21" s="292">
        <v>9</v>
      </c>
      <c r="D21" s="292">
        <v>9</v>
      </c>
      <c r="E21" s="292">
        <v>12</v>
      </c>
      <c r="F21" s="292">
        <v>13</v>
      </c>
      <c r="G21" s="292">
        <v>4</v>
      </c>
      <c r="H21" s="292">
        <v>12</v>
      </c>
      <c r="I21" s="292">
        <v>13</v>
      </c>
      <c r="J21" s="292">
        <v>8</v>
      </c>
      <c r="K21" s="292">
        <v>9</v>
      </c>
      <c r="L21" s="292">
        <v>10</v>
      </c>
      <c r="M21" s="292">
        <v>7</v>
      </c>
      <c r="N21" s="292">
        <v>14</v>
      </c>
    </row>
    <row r="22" spans="1:14" s="60" customFormat="1" ht="27.95" customHeight="1">
      <c r="A22" s="141" t="s">
        <v>294</v>
      </c>
      <c r="B22" s="263">
        <f t="shared" si="1"/>
        <v>71</v>
      </c>
      <c r="C22" s="263">
        <v>6</v>
      </c>
      <c r="D22" s="263">
        <v>10</v>
      </c>
      <c r="E22" s="263">
        <v>14</v>
      </c>
      <c r="F22" s="263">
        <v>3</v>
      </c>
      <c r="G22" s="263">
        <v>3</v>
      </c>
      <c r="H22" s="263">
        <v>4</v>
      </c>
      <c r="I22" s="263">
        <v>7</v>
      </c>
      <c r="J22" s="263">
        <v>2</v>
      </c>
      <c r="K22" s="263">
        <v>16</v>
      </c>
      <c r="L22" s="263">
        <v>2</v>
      </c>
      <c r="M22" s="263">
        <v>2</v>
      </c>
      <c r="N22" s="263">
        <v>2</v>
      </c>
    </row>
    <row r="23" spans="1:14" s="60" customFormat="1" ht="27.95" customHeight="1">
      <c r="A23" s="144" t="s">
        <v>295</v>
      </c>
      <c r="B23" s="292">
        <f t="shared" si="1"/>
        <v>132</v>
      </c>
      <c r="C23" s="292">
        <v>10</v>
      </c>
      <c r="D23" s="292">
        <v>8</v>
      </c>
      <c r="E23" s="292">
        <v>6</v>
      </c>
      <c r="F23" s="292">
        <v>14</v>
      </c>
      <c r="G23" s="292">
        <v>14</v>
      </c>
      <c r="H23" s="292">
        <v>4</v>
      </c>
      <c r="I23" s="292">
        <v>8</v>
      </c>
      <c r="J23" s="292">
        <v>10</v>
      </c>
      <c r="K23" s="292">
        <v>14</v>
      </c>
      <c r="L23" s="292">
        <v>12</v>
      </c>
      <c r="M23" s="292">
        <v>14</v>
      </c>
      <c r="N23" s="292">
        <v>18</v>
      </c>
    </row>
    <row r="24" spans="1:14" s="60" customFormat="1" ht="27.95" customHeight="1">
      <c r="A24" s="141" t="s">
        <v>348</v>
      </c>
      <c r="B24" s="263">
        <f t="shared" si="1"/>
        <v>4</v>
      </c>
      <c r="C24" s="263">
        <v>2</v>
      </c>
      <c r="D24" s="263">
        <v>0</v>
      </c>
      <c r="E24" s="263">
        <v>0</v>
      </c>
      <c r="F24" s="263">
        <v>0</v>
      </c>
      <c r="G24" s="263">
        <v>0</v>
      </c>
      <c r="H24" s="263">
        <v>0</v>
      </c>
      <c r="I24" s="263">
        <v>0</v>
      </c>
      <c r="J24" s="263">
        <v>2</v>
      </c>
      <c r="K24" s="263">
        <v>0</v>
      </c>
      <c r="L24" s="263">
        <v>0</v>
      </c>
      <c r="M24" s="263">
        <v>0</v>
      </c>
      <c r="N24" s="263">
        <v>0</v>
      </c>
    </row>
    <row r="25" spans="1:14" s="60" customFormat="1" ht="27.95" customHeight="1">
      <c r="A25" s="144" t="s">
        <v>549</v>
      </c>
      <c r="B25" s="292">
        <f t="shared" si="1"/>
        <v>5</v>
      </c>
      <c r="C25" s="292">
        <v>0</v>
      </c>
      <c r="D25" s="292">
        <v>2</v>
      </c>
      <c r="E25" s="292">
        <v>0</v>
      </c>
      <c r="F25" s="292">
        <v>0</v>
      </c>
      <c r="G25" s="292">
        <v>2</v>
      </c>
      <c r="H25" s="292">
        <v>0</v>
      </c>
      <c r="I25" s="292">
        <v>0</v>
      </c>
      <c r="J25" s="292">
        <v>1</v>
      </c>
      <c r="K25" s="292">
        <v>0</v>
      </c>
      <c r="L25" s="292">
        <v>0</v>
      </c>
      <c r="M25" s="292">
        <v>0</v>
      </c>
      <c r="N25" s="292">
        <v>0</v>
      </c>
    </row>
    <row r="26" spans="1:14" s="60" customFormat="1" ht="27.95" customHeight="1">
      <c r="A26" s="141" t="s">
        <v>550</v>
      </c>
      <c r="B26" s="263">
        <f t="shared" si="1"/>
        <v>22</v>
      </c>
      <c r="C26" s="263">
        <v>0</v>
      </c>
      <c r="D26" s="263">
        <v>2</v>
      </c>
      <c r="E26" s="263">
        <v>2</v>
      </c>
      <c r="F26" s="263">
        <v>0</v>
      </c>
      <c r="G26" s="263">
        <v>2</v>
      </c>
      <c r="H26" s="263">
        <v>2</v>
      </c>
      <c r="I26" s="263">
        <v>4</v>
      </c>
      <c r="J26" s="263">
        <v>0</v>
      </c>
      <c r="K26" s="263">
        <v>4</v>
      </c>
      <c r="L26" s="263">
        <v>0</v>
      </c>
      <c r="M26" s="263">
        <v>4</v>
      </c>
      <c r="N26" s="263">
        <v>2</v>
      </c>
    </row>
    <row r="27" spans="1:14" s="60" customFormat="1" ht="27.95" customHeight="1">
      <c r="A27" s="144" t="s">
        <v>577</v>
      </c>
      <c r="B27" s="292">
        <f t="shared" si="1"/>
        <v>2</v>
      </c>
      <c r="C27" s="292">
        <v>0</v>
      </c>
      <c r="D27" s="292">
        <v>0</v>
      </c>
      <c r="E27" s="292">
        <v>0</v>
      </c>
      <c r="F27" s="292">
        <v>0</v>
      </c>
      <c r="G27" s="292">
        <v>0</v>
      </c>
      <c r="H27" s="292">
        <v>0</v>
      </c>
      <c r="I27" s="292">
        <v>0</v>
      </c>
      <c r="J27" s="292">
        <v>0</v>
      </c>
      <c r="K27" s="292">
        <v>2</v>
      </c>
      <c r="L27" s="292">
        <v>0</v>
      </c>
      <c r="M27" s="292">
        <v>0</v>
      </c>
      <c r="N27" s="292">
        <v>0</v>
      </c>
    </row>
    <row r="28" spans="1:14" s="60" customFormat="1" ht="27.95" customHeight="1">
      <c r="A28" s="141" t="s">
        <v>296</v>
      </c>
      <c r="B28" s="263">
        <f t="shared" si="1"/>
        <v>28</v>
      </c>
      <c r="C28" s="263">
        <v>0</v>
      </c>
      <c r="D28" s="263">
        <v>0</v>
      </c>
      <c r="E28" s="263">
        <v>6</v>
      </c>
      <c r="F28" s="263">
        <v>0</v>
      </c>
      <c r="G28" s="263">
        <v>2</v>
      </c>
      <c r="H28" s="263">
        <v>7</v>
      </c>
      <c r="I28" s="263">
        <v>4</v>
      </c>
      <c r="J28" s="263">
        <v>3</v>
      </c>
      <c r="K28" s="263">
        <v>5</v>
      </c>
      <c r="L28" s="263">
        <v>1</v>
      </c>
      <c r="M28" s="263">
        <v>0</v>
      </c>
      <c r="N28" s="263">
        <v>0</v>
      </c>
    </row>
    <row r="29" spans="1:14" s="60" customFormat="1" ht="27.95" customHeight="1">
      <c r="A29" s="144" t="s">
        <v>551</v>
      </c>
      <c r="B29" s="292">
        <f t="shared" si="1"/>
        <v>14</v>
      </c>
      <c r="C29" s="292">
        <v>0</v>
      </c>
      <c r="D29" s="292">
        <v>2</v>
      </c>
      <c r="E29" s="292">
        <v>1</v>
      </c>
      <c r="F29" s="292">
        <v>2</v>
      </c>
      <c r="G29" s="292">
        <v>0</v>
      </c>
      <c r="H29" s="292">
        <v>2</v>
      </c>
      <c r="I29" s="292">
        <v>0</v>
      </c>
      <c r="J29" s="292">
        <v>2</v>
      </c>
      <c r="K29" s="292">
        <v>1</v>
      </c>
      <c r="L29" s="292">
        <v>2</v>
      </c>
      <c r="M29" s="292">
        <v>0</v>
      </c>
      <c r="N29" s="292">
        <v>2</v>
      </c>
    </row>
    <row r="30" spans="1:14" s="60" customFormat="1" ht="27.95" customHeight="1">
      <c r="A30" s="141" t="s">
        <v>297</v>
      </c>
      <c r="B30" s="263">
        <f t="shared" si="1"/>
        <v>29</v>
      </c>
      <c r="C30" s="263">
        <v>2</v>
      </c>
      <c r="D30" s="263">
        <v>0</v>
      </c>
      <c r="E30" s="263">
        <v>4</v>
      </c>
      <c r="F30" s="263">
        <v>0</v>
      </c>
      <c r="G30" s="263">
        <v>4</v>
      </c>
      <c r="H30" s="263">
        <v>0</v>
      </c>
      <c r="I30" s="263">
        <v>7</v>
      </c>
      <c r="J30" s="263">
        <v>4</v>
      </c>
      <c r="K30" s="263">
        <v>2</v>
      </c>
      <c r="L30" s="263">
        <v>2</v>
      </c>
      <c r="M30" s="263">
        <v>0</v>
      </c>
      <c r="N30" s="263">
        <v>4</v>
      </c>
    </row>
    <row r="31" spans="1:14" s="60" customFormat="1" ht="27.95" customHeight="1">
      <c r="A31" s="144" t="s">
        <v>298</v>
      </c>
      <c r="B31" s="292">
        <f t="shared" si="1"/>
        <v>16</v>
      </c>
      <c r="C31" s="292">
        <v>0</v>
      </c>
      <c r="D31" s="292">
        <v>0</v>
      </c>
      <c r="E31" s="292">
        <v>2</v>
      </c>
      <c r="F31" s="292">
        <v>1</v>
      </c>
      <c r="G31" s="292">
        <v>2</v>
      </c>
      <c r="H31" s="292">
        <v>0</v>
      </c>
      <c r="I31" s="292">
        <v>6</v>
      </c>
      <c r="J31" s="292">
        <v>2</v>
      </c>
      <c r="K31" s="292">
        <v>1</v>
      </c>
      <c r="L31" s="292">
        <v>1</v>
      </c>
      <c r="M31" s="292">
        <v>0</v>
      </c>
      <c r="N31" s="292">
        <v>1</v>
      </c>
    </row>
    <row r="32" spans="1:14" s="60" customFormat="1" ht="27.95" customHeight="1">
      <c r="A32" s="141" t="s">
        <v>334</v>
      </c>
      <c r="B32" s="263">
        <f t="shared" si="1"/>
        <v>15</v>
      </c>
      <c r="C32" s="263">
        <v>0</v>
      </c>
      <c r="D32" s="263">
        <v>0</v>
      </c>
      <c r="E32" s="263">
        <v>2</v>
      </c>
      <c r="F32" s="263">
        <v>2</v>
      </c>
      <c r="G32" s="263">
        <v>3</v>
      </c>
      <c r="H32" s="263">
        <v>1</v>
      </c>
      <c r="I32" s="263">
        <v>0</v>
      </c>
      <c r="J32" s="263">
        <v>0</v>
      </c>
      <c r="K32" s="263">
        <v>0</v>
      </c>
      <c r="L32" s="263">
        <v>4</v>
      </c>
      <c r="M32" s="263">
        <v>1</v>
      </c>
      <c r="N32" s="263">
        <v>2</v>
      </c>
    </row>
    <row r="33" spans="1:14" s="60" customFormat="1" ht="27.95" customHeight="1">
      <c r="A33" s="144" t="s">
        <v>552</v>
      </c>
      <c r="B33" s="292">
        <f t="shared" si="1"/>
        <v>12</v>
      </c>
      <c r="C33" s="292">
        <v>0</v>
      </c>
      <c r="D33" s="292">
        <v>4</v>
      </c>
      <c r="E33" s="292">
        <v>0</v>
      </c>
      <c r="F33" s="292">
        <v>0</v>
      </c>
      <c r="G33" s="292">
        <v>2</v>
      </c>
      <c r="H33" s="292">
        <v>0</v>
      </c>
      <c r="I33" s="292">
        <v>0</v>
      </c>
      <c r="J33" s="292">
        <v>0</v>
      </c>
      <c r="K33" s="292">
        <v>2</v>
      </c>
      <c r="L33" s="292">
        <v>2</v>
      </c>
      <c r="M33" s="292">
        <v>2</v>
      </c>
      <c r="N33" s="292">
        <v>0</v>
      </c>
    </row>
    <row r="34" spans="1:14" s="60" customFormat="1" ht="27.95" customHeight="1">
      <c r="A34" s="141" t="s">
        <v>553</v>
      </c>
      <c r="B34" s="263">
        <f t="shared" si="1"/>
        <v>12</v>
      </c>
      <c r="C34" s="263">
        <v>1</v>
      </c>
      <c r="D34" s="263">
        <v>1</v>
      </c>
      <c r="E34" s="263">
        <v>3</v>
      </c>
      <c r="F34" s="263">
        <v>0</v>
      </c>
      <c r="G34" s="263">
        <v>1</v>
      </c>
      <c r="H34" s="263">
        <v>1</v>
      </c>
      <c r="I34" s="263">
        <v>1</v>
      </c>
      <c r="J34" s="263">
        <v>1</v>
      </c>
      <c r="K34" s="263">
        <v>0</v>
      </c>
      <c r="L34" s="263">
        <v>1</v>
      </c>
      <c r="M34" s="263">
        <v>1</v>
      </c>
      <c r="N34" s="263">
        <v>1</v>
      </c>
    </row>
    <row r="35" spans="1:14" s="60" customFormat="1" ht="27.95" customHeight="1">
      <c r="A35" s="144" t="s">
        <v>300</v>
      </c>
      <c r="B35" s="292">
        <f t="shared" si="1"/>
        <v>3</v>
      </c>
      <c r="C35" s="292">
        <v>0</v>
      </c>
      <c r="D35" s="292">
        <v>0</v>
      </c>
      <c r="E35" s="292">
        <v>0</v>
      </c>
      <c r="F35" s="292">
        <v>0</v>
      </c>
      <c r="G35" s="292">
        <v>0</v>
      </c>
      <c r="H35" s="292">
        <v>0</v>
      </c>
      <c r="I35" s="292">
        <v>0</v>
      </c>
      <c r="J35" s="292">
        <v>1</v>
      </c>
      <c r="K35" s="292">
        <v>0</v>
      </c>
      <c r="L35" s="292">
        <v>2</v>
      </c>
      <c r="M35" s="292">
        <v>0</v>
      </c>
      <c r="N35" s="292">
        <v>0</v>
      </c>
    </row>
    <row r="36" spans="1:14" s="60" customFormat="1" ht="27.95" customHeight="1">
      <c r="A36" s="141" t="s">
        <v>335</v>
      </c>
      <c r="B36" s="263">
        <f t="shared" si="1"/>
        <v>23</v>
      </c>
      <c r="C36" s="263">
        <v>3</v>
      </c>
      <c r="D36" s="263">
        <v>0</v>
      </c>
      <c r="E36" s="263">
        <v>0</v>
      </c>
      <c r="F36" s="263">
        <v>0</v>
      </c>
      <c r="G36" s="263">
        <v>0</v>
      </c>
      <c r="H36" s="263">
        <v>4</v>
      </c>
      <c r="I36" s="263">
        <v>0</v>
      </c>
      <c r="J36" s="263">
        <v>2</v>
      </c>
      <c r="K36" s="263">
        <v>4</v>
      </c>
      <c r="L36" s="263">
        <v>4</v>
      </c>
      <c r="M36" s="263">
        <v>4</v>
      </c>
      <c r="N36" s="263">
        <v>2</v>
      </c>
    </row>
    <row r="37" spans="1:14" s="60" customFormat="1" ht="27.95" customHeight="1">
      <c r="A37" s="144" t="s">
        <v>301</v>
      </c>
      <c r="B37" s="292">
        <f t="shared" si="1"/>
        <v>28</v>
      </c>
      <c r="C37" s="292">
        <v>0</v>
      </c>
      <c r="D37" s="292">
        <v>4</v>
      </c>
      <c r="E37" s="292">
        <v>2</v>
      </c>
      <c r="F37" s="292">
        <v>2</v>
      </c>
      <c r="G37" s="292">
        <v>2</v>
      </c>
      <c r="H37" s="292">
        <v>2</v>
      </c>
      <c r="I37" s="292">
        <v>4</v>
      </c>
      <c r="J37" s="292">
        <v>0</v>
      </c>
      <c r="K37" s="292">
        <v>2</v>
      </c>
      <c r="L37" s="292">
        <v>6</v>
      </c>
      <c r="M37" s="292">
        <v>2</v>
      </c>
      <c r="N37" s="292">
        <v>2</v>
      </c>
    </row>
    <row r="38" spans="1:14" s="60" customFormat="1" ht="27.95" customHeight="1">
      <c r="A38" s="141" t="s">
        <v>302</v>
      </c>
      <c r="B38" s="263">
        <f t="shared" si="1"/>
        <v>29</v>
      </c>
      <c r="C38" s="263">
        <v>0</v>
      </c>
      <c r="D38" s="263">
        <v>2</v>
      </c>
      <c r="E38" s="263">
        <v>2</v>
      </c>
      <c r="F38" s="263">
        <v>3</v>
      </c>
      <c r="G38" s="263">
        <v>2</v>
      </c>
      <c r="H38" s="263">
        <v>0</v>
      </c>
      <c r="I38" s="263">
        <v>6</v>
      </c>
      <c r="J38" s="263">
        <v>1</v>
      </c>
      <c r="K38" s="263">
        <v>5</v>
      </c>
      <c r="L38" s="263">
        <v>3</v>
      </c>
      <c r="M38" s="263">
        <v>1</v>
      </c>
      <c r="N38" s="263">
        <v>4</v>
      </c>
    </row>
    <row r="39" spans="1:14" s="60" customFormat="1" ht="27.95" customHeight="1">
      <c r="A39" s="144" t="s">
        <v>554</v>
      </c>
      <c r="B39" s="292">
        <f t="shared" si="1"/>
        <v>33</v>
      </c>
      <c r="C39" s="292">
        <v>1</v>
      </c>
      <c r="D39" s="292">
        <v>4</v>
      </c>
      <c r="E39" s="292">
        <v>4</v>
      </c>
      <c r="F39" s="292">
        <v>2</v>
      </c>
      <c r="G39" s="292">
        <v>6</v>
      </c>
      <c r="H39" s="292">
        <v>4</v>
      </c>
      <c r="I39" s="292">
        <v>3</v>
      </c>
      <c r="J39" s="292">
        <v>4</v>
      </c>
      <c r="K39" s="292">
        <v>1</v>
      </c>
      <c r="L39" s="292">
        <v>2</v>
      </c>
      <c r="M39" s="292">
        <v>0</v>
      </c>
      <c r="N39" s="292">
        <v>2</v>
      </c>
    </row>
    <row r="40" spans="1:14" s="60" customFormat="1" ht="27.95" customHeight="1">
      <c r="A40" s="141" t="s">
        <v>252</v>
      </c>
      <c r="B40" s="263">
        <f t="shared" si="1"/>
        <v>14</v>
      </c>
      <c r="C40" s="263">
        <v>0</v>
      </c>
      <c r="D40" s="263">
        <v>0</v>
      </c>
      <c r="E40" s="263">
        <v>2</v>
      </c>
      <c r="F40" s="263">
        <v>0</v>
      </c>
      <c r="G40" s="263">
        <v>2</v>
      </c>
      <c r="H40" s="263">
        <v>0</v>
      </c>
      <c r="I40" s="263">
        <v>0</v>
      </c>
      <c r="J40" s="263">
        <v>2</v>
      </c>
      <c r="K40" s="263">
        <v>2</v>
      </c>
      <c r="L40" s="263">
        <v>2</v>
      </c>
      <c r="M40" s="263">
        <v>2</v>
      </c>
      <c r="N40" s="263">
        <v>2</v>
      </c>
    </row>
    <row r="41" spans="1:14" s="60" customFormat="1" ht="27.95" customHeight="1">
      <c r="A41" s="144" t="s">
        <v>555</v>
      </c>
      <c r="B41" s="292">
        <f t="shared" si="1"/>
        <v>1</v>
      </c>
      <c r="C41" s="292">
        <v>0</v>
      </c>
      <c r="D41" s="292">
        <v>0</v>
      </c>
      <c r="E41" s="292">
        <v>0</v>
      </c>
      <c r="F41" s="292">
        <v>0</v>
      </c>
      <c r="G41" s="292">
        <v>0</v>
      </c>
      <c r="H41" s="292">
        <v>0</v>
      </c>
      <c r="I41" s="292">
        <v>0</v>
      </c>
      <c r="J41" s="292">
        <v>0</v>
      </c>
      <c r="K41" s="292">
        <v>0</v>
      </c>
      <c r="L41" s="292">
        <v>0</v>
      </c>
      <c r="M41" s="292">
        <v>1</v>
      </c>
      <c r="N41" s="292">
        <v>0</v>
      </c>
    </row>
    <row r="42" spans="1:14" s="60" customFormat="1" ht="27.95" customHeight="1">
      <c r="A42" s="141" t="s">
        <v>556</v>
      </c>
      <c r="B42" s="263">
        <f t="shared" si="1"/>
        <v>14</v>
      </c>
      <c r="C42" s="263">
        <v>0</v>
      </c>
      <c r="D42" s="263">
        <v>0</v>
      </c>
      <c r="E42" s="263">
        <v>2</v>
      </c>
      <c r="F42" s="263">
        <v>0</v>
      </c>
      <c r="G42" s="263">
        <v>8</v>
      </c>
      <c r="H42" s="263">
        <v>2</v>
      </c>
      <c r="I42" s="263">
        <v>0</v>
      </c>
      <c r="J42" s="263">
        <v>0</v>
      </c>
      <c r="K42" s="263">
        <v>2</v>
      </c>
      <c r="L42" s="263">
        <v>0</v>
      </c>
      <c r="M42" s="263">
        <v>0</v>
      </c>
      <c r="N42" s="263">
        <v>0</v>
      </c>
    </row>
    <row r="43" spans="1:14" s="60" customFormat="1" ht="27.95" customHeight="1">
      <c r="A43" s="144" t="s">
        <v>304</v>
      </c>
      <c r="B43" s="292">
        <f t="shared" si="1"/>
        <v>85</v>
      </c>
      <c r="C43" s="292">
        <v>2</v>
      </c>
      <c r="D43" s="292">
        <v>3</v>
      </c>
      <c r="E43" s="292">
        <v>10</v>
      </c>
      <c r="F43" s="292">
        <v>10</v>
      </c>
      <c r="G43" s="292">
        <v>4</v>
      </c>
      <c r="H43" s="292">
        <v>10</v>
      </c>
      <c r="I43" s="292">
        <v>16</v>
      </c>
      <c r="J43" s="292">
        <v>14</v>
      </c>
      <c r="K43" s="292">
        <v>2</v>
      </c>
      <c r="L43" s="292">
        <v>10</v>
      </c>
      <c r="M43" s="292">
        <v>0</v>
      </c>
      <c r="N43" s="292">
        <v>4</v>
      </c>
    </row>
    <row r="44" spans="1:14" s="60" customFormat="1" ht="27.95" customHeight="1">
      <c r="A44" s="141" t="s">
        <v>573</v>
      </c>
      <c r="B44" s="263">
        <f t="shared" si="1"/>
        <v>3</v>
      </c>
      <c r="C44" s="263">
        <v>0</v>
      </c>
      <c r="D44" s="263">
        <v>0</v>
      </c>
      <c r="E44" s="263">
        <v>1</v>
      </c>
      <c r="F44" s="263">
        <v>0</v>
      </c>
      <c r="G44" s="263">
        <v>1</v>
      </c>
      <c r="H44" s="263">
        <v>0</v>
      </c>
      <c r="I44" s="263">
        <v>0</v>
      </c>
      <c r="J44" s="263">
        <v>0</v>
      </c>
      <c r="K44" s="263">
        <v>0</v>
      </c>
      <c r="L44" s="263">
        <v>0</v>
      </c>
      <c r="M44" s="263">
        <v>1</v>
      </c>
      <c r="N44" s="263">
        <v>0</v>
      </c>
    </row>
    <row r="45" spans="1:14" s="60" customFormat="1" ht="27.95" customHeight="1">
      <c r="A45" s="144" t="s">
        <v>305</v>
      </c>
      <c r="B45" s="292">
        <f t="shared" si="1"/>
        <v>39</v>
      </c>
      <c r="C45" s="292">
        <v>2</v>
      </c>
      <c r="D45" s="292">
        <v>3</v>
      </c>
      <c r="E45" s="292">
        <v>2</v>
      </c>
      <c r="F45" s="292">
        <v>3</v>
      </c>
      <c r="G45" s="292">
        <v>2</v>
      </c>
      <c r="H45" s="292">
        <v>4</v>
      </c>
      <c r="I45" s="292">
        <v>3</v>
      </c>
      <c r="J45" s="292">
        <v>4</v>
      </c>
      <c r="K45" s="292">
        <v>4</v>
      </c>
      <c r="L45" s="292">
        <v>5</v>
      </c>
      <c r="M45" s="292">
        <v>5</v>
      </c>
      <c r="N45" s="292">
        <v>2</v>
      </c>
    </row>
    <row r="46" spans="1:14" s="60" customFormat="1" ht="27.95" customHeight="1">
      <c r="A46" s="141" t="s">
        <v>342</v>
      </c>
      <c r="B46" s="263">
        <f t="shared" si="1"/>
        <v>6</v>
      </c>
      <c r="C46" s="263">
        <v>2</v>
      </c>
      <c r="D46" s="263">
        <v>0</v>
      </c>
      <c r="E46" s="263">
        <v>2</v>
      </c>
      <c r="F46" s="263">
        <v>0</v>
      </c>
      <c r="G46" s="263">
        <v>0</v>
      </c>
      <c r="H46" s="263">
        <v>0</v>
      </c>
      <c r="I46" s="263">
        <v>2</v>
      </c>
      <c r="J46" s="263">
        <v>0</v>
      </c>
      <c r="K46" s="263">
        <v>0</v>
      </c>
      <c r="L46" s="263">
        <v>0</v>
      </c>
      <c r="M46" s="263">
        <v>0</v>
      </c>
      <c r="N46" s="263">
        <v>0</v>
      </c>
    </row>
    <row r="47" spans="1:14" s="60" customFormat="1" ht="27.95" customHeight="1">
      <c r="A47" s="144" t="s">
        <v>343</v>
      </c>
      <c r="B47" s="292">
        <f t="shared" si="1"/>
        <v>36</v>
      </c>
      <c r="C47" s="292">
        <v>0</v>
      </c>
      <c r="D47" s="292">
        <v>2</v>
      </c>
      <c r="E47" s="292">
        <v>5</v>
      </c>
      <c r="F47" s="292">
        <v>7</v>
      </c>
      <c r="G47" s="292">
        <v>0</v>
      </c>
      <c r="H47" s="292">
        <v>5</v>
      </c>
      <c r="I47" s="292">
        <v>1</v>
      </c>
      <c r="J47" s="292">
        <v>0</v>
      </c>
      <c r="K47" s="292">
        <v>5</v>
      </c>
      <c r="L47" s="292">
        <v>5</v>
      </c>
      <c r="M47" s="292">
        <v>4</v>
      </c>
      <c r="N47" s="292">
        <v>2</v>
      </c>
    </row>
    <row r="48" spans="1:14" s="60" customFormat="1" ht="27.95" customHeight="1">
      <c r="A48" s="141" t="s">
        <v>557</v>
      </c>
      <c r="B48" s="263">
        <f t="shared" si="1"/>
        <v>2</v>
      </c>
      <c r="C48" s="263">
        <v>0</v>
      </c>
      <c r="D48" s="263">
        <v>0</v>
      </c>
      <c r="E48" s="263">
        <v>0</v>
      </c>
      <c r="F48" s="263">
        <v>0</v>
      </c>
      <c r="G48" s="263">
        <v>0</v>
      </c>
      <c r="H48" s="263">
        <v>0</v>
      </c>
      <c r="I48" s="263">
        <v>0</v>
      </c>
      <c r="J48" s="263">
        <v>0</v>
      </c>
      <c r="K48" s="263">
        <v>0</v>
      </c>
      <c r="L48" s="263">
        <v>0</v>
      </c>
      <c r="M48" s="263">
        <v>0</v>
      </c>
      <c r="N48" s="263">
        <v>2</v>
      </c>
    </row>
    <row r="49" spans="1:14" s="60" customFormat="1" ht="27.95" customHeight="1">
      <c r="A49" s="144" t="s">
        <v>558</v>
      </c>
      <c r="B49" s="292">
        <f t="shared" si="1"/>
        <v>299</v>
      </c>
      <c r="C49" s="292">
        <v>29</v>
      </c>
      <c r="D49" s="292">
        <v>23</v>
      </c>
      <c r="E49" s="292">
        <v>16</v>
      </c>
      <c r="F49" s="292">
        <v>33</v>
      </c>
      <c r="G49" s="292">
        <v>30</v>
      </c>
      <c r="H49" s="292">
        <v>26</v>
      </c>
      <c r="I49" s="292">
        <v>18</v>
      </c>
      <c r="J49" s="292">
        <v>19</v>
      </c>
      <c r="K49" s="292">
        <v>27</v>
      </c>
      <c r="L49" s="292">
        <v>20</v>
      </c>
      <c r="M49" s="292">
        <v>28</v>
      </c>
      <c r="N49" s="292">
        <v>30</v>
      </c>
    </row>
    <row r="50" spans="1:14" s="60" customFormat="1" ht="27.95" customHeight="1">
      <c r="A50" s="141" t="s">
        <v>559</v>
      </c>
      <c r="B50" s="263">
        <f t="shared" si="1"/>
        <v>4</v>
      </c>
      <c r="C50" s="263">
        <v>1</v>
      </c>
      <c r="D50" s="263">
        <v>1</v>
      </c>
      <c r="E50" s="263">
        <v>1</v>
      </c>
      <c r="F50" s="263">
        <v>0</v>
      </c>
      <c r="G50" s="263">
        <v>0</v>
      </c>
      <c r="H50" s="263">
        <v>0</v>
      </c>
      <c r="I50" s="263">
        <v>0</v>
      </c>
      <c r="J50" s="263">
        <v>1</v>
      </c>
      <c r="K50" s="263">
        <v>0</v>
      </c>
      <c r="L50" s="263">
        <v>0</v>
      </c>
      <c r="M50" s="263">
        <v>0</v>
      </c>
      <c r="N50" s="263">
        <v>0</v>
      </c>
    </row>
    <row r="51" spans="1:14" s="60" customFormat="1" ht="27.95" customHeight="1">
      <c r="A51" s="144" t="s">
        <v>560</v>
      </c>
      <c r="B51" s="292">
        <f t="shared" si="1"/>
        <v>13</v>
      </c>
      <c r="C51" s="292">
        <v>0</v>
      </c>
      <c r="D51" s="292">
        <v>1</v>
      </c>
      <c r="E51" s="292">
        <v>3</v>
      </c>
      <c r="F51" s="292">
        <v>6</v>
      </c>
      <c r="G51" s="292">
        <v>0</v>
      </c>
      <c r="H51" s="292">
        <v>0</v>
      </c>
      <c r="I51" s="292">
        <v>0</v>
      </c>
      <c r="J51" s="292">
        <v>1</v>
      </c>
      <c r="K51" s="292">
        <v>2</v>
      </c>
      <c r="L51" s="292">
        <v>0</v>
      </c>
      <c r="M51" s="292">
        <v>0</v>
      </c>
      <c r="N51" s="292">
        <v>0</v>
      </c>
    </row>
    <row r="52" spans="1:14" s="60" customFormat="1" ht="27.95" customHeight="1">
      <c r="A52" s="141" t="s">
        <v>579</v>
      </c>
      <c r="B52" s="263">
        <f t="shared" si="1"/>
        <v>21</v>
      </c>
      <c r="C52" s="263">
        <v>2</v>
      </c>
      <c r="D52" s="263">
        <v>2</v>
      </c>
      <c r="E52" s="263">
        <v>2</v>
      </c>
      <c r="F52" s="263">
        <v>2</v>
      </c>
      <c r="G52" s="263">
        <v>2</v>
      </c>
      <c r="H52" s="263">
        <v>0</v>
      </c>
      <c r="I52" s="263">
        <v>4</v>
      </c>
      <c r="J52" s="263">
        <v>0</v>
      </c>
      <c r="K52" s="263">
        <v>1</v>
      </c>
      <c r="L52" s="263">
        <v>0</v>
      </c>
      <c r="M52" s="263">
        <v>4</v>
      </c>
      <c r="N52" s="263">
        <v>2</v>
      </c>
    </row>
    <row r="53" spans="1:14" s="60" customFormat="1" ht="27.95" customHeight="1">
      <c r="A53" s="144" t="s">
        <v>561</v>
      </c>
      <c r="B53" s="292">
        <f t="shared" si="1"/>
        <v>6</v>
      </c>
      <c r="C53" s="292">
        <v>0</v>
      </c>
      <c r="D53" s="292">
        <v>0</v>
      </c>
      <c r="E53" s="292">
        <v>0</v>
      </c>
      <c r="F53" s="292">
        <v>0</v>
      </c>
      <c r="G53" s="292">
        <v>1</v>
      </c>
      <c r="H53" s="292">
        <v>0</v>
      </c>
      <c r="I53" s="292">
        <v>0</v>
      </c>
      <c r="J53" s="292">
        <v>2</v>
      </c>
      <c r="K53" s="292">
        <v>0</v>
      </c>
      <c r="L53" s="292">
        <v>2</v>
      </c>
      <c r="M53" s="292">
        <v>1</v>
      </c>
      <c r="N53" s="292">
        <v>0</v>
      </c>
    </row>
    <row r="54" spans="1:14" s="60" customFormat="1" ht="27.95" customHeight="1">
      <c r="A54" s="141" t="s">
        <v>345</v>
      </c>
      <c r="B54" s="263">
        <f t="shared" si="1"/>
        <v>4</v>
      </c>
      <c r="C54" s="263">
        <v>0</v>
      </c>
      <c r="D54" s="263">
        <v>0</v>
      </c>
      <c r="E54" s="263">
        <v>0</v>
      </c>
      <c r="F54" s="263">
        <v>0</v>
      </c>
      <c r="G54" s="263">
        <v>0</v>
      </c>
      <c r="H54" s="263">
        <v>0</v>
      </c>
      <c r="I54" s="263">
        <v>0</v>
      </c>
      <c r="J54" s="263">
        <v>0</v>
      </c>
      <c r="K54" s="263">
        <v>0</v>
      </c>
      <c r="L54" s="263">
        <v>2</v>
      </c>
      <c r="M54" s="263">
        <v>2</v>
      </c>
      <c r="N54" s="263">
        <v>0</v>
      </c>
    </row>
    <row r="55" spans="1:14" s="60" customFormat="1" ht="27.95" customHeight="1">
      <c r="A55" s="144" t="s">
        <v>562</v>
      </c>
      <c r="B55" s="292">
        <f t="shared" si="1"/>
        <v>2</v>
      </c>
      <c r="C55" s="292">
        <v>0</v>
      </c>
      <c r="D55" s="292">
        <v>0</v>
      </c>
      <c r="E55" s="292">
        <v>0</v>
      </c>
      <c r="F55" s="292">
        <v>0</v>
      </c>
      <c r="G55" s="292">
        <v>0</v>
      </c>
      <c r="H55" s="292">
        <v>0</v>
      </c>
      <c r="I55" s="292">
        <v>0</v>
      </c>
      <c r="J55" s="292">
        <v>0</v>
      </c>
      <c r="K55" s="292">
        <v>0</v>
      </c>
      <c r="L55" s="292">
        <v>0</v>
      </c>
      <c r="M55" s="292">
        <v>0</v>
      </c>
      <c r="N55" s="292">
        <v>2</v>
      </c>
    </row>
    <row r="56" spans="1:14" s="60" customFormat="1" ht="27.95" customHeight="1">
      <c r="A56" s="141" t="s">
        <v>563</v>
      </c>
      <c r="B56" s="263">
        <f t="shared" si="1"/>
        <v>4</v>
      </c>
      <c r="C56" s="263">
        <v>2</v>
      </c>
      <c r="D56" s="263">
        <v>0</v>
      </c>
      <c r="E56" s="263">
        <v>0</v>
      </c>
      <c r="F56" s="263">
        <v>0</v>
      </c>
      <c r="G56" s="263">
        <v>0</v>
      </c>
      <c r="H56" s="263">
        <v>0</v>
      </c>
      <c r="I56" s="263">
        <v>2</v>
      </c>
      <c r="J56" s="263">
        <v>0</v>
      </c>
      <c r="K56" s="263">
        <v>0</v>
      </c>
      <c r="L56" s="263">
        <v>0</v>
      </c>
      <c r="M56" s="263">
        <v>0</v>
      </c>
      <c r="N56" s="263">
        <v>0</v>
      </c>
    </row>
    <row r="57" spans="1:14" s="60" customFormat="1" ht="27.95" customHeight="1">
      <c r="A57" s="144" t="s">
        <v>564</v>
      </c>
      <c r="B57" s="292">
        <f t="shared" si="1"/>
        <v>2</v>
      </c>
      <c r="C57" s="292">
        <v>0</v>
      </c>
      <c r="D57" s="292">
        <v>0</v>
      </c>
      <c r="E57" s="292">
        <v>0</v>
      </c>
      <c r="F57" s="292">
        <v>0</v>
      </c>
      <c r="G57" s="292">
        <v>0</v>
      </c>
      <c r="H57" s="292">
        <v>0</v>
      </c>
      <c r="I57" s="292">
        <v>0</v>
      </c>
      <c r="J57" s="292">
        <v>0</v>
      </c>
      <c r="K57" s="292">
        <v>0</v>
      </c>
      <c r="L57" s="292">
        <v>0</v>
      </c>
      <c r="M57" s="292">
        <v>2</v>
      </c>
      <c r="N57" s="292">
        <v>0</v>
      </c>
    </row>
    <row r="58" spans="1:14" s="60" customFormat="1" ht="27.95" customHeight="1">
      <c r="A58" s="141" t="s">
        <v>565</v>
      </c>
      <c r="B58" s="263">
        <f t="shared" si="1"/>
        <v>1257</v>
      </c>
      <c r="C58" s="263">
        <v>118</v>
      </c>
      <c r="D58" s="263">
        <v>105</v>
      </c>
      <c r="E58" s="263">
        <v>102</v>
      </c>
      <c r="F58" s="263">
        <v>100</v>
      </c>
      <c r="G58" s="263">
        <v>104</v>
      </c>
      <c r="H58" s="263">
        <v>100</v>
      </c>
      <c r="I58" s="263">
        <v>107</v>
      </c>
      <c r="J58" s="263">
        <v>102</v>
      </c>
      <c r="K58" s="263">
        <v>101</v>
      </c>
      <c r="L58" s="263">
        <v>102</v>
      </c>
      <c r="M58" s="263">
        <v>95</v>
      </c>
      <c r="N58" s="263">
        <v>121</v>
      </c>
    </row>
    <row r="59" spans="1:14" s="60" customFormat="1" ht="27.95" customHeight="1">
      <c r="A59" s="144" t="s">
        <v>309</v>
      </c>
      <c r="B59" s="292">
        <f t="shared" si="1"/>
        <v>92</v>
      </c>
      <c r="C59" s="292">
        <v>12</v>
      </c>
      <c r="D59" s="292">
        <v>3</v>
      </c>
      <c r="E59" s="292">
        <v>17</v>
      </c>
      <c r="F59" s="292">
        <v>6</v>
      </c>
      <c r="G59" s="292">
        <v>10</v>
      </c>
      <c r="H59" s="292">
        <v>9</v>
      </c>
      <c r="I59" s="292">
        <v>13</v>
      </c>
      <c r="J59" s="292">
        <v>9</v>
      </c>
      <c r="K59" s="292">
        <v>6</v>
      </c>
      <c r="L59" s="292">
        <v>3</v>
      </c>
      <c r="M59" s="292">
        <v>1</v>
      </c>
      <c r="N59" s="292">
        <v>3</v>
      </c>
    </row>
    <row r="60" spans="1:14" s="60" customFormat="1" ht="27.95" customHeight="1">
      <c r="A60" s="141" t="s">
        <v>566</v>
      </c>
      <c r="B60" s="263">
        <f t="shared" si="1"/>
        <v>2</v>
      </c>
      <c r="C60" s="263">
        <v>0</v>
      </c>
      <c r="D60" s="263">
        <v>0</v>
      </c>
      <c r="E60" s="263">
        <v>0</v>
      </c>
      <c r="F60" s="263">
        <v>2</v>
      </c>
      <c r="G60" s="263">
        <v>0</v>
      </c>
      <c r="H60" s="263">
        <v>0</v>
      </c>
      <c r="I60" s="263">
        <v>0</v>
      </c>
      <c r="J60" s="263">
        <v>0</v>
      </c>
      <c r="K60" s="263">
        <v>0</v>
      </c>
      <c r="L60" s="263">
        <v>0</v>
      </c>
      <c r="M60" s="263">
        <v>0</v>
      </c>
      <c r="N60" s="263">
        <v>0</v>
      </c>
    </row>
    <row r="61" spans="1:14" s="60" customFormat="1" ht="27.95" customHeight="1">
      <c r="A61" s="144" t="s">
        <v>338</v>
      </c>
      <c r="B61" s="292">
        <f t="shared" si="1"/>
        <v>46</v>
      </c>
      <c r="C61" s="292">
        <v>4</v>
      </c>
      <c r="D61" s="292">
        <v>0</v>
      </c>
      <c r="E61" s="292">
        <v>6</v>
      </c>
      <c r="F61" s="292">
        <v>4</v>
      </c>
      <c r="G61" s="292">
        <v>4</v>
      </c>
      <c r="H61" s="292">
        <v>3</v>
      </c>
      <c r="I61" s="292">
        <v>0</v>
      </c>
      <c r="J61" s="292">
        <v>8</v>
      </c>
      <c r="K61" s="292">
        <v>4</v>
      </c>
      <c r="L61" s="292">
        <v>4</v>
      </c>
      <c r="M61" s="292">
        <v>6</v>
      </c>
      <c r="N61" s="292">
        <v>3</v>
      </c>
    </row>
    <row r="62" spans="1:14" s="60" customFormat="1" ht="27.95" customHeight="1">
      <c r="A62" s="141" t="s">
        <v>346</v>
      </c>
      <c r="B62" s="263">
        <f t="shared" si="1"/>
        <v>44</v>
      </c>
      <c r="C62" s="263">
        <v>2</v>
      </c>
      <c r="D62" s="263">
        <v>6</v>
      </c>
      <c r="E62" s="263">
        <v>6</v>
      </c>
      <c r="F62" s="263">
        <v>2</v>
      </c>
      <c r="G62" s="263">
        <v>4</v>
      </c>
      <c r="H62" s="263">
        <v>2</v>
      </c>
      <c r="I62" s="263">
        <v>6</v>
      </c>
      <c r="J62" s="263">
        <v>2</v>
      </c>
      <c r="K62" s="263">
        <v>2</v>
      </c>
      <c r="L62" s="263">
        <v>4</v>
      </c>
      <c r="M62" s="263">
        <v>4</v>
      </c>
      <c r="N62" s="263">
        <v>4</v>
      </c>
    </row>
    <row r="63" spans="1:14" s="60" customFormat="1" ht="27.95" customHeight="1">
      <c r="A63" s="144" t="s">
        <v>310</v>
      </c>
      <c r="B63" s="292">
        <f t="shared" si="1"/>
        <v>28</v>
      </c>
      <c r="C63" s="292">
        <v>5</v>
      </c>
      <c r="D63" s="292">
        <v>3</v>
      </c>
      <c r="E63" s="292">
        <v>1</v>
      </c>
      <c r="F63" s="292">
        <v>0</v>
      </c>
      <c r="G63" s="292">
        <v>5</v>
      </c>
      <c r="H63" s="292">
        <v>0</v>
      </c>
      <c r="I63" s="292">
        <v>2</v>
      </c>
      <c r="J63" s="292">
        <v>5</v>
      </c>
      <c r="K63" s="292">
        <v>0</v>
      </c>
      <c r="L63" s="292">
        <v>1</v>
      </c>
      <c r="M63" s="292">
        <v>2</v>
      </c>
      <c r="N63" s="292">
        <v>4</v>
      </c>
    </row>
    <row r="64" spans="1:14" s="60" customFormat="1" ht="27.95" customHeight="1">
      <c r="A64" s="141" t="s">
        <v>326</v>
      </c>
      <c r="B64" s="263">
        <f t="shared" si="1"/>
        <v>680</v>
      </c>
      <c r="C64" s="263">
        <v>40</v>
      </c>
      <c r="D64" s="263">
        <v>61</v>
      </c>
      <c r="E64" s="263">
        <v>44</v>
      </c>
      <c r="F64" s="263">
        <v>47</v>
      </c>
      <c r="G64" s="263">
        <v>66</v>
      </c>
      <c r="H64" s="263">
        <v>64</v>
      </c>
      <c r="I64" s="263">
        <v>56</v>
      </c>
      <c r="J64" s="263">
        <v>52</v>
      </c>
      <c r="K64" s="263">
        <v>51</v>
      </c>
      <c r="L64" s="263">
        <v>63</v>
      </c>
      <c r="M64" s="263">
        <v>60</v>
      </c>
      <c r="N64" s="263">
        <v>76</v>
      </c>
    </row>
    <row r="65" spans="1:14" s="60" customFormat="1" ht="27.95" customHeight="1">
      <c r="A65" s="144" t="s">
        <v>567</v>
      </c>
      <c r="B65" s="292">
        <f t="shared" si="1"/>
        <v>57</v>
      </c>
      <c r="C65" s="292">
        <v>0</v>
      </c>
      <c r="D65" s="292">
        <v>8</v>
      </c>
      <c r="E65" s="292">
        <v>6</v>
      </c>
      <c r="F65" s="292">
        <v>2</v>
      </c>
      <c r="G65" s="292">
        <v>3</v>
      </c>
      <c r="H65" s="292">
        <v>4</v>
      </c>
      <c r="I65" s="292">
        <v>8</v>
      </c>
      <c r="J65" s="292">
        <v>2</v>
      </c>
      <c r="K65" s="292">
        <v>4</v>
      </c>
      <c r="L65" s="292">
        <v>4</v>
      </c>
      <c r="M65" s="292">
        <v>10</v>
      </c>
      <c r="N65" s="292">
        <v>6</v>
      </c>
    </row>
    <row r="66" spans="1:14" s="60" customFormat="1" ht="27.95" customHeight="1">
      <c r="A66" s="141" t="s">
        <v>581</v>
      </c>
      <c r="B66" s="263">
        <f t="shared" si="1"/>
        <v>11</v>
      </c>
      <c r="C66" s="263">
        <v>0</v>
      </c>
      <c r="D66" s="263">
        <v>3</v>
      </c>
      <c r="E66" s="263">
        <v>3</v>
      </c>
      <c r="F66" s="263">
        <v>4</v>
      </c>
      <c r="G66" s="263">
        <v>0</v>
      </c>
      <c r="H66" s="263">
        <v>0</v>
      </c>
      <c r="I66" s="263">
        <v>0</v>
      </c>
      <c r="J66" s="263">
        <v>0</v>
      </c>
      <c r="K66" s="263">
        <v>0</v>
      </c>
      <c r="L66" s="263">
        <v>0</v>
      </c>
      <c r="M66" s="263">
        <v>1</v>
      </c>
      <c r="N66" s="263">
        <v>0</v>
      </c>
    </row>
    <row r="67" spans="1:14" s="60" customFormat="1" ht="27.95" customHeight="1">
      <c r="A67" s="144" t="s">
        <v>568</v>
      </c>
      <c r="B67" s="292">
        <f t="shared" si="1"/>
        <v>20</v>
      </c>
      <c r="C67" s="292">
        <v>4</v>
      </c>
      <c r="D67" s="292">
        <v>4</v>
      </c>
      <c r="E67" s="292">
        <v>0</v>
      </c>
      <c r="F67" s="292">
        <v>3</v>
      </c>
      <c r="G67" s="292">
        <v>0</v>
      </c>
      <c r="H67" s="292">
        <v>0</v>
      </c>
      <c r="I67" s="292">
        <v>0</v>
      </c>
      <c r="J67" s="292">
        <v>4</v>
      </c>
      <c r="K67" s="292">
        <v>0</v>
      </c>
      <c r="L67" s="292">
        <v>1</v>
      </c>
      <c r="M67" s="292">
        <v>0</v>
      </c>
      <c r="N67" s="292">
        <v>4</v>
      </c>
    </row>
    <row r="68" spans="1:14" s="60" customFormat="1" ht="27.95" customHeight="1">
      <c r="A68" s="141" t="s">
        <v>311</v>
      </c>
      <c r="B68" s="263">
        <f t="shared" si="1"/>
        <v>8</v>
      </c>
      <c r="C68" s="263">
        <v>0</v>
      </c>
      <c r="D68" s="263">
        <v>0</v>
      </c>
      <c r="E68" s="263">
        <v>0</v>
      </c>
      <c r="F68" s="263">
        <v>0</v>
      </c>
      <c r="G68" s="263">
        <v>0</v>
      </c>
      <c r="H68" s="263">
        <v>2</v>
      </c>
      <c r="I68" s="263">
        <v>2</v>
      </c>
      <c r="J68" s="263">
        <v>0</v>
      </c>
      <c r="K68" s="263">
        <v>2</v>
      </c>
      <c r="L68" s="263">
        <v>2</v>
      </c>
      <c r="M68" s="263">
        <v>0</v>
      </c>
      <c r="N68" s="263">
        <v>0</v>
      </c>
    </row>
    <row r="69" spans="1:14" s="60" customFormat="1" ht="27.95" customHeight="1">
      <c r="A69" s="144" t="s">
        <v>569</v>
      </c>
      <c r="B69" s="292">
        <f t="shared" si="1"/>
        <v>6</v>
      </c>
      <c r="C69" s="292">
        <v>0</v>
      </c>
      <c r="D69" s="292">
        <v>0</v>
      </c>
      <c r="E69" s="292">
        <v>2</v>
      </c>
      <c r="F69" s="292">
        <v>2</v>
      </c>
      <c r="G69" s="292">
        <v>0</v>
      </c>
      <c r="H69" s="292">
        <v>2</v>
      </c>
      <c r="I69" s="292">
        <v>0</v>
      </c>
      <c r="J69" s="292">
        <v>0</v>
      </c>
      <c r="K69" s="292">
        <v>0</v>
      </c>
      <c r="L69" s="292">
        <v>0</v>
      </c>
      <c r="M69" s="292">
        <v>0</v>
      </c>
      <c r="N69" s="292">
        <v>0</v>
      </c>
    </row>
    <row r="70" spans="1:14" s="60" customFormat="1" ht="27.95" customHeight="1">
      <c r="A70" s="141" t="s">
        <v>312</v>
      </c>
      <c r="B70" s="263">
        <f t="shared" si="1"/>
        <v>236</v>
      </c>
      <c r="C70" s="263">
        <v>14</v>
      </c>
      <c r="D70" s="263">
        <v>25</v>
      </c>
      <c r="E70" s="263">
        <v>16</v>
      </c>
      <c r="F70" s="263">
        <v>9</v>
      </c>
      <c r="G70" s="263">
        <v>23</v>
      </c>
      <c r="H70" s="263">
        <v>20</v>
      </c>
      <c r="I70" s="263">
        <v>9</v>
      </c>
      <c r="J70" s="263">
        <v>23</v>
      </c>
      <c r="K70" s="263">
        <v>27</v>
      </c>
      <c r="L70" s="263">
        <v>19</v>
      </c>
      <c r="M70" s="263">
        <v>28</v>
      </c>
      <c r="N70" s="263">
        <v>23</v>
      </c>
    </row>
    <row r="71" spans="1:14" s="60" customFormat="1" ht="27.95" customHeight="1">
      <c r="A71" s="144" t="s">
        <v>570</v>
      </c>
      <c r="B71" s="292">
        <f t="shared" si="1"/>
        <v>97</v>
      </c>
      <c r="C71" s="292">
        <v>14</v>
      </c>
      <c r="D71" s="292">
        <v>6</v>
      </c>
      <c r="E71" s="292">
        <v>8</v>
      </c>
      <c r="F71" s="292">
        <v>9</v>
      </c>
      <c r="G71" s="292">
        <v>10</v>
      </c>
      <c r="H71" s="292">
        <v>8</v>
      </c>
      <c r="I71" s="292">
        <v>1</v>
      </c>
      <c r="J71" s="292">
        <v>13</v>
      </c>
      <c r="K71" s="292">
        <v>11</v>
      </c>
      <c r="L71" s="292">
        <v>6</v>
      </c>
      <c r="M71" s="292">
        <v>6</v>
      </c>
      <c r="N71" s="292">
        <v>5</v>
      </c>
    </row>
    <row r="72" spans="1:14" s="60" customFormat="1" ht="27.95" customHeight="1">
      <c r="A72" s="141" t="s">
        <v>582</v>
      </c>
      <c r="B72" s="263">
        <f t="shared" si="1"/>
        <v>4</v>
      </c>
      <c r="C72" s="263">
        <v>0</v>
      </c>
      <c r="D72" s="263">
        <v>1</v>
      </c>
      <c r="E72" s="263">
        <v>3</v>
      </c>
      <c r="F72" s="263">
        <v>0</v>
      </c>
      <c r="G72" s="263">
        <v>0</v>
      </c>
      <c r="H72" s="263">
        <v>0</v>
      </c>
      <c r="I72" s="263">
        <v>0</v>
      </c>
      <c r="J72" s="263">
        <v>0</v>
      </c>
      <c r="K72" s="263">
        <v>0</v>
      </c>
      <c r="L72" s="263">
        <v>0</v>
      </c>
      <c r="M72" s="263">
        <v>0</v>
      </c>
      <c r="N72" s="263">
        <v>0</v>
      </c>
    </row>
    <row r="73" spans="1:14" s="60" customFormat="1" ht="27.95" customHeight="1">
      <c r="A73" s="144" t="s">
        <v>339</v>
      </c>
      <c r="B73" s="292">
        <f t="shared" si="1"/>
        <v>2</v>
      </c>
      <c r="C73" s="292">
        <v>0</v>
      </c>
      <c r="D73" s="292">
        <v>0</v>
      </c>
      <c r="E73" s="292">
        <v>0</v>
      </c>
      <c r="F73" s="292">
        <v>0</v>
      </c>
      <c r="G73" s="292">
        <v>0</v>
      </c>
      <c r="H73" s="292">
        <v>0</v>
      </c>
      <c r="I73" s="292">
        <v>1</v>
      </c>
      <c r="J73" s="292">
        <v>0</v>
      </c>
      <c r="K73" s="292">
        <v>0</v>
      </c>
      <c r="L73" s="292">
        <v>1</v>
      </c>
      <c r="M73" s="292">
        <v>0</v>
      </c>
      <c r="N73" s="292">
        <v>0</v>
      </c>
    </row>
    <row r="74" spans="1:14" s="60" customFormat="1" ht="27.95" customHeight="1">
      <c r="A74" s="141" t="s">
        <v>340</v>
      </c>
      <c r="B74" s="263">
        <f t="shared" ref="B74:B93" si="2">SUM(C74:N74)</f>
        <v>3</v>
      </c>
      <c r="C74" s="263">
        <v>0</v>
      </c>
      <c r="D74" s="263">
        <v>0</v>
      </c>
      <c r="E74" s="263">
        <v>0</v>
      </c>
      <c r="F74" s="263">
        <v>3</v>
      </c>
      <c r="G74" s="263">
        <v>0</v>
      </c>
      <c r="H74" s="263">
        <v>0</v>
      </c>
      <c r="I74" s="263">
        <v>0</v>
      </c>
      <c r="J74" s="263">
        <v>0</v>
      </c>
      <c r="K74" s="263">
        <v>0</v>
      </c>
      <c r="L74" s="263">
        <v>0</v>
      </c>
      <c r="M74" s="263">
        <v>0</v>
      </c>
      <c r="N74" s="263">
        <v>0</v>
      </c>
    </row>
    <row r="75" spans="1:14" s="60" customFormat="1" ht="27.95" customHeight="1">
      <c r="A75" s="144" t="s">
        <v>571</v>
      </c>
      <c r="B75" s="292">
        <f t="shared" si="2"/>
        <v>5</v>
      </c>
      <c r="C75" s="292">
        <v>0</v>
      </c>
      <c r="D75" s="292">
        <v>0</v>
      </c>
      <c r="E75" s="292">
        <v>2</v>
      </c>
      <c r="F75" s="292">
        <v>1</v>
      </c>
      <c r="G75" s="292">
        <v>0</v>
      </c>
      <c r="H75" s="292">
        <v>0</v>
      </c>
      <c r="I75" s="292">
        <v>0</v>
      </c>
      <c r="J75" s="292">
        <v>2</v>
      </c>
      <c r="K75" s="292">
        <v>0</v>
      </c>
      <c r="L75" s="292">
        <v>0</v>
      </c>
      <c r="M75" s="292">
        <v>0</v>
      </c>
      <c r="N75" s="292">
        <v>0</v>
      </c>
    </row>
    <row r="76" spans="1:14" s="60" customFormat="1" ht="27.95" customHeight="1">
      <c r="A76" s="141" t="s">
        <v>572</v>
      </c>
      <c r="B76" s="263">
        <f t="shared" si="2"/>
        <v>8</v>
      </c>
      <c r="C76" s="263">
        <v>0</v>
      </c>
      <c r="D76" s="263">
        <v>0</v>
      </c>
      <c r="E76" s="263">
        <v>2</v>
      </c>
      <c r="F76" s="263">
        <v>2</v>
      </c>
      <c r="G76" s="263">
        <v>0</v>
      </c>
      <c r="H76" s="263">
        <v>2</v>
      </c>
      <c r="I76" s="263">
        <v>0</v>
      </c>
      <c r="J76" s="263">
        <v>0</v>
      </c>
      <c r="K76" s="263">
        <v>0</v>
      </c>
      <c r="L76" s="263">
        <v>0</v>
      </c>
      <c r="M76" s="263">
        <v>0</v>
      </c>
      <c r="N76" s="263">
        <v>2</v>
      </c>
    </row>
    <row r="77" spans="1:14" s="60" customFormat="1" ht="27.95" customHeight="1">
      <c r="A77" s="144" t="s">
        <v>584</v>
      </c>
      <c r="B77" s="292">
        <f t="shared" si="2"/>
        <v>23</v>
      </c>
      <c r="C77" s="292">
        <v>0</v>
      </c>
      <c r="D77" s="292">
        <v>2</v>
      </c>
      <c r="E77" s="292">
        <v>3</v>
      </c>
      <c r="F77" s="292">
        <v>3</v>
      </c>
      <c r="G77" s="292">
        <v>0</v>
      </c>
      <c r="H77" s="292">
        <v>0</v>
      </c>
      <c r="I77" s="292">
        <v>0</v>
      </c>
      <c r="J77" s="292">
        <v>4</v>
      </c>
      <c r="K77" s="292">
        <v>0</v>
      </c>
      <c r="L77" s="292">
        <v>9</v>
      </c>
      <c r="M77" s="292">
        <v>0</v>
      </c>
      <c r="N77" s="292">
        <v>2</v>
      </c>
    </row>
    <row r="78" spans="1:14" s="60" customFormat="1" ht="27.95" customHeight="1">
      <c r="A78" s="141" t="s">
        <v>314</v>
      </c>
      <c r="B78" s="263">
        <f t="shared" si="2"/>
        <v>17</v>
      </c>
      <c r="C78" s="263">
        <v>1</v>
      </c>
      <c r="D78" s="263">
        <v>0</v>
      </c>
      <c r="E78" s="263">
        <v>0</v>
      </c>
      <c r="F78" s="263">
        <v>2</v>
      </c>
      <c r="G78" s="263">
        <v>0</v>
      </c>
      <c r="H78" s="263">
        <v>2</v>
      </c>
      <c r="I78" s="263">
        <v>2</v>
      </c>
      <c r="J78" s="263">
        <v>4</v>
      </c>
      <c r="K78" s="263">
        <v>2</v>
      </c>
      <c r="L78" s="263">
        <v>2</v>
      </c>
      <c r="M78" s="263">
        <v>2</v>
      </c>
      <c r="N78" s="263">
        <v>0</v>
      </c>
    </row>
    <row r="79" spans="1:14" s="60" customFormat="1" ht="27.95" customHeight="1">
      <c r="A79" s="144" t="s">
        <v>347</v>
      </c>
      <c r="B79" s="292">
        <f t="shared" si="2"/>
        <v>48</v>
      </c>
      <c r="C79" s="292">
        <v>0</v>
      </c>
      <c r="D79" s="292">
        <v>4</v>
      </c>
      <c r="E79" s="292">
        <v>6</v>
      </c>
      <c r="F79" s="292">
        <v>2</v>
      </c>
      <c r="G79" s="292">
        <v>2</v>
      </c>
      <c r="H79" s="292">
        <v>6</v>
      </c>
      <c r="I79" s="292">
        <v>0</v>
      </c>
      <c r="J79" s="292">
        <v>8</v>
      </c>
      <c r="K79" s="292">
        <v>4</v>
      </c>
      <c r="L79" s="292">
        <v>2</v>
      </c>
      <c r="M79" s="292">
        <v>10</v>
      </c>
      <c r="N79" s="292">
        <v>4</v>
      </c>
    </row>
    <row r="80" spans="1:14" s="60" customFormat="1" ht="39.75" customHeight="1">
      <c r="A80" s="141" t="s">
        <v>586</v>
      </c>
      <c r="B80" s="263">
        <f t="shared" si="2"/>
        <v>136</v>
      </c>
      <c r="C80" s="263">
        <v>12</v>
      </c>
      <c r="D80" s="263">
        <v>10</v>
      </c>
      <c r="E80" s="263">
        <v>14</v>
      </c>
      <c r="F80" s="263">
        <v>12</v>
      </c>
      <c r="G80" s="263">
        <v>10</v>
      </c>
      <c r="H80" s="263">
        <v>12</v>
      </c>
      <c r="I80" s="263">
        <v>10</v>
      </c>
      <c r="J80" s="263">
        <v>12</v>
      </c>
      <c r="K80" s="263">
        <v>8</v>
      </c>
      <c r="L80" s="263">
        <v>14</v>
      </c>
      <c r="M80" s="263">
        <v>12</v>
      </c>
      <c r="N80" s="263">
        <v>10</v>
      </c>
    </row>
    <row r="81" spans="1:14" s="60" customFormat="1" ht="27.95" customHeight="1">
      <c r="A81" s="144" t="s">
        <v>578</v>
      </c>
      <c r="B81" s="292">
        <f t="shared" si="2"/>
        <v>22</v>
      </c>
      <c r="C81" s="292">
        <v>2</v>
      </c>
      <c r="D81" s="292">
        <v>2</v>
      </c>
      <c r="E81" s="292">
        <v>0</v>
      </c>
      <c r="F81" s="292">
        <v>0</v>
      </c>
      <c r="G81" s="292">
        <v>0</v>
      </c>
      <c r="H81" s="292">
        <v>0</v>
      </c>
      <c r="I81" s="292">
        <v>4</v>
      </c>
      <c r="J81" s="292">
        <v>0</v>
      </c>
      <c r="K81" s="292">
        <v>2</v>
      </c>
      <c r="L81" s="292">
        <v>4</v>
      </c>
      <c r="M81" s="292">
        <v>4</v>
      </c>
      <c r="N81" s="292">
        <v>4</v>
      </c>
    </row>
    <row r="82" spans="1:14" s="60" customFormat="1" ht="27.95" customHeight="1">
      <c r="A82" s="141" t="s">
        <v>587</v>
      </c>
      <c r="B82" s="263">
        <f t="shared" si="2"/>
        <v>10</v>
      </c>
      <c r="C82" s="263">
        <v>0</v>
      </c>
      <c r="D82" s="263">
        <v>2</v>
      </c>
      <c r="E82" s="263">
        <v>0</v>
      </c>
      <c r="F82" s="263">
        <v>0</v>
      </c>
      <c r="G82" s="263">
        <v>0</v>
      </c>
      <c r="H82" s="263">
        <v>2</v>
      </c>
      <c r="I82" s="263">
        <v>2</v>
      </c>
      <c r="J82" s="263">
        <v>2</v>
      </c>
      <c r="K82" s="263">
        <v>0</v>
      </c>
      <c r="L82" s="263">
        <v>2</v>
      </c>
      <c r="M82" s="263">
        <v>0</v>
      </c>
      <c r="N82" s="263">
        <v>0</v>
      </c>
    </row>
    <row r="83" spans="1:14" s="60" customFormat="1" ht="27.95" customHeight="1">
      <c r="A83" s="144" t="s">
        <v>583</v>
      </c>
      <c r="B83" s="292">
        <f t="shared" si="2"/>
        <v>6</v>
      </c>
      <c r="C83" s="292">
        <v>0</v>
      </c>
      <c r="D83" s="292">
        <v>2</v>
      </c>
      <c r="E83" s="292">
        <v>2</v>
      </c>
      <c r="F83" s="292">
        <v>0</v>
      </c>
      <c r="G83" s="292">
        <v>0</v>
      </c>
      <c r="H83" s="292">
        <v>0</v>
      </c>
      <c r="I83" s="292">
        <v>0</v>
      </c>
      <c r="J83" s="292">
        <v>2</v>
      </c>
      <c r="K83" s="292">
        <v>0</v>
      </c>
      <c r="L83" s="292">
        <v>0</v>
      </c>
      <c r="M83" s="292">
        <v>0</v>
      </c>
      <c r="N83" s="292">
        <v>0</v>
      </c>
    </row>
    <row r="84" spans="1:14" s="60" customFormat="1" ht="27.95" customHeight="1">
      <c r="A84" s="141" t="s">
        <v>580</v>
      </c>
      <c r="B84" s="263">
        <f t="shared" si="2"/>
        <v>4</v>
      </c>
      <c r="C84" s="263">
        <v>0</v>
      </c>
      <c r="D84" s="263">
        <v>0</v>
      </c>
      <c r="E84" s="263">
        <v>2</v>
      </c>
      <c r="F84" s="263">
        <v>0</v>
      </c>
      <c r="G84" s="263">
        <v>0</v>
      </c>
      <c r="H84" s="263">
        <v>0</v>
      </c>
      <c r="I84" s="263">
        <v>0</v>
      </c>
      <c r="J84" s="263">
        <v>0</v>
      </c>
      <c r="K84" s="263">
        <v>2</v>
      </c>
      <c r="L84" s="263">
        <v>0</v>
      </c>
      <c r="M84" s="263">
        <v>0</v>
      </c>
      <c r="N84" s="263">
        <v>0</v>
      </c>
    </row>
    <row r="85" spans="1:14" s="60" customFormat="1" ht="27.95" customHeight="1">
      <c r="A85" s="144" t="s">
        <v>588</v>
      </c>
      <c r="B85" s="292">
        <f t="shared" si="2"/>
        <v>6</v>
      </c>
      <c r="C85" s="292">
        <v>0</v>
      </c>
      <c r="D85" s="292">
        <v>0</v>
      </c>
      <c r="E85" s="292">
        <v>2</v>
      </c>
      <c r="F85" s="292">
        <v>0</v>
      </c>
      <c r="G85" s="292">
        <v>2</v>
      </c>
      <c r="H85" s="292">
        <v>0</v>
      </c>
      <c r="I85" s="292">
        <v>0</v>
      </c>
      <c r="J85" s="292">
        <v>0</v>
      </c>
      <c r="K85" s="292">
        <v>0</v>
      </c>
      <c r="L85" s="292">
        <v>0</v>
      </c>
      <c r="M85" s="292">
        <v>2</v>
      </c>
      <c r="N85" s="292">
        <v>0</v>
      </c>
    </row>
    <row r="86" spans="1:14" s="60" customFormat="1" ht="36" customHeight="1">
      <c r="A86" s="141" t="s">
        <v>333</v>
      </c>
      <c r="B86" s="263">
        <f t="shared" si="2"/>
        <v>4</v>
      </c>
      <c r="C86" s="263">
        <v>0</v>
      </c>
      <c r="D86" s="263">
        <v>0</v>
      </c>
      <c r="E86" s="263">
        <v>2</v>
      </c>
      <c r="F86" s="263">
        <v>0</v>
      </c>
      <c r="G86" s="263">
        <v>0</v>
      </c>
      <c r="H86" s="263">
        <v>0</v>
      </c>
      <c r="I86" s="263">
        <v>0</v>
      </c>
      <c r="J86" s="263">
        <v>2</v>
      </c>
      <c r="K86" s="263">
        <v>0</v>
      </c>
      <c r="L86" s="263">
        <v>0</v>
      </c>
      <c r="M86" s="263">
        <v>0</v>
      </c>
      <c r="N86" s="263">
        <v>0</v>
      </c>
    </row>
    <row r="87" spans="1:14" s="60" customFormat="1" ht="48" customHeight="1">
      <c r="A87" s="144" t="s">
        <v>337</v>
      </c>
      <c r="B87" s="292">
        <f t="shared" si="2"/>
        <v>30</v>
      </c>
      <c r="C87" s="292">
        <v>0</v>
      </c>
      <c r="D87" s="292">
        <v>0</v>
      </c>
      <c r="E87" s="292">
        <v>6</v>
      </c>
      <c r="F87" s="292">
        <v>4</v>
      </c>
      <c r="G87" s="292">
        <v>2</v>
      </c>
      <c r="H87" s="292">
        <v>6</v>
      </c>
      <c r="I87" s="292">
        <v>4</v>
      </c>
      <c r="J87" s="292">
        <v>2</v>
      </c>
      <c r="K87" s="292">
        <v>0</v>
      </c>
      <c r="L87" s="292">
        <v>2</v>
      </c>
      <c r="M87" s="292">
        <v>0</v>
      </c>
      <c r="N87" s="292">
        <v>4</v>
      </c>
    </row>
    <row r="88" spans="1:14" s="60" customFormat="1" ht="27.95" customHeight="1">
      <c r="A88" s="141" t="s">
        <v>589</v>
      </c>
      <c r="B88" s="263">
        <f t="shared" si="2"/>
        <v>2</v>
      </c>
      <c r="C88" s="263">
        <v>0</v>
      </c>
      <c r="D88" s="263">
        <v>0</v>
      </c>
      <c r="E88" s="263">
        <v>0</v>
      </c>
      <c r="F88" s="263">
        <v>0</v>
      </c>
      <c r="G88" s="263">
        <v>0</v>
      </c>
      <c r="H88" s="263">
        <v>0</v>
      </c>
      <c r="I88" s="263">
        <v>2</v>
      </c>
      <c r="J88" s="263">
        <v>0</v>
      </c>
      <c r="K88" s="263">
        <v>0</v>
      </c>
      <c r="L88" s="263">
        <v>0</v>
      </c>
      <c r="M88" s="263">
        <v>0</v>
      </c>
      <c r="N88" s="263">
        <v>0</v>
      </c>
    </row>
    <row r="89" spans="1:14" s="60" customFormat="1" ht="27.95" customHeight="1">
      <c r="A89" s="144" t="s">
        <v>590</v>
      </c>
      <c r="B89" s="292">
        <f t="shared" si="2"/>
        <v>4</v>
      </c>
      <c r="C89" s="292">
        <v>0</v>
      </c>
      <c r="D89" s="292">
        <v>0</v>
      </c>
      <c r="E89" s="292">
        <v>0</v>
      </c>
      <c r="F89" s="292">
        <v>0</v>
      </c>
      <c r="G89" s="292">
        <v>0</v>
      </c>
      <c r="H89" s="292">
        <v>0</v>
      </c>
      <c r="I89" s="292">
        <v>2</v>
      </c>
      <c r="J89" s="292">
        <v>0</v>
      </c>
      <c r="K89" s="292">
        <v>2</v>
      </c>
      <c r="L89" s="292">
        <v>0</v>
      </c>
      <c r="M89" s="292">
        <v>0</v>
      </c>
      <c r="N89" s="292">
        <v>0</v>
      </c>
    </row>
    <row r="90" spans="1:14" s="60" customFormat="1" ht="27.95" customHeight="1">
      <c r="A90" s="141" t="s">
        <v>591</v>
      </c>
      <c r="B90" s="263">
        <f t="shared" si="2"/>
        <v>4</v>
      </c>
      <c r="C90" s="263">
        <v>0</v>
      </c>
      <c r="D90" s="263">
        <v>0</v>
      </c>
      <c r="E90" s="263">
        <v>0</v>
      </c>
      <c r="F90" s="263">
        <v>0</v>
      </c>
      <c r="G90" s="263">
        <v>0</v>
      </c>
      <c r="H90" s="263">
        <v>0</v>
      </c>
      <c r="I90" s="263">
        <v>0</v>
      </c>
      <c r="J90" s="263">
        <v>2</v>
      </c>
      <c r="K90" s="263">
        <v>0</v>
      </c>
      <c r="L90" s="263">
        <v>0</v>
      </c>
      <c r="M90" s="263">
        <v>0</v>
      </c>
      <c r="N90" s="263">
        <v>2</v>
      </c>
    </row>
    <row r="91" spans="1:14" s="60" customFormat="1" ht="39.75" customHeight="1">
      <c r="A91" s="144" t="s">
        <v>592</v>
      </c>
      <c r="B91" s="292">
        <f t="shared" si="2"/>
        <v>4</v>
      </c>
      <c r="C91" s="292">
        <v>0</v>
      </c>
      <c r="D91" s="292">
        <v>0</v>
      </c>
      <c r="E91" s="292">
        <v>0</v>
      </c>
      <c r="F91" s="292">
        <v>0</v>
      </c>
      <c r="G91" s="292">
        <v>0</v>
      </c>
      <c r="H91" s="292">
        <v>0</v>
      </c>
      <c r="I91" s="292">
        <v>0</v>
      </c>
      <c r="J91" s="292">
        <v>0</v>
      </c>
      <c r="K91" s="292">
        <v>0</v>
      </c>
      <c r="L91" s="292">
        <v>0</v>
      </c>
      <c r="M91" s="292">
        <v>4</v>
      </c>
      <c r="N91" s="292">
        <v>0</v>
      </c>
    </row>
    <row r="92" spans="1:14" s="60" customFormat="1" ht="27.95" customHeight="1">
      <c r="A92" s="141" t="s">
        <v>303</v>
      </c>
      <c r="B92" s="263">
        <f t="shared" si="2"/>
        <v>2</v>
      </c>
      <c r="C92" s="263">
        <v>0</v>
      </c>
      <c r="D92" s="263">
        <v>0</v>
      </c>
      <c r="E92" s="263">
        <v>0</v>
      </c>
      <c r="F92" s="263">
        <v>0</v>
      </c>
      <c r="G92" s="263">
        <v>0</v>
      </c>
      <c r="H92" s="263">
        <v>0</v>
      </c>
      <c r="I92" s="263">
        <v>0</v>
      </c>
      <c r="J92" s="263">
        <v>0</v>
      </c>
      <c r="K92" s="263">
        <v>0</v>
      </c>
      <c r="L92" s="263">
        <v>0</v>
      </c>
      <c r="M92" s="263">
        <v>2</v>
      </c>
      <c r="N92" s="263">
        <v>0</v>
      </c>
    </row>
    <row r="93" spans="1:14" s="60" customFormat="1" ht="27.95" customHeight="1">
      <c r="A93" s="144" t="s">
        <v>349</v>
      </c>
      <c r="B93" s="292">
        <f t="shared" si="2"/>
        <v>2</v>
      </c>
      <c r="C93" s="292">
        <v>0</v>
      </c>
      <c r="D93" s="292">
        <v>0</v>
      </c>
      <c r="E93" s="292">
        <v>0</v>
      </c>
      <c r="F93" s="292">
        <v>0</v>
      </c>
      <c r="G93" s="292">
        <v>0</v>
      </c>
      <c r="H93" s="292">
        <v>0</v>
      </c>
      <c r="I93" s="292">
        <v>0</v>
      </c>
      <c r="J93" s="292">
        <v>0</v>
      </c>
      <c r="K93" s="292">
        <v>0</v>
      </c>
      <c r="L93" s="292">
        <v>0</v>
      </c>
      <c r="M93" s="292">
        <v>2</v>
      </c>
      <c r="N93" s="292">
        <v>0</v>
      </c>
    </row>
    <row r="94" spans="1:14" s="60" customFormat="1" ht="27.95" customHeight="1">
      <c r="A94" s="393"/>
      <c r="B94" s="406"/>
      <c r="C94" s="406"/>
      <c r="D94" s="406"/>
      <c r="E94" s="395"/>
      <c r="F94" s="406"/>
      <c r="G94" s="406"/>
      <c r="H94" s="395"/>
      <c r="I94" s="406"/>
      <c r="J94" s="395"/>
      <c r="K94" s="406"/>
      <c r="L94" s="406"/>
      <c r="M94" s="406"/>
      <c r="N94" s="395"/>
    </row>
    <row r="95" spans="1:14" ht="15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</sheetData>
  <mergeCells count="6">
    <mergeCell ref="A2:N3"/>
    <mergeCell ref="A4:A5"/>
    <mergeCell ref="B4:B5"/>
    <mergeCell ref="C4:N4"/>
    <mergeCell ref="C8:D8"/>
    <mergeCell ref="L8:M8"/>
  </mergeCells>
  <hyperlinks>
    <hyperlink ref="P9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65" orientation="landscape" r:id="rId1"/>
  <headerFooter>
    <oddFooter xml:space="preserve">&amp;L&amp;"Arial,Normal"&amp;9INSTITUTO NACIONAL DE ESTADÍSTICA Y CENSOS (INEC), ESTADÍSTICAS DE TRANSPORTE 2013&amp;"Courier,Normal"&amp;12
&amp;"Arial,Normal"&amp;8* Entidades Portuarias.&amp;"Courier,Normal"&amp;12
</oddFooter>
  </headerFooter>
  <rowBreaks count="3" manualBreakCount="3">
    <brk id="23" max="13" man="1"/>
    <brk id="42" max="13" man="1"/>
    <brk id="79" max="13" man="1"/>
  </rowBreaks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15"/>
  <sheetViews>
    <sheetView showGridLines="0" view="pageBreakPreview" zoomScale="70" zoomScaleNormal="100" zoomScaleSheetLayoutView="70" zoomScalePageLayoutView="85" workbookViewId="0">
      <selection activeCell="C4" sqref="C4:I5"/>
    </sheetView>
  </sheetViews>
  <sheetFormatPr baseColWidth="10" defaultRowHeight="15"/>
  <cols>
    <col min="1" max="14" width="11.5546875" customWidth="1"/>
    <col min="15" max="15" width="11.88671875" customWidth="1"/>
  </cols>
  <sheetData>
    <row r="1" spans="1:16" ht="92.25" customHeight="1"/>
    <row r="2" spans="1:16" ht="32.1" customHeight="1">
      <c r="A2" s="584" t="s">
        <v>596</v>
      </c>
      <c r="B2" s="584"/>
      <c r="C2" s="584"/>
      <c r="D2" s="584"/>
      <c r="E2" s="584"/>
      <c r="F2" s="584"/>
      <c r="G2" s="584"/>
      <c r="H2" s="584"/>
      <c r="I2" s="584"/>
      <c r="J2" s="584"/>
      <c r="K2" s="584"/>
      <c r="L2" s="584"/>
      <c r="M2" s="584"/>
      <c r="N2" s="584"/>
      <c r="O2" s="186"/>
    </row>
    <row r="3" spans="1:16" ht="32.1" customHeight="1" thickBot="1">
      <c r="A3" s="585"/>
      <c r="B3" s="585"/>
      <c r="C3" s="585"/>
      <c r="D3" s="585"/>
      <c r="E3" s="585"/>
      <c r="F3" s="585"/>
      <c r="G3" s="585"/>
      <c r="H3" s="585"/>
      <c r="I3" s="585"/>
      <c r="J3" s="585"/>
      <c r="K3" s="585"/>
      <c r="L3" s="585"/>
      <c r="M3" s="585"/>
      <c r="N3" s="585"/>
      <c r="O3" s="191"/>
    </row>
    <row r="4" spans="1:16" ht="32.1" customHeight="1" thickTop="1" thickBot="1">
      <c r="A4" s="579" t="s">
        <v>327</v>
      </c>
      <c r="B4" s="576" t="s">
        <v>328</v>
      </c>
      <c r="C4" s="576" t="s">
        <v>167</v>
      </c>
      <c r="D4" s="576"/>
      <c r="E4" s="576"/>
      <c r="F4" s="576"/>
      <c r="G4" s="576"/>
      <c r="H4" s="576"/>
      <c r="I4" s="576"/>
      <c r="J4" s="576"/>
      <c r="K4" s="576"/>
      <c r="L4" s="576"/>
      <c r="M4" s="576"/>
      <c r="N4" s="548"/>
      <c r="O4" s="4"/>
    </row>
    <row r="5" spans="1:16" ht="32.1" customHeight="1" thickTop="1" thickBot="1">
      <c r="A5" s="579"/>
      <c r="B5" s="576"/>
      <c r="C5" s="256" t="s">
        <v>319</v>
      </c>
      <c r="D5" s="256" t="s">
        <v>259</v>
      </c>
      <c r="E5" s="256" t="s">
        <v>320</v>
      </c>
      <c r="F5" s="256" t="s">
        <v>321</v>
      </c>
      <c r="G5" s="256" t="s">
        <v>322</v>
      </c>
      <c r="H5" s="256" t="s">
        <v>323</v>
      </c>
      <c r="I5" s="256" t="s">
        <v>324</v>
      </c>
      <c r="J5" s="256" t="s">
        <v>265</v>
      </c>
      <c r="K5" s="256" t="s">
        <v>158</v>
      </c>
      <c r="L5" s="256" t="s">
        <v>272</v>
      </c>
      <c r="M5" s="256" t="s">
        <v>156</v>
      </c>
      <c r="N5" s="257" t="s">
        <v>274</v>
      </c>
      <c r="O5" s="5"/>
    </row>
    <row r="6" spans="1:16" ht="30" customHeight="1" thickTop="1">
      <c r="A6" s="141"/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5"/>
      <c r="P6" s="64" t="s">
        <v>354</v>
      </c>
    </row>
    <row r="7" spans="1:16" s="209" customFormat="1" ht="30" customHeight="1">
      <c r="A7" s="187" t="s">
        <v>611</v>
      </c>
      <c r="B7" s="445">
        <f>SUM(C7:N7)</f>
        <v>22806</v>
      </c>
      <c r="C7" s="445">
        <f t="shared" ref="C7:N7" si="0">SUM(C8:C9)</f>
        <v>6272</v>
      </c>
      <c r="D7" s="445">
        <f t="shared" si="0"/>
        <v>4782</v>
      </c>
      <c r="E7" s="445">
        <f t="shared" si="0"/>
        <v>8019</v>
      </c>
      <c r="F7" s="445">
        <f t="shared" si="0"/>
        <v>1247</v>
      </c>
      <c r="G7" s="445">
        <f t="shared" si="0"/>
        <v>1163</v>
      </c>
      <c r="H7" s="445">
        <f t="shared" si="0"/>
        <v>0</v>
      </c>
      <c r="I7" s="445">
        <f t="shared" si="0"/>
        <v>0</v>
      </c>
      <c r="J7" s="445">
        <f t="shared" si="0"/>
        <v>0</v>
      </c>
      <c r="K7" s="445">
        <f t="shared" si="0"/>
        <v>0</v>
      </c>
      <c r="L7" s="445">
        <f t="shared" si="0"/>
        <v>1323</v>
      </c>
      <c r="M7" s="445">
        <f t="shared" si="0"/>
        <v>0</v>
      </c>
      <c r="N7" s="445">
        <f t="shared" si="0"/>
        <v>0</v>
      </c>
      <c r="O7" s="188"/>
    </row>
    <row r="8" spans="1:16" ht="30" customHeight="1">
      <c r="A8" s="141" t="s">
        <v>541</v>
      </c>
      <c r="B8" s="446">
        <f>SUM(C8:N8)</f>
        <v>3464</v>
      </c>
      <c r="C8" s="446">
        <v>1920</v>
      </c>
      <c r="D8" s="446">
        <v>1280</v>
      </c>
      <c r="E8" s="446">
        <v>264</v>
      </c>
      <c r="F8" s="446">
        <v>0</v>
      </c>
      <c r="G8" s="446">
        <v>0</v>
      </c>
      <c r="H8" s="446">
        <v>0</v>
      </c>
      <c r="I8" s="446"/>
      <c r="J8" s="446">
        <v>0</v>
      </c>
      <c r="K8" s="446"/>
      <c r="L8" s="446">
        <v>0</v>
      </c>
      <c r="M8" s="446">
        <v>0</v>
      </c>
      <c r="N8" s="446">
        <v>0</v>
      </c>
      <c r="O8" s="190"/>
    </row>
    <row r="9" spans="1:16" ht="30" customHeight="1">
      <c r="A9" s="144" t="s">
        <v>542</v>
      </c>
      <c r="B9" s="447">
        <f>SUM(C9:N9)</f>
        <v>19342</v>
      </c>
      <c r="C9" s="447">
        <v>4352</v>
      </c>
      <c r="D9" s="447">
        <v>3502</v>
      </c>
      <c r="E9" s="447">
        <v>7755</v>
      </c>
      <c r="F9" s="447">
        <v>1247</v>
      </c>
      <c r="G9" s="447">
        <v>1163</v>
      </c>
      <c r="H9" s="447">
        <v>0</v>
      </c>
      <c r="I9" s="447">
        <v>0</v>
      </c>
      <c r="J9" s="447">
        <v>0</v>
      </c>
      <c r="K9" s="447">
        <v>0</v>
      </c>
      <c r="L9" s="447">
        <v>1323</v>
      </c>
      <c r="M9" s="447">
        <v>0</v>
      </c>
      <c r="N9" s="447">
        <v>0</v>
      </c>
      <c r="O9" s="190"/>
    </row>
    <row r="10" spans="1:16" ht="30" customHeight="1">
      <c r="A10" s="141"/>
      <c r="B10" s="446" t="s">
        <v>148</v>
      </c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190"/>
    </row>
    <row r="11" spans="1:16" s="209" customFormat="1" ht="30" customHeight="1">
      <c r="A11" s="187" t="s">
        <v>610</v>
      </c>
      <c r="B11" s="445">
        <f>SUM(C11:N11)</f>
        <v>22806</v>
      </c>
      <c r="C11" s="445">
        <f t="shared" ref="C11:N11" si="1">SUM(C13:C14)</f>
        <v>6272</v>
      </c>
      <c r="D11" s="445">
        <f t="shared" si="1"/>
        <v>4782</v>
      </c>
      <c r="E11" s="445">
        <f t="shared" si="1"/>
        <v>8019</v>
      </c>
      <c r="F11" s="445">
        <f t="shared" si="1"/>
        <v>1247</v>
      </c>
      <c r="G11" s="445">
        <f t="shared" si="1"/>
        <v>1163</v>
      </c>
      <c r="H11" s="445">
        <f t="shared" si="1"/>
        <v>0</v>
      </c>
      <c r="I11" s="445">
        <f t="shared" si="1"/>
        <v>0</v>
      </c>
      <c r="J11" s="445">
        <f t="shared" si="1"/>
        <v>0</v>
      </c>
      <c r="K11" s="445">
        <f t="shared" si="1"/>
        <v>0</v>
      </c>
      <c r="L11" s="445">
        <f t="shared" si="1"/>
        <v>1323</v>
      </c>
      <c r="M11" s="445">
        <f t="shared" si="1"/>
        <v>0</v>
      </c>
      <c r="N11" s="445">
        <f t="shared" si="1"/>
        <v>0</v>
      </c>
      <c r="O11" s="188"/>
    </row>
    <row r="12" spans="1:16" ht="30" customHeight="1">
      <c r="A12" s="141"/>
      <c r="B12" s="446"/>
      <c r="C12" s="446"/>
      <c r="D12" s="446"/>
      <c r="E12" s="446"/>
      <c r="F12" s="446"/>
      <c r="G12" s="446"/>
      <c r="H12" s="446"/>
      <c r="I12" s="446"/>
      <c r="J12" s="446"/>
      <c r="K12" s="446"/>
      <c r="L12" s="446"/>
      <c r="M12" s="446"/>
      <c r="N12" s="446"/>
      <c r="O12" s="190"/>
    </row>
    <row r="13" spans="1:16" ht="30" customHeight="1">
      <c r="A13" s="144" t="s">
        <v>541</v>
      </c>
      <c r="B13" s="447">
        <f>SUM(C13:N13)</f>
        <v>3464</v>
      </c>
      <c r="C13" s="447">
        <v>1920</v>
      </c>
      <c r="D13" s="447">
        <v>1280</v>
      </c>
      <c r="E13" s="447">
        <v>264</v>
      </c>
      <c r="F13" s="447">
        <v>0</v>
      </c>
      <c r="G13" s="447">
        <v>0</v>
      </c>
      <c r="H13" s="447">
        <v>0</v>
      </c>
      <c r="I13" s="447">
        <v>0</v>
      </c>
      <c r="J13" s="447">
        <v>0</v>
      </c>
      <c r="K13" s="447">
        <v>0</v>
      </c>
      <c r="L13" s="447">
        <v>0</v>
      </c>
      <c r="M13" s="447">
        <v>0</v>
      </c>
      <c r="N13" s="447">
        <v>0</v>
      </c>
      <c r="O13" s="190"/>
    </row>
    <row r="14" spans="1:16" ht="30" customHeight="1">
      <c r="A14" s="141" t="s">
        <v>542</v>
      </c>
      <c r="B14" s="446">
        <f>SUM(C14:N14)</f>
        <v>19342</v>
      </c>
      <c r="C14" s="446">
        <v>4352</v>
      </c>
      <c r="D14" s="446">
        <v>3502</v>
      </c>
      <c r="E14" s="446">
        <v>7755</v>
      </c>
      <c r="F14" s="446">
        <v>1247</v>
      </c>
      <c r="G14" s="446">
        <v>1163</v>
      </c>
      <c r="H14" s="446">
        <v>0</v>
      </c>
      <c r="I14" s="446">
        <v>0</v>
      </c>
      <c r="J14" s="446">
        <v>0</v>
      </c>
      <c r="K14" s="446">
        <v>0</v>
      </c>
      <c r="L14" s="446">
        <v>1323</v>
      </c>
      <c r="M14" s="446">
        <v>0</v>
      </c>
      <c r="N14" s="446">
        <v>0</v>
      </c>
      <c r="O14" s="190"/>
    </row>
    <row r="15" spans="1:16" s="10" customFormat="1" ht="30" customHeight="1">
      <c r="A15" s="384"/>
      <c r="B15" s="448"/>
      <c r="C15" s="448"/>
      <c r="D15" s="448"/>
      <c r="E15" s="448"/>
      <c r="F15" s="448"/>
      <c r="G15" s="448"/>
      <c r="H15" s="448"/>
      <c r="I15" s="448"/>
      <c r="J15" s="448"/>
      <c r="K15" s="448"/>
      <c r="L15" s="448"/>
      <c r="M15" s="448"/>
      <c r="N15" s="448"/>
      <c r="O15" s="349"/>
    </row>
  </sheetData>
  <mergeCells count="4">
    <mergeCell ref="A2:N3"/>
    <mergeCell ref="A4:A5"/>
    <mergeCell ref="B4:B5"/>
    <mergeCell ref="C4:N4"/>
  </mergeCells>
  <hyperlinks>
    <hyperlink ref="P6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60" orientation="landscape" r:id="rId1"/>
  <headerFooter>
    <oddFooter xml:space="preserve">&amp;L&amp;"Arial,Normal"&amp;9INSTITUTO NACIONAL DE ESTADÍSTICA Y CENSOS (INEC), ESTADÍSTICAS DE TRANSPORTE 2013&amp;"Courier,Normal"&amp;12
&amp;"Arial,Normal"&amp;8* Entidades Portuarias.&amp;"Courier,Normal"&amp;12
</oddFooter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32"/>
  <sheetViews>
    <sheetView showGridLines="0" view="pageBreakPreview" zoomScale="70" zoomScaleNormal="85" zoomScaleSheetLayoutView="70" zoomScalePageLayoutView="70" workbookViewId="0">
      <selection activeCell="C4" sqref="C4:I5"/>
    </sheetView>
  </sheetViews>
  <sheetFormatPr baseColWidth="10" defaultColWidth="9.77734375" defaultRowHeight="15.75"/>
  <cols>
    <col min="1" max="1" width="11.88671875" style="1" customWidth="1"/>
    <col min="2" max="2" width="14.21875" style="1" bestFit="1" customWidth="1"/>
    <col min="3" max="3" width="12.109375" style="1" customWidth="1"/>
    <col min="4" max="13" width="12.77734375" style="1" customWidth="1"/>
    <col min="14" max="14" width="13.77734375" style="1" customWidth="1"/>
    <col min="15" max="15" width="11.21875" style="30" customWidth="1"/>
    <col min="16" max="16" width="9.33203125" customWidth="1"/>
  </cols>
  <sheetData>
    <row r="1" spans="1:16" ht="92.25" customHeight="1"/>
    <row r="2" spans="1:16" ht="32.1" customHeight="1">
      <c r="A2" s="584" t="s">
        <v>597</v>
      </c>
      <c r="B2" s="584"/>
      <c r="C2" s="584"/>
      <c r="D2" s="584"/>
      <c r="E2" s="584"/>
      <c r="F2" s="584"/>
      <c r="G2" s="584"/>
      <c r="H2" s="584"/>
      <c r="I2" s="584"/>
      <c r="J2" s="584"/>
      <c r="K2" s="584"/>
      <c r="L2" s="584"/>
      <c r="M2" s="584"/>
      <c r="N2" s="584"/>
      <c r="O2" s="83"/>
    </row>
    <row r="3" spans="1:16" ht="32.1" customHeight="1" thickBot="1">
      <c r="A3" s="585"/>
      <c r="B3" s="585"/>
      <c r="C3" s="585"/>
      <c r="D3" s="585"/>
      <c r="E3" s="585"/>
      <c r="F3" s="585"/>
      <c r="G3" s="585"/>
      <c r="H3" s="585"/>
      <c r="I3" s="585"/>
      <c r="J3" s="585"/>
      <c r="K3" s="585"/>
      <c r="L3" s="585"/>
      <c r="M3" s="585"/>
      <c r="N3" s="585"/>
      <c r="O3" s="83"/>
    </row>
    <row r="4" spans="1:16" ht="32.1" customHeight="1" thickTop="1" thickBot="1">
      <c r="A4" s="580" t="s">
        <v>315</v>
      </c>
      <c r="B4" s="590" t="s">
        <v>328</v>
      </c>
      <c r="C4" s="581" t="s">
        <v>167</v>
      </c>
      <c r="D4" s="581"/>
      <c r="E4" s="581"/>
      <c r="F4" s="581"/>
      <c r="G4" s="581"/>
      <c r="H4" s="581"/>
      <c r="I4" s="581"/>
      <c r="J4" s="581"/>
      <c r="K4" s="581"/>
      <c r="L4" s="581"/>
      <c r="M4" s="581"/>
      <c r="N4" s="582"/>
      <c r="O4" s="90"/>
    </row>
    <row r="5" spans="1:16" ht="32.1" customHeight="1" thickTop="1" thickBot="1">
      <c r="A5" s="580"/>
      <c r="B5" s="591"/>
      <c r="C5" s="234" t="s">
        <v>319</v>
      </c>
      <c r="D5" s="234" t="s">
        <v>259</v>
      </c>
      <c r="E5" s="234" t="s">
        <v>320</v>
      </c>
      <c r="F5" s="234" t="s">
        <v>321</v>
      </c>
      <c r="G5" s="234" t="s">
        <v>322</v>
      </c>
      <c r="H5" s="234" t="s">
        <v>323</v>
      </c>
      <c r="I5" s="234" t="s">
        <v>324</v>
      </c>
      <c r="J5" s="234" t="s">
        <v>265</v>
      </c>
      <c r="K5" s="234" t="s">
        <v>158</v>
      </c>
      <c r="L5" s="234" t="s">
        <v>272</v>
      </c>
      <c r="M5" s="234" t="s">
        <v>273</v>
      </c>
      <c r="N5" s="236" t="s">
        <v>274</v>
      </c>
      <c r="O5" s="98"/>
    </row>
    <row r="6" spans="1:16" s="48" customFormat="1" ht="30" customHeight="1" thickTop="1">
      <c r="A6" s="141"/>
      <c r="B6" s="141"/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98"/>
    </row>
    <row r="7" spans="1:16" s="46" customFormat="1" ht="30" customHeight="1">
      <c r="A7" s="187" t="s">
        <v>1</v>
      </c>
      <c r="B7" s="347">
        <f t="shared" ref="B7:N7" si="0">B9+B17</f>
        <v>85548019.636649996</v>
      </c>
      <c r="C7" s="347">
        <f t="shared" si="0"/>
        <v>3575571.6777100004</v>
      </c>
      <c r="D7" s="347">
        <f t="shared" si="0"/>
        <v>3511803.1500900001</v>
      </c>
      <c r="E7" s="347">
        <f t="shared" si="0"/>
        <v>3385473.9809099999</v>
      </c>
      <c r="F7" s="347">
        <f t="shared" si="0"/>
        <v>4644583.4375100005</v>
      </c>
      <c r="G7" s="347">
        <f t="shared" si="0"/>
        <v>4214443.2110900003</v>
      </c>
      <c r="H7" s="347">
        <f t="shared" si="0"/>
        <v>3728679.4607600002</v>
      </c>
      <c r="I7" s="347">
        <f t="shared" si="0"/>
        <v>3631908.5941699999</v>
      </c>
      <c r="J7" s="347">
        <f t="shared" si="0"/>
        <v>3646126.8836500002</v>
      </c>
      <c r="K7" s="347">
        <f t="shared" si="0"/>
        <v>3633300.5476800008</v>
      </c>
      <c r="L7" s="347">
        <f t="shared" si="0"/>
        <v>3343884.5450299997</v>
      </c>
      <c r="M7" s="347">
        <f t="shared" si="0"/>
        <v>3805736.2081700005</v>
      </c>
      <c r="N7" s="347">
        <f t="shared" si="0"/>
        <v>44426507.939879999</v>
      </c>
      <c r="O7" s="99"/>
      <c r="P7" s="216" t="s">
        <v>354</v>
      </c>
    </row>
    <row r="8" spans="1:16" s="46" customFormat="1" ht="30" customHeight="1">
      <c r="A8" s="141"/>
      <c r="B8" s="263"/>
      <c r="C8" s="263"/>
      <c r="D8" s="263"/>
      <c r="E8" s="263"/>
      <c r="F8" s="263"/>
      <c r="G8" s="263"/>
      <c r="H8" s="263"/>
      <c r="I8" s="263"/>
      <c r="J8" s="263"/>
      <c r="K8" s="263"/>
      <c r="L8" s="263"/>
      <c r="M8" s="263"/>
      <c r="N8" s="263"/>
      <c r="O8" s="99"/>
      <c r="P8" s="216"/>
    </row>
    <row r="9" spans="1:16" s="46" customFormat="1" ht="30" customHeight="1">
      <c r="A9" s="187" t="s">
        <v>611</v>
      </c>
      <c r="B9" s="347">
        <f>SUM(C9:N9)</f>
        <v>30290875.278110001</v>
      </c>
      <c r="C9" s="347">
        <f t="shared" ref="C9:N9" si="1">SUM(C10:C16)</f>
        <v>1120770.0557900001</v>
      </c>
      <c r="D9" s="347">
        <f t="shared" si="1"/>
        <v>1120598.6777300001</v>
      </c>
      <c r="E9" s="347">
        <f t="shared" si="1"/>
        <v>1046743.5739400001</v>
      </c>
      <c r="F9" s="347">
        <f t="shared" si="1"/>
        <v>2411583.6070599998</v>
      </c>
      <c r="G9" s="347">
        <f t="shared" si="1"/>
        <v>1947149.1936900001</v>
      </c>
      <c r="H9" s="347">
        <f t="shared" si="1"/>
        <v>1243254.7274000002</v>
      </c>
      <c r="I9" s="347">
        <f t="shared" si="1"/>
        <v>1176575.7331400001</v>
      </c>
      <c r="J9" s="347">
        <f t="shared" si="1"/>
        <v>1141515.7305099999</v>
      </c>
      <c r="K9" s="347">
        <f t="shared" si="1"/>
        <v>1122936.77639</v>
      </c>
      <c r="L9" s="347">
        <f t="shared" si="1"/>
        <v>1104644.1675600002</v>
      </c>
      <c r="M9" s="347">
        <f t="shared" si="1"/>
        <v>1222955.1375900002</v>
      </c>
      <c r="N9" s="347">
        <f t="shared" si="1"/>
        <v>15632147.89731</v>
      </c>
      <c r="O9" s="99"/>
    </row>
    <row r="10" spans="1:16" s="48" customFormat="1" ht="30" customHeight="1">
      <c r="A10" s="141" t="s">
        <v>540</v>
      </c>
      <c r="B10" s="263">
        <v>54586</v>
      </c>
      <c r="C10" s="263">
        <v>50419</v>
      </c>
      <c r="D10" s="263">
        <v>51053</v>
      </c>
      <c r="E10" s="263">
        <v>57653</v>
      </c>
      <c r="F10" s="263">
        <v>44068</v>
      </c>
      <c r="G10" s="263">
        <v>98382</v>
      </c>
      <c r="H10" s="263">
        <v>92522</v>
      </c>
      <c r="I10" s="263">
        <v>64434</v>
      </c>
      <c r="J10" s="263">
        <v>64895</v>
      </c>
      <c r="K10" s="263">
        <v>51333</v>
      </c>
      <c r="L10" s="263">
        <v>41366</v>
      </c>
      <c r="M10" s="263">
        <v>42026</v>
      </c>
      <c r="N10" s="263">
        <v>712737</v>
      </c>
      <c r="O10" s="100"/>
    </row>
    <row r="11" spans="1:16" s="48" customFormat="1" ht="30" customHeight="1">
      <c r="A11" s="144" t="s">
        <v>541</v>
      </c>
      <c r="B11" s="292">
        <v>450202.93650999997</v>
      </c>
      <c r="C11" s="292">
        <v>513747.1457900001</v>
      </c>
      <c r="D11" s="292">
        <v>512635.55773000012</v>
      </c>
      <c r="E11" s="292">
        <v>407521.90394000011</v>
      </c>
      <c r="F11" s="292">
        <v>510086.38706000004</v>
      </c>
      <c r="G11" s="292">
        <v>428050.4236900002</v>
      </c>
      <c r="H11" s="292">
        <v>577490.25740000024</v>
      </c>
      <c r="I11" s="292">
        <v>561474.61314000003</v>
      </c>
      <c r="J11" s="292">
        <v>468630.35050999979</v>
      </c>
      <c r="K11" s="292">
        <v>569186.65639000002</v>
      </c>
      <c r="L11" s="292">
        <v>354322.7375600001</v>
      </c>
      <c r="M11" s="292">
        <v>396698.35759000009</v>
      </c>
      <c r="N11" s="292">
        <v>5750047.3273100005</v>
      </c>
      <c r="O11" s="100"/>
    </row>
    <row r="12" spans="1:16" s="48" customFormat="1" ht="30" customHeight="1">
      <c r="A12" s="141" t="s">
        <v>542</v>
      </c>
      <c r="B12" s="263">
        <v>31014</v>
      </c>
      <c r="C12" s="263">
        <v>67153</v>
      </c>
      <c r="D12" s="263">
        <v>80747</v>
      </c>
      <c r="E12" s="263">
        <v>32662</v>
      </c>
      <c r="F12" s="263">
        <v>89629</v>
      </c>
      <c r="G12" s="263">
        <v>31248</v>
      </c>
      <c r="H12" s="263">
        <v>89737</v>
      </c>
      <c r="I12" s="263">
        <v>44847</v>
      </c>
      <c r="J12" s="263">
        <v>83358</v>
      </c>
      <c r="K12" s="263">
        <v>36711</v>
      </c>
      <c r="L12" s="263">
        <v>50771</v>
      </c>
      <c r="M12" s="263">
        <v>98254</v>
      </c>
      <c r="N12" s="263">
        <v>736131</v>
      </c>
      <c r="O12" s="100"/>
    </row>
    <row r="13" spans="1:16" s="48" customFormat="1" ht="30" customHeight="1">
      <c r="A13" s="144" t="s">
        <v>543</v>
      </c>
      <c r="B13" s="292">
        <v>5729</v>
      </c>
      <c r="C13" s="292">
        <v>10564</v>
      </c>
      <c r="D13" s="292">
        <v>902</v>
      </c>
      <c r="E13" s="292">
        <v>9953</v>
      </c>
      <c r="F13" s="292">
        <v>12804</v>
      </c>
      <c r="G13" s="292">
        <v>5172</v>
      </c>
      <c r="H13" s="292">
        <v>10952</v>
      </c>
      <c r="I13" s="292">
        <v>5016</v>
      </c>
      <c r="J13" s="292">
        <v>8784</v>
      </c>
      <c r="K13" s="292">
        <v>10525</v>
      </c>
      <c r="L13" s="292">
        <v>4509</v>
      </c>
      <c r="M13" s="292">
        <v>4407</v>
      </c>
      <c r="N13" s="292">
        <v>89317</v>
      </c>
      <c r="O13" s="100"/>
    </row>
    <row r="14" spans="1:16" s="48" customFormat="1" ht="30" customHeight="1">
      <c r="A14" s="141" t="s">
        <v>544</v>
      </c>
      <c r="B14" s="263">
        <v>114682.11</v>
      </c>
      <c r="C14" s="263">
        <v>233485.16</v>
      </c>
      <c r="D14" s="263">
        <v>198660.19</v>
      </c>
      <c r="E14" s="263">
        <v>168594.64</v>
      </c>
      <c r="F14" s="263">
        <v>1417977.24</v>
      </c>
      <c r="G14" s="263">
        <v>997518.94</v>
      </c>
      <c r="H14" s="263">
        <v>115204.48999999999</v>
      </c>
      <c r="I14" s="263">
        <v>148437.65</v>
      </c>
      <c r="J14" s="263">
        <v>178963.32000000004</v>
      </c>
      <c r="K14" s="263">
        <v>146065.96</v>
      </c>
      <c r="L14" s="263">
        <v>186145.71</v>
      </c>
      <c r="M14" s="263">
        <v>169467.65</v>
      </c>
      <c r="N14" s="263">
        <v>4075203.0599999991</v>
      </c>
      <c r="O14" s="100"/>
    </row>
    <row r="15" spans="1:16" s="48" customFormat="1" ht="30" customHeight="1">
      <c r="A15" s="144" t="s">
        <v>545</v>
      </c>
      <c r="B15" s="292">
        <v>165359</v>
      </c>
      <c r="C15" s="292">
        <v>115181</v>
      </c>
      <c r="D15" s="292">
        <v>141877.00000000003</v>
      </c>
      <c r="E15" s="292">
        <v>213289.1</v>
      </c>
      <c r="F15" s="292">
        <v>215470</v>
      </c>
      <c r="G15" s="292">
        <v>285389</v>
      </c>
      <c r="H15" s="292">
        <v>184954.5</v>
      </c>
      <c r="I15" s="292">
        <v>238504.6</v>
      </c>
      <c r="J15" s="292">
        <v>238758.00000000003</v>
      </c>
      <c r="K15" s="292">
        <v>177145.99999999997</v>
      </c>
      <c r="L15" s="292">
        <v>372409</v>
      </c>
      <c r="M15" s="292">
        <v>320016</v>
      </c>
      <c r="N15" s="292">
        <v>2668353.2000000002</v>
      </c>
      <c r="O15" s="100"/>
    </row>
    <row r="16" spans="1:16" s="48" customFormat="1" ht="30" customHeight="1">
      <c r="A16" s="141" t="s">
        <v>546</v>
      </c>
      <c r="B16" s="263">
        <v>151847.47</v>
      </c>
      <c r="C16" s="263">
        <v>130220.75</v>
      </c>
      <c r="D16" s="263">
        <v>134723.93</v>
      </c>
      <c r="E16" s="263">
        <v>157069.93000000002</v>
      </c>
      <c r="F16" s="263">
        <v>121548.98</v>
      </c>
      <c r="G16" s="263">
        <v>101388.82999999999</v>
      </c>
      <c r="H16" s="263">
        <v>172394.48</v>
      </c>
      <c r="I16" s="263">
        <v>113861.87</v>
      </c>
      <c r="J16" s="263">
        <v>98127.06</v>
      </c>
      <c r="K16" s="263">
        <v>131969.16</v>
      </c>
      <c r="L16" s="263">
        <v>95120.72</v>
      </c>
      <c r="M16" s="263">
        <v>192086.13</v>
      </c>
      <c r="N16" s="263">
        <v>1600359.3099999996</v>
      </c>
      <c r="O16" s="100"/>
    </row>
    <row r="17" spans="1:15" s="46" customFormat="1" ht="30" customHeight="1">
      <c r="A17" s="187" t="s">
        <v>610</v>
      </c>
      <c r="B17" s="347">
        <f>SUM(C17:N17)</f>
        <v>55257144.358539999</v>
      </c>
      <c r="C17" s="347">
        <f t="shared" ref="C17:N17" si="2">SUM(C18:C24)</f>
        <v>2454801.6219200003</v>
      </c>
      <c r="D17" s="347">
        <f t="shared" si="2"/>
        <v>2391204.47236</v>
      </c>
      <c r="E17" s="347">
        <f t="shared" si="2"/>
        <v>2338730.4069699999</v>
      </c>
      <c r="F17" s="347">
        <f t="shared" si="2"/>
        <v>2232999.8304500002</v>
      </c>
      <c r="G17" s="347">
        <f t="shared" si="2"/>
        <v>2267294.0174000002</v>
      </c>
      <c r="H17" s="347">
        <f t="shared" si="2"/>
        <v>2485424.73336</v>
      </c>
      <c r="I17" s="347">
        <f t="shared" si="2"/>
        <v>2455332.8610299998</v>
      </c>
      <c r="J17" s="347">
        <f t="shared" si="2"/>
        <v>2504611.1531400001</v>
      </c>
      <c r="K17" s="347">
        <f t="shared" si="2"/>
        <v>2510363.7712900005</v>
      </c>
      <c r="L17" s="347">
        <f t="shared" si="2"/>
        <v>2239240.3774699997</v>
      </c>
      <c r="M17" s="347">
        <f t="shared" si="2"/>
        <v>2582781.0705800001</v>
      </c>
      <c r="N17" s="347">
        <f t="shared" si="2"/>
        <v>28794360.042569999</v>
      </c>
      <c r="O17" s="100"/>
    </row>
    <row r="18" spans="1:15" s="48" customFormat="1" ht="30" customHeight="1">
      <c r="A18" s="141" t="s">
        <v>540</v>
      </c>
      <c r="B18" s="263">
        <v>6848</v>
      </c>
      <c r="C18" s="263">
        <v>16428</v>
      </c>
      <c r="D18" s="263">
        <v>32271</v>
      </c>
      <c r="E18" s="263">
        <v>21545</v>
      </c>
      <c r="F18" s="263">
        <v>72351</v>
      </c>
      <c r="G18" s="263">
        <v>16080</v>
      </c>
      <c r="H18" s="263">
        <v>12582</v>
      </c>
      <c r="I18" s="263">
        <v>9472</v>
      </c>
      <c r="J18" s="263">
        <v>40833</v>
      </c>
      <c r="K18" s="263">
        <v>39018</v>
      </c>
      <c r="L18" s="263">
        <v>12265</v>
      </c>
      <c r="M18" s="263">
        <v>11926</v>
      </c>
      <c r="N18" s="263">
        <v>291619</v>
      </c>
      <c r="O18" s="100"/>
    </row>
    <row r="19" spans="1:15" s="48" customFormat="1" ht="30" customHeight="1">
      <c r="A19" s="144" t="s">
        <v>541</v>
      </c>
      <c r="B19" s="292">
        <v>412012.29660000006</v>
      </c>
      <c r="C19" s="292">
        <v>621428.92192000011</v>
      </c>
      <c r="D19" s="292">
        <v>542691.84236000024</v>
      </c>
      <c r="E19" s="292">
        <v>467787.12696999992</v>
      </c>
      <c r="F19" s="292">
        <v>414305.09045000002</v>
      </c>
      <c r="G19" s="292">
        <v>363106.14740000013</v>
      </c>
      <c r="H19" s="292">
        <v>423217.91336000001</v>
      </c>
      <c r="I19" s="292">
        <v>431185.45103000017</v>
      </c>
      <c r="J19" s="292">
        <v>386761.18313999992</v>
      </c>
      <c r="K19" s="292">
        <v>410059.89129</v>
      </c>
      <c r="L19" s="292">
        <v>435904.35747000005</v>
      </c>
      <c r="M19" s="292">
        <v>421918.96057999984</v>
      </c>
      <c r="N19" s="292">
        <v>5330379.1825700002</v>
      </c>
      <c r="O19" s="100"/>
    </row>
    <row r="20" spans="1:15" s="48" customFormat="1" ht="30" customHeight="1">
      <c r="A20" s="141" t="s">
        <v>542</v>
      </c>
      <c r="B20" s="263">
        <v>701</v>
      </c>
      <c r="C20" s="263">
        <v>15228</v>
      </c>
      <c r="D20" s="263">
        <v>1942</v>
      </c>
      <c r="E20" s="263">
        <v>839</v>
      </c>
      <c r="F20" s="263">
        <v>17514</v>
      </c>
      <c r="G20" s="263">
        <v>2983</v>
      </c>
      <c r="H20" s="263">
        <v>1321</v>
      </c>
      <c r="I20" s="263">
        <v>2933</v>
      </c>
      <c r="J20" s="263">
        <v>4320</v>
      </c>
      <c r="K20" s="263">
        <v>2157</v>
      </c>
      <c r="L20" s="263">
        <v>14452</v>
      </c>
      <c r="M20" s="263">
        <v>17069</v>
      </c>
      <c r="N20" s="263">
        <v>81459</v>
      </c>
      <c r="O20" s="100"/>
    </row>
    <row r="21" spans="1:15" s="48" customFormat="1" ht="30" customHeight="1">
      <c r="A21" s="144" t="s">
        <v>543</v>
      </c>
      <c r="B21" s="292">
        <v>165032</v>
      </c>
      <c r="C21" s="292">
        <v>138467</v>
      </c>
      <c r="D21" s="292">
        <v>157316</v>
      </c>
      <c r="E21" s="292">
        <v>159508</v>
      </c>
      <c r="F21" s="292">
        <v>140891</v>
      </c>
      <c r="G21" s="292">
        <v>105376</v>
      </c>
      <c r="H21" s="292">
        <v>130787</v>
      </c>
      <c r="I21" s="292">
        <v>109262</v>
      </c>
      <c r="J21" s="292">
        <v>98668</v>
      </c>
      <c r="K21" s="292">
        <v>125219</v>
      </c>
      <c r="L21" s="292">
        <v>122867</v>
      </c>
      <c r="M21" s="292">
        <v>168162</v>
      </c>
      <c r="N21" s="292">
        <v>1621555</v>
      </c>
      <c r="O21" s="100"/>
    </row>
    <row r="22" spans="1:15" s="48" customFormat="1" ht="30" customHeight="1">
      <c r="A22" s="141" t="s">
        <v>544</v>
      </c>
      <c r="B22" s="263">
        <v>1746982.4300000002</v>
      </c>
      <c r="C22" s="263">
        <v>1663249.7000000002</v>
      </c>
      <c r="D22" s="263">
        <v>1656983.63</v>
      </c>
      <c r="E22" s="263">
        <v>1689051.2800000003</v>
      </c>
      <c r="F22" s="263">
        <v>1587938.7400000005</v>
      </c>
      <c r="G22" s="263">
        <v>1779748.8699999999</v>
      </c>
      <c r="H22" s="263">
        <v>1917516.8199999998</v>
      </c>
      <c r="I22" s="263">
        <v>1902480.4099999997</v>
      </c>
      <c r="J22" s="263">
        <v>1974028.97</v>
      </c>
      <c r="K22" s="263">
        <v>1933909.8800000004</v>
      </c>
      <c r="L22" s="263">
        <v>1653752.0199999998</v>
      </c>
      <c r="M22" s="263">
        <v>1963705.1100000003</v>
      </c>
      <c r="N22" s="263">
        <v>21469347.859999999</v>
      </c>
      <c r="O22" s="100"/>
    </row>
    <row r="23" spans="1:15" s="48" customFormat="1" ht="30" customHeight="1">
      <c r="A23" s="144" t="s">
        <v>545</v>
      </c>
      <c r="B23" s="292">
        <v>0</v>
      </c>
      <c r="C23" s="292">
        <v>0</v>
      </c>
      <c r="D23" s="292">
        <v>0</v>
      </c>
      <c r="E23" s="292">
        <v>0</v>
      </c>
      <c r="F23" s="292">
        <v>0</v>
      </c>
      <c r="G23" s="292">
        <v>0</v>
      </c>
      <c r="H23" s="292">
        <v>0</v>
      </c>
      <c r="I23" s="292">
        <v>0</v>
      </c>
      <c r="J23" s="292">
        <v>0</v>
      </c>
      <c r="K23" s="292">
        <v>0</v>
      </c>
      <c r="L23" s="292">
        <v>0</v>
      </c>
      <c r="M23" s="292">
        <v>0</v>
      </c>
      <c r="N23" s="292">
        <v>0</v>
      </c>
      <c r="O23" s="100"/>
    </row>
    <row r="24" spans="1:15" s="48" customFormat="1" ht="30" customHeight="1">
      <c r="A24" s="141" t="s">
        <v>546</v>
      </c>
      <c r="B24" s="263">
        <v>0</v>
      </c>
      <c r="C24" s="263">
        <v>0</v>
      </c>
      <c r="D24" s="263">
        <v>0</v>
      </c>
      <c r="E24" s="263">
        <v>0</v>
      </c>
      <c r="F24" s="263">
        <v>0</v>
      </c>
      <c r="G24" s="263">
        <v>0</v>
      </c>
      <c r="H24" s="263">
        <v>0</v>
      </c>
      <c r="I24" s="263">
        <v>0</v>
      </c>
      <c r="J24" s="263">
        <v>0</v>
      </c>
      <c r="K24" s="263">
        <v>0</v>
      </c>
      <c r="L24" s="263">
        <v>0</v>
      </c>
      <c r="M24" s="263">
        <v>0</v>
      </c>
      <c r="N24" s="263">
        <v>0</v>
      </c>
      <c r="O24" s="100"/>
    </row>
    <row r="25" spans="1:15" s="48" customFormat="1" ht="30" customHeight="1">
      <c r="A25" s="393"/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100"/>
    </row>
    <row r="26" spans="1:15">
      <c r="A26" s="144"/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</row>
    <row r="27" spans="1:15">
      <c r="A27" s="141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</row>
    <row r="28" spans="1:15">
      <c r="A28" s="144"/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</row>
    <row r="29" spans="1:15">
      <c r="A29" s="141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</row>
    <row r="30" spans="1:15">
      <c r="A30" s="144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</row>
    <row r="31" spans="1:15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</row>
    <row r="32" spans="1:15">
      <c r="A32" s="144"/>
      <c r="B32" s="144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</row>
  </sheetData>
  <mergeCells count="4">
    <mergeCell ref="A2:N3"/>
    <mergeCell ref="A4:A5"/>
    <mergeCell ref="B4:B5"/>
    <mergeCell ref="C4:N4"/>
  </mergeCells>
  <hyperlinks>
    <hyperlink ref="P7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55" orientation="landscape" r:id="rId1"/>
  <headerFooter>
    <oddFooter xml:space="preserve">&amp;L&amp;"Arial,Normal"&amp;9INSTITUTO NACIONAL DE ESTADÍSTICA Y CENSOS (INEC), ESTADÍSTICAS DE TRANSPORTE 2013&amp;"Courier,Normal"&amp;12
&amp;"Arial,Normal"&amp;8* Entidades Portuarias.
</oddFooter>
  </headerFooter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94"/>
  <sheetViews>
    <sheetView showGridLines="0" view="pageBreakPreview" zoomScale="70" zoomScaleNormal="85" zoomScaleSheetLayoutView="70" zoomScalePageLayoutView="60" workbookViewId="0">
      <selection activeCell="C4" sqref="C4:I5"/>
    </sheetView>
  </sheetViews>
  <sheetFormatPr baseColWidth="10" defaultColWidth="9.77734375" defaultRowHeight="15.75"/>
  <cols>
    <col min="1" max="1" width="17" style="449" customWidth="1"/>
    <col min="2" max="2" width="13" style="1" customWidth="1"/>
    <col min="3" max="3" width="13.77734375" style="1" customWidth="1"/>
    <col min="4" max="4" width="13.44140625" style="1" customWidth="1"/>
    <col min="5" max="5" width="11.6640625" style="1" customWidth="1"/>
    <col min="6" max="6" width="17" style="449" customWidth="1"/>
    <col min="7" max="7" width="10" style="1" customWidth="1"/>
    <col min="8" max="9" width="12.109375" style="1" customWidth="1"/>
    <col min="10" max="10" width="11.77734375" style="1" customWidth="1"/>
    <col min="11" max="11" width="15" style="1" customWidth="1"/>
  </cols>
  <sheetData>
    <row r="1" spans="1:12" ht="92.25" customHeight="1"/>
    <row r="2" spans="1:12" ht="39.75" customHeight="1">
      <c r="A2" s="584" t="s">
        <v>598</v>
      </c>
      <c r="B2" s="584"/>
      <c r="C2" s="584"/>
      <c r="D2" s="584"/>
      <c r="E2" s="584"/>
      <c r="F2" s="584"/>
      <c r="G2" s="584"/>
      <c r="H2" s="584"/>
      <c r="I2" s="584"/>
      <c r="J2" s="584"/>
      <c r="K2" s="192"/>
    </row>
    <row r="3" spans="1:12" ht="39.75" customHeight="1" thickBot="1">
      <c r="A3" s="592"/>
      <c r="B3" s="592"/>
      <c r="C3" s="592"/>
      <c r="D3" s="592"/>
      <c r="E3" s="592"/>
      <c r="F3" s="592"/>
      <c r="G3" s="592"/>
      <c r="H3" s="592"/>
      <c r="I3" s="592"/>
      <c r="J3" s="592"/>
      <c r="K3" s="192"/>
    </row>
    <row r="4" spans="1:12" ht="32.1" customHeight="1" thickTop="1" thickBot="1">
      <c r="A4" s="580" t="s">
        <v>286</v>
      </c>
      <c r="B4" s="581" t="s">
        <v>351</v>
      </c>
      <c r="C4" s="581"/>
      <c r="D4" s="581"/>
      <c r="E4" s="581"/>
      <c r="F4" s="581" t="s">
        <v>286</v>
      </c>
      <c r="G4" s="581" t="s">
        <v>352</v>
      </c>
      <c r="H4" s="581"/>
      <c r="I4" s="581"/>
      <c r="J4" s="587"/>
      <c r="K4" s="49"/>
    </row>
    <row r="5" spans="1:12" ht="53.25" customHeight="1" thickTop="1" thickBot="1">
      <c r="A5" s="580"/>
      <c r="B5" s="234" t="s">
        <v>493</v>
      </c>
      <c r="C5" s="234" t="s">
        <v>494</v>
      </c>
      <c r="D5" s="234" t="s">
        <v>495</v>
      </c>
      <c r="E5" s="234" t="s">
        <v>496</v>
      </c>
      <c r="F5" s="581"/>
      <c r="G5" s="234" t="s">
        <v>493</v>
      </c>
      <c r="H5" s="234" t="s">
        <v>494</v>
      </c>
      <c r="I5" s="234" t="s">
        <v>495</v>
      </c>
      <c r="J5" s="235" t="s">
        <v>496</v>
      </c>
      <c r="K5" s="56"/>
    </row>
    <row r="6" spans="1:12" s="48" customFormat="1" ht="30" customHeight="1" thickTop="1">
      <c r="A6" s="450"/>
      <c r="B6" s="56"/>
      <c r="C6" s="56"/>
      <c r="D6" s="56"/>
      <c r="E6" s="56"/>
      <c r="F6" s="452"/>
      <c r="G6" s="56"/>
      <c r="H6" s="56"/>
      <c r="I6" s="56"/>
      <c r="J6" s="56"/>
      <c r="K6" s="56"/>
    </row>
    <row r="7" spans="1:12" s="48" customFormat="1" ht="30" customHeight="1">
      <c r="A7" s="187" t="s">
        <v>353</v>
      </c>
      <c r="B7" s="183">
        <f>SUM(B9:B93)</f>
        <v>2360</v>
      </c>
      <c r="C7" s="183">
        <f>SUM(C9:C93)</f>
        <v>17642782.219999999</v>
      </c>
      <c r="D7" s="183">
        <f>SUM(D9:D93)</f>
        <v>49940605.759999998</v>
      </c>
      <c r="E7" s="184">
        <f>SUM(E9:E93)</f>
        <v>15632147.897309998</v>
      </c>
      <c r="F7" s="184" t="s">
        <v>353</v>
      </c>
      <c r="G7" s="184">
        <f>SUM(G9:G93)</f>
        <v>2441</v>
      </c>
      <c r="H7" s="183">
        <f>SUM(H9:H93)</f>
        <v>24831460.219999999</v>
      </c>
      <c r="I7" s="184">
        <f>SUM(I9:I93)</f>
        <v>62223340.759999998</v>
      </c>
      <c r="J7" s="183">
        <f>SUM(J9:J93)</f>
        <v>28794360.042570002</v>
      </c>
      <c r="K7" s="183"/>
      <c r="L7" s="64" t="s">
        <v>354</v>
      </c>
    </row>
    <row r="8" spans="1:12" ht="30" customHeight="1">
      <c r="A8" s="141"/>
      <c r="B8" s="149"/>
      <c r="C8" s="149"/>
      <c r="D8" s="149"/>
      <c r="E8" s="150"/>
      <c r="F8" s="150"/>
      <c r="G8" s="150"/>
      <c r="H8" s="149"/>
      <c r="I8" s="150"/>
      <c r="J8" s="149"/>
      <c r="K8" s="149"/>
    </row>
    <row r="9" spans="1:12" ht="30" customHeight="1">
      <c r="A9" s="144" t="s">
        <v>288</v>
      </c>
      <c r="B9" s="151">
        <v>90</v>
      </c>
      <c r="C9" s="151">
        <v>137472</v>
      </c>
      <c r="D9" s="151">
        <v>4213352</v>
      </c>
      <c r="E9" s="152">
        <v>720898.72107999993</v>
      </c>
      <c r="F9" s="152" t="s">
        <v>288</v>
      </c>
      <c r="G9" s="152">
        <v>87</v>
      </c>
      <c r="H9" s="151">
        <v>137472</v>
      </c>
      <c r="I9" s="152">
        <v>4213352</v>
      </c>
      <c r="J9" s="151">
        <v>262317.16558000009</v>
      </c>
      <c r="K9" s="151"/>
    </row>
    <row r="10" spans="1:12" ht="38.25" customHeight="1">
      <c r="A10" s="141" t="s">
        <v>574</v>
      </c>
      <c r="B10" s="149">
        <v>89</v>
      </c>
      <c r="C10" s="149">
        <v>12462</v>
      </c>
      <c r="D10" s="149">
        <v>728387</v>
      </c>
      <c r="E10" s="150">
        <v>155555.00589000003</v>
      </c>
      <c r="F10" s="150" t="s">
        <v>574</v>
      </c>
      <c r="G10" s="150">
        <v>68</v>
      </c>
      <c r="H10" s="149">
        <v>12462</v>
      </c>
      <c r="I10" s="150">
        <v>728387</v>
      </c>
      <c r="J10" s="149">
        <v>299559.04968999996</v>
      </c>
      <c r="K10" s="149"/>
    </row>
    <row r="11" spans="1:12" ht="38.25" customHeight="1">
      <c r="A11" s="144" t="s">
        <v>547</v>
      </c>
      <c r="B11" s="151">
        <v>7</v>
      </c>
      <c r="C11" s="151">
        <v>61718</v>
      </c>
      <c r="D11" s="151">
        <v>39851</v>
      </c>
      <c r="E11" s="152">
        <v>4494</v>
      </c>
      <c r="F11" s="152" t="s">
        <v>547</v>
      </c>
      <c r="G11" s="152">
        <v>7</v>
      </c>
      <c r="H11" s="151">
        <v>61718</v>
      </c>
      <c r="I11" s="152">
        <v>39851</v>
      </c>
      <c r="J11" s="151">
        <v>24305</v>
      </c>
      <c r="K11" s="151"/>
    </row>
    <row r="12" spans="1:12" ht="30" customHeight="1">
      <c r="A12" s="141" t="s">
        <v>575</v>
      </c>
      <c r="B12" s="149">
        <v>1</v>
      </c>
      <c r="C12" s="149">
        <v>11678</v>
      </c>
      <c r="D12" s="149">
        <v>29168</v>
      </c>
      <c r="E12" s="150">
        <v>6968</v>
      </c>
      <c r="F12" s="150" t="s">
        <v>575</v>
      </c>
      <c r="G12" s="150">
        <v>1</v>
      </c>
      <c r="H12" s="149">
        <v>11678</v>
      </c>
      <c r="I12" s="150">
        <v>29168</v>
      </c>
      <c r="J12" s="149">
        <v>0</v>
      </c>
      <c r="K12" s="149"/>
    </row>
    <row r="13" spans="1:12" ht="30" customHeight="1">
      <c r="A13" s="144" t="s">
        <v>290</v>
      </c>
      <c r="B13" s="151">
        <v>142</v>
      </c>
      <c r="C13" s="151">
        <v>1122652</v>
      </c>
      <c r="D13" s="151">
        <v>3410288</v>
      </c>
      <c r="E13" s="152">
        <v>601917.37815999996</v>
      </c>
      <c r="F13" s="152" t="s">
        <v>290</v>
      </c>
      <c r="G13" s="152">
        <v>160</v>
      </c>
      <c r="H13" s="151">
        <v>1448854</v>
      </c>
      <c r="I13" s="152">
        <v>4018218</v>
      </c>
      <c r="J13" s="151">
        <v>1610231.4827599996</v>
      </c>
      <c r="K13" s="151"/>
    </row>
    <row r="14" spans="1:12" ht="30" customHeight="1">
      <c r="A14" s="141" t="s">
        <v>332</v>
      </c>
      <c r="B14" s="149">
        <v>7</v>
      </c>
      <c r="C14" s="149">
        <v>60200</v>
      </c>
      <c r="D14" s="149">
        <v>46221</v>
      </c>
      <c r="E14" s="150">
        <v>5808.183</v>
      </c>
      <c r="F14" s="150" t="s">
        <v>332</v>
      </c>
      <c r="G14" s="150">
        <v>6</v>
      </c>
      <c r="H14" s="149">
        <v>60200</v>
      </c>
      <c r="I14" s="150">
        <v>46221</v>
      </c>
      <c r="J14" s="149">
        <v>27277</v>
      </c>
      <c r="K14" s="149"/>
    </row>
    <row r="15" spans="1:12" ht="30" customHeight="1">
      <c r="A15" s="144" t="s">
        <v>350</v>
      </c>
      <c r="B15" s="151">
        <v>3</v>
      </c>
      <c r="C15" s="151">
        <v>65158</v>
      </c>
      <c r="D15" s="151">
        <v>97805</v>
      </c>
      <c r="E15" s="152">
        <v>21039.42</v>
      </c>
      <c r="F15" s="152" t="s">
        <v>350</v>
      </c>
      <c r="G15" s="152">
        <v>3</v>
      </c>
      <c r="H15" s="151">
        <v>65158</v>
      </c>
      <c r="I15" s="152">
        <v>97805</v>
      </c>
      <c r="J15" s="151">
        <v>0</v>
      </c>
      <c r="K15" s="151"/>
    </row>
    <row r="16" spans="1:12" ht="30" customHeight="1">
      <c r="A16" s="141" t="s">
        <v>548</v>
      </c>
      <c r="B16" s="149"/>
      <c r="C16" s="149"/>
      <c r="D16" s="149"/>
      <c r="E16" s="150"/>
      <c r="F16" s="150" t="s">
        <v>548</v>
      </c>
      <c r="G16" s="150">
        <v>1</v>
      </c>
      <c r="H16" s="149">
        <v>51258</v>
      </c>
      <c r="I16" s="150">
        <v>81427</v>
      </c>
      <c r="J16" s="149">
        <v>130391.61</v>
      </c>
      <c r="K16" s="149"/>
    </row>
    <row r="17" spans="1:11" ht="30" customHeight="1">
      <c r="A17" s="144" t="s">
        <v>576</v>
      </c>
      <c r="B17" s="151">
        <v>6</v>
      </c>
      <c r="C17" s="151">
        <v>3134</v>
      </c>
      <c r="D17" s="151">
        <v>8370</v>
      </c>
      <c r="E17" s="152">
        <v>0</v>
      </c>
      <c r="F17" s="152" t="s">
        <v>576</v>
      </c>
      <c r="G17" s="152">
        <v>6</v>
      </c>
      <c r="H17" s="151">
        <v>3134</v>
      </c>
      <c r="I17" s="152">
        <v>8370</v>
      </c>
      <c r="J17" s="151">
        <v>0</v>
      </c>
      <c r="K17" s="151"/>
    </row>
    <row r="18" spans="1:11" ht="30" customHeight="1">
      <c r="A18" s="141" t="s">
        <v>331</v>
      </c>
      <c r="B18" s="149">
        <v>6</v>
      </c>
      <c r="C18" s="149">
        <v>266504</v>
      </c>
      <c r="D18" s="149">
        <v>313683</v>
      </c>
      <c r="E18" s="150">
        <v>5032</v>
      </c>
      <c r="F18" s="150" t="s">
        <v>331</v>
      </c>
      <c r="G18" s="150">
        <v>6</v>
      </c>
      <c r="H18" s="149">
        <v>266504</v>
      </c>
      <c r="I18" s="150">
        <v>313683</v>
      </c>
      <c r="J18" s="149">
        <v>6136</v>
      </c>
      <c r="K18" s="149"/>
    </row>
    <row r="19" spans="1:11" ht="30" customHeight="1">
      <c r="A19" s="144" t="s">
        <v>291</v>
      </c>
      <c r="B19" s="151">
        <v>3</v>
      </c>
      <c r="C19" s="151">
        <v>43256</v>
      </c>
      <c r="D19" s="151">
        <v>56596</v>
      </c>
      <c r="E19" s="152">
        <v>83827.199999999997</v>
      </c>
      <c r="F19" s="152" t="s">
        <v>291</v>
      </c>
      <c r="G19" s="152">
        <v>1</v>
      </c>
      <c r="H19" s="151">
        <v>23312</v>
      </c>
      <c r="I19" s="152">
        <v>9972</v>
      </c>
      <c r="J19" s="151"/>
      <c r="K19" s="151"/>
    </row>
    <row r="20" spans="1:11" ht="30" customHeight="1">
      <c r="A20" s="141" t="s">
        <v>292</v>
      </c>
      <c r="B20" s="149">
        <v>11</v>
      </c>
      <c r="C20" s="149"/>
      <c r="D20" s="149">
        <v>197277</v>
      </c>
      <c r="E20" s="150">
        <v>103148.38545</v>
      </c>
      <c r="F20" s="150" t="s">
        <v>292</v>
      </c>
      <c r="G20" s="150">
        <v>7</v>
      </c>
      <c r="H20" s="149"/>
      <c r="I20" s="150">
        <v>197277</v>
      </c>
      <c r="J20" s="149">
        <v>28335.202580000001</v>
      </c>
      <c r="K20" s="149"/>
    </row>
    <row r="21" spans="1:11" ht="30" customHeight="1">
      <c r="A21" s="144" t="s">
        <v>293</v>
      </c>
      <c r="B21" s="151">
        <v>67</v>
      </c>
      <c r="C21" s="151">
        <v>26634</v>
      </c>
      <c r="D21" s="151">
        <v>2118448</v>
      </c>
      <c r="E21" s="152">
        <v>724844.68786000006</v>
      </c>
      <c r="F21" s="152" t="s">
        <v>293</v>
      </c>
      <c r="G21" s="152">
        <v>53</v>
      </c>
      <c r="H21" s="151">
        <v>93195</v>
      </c>
      <c r="I21" s="152">
        <v>2241436</v>
      </c>
      <c r="J21" s="151">
        <v>887146.8581500001</v>
      </c>
      <c r="K21" s="151"/>
    </row>
    <row r="22" spans="1:11" ht="30" customHeight="1">
      <c r="A22" s="141" t="s">
        <v>294</v>
      </c>
      <c r="B22" s="149">
        <v>36</v>
      </c>
      <c r="C22" s="149">
        <v>179922</v>
      </c>
      <c r="D22" s="149">
        <v>814536</v>
      </c>
      <c r="E22" s="150">
        <v>192898.04260000002</v>
      </c>
      <c r="F22" s="150" t="s">
        <v>294</v>
      </c>
      <c r="G22" s="150">
        <v>35</v>
      </c>
      <c r="H22" s="149">
        <v>179922</v>
      </c>
      <c r="I22" s="150">
        <v>814536</v>
      </c>
      <c r="J22" s="149">
        <v>271283.60269000003</v>
      </c>
      <c r="K22" s="151"/>
    </row>
    <row r="23" spans="1:11" ht="30" customHeight="1">
      <c r="A23" s="144" t="s">
        <v>295</v>
      </c>
      <c r="B23" s="151">
        <v>66</v>
      </c>
      <c r="C23" s="151">
        <v>21329</v>
      </c>
      <c r="D23" s="151">
        <v>59894.68</v>
      </c>
      <c r="E23" s="152">
        <v>8282</v>
      </c>
      <c r="F23" s="152" t="s">
        <v>295</v>
      </c>
      <c r="G23" s="152">
        <v>66</v>
      </c>
      <c r="H23" s="151">
        <v>21329</v>
      </c>
      <c r="I23" s="152">
        <v>59894.68</v>
      </c>
      <c r="J23" s="151">
        <v>267</v>
      </c>
      <c r="K23" s="151"/>
    </row>
    <row r="24" spans="1:11" ht="30" customHeight="1">
      <c r="A24" s="141" t="s">
        <v>348</v>
      </c>
      <c r="B24" s="149">
        <v>2</v>
      </c>
      <c r="C24" s="149">
        <v>18318</v>
      </c>
      <c r="D24" s="149">
        <v>9885</v>
      </c>
      <c r="E24" s="150"/>
      <c r="F24" s="150" t="s">
        <v>348</v>
      </c>
      <c r="G24" s="150">
        <v>2</v>
      </c>
      <c r="H24" s="149">
        <v>18318</v>
      </c>
      <c r="I24" s="150">
        <v>9885</v>
      </c>
      <c r="J24" s="149">
        <v>9603</v>
      </c>
      <c r="K24" s="151"/>
    </row>
    <row r="25" spans="1:11" ht="30" customHeight="1">
      <c r="A25" s="144" t="s">
        <v>549</v>
      </c>
      <c r="B25" s="151">
        <v>3</v>
      </c>
      <c r="C25" s="151">
        <v>13067</v>
      </c>
      <c r="D25" s="151">
        <v>43395</v>
      </c>
      <c r="E25" s="152">
        <v>52742.547999999995</v>
      </c>
      <c r="F25" s="152" t="s">
        <v>549</v>
      </c>
      <c r="G25" s="152">
        <v>2</v>
      </c>
      <c r="H25" s="151">
        <v>13067</v>
      </c>
      <c r="I25" s="152">
        <v>43395</v>
      </c>
      <c r="J25" s="151">
        <v>0</v>
      </c>
      <c r="K25" s="151"/>
    </row>
    <row r="26" spans="1:11" ht="30" customHeight="1">
      <c r="A26" s="141" t="s">
        <v>550</v>
      </c>
      <c r="B26" s="149">
        <v>11</v>
      </c>
      <c r="C26" s="149">
        <v>123278</v>
      </c>
      <c r="D26" s="149">
        <v>84285.2</v>
      </c>
      <c r="E26" s="150">
        <v>76647.200000000012</v>
      </c>
      <c r="F26" s="150" t="s">
        <v>550</v>
      </c>
      <c r="G26" s="150">
        <v>11</v>
      </c>
      <c r="H26" s="149">
        <v>123278</v>
      </c>
      <c r="I26" s="150">
        <v>84285.2</v>
      </c>
      <c r="J26" s="149">
        <v>31534</v>
      </c>
      <c r="K26" s="151"/>
    </row>
    <row r="27" spans="1:11" ht="30" customHeight="1">
      <c r="A27" s="144" t="s">
        <v>577</v>
      </c>
      <c r="B27" s="151">
        <v>1</v>
      </c>
      <c r="C27" s="151">
        <v>2314</v>
      </c>
      <c r="D27" s="151">
        <v>5100</v>
      </c>
      <c r="E27" s="152">
        <v>1468</v>
      </c>
      <c r="F27" s="152" t="s">
        <v>577</v>
      </c>
      <c r="G27" s="152">
        <v>1</v>
      </c>
      <c r="H27" s="151">
        <v>2314</v>
      </c>
      <c r="I27" s="152">
        <v>5100</v>
      </c>
      <c r="J27" s="151">
        <v>0</v>
      </c>
      <c r="K27" s="151"/>
    </row>
    <row r="28" spans="1:11" ht="30" customHeight="1">
      <c r="A28" s="141" t="s">
        <v>296</v>
      </c>
      <c r="B28" s="149">
        <v>12</v>
      </c>
      <c r="C28" s="149">
        <v>247680</v>
      </c>
      <c r="D28" s="149">
        <v>196834</v>
      </c>
      <c r="E28" s="150">
        <v>200431.90000000002</v>
      </c>
      <c r="F28" s="150" t="s">
        <v>296</v>
      </c>
      <c r="G28" s="150">
        <v>16</v>
      </c>
      <c r="H28" s="149">
        <v>332162</v>
      </c>
      <c r="I28" s="150">
        <v>356539</v>
      </c>
      <c r="J28" s="149">
        <v>244536.66</v>
      </c>
      <c r="K28" s="151"/>
    </row>
    <row r="29" spans="1:11" ht="30" customHeight="1">
      <c r="A29" s="144" t="s">
        <v>551</v>
      </c>
      <c r="B29" s="151">
        <v>7</v>
      </c>
      <c r="C29" s="151">
        <v>11044</v>
      </c>
      <c r="D29" s="151">
        <v>213006</v>
      </c>
      <c r="E29" s="152">
        <v>55014.567849999999</v>
      </c>
      <c r="F29" s="152" t="s">
        <v>551</v>
      </c>
      <c r="G29" s="152">
        <v>7</v>
      </c>
      <c r="H29" s="151"/>
      <c r="I29" s="152">
        <v>188940</v>
      </c>
      <c r="J29" s="151">
        <v>98327.753090000013</v>
      </c>
      <c r="K29" s="151"/>
    </row>
    <row r="30" spans="1:11" ht="30" customHeight="1">
      <c r="A30" s="141" t="s">
        <v>297</v>
      </c>
      <c r="B30" s="149">
        <v>15</v>
      </c>
      <c r="C30" s="149">
        <v>259467</v>
      </c>
      <c r="D30" s="149">
        <v>218405</v>
      </c>
      <c r="E30" s="150">
        <v>203543.19</v>
      </c>
      <c r="F30" s="150" t="s">
        <v>297</v>
      </c>
      <c r="G30" s="150">
        <v>14</v>
      </c>
      <c r="H30" s="149">
        <v>246869</v>
      </c>
      <c r="I30" s="150">
        <v>190024</v>
      </c>
      <c r="J30" s="149">
        <v>19623</v>
      </c>
      <c r="K30" s="151"/>
    </row>
    <row r="31" spans="1:11" ht="30" customHeight="1">
      <c r="A31" s="144" t="s">
        <v>298</v>
      </c>
      <c r="B31" s="151">
        <v>4</v>
      </c>
      <c r="C31" s="151">
        <v>10961.28</v>
      </c>
      <c r="D31" s="151">
        <v>1934</v>
      </c>
      <c r="E31" s="152">
        <v>3627.14</v>
      </c>
      <c r="F31" s="152" t="s">
        <v>298</v>
      </c>
      <c r="G31" s="152">
        <v>12</v>
      </c>
      <c r="H31" s="151">
        <v>191728.28</v>
      </c>
      <c r="I31" s="152">
        <v>321930</v>
      </c>
      <c r="J31" s="151">
        <v>487495.73000000004</v>
      </c>
      <c r="K31" s="151"/>
    </row>
    <row r="32" spans="1:11" ht="30" customHeight="1">
      <c r="A32" s="141" t="s">
        <v>334</v>
      </c>
      <c r="B32" s="149">
        <v>9</v>
      </c>
      <c r="C32" s="149">
        <v>25886</v>
      </c>
      <c r="D32" s="149">
        <v>179037.9</v>
      </c>
      <c r="E32" s="150">
        <v>3647.9903300000001</v>
      </c>
      <c r="F32" s="150" t="s">
        <v>334</v>
      </c>
      <c r="G32" s="150">
        <v>6</v>
      </c>
      <c r="H32" s="149">
        <v>25886</v>
      </c>
      <c r="I32" s="150">
        <v>179037.9</v>
      </c>
      <c r="J32" s="149">
        <v>0</v>
      </c>
      <c r="K32" s="151"/>
    </row>
    <row r="33" spans="1:11" ht="30" customHeight="1">
      <c r="A33" s="144" t="s">
        <v>552</v>
      </c>
      <c r="B33" s="151">
        <v>6</v>
      </c>
      <c r="C33" s="151">
        <v>7879</v>
      </c>
      <c r="D33" s="151">
        <v>24399</v>
      </c>
      <c r="E33" s="152">
        <v>9423</v>
      </c>
      <c r="F33" s="152" t="s">
        <v>552</v>
      </c>
      <c r="G33" s="152">
        <v>6</v>
      </c>
      <c r="H33" s="151">
        <v>7879</v>
      </c>
      <c r="I33" s="152">
        <v>24399</v>
      </c>
      <c r="J33" s="151">
        <v>0</v>
      </c>
      <c r="K33" s="151"/>
    </row>
    <row r="34" spans="1:11" ht="30" customHeight="1">
      <c r="A34" s="141" t="s">
        <v>553</v>
      </c>
      <c r="B34" s="149">
        <v>11</v>
      </c>
      <c r="C34" s="149"/>
      <c r="D34" s="149">
        <v>194465</v>
      </c>
      <c r="E34" s="150">
        <v>22414.704850000002</v>
      </c>
      <c r="F34" s="150" t="s">
        <v>553</v>
      </c>
      <c r="G34" s="150">
        <v>1</v>
      </c>
      <c r="H34" s="149"/>
      <c r="I34" s="150">
        <v>194465</v>
      </c>
      <c r="J34" s="149">
        <v>19.559999999999999</v>
      </c>
      <c r="K34" s="151"/>
    </row>
    <row r="35" spans="1:11" ht="30" customHeight="1">
      <c r="A35" s="144" t="s">
        <v>300</v>
      </c>
      <c r="B35" s="151">
        <v>2</v>
      </c>
      <c r="C35" s="151">
        <v>13651</v>
      </c>
      <c r="D35" s="151">
        <v>37603</v>
      </c>
      <c r="E35" s="152">
        <v>32701</v>
      </c>
      <c r="F35" s="152" t="s">
        <v>300</v>
      </c>
      <c r="G35" s="152">
        <v>1</v>
      </c>
      <c r="H35" s="151">
        <v>3427</v>
      </c>
      <c r="I35" s="152">
        <v>10944</v>
      </c>
      <c r="J35" s="151">
        <v>0</v>
      </c>
      <c r="K35" s="151"/>
    </row>
    <row r="36" spans="1:11" ht="30" customHeight="1">
      <c r="A36" s="141" t="s">
        <v>335</v>
      </c>
      <c r="B36" s="149">
        <v>12</v>
      </c>
      <c r="C36" s="149">
        <v>111324</v>
      </c>
      <c r="D36" s="149">
        <v>396402</v>
      </c>
      <c r="E36" s="150">
        <v>165781.62999999998</v>
      </c>
      <c r="F36" s="150" t="s">
        <v>335</v>
      </c>
      <c r="G36" s="150">
        <v>11</v>
      </c>
      <c r="H36" s="149">
        <v>111324</v>
      </c>
      <c r="I36" s="150">
        <v>396402</v>
      </c>
      <c r="J36" s="149">
        <v>0</v>
      </c>
      <c r="K36" s="151"/>
    </row>
    <row r="37" spans="1:11" ht="30" customHeight="1">
      <c r="A37" s="144" t="s">
        <v>301</v>
      </c>
      <c r="B37" s="151">
        <v>14</v>
      </c>
      <c r="C37" s="151">
        <v>192390</v>
      </c>
      <c r="D37" s="151">
        <v>616855</v>
      </c>
      <c r="E37" s="152">
        <v>6660</v>
      </c>
      <c r="F37" s="152" t="s">
        <v>301</v>
      </c>
      <c r="G37" s="152">
        <v>14</v>
      </c>
      <c r="H37" s="151">
        <v>192390</v>
      </c>
      <c r="I37" s="152">
        <v>616855</v>
      </c>
      <c r="J37" s="151">
        <v>0</v>
      </c>
      <c r="K37" s="151"/>
    </row>
    <row r="38" spans="1:11" ht="30" customHeight="1">
      <c r="A38" s="141" t="s">
        <v>302</v>
      </c>
      <c r="B38" s="149">
        <v>17</v>
      </c>
      <c r="C38" s="149">
        <v>155947</v>
      </c>
      <c r="D38" s="149">
        <v>523889</v>
      </c>
      <c r="E38" s="150">
        <v>281819.78898000007</v>
      </c>
      <c r="F38" s="150" t="s">
        <v>302</v>
      </c>
      <c r="G38" s="150">
        <v>12</v>
      </c>
      <c r="H38" s="149">
        <v>95142</v>
      </c>
      <c r="I38" s="150">
        <v>381354</v>
      </c>
      <c r="J38" s="149">
        <v>47063.341959999998</v>
      </c>
      <c r="K38" s="151"/>
    </row>
    <row r="39" spans="1:11" ht="30" customHeight="1">
      <c r="A39" s="144" t="s">
        <v>554</v>
      </c>
      <c r="B39" s="151">
        <v>2</v>
      </c>
      <c r="C39" s="151">
        <v>41480</v>
      </c>
      <c r="D39" s="151">
        <v>39415</v>
      </c>
      <c r="E39" s="152">
        <v>241533.72</v>
      </c>
      <c r="F39" s="152" t="s">
        <v>554</v>
      </c>
      <c r="G39" s="152">
        <v>31</v>
      </c>
      <c r="H39" s="151">
        <v>668752</v>
      </c>
      <c r="I39" s="152">
        <v>1292609</v>
      </c>
      <c r="J39" s="151">
        <v>1745723.7100000004</v>
      </c>
      <c r="K39" s="151"/>
    </row>
    <row r="40" spans="1:11" ht="30" customHeight="1">
      <c r="A40" s="141" t="s">
        <v>252</v>
      </c>
      <c r="B40" s="149">
        <v>7</v>
      </c>
      <c r="C40" s="149">
        <v>4513</v>
      </c>
      <c r="D40" s="149">
        <v>14880</v>
      </c>
      <c r="E40" s="150">
        <v>6271</v>
      </c>
      <c r="F40" s="150" t="s">
        <v>252</v>
      </c>
      <c r="G40" s="150">
        <v>7</v>
      </c>
      <c r="H40" s="149">
        <v>4513</v>
      </c>
      <c r="I40" s="150">
        <v>14880</v>
      </c>
      <c r="J40" s="149">
        <v>0</v>
      </c>
      <c r="K40" s="151"/>
    </row>
    <row r="41" spans="1:11" ht="30" customHeight="1">
      <c r="A41" s="144" t="s">
        <v>555</v>
      </c>
      <c r="B41" s="151"/>
      <c r="C41" s="151"/>
      <c r="D41" s="151"/>
      <c r="E41" s="152"/>
      <c r="F41" s="152" t="s">
        <v>555</v>
      </c>
      <c r="G41" s="152">
        <v>1</v>
      </c>
      <c r="H41" s="151">
        <v>22382</v>
      </c>
      <c r="I41" s="152">
        <v>42010</v>
      </c>
      <c r="J41" s="151">
        <v>65782.87</v>
      </c>
      <c r="K41" s="151"/>
    </row>
    <row r="42" spans="1:11" ht="30" customHeight="1">
      <c r="A42" s="141" t="s">
        <v>556</v>
      </c>
      <c r="B42" s="149">
        <v>7</v>
      </c>
      <c r="C42" s="149">
        <v>4541</v>
      </c>
      <c r="D42" s="149">
        <v>2688.42</v>
      </c>
      <c r="E42" s="150">
        <v>901</v>
      </c>
      <c r="F42" s="150" t="s">
        <v>556</v>
      </c>
      <c r="G42" s="150">
        <v>7</v>
      </c>
      <c r="H42" s="149">
        <v>4541</v>
      </c>
      <c r="I42" s="150">
        <v>2688.42</v>
      </c>
      <c r="J42" s="149">
        <v>0</v>
      </c>
      <c r="K42" s="151"/>
    </row>
    <row r="43" spans="1:11" ht="30" customHeight="1">
      <c r="A43" s="144" t="s">
        <v>304</v>
      </c>
      <c r="B43" s="151">
        <v>42</v>
      </c>
      <c r="C43" s="151">
        <v>602481</v>
      </c>
      <c r="D43" s="151">
        <v>1016238</v>
      </c>
      <c r="E43" s="152">
        <v>455315.92</v>
      </c>
      <c r="F43" s="152" t="s">
        <v>304</v>
      </c>
      <c r="G43" s="152">
        <v>43</v>
      </c>
      <c r="H43" s="151">
        <v>638533</v>
      </c>
      <c r="I43" s="152">
        <v>1075402</v>
      </c>
      <c r="J43" s="151">
        <v>116133.96</v>
      </c>
      <c r="K43" s="151"/>
    </row>
    <row r="44" spans="1:11" ht="30" customHeight="1">
      <c r="A44" s="141" t="s">
        <v>573</v>
      </c>
      <c r="B44" s="149">
        <v>2</v>
      </c>
      <c r="C44" s="149"/>
      <c r="D44" s="149">
        <v>31371</v>
      </c>
      <c r="E44" s="150">
        <v>35465.153449999998</v>
      </c>
      <c r="F44" s="150" t="s">
        <v>573</v>
      </c>
      <c r="G44" s="150">
        <v>1</v>
      </c>
      <c r="H44" s="149">
        <v>53774</v>
      </c>
      <c r="I44" s="150">
        <v>112767</v>
      </c>
      <c r="J44" s="149">
        <v>155281.69</v>
      </c>
      <c r="K44" s="151"/>
    </row>
    <row r="45" spans="1:11" ht="30" customHeight="1">
      <c r="A45" s="144" t="s">
        <v>305</v>
      </c>
      <c r="B45" s="151">
        <v>23</v>
      </c>
      <c r="C45" s="151"/>
      <c r="D45" s="151">
        <v>981199</v>
      </c>
      <c r="E45" s="152">
        <v>87150.540250000005</v>
      </c>
      <c r="F45" s="152" t="s">
        <v>305</v>
      </c>
      <c r="G45" s="152">
        <v>16</v>
      </c>
      <c r="H45" s="151"/>
      <c r="I45" s="152">
        <v>981199</v>
      </c>
      <c r="J45" s="151">
        <v>213641.66729000001</v>
      </c>
      <c r="K45" s="151"/>
    </row>
    <row r="46" spans="1:11" ht="30" customHeight="1">
      <c r="A46" s="141" t="s">
        <v>342</v>
      </c>
      <c r="B46" s="149">
        <v>3</v>
      </c>
      <c r="C46" s="149"/>
      <c r="D46" s="149">
        <v>32526</v>
      </c>
      <c r="E46" s="150">
        <v>792.49677000000008</v>
      </c>
      <c r="F46" s="150" t="s">
        <v>342</v>
      </c>
      <c r="G46" s="150">
        <v>3</v>
      </c>
      <c r="H46" s="149"/>
      <c r="I46" s="150">
        <v>32526</v>
      </c>
      <c r="J46" s="149">
        <v>15824.88752</v>
      </c>
      <c r="K46" s="151"/>
    </row>
    <row r="47" spans="1:11" ht="30" customHeight="1">
      <c r="A47" s="144" t="s">
        <v>343</v>
      </c>
      <c r="B47" s="151">
        <v>16</v>
      </c>
      <c r="C47" s="151">
        <v>212955</v>
      </c>
      <c r="D47" s="151">
        <v>409908</v>
      </c>
      <c r="E47" s="152">
        <v>8560.2000000000007</v>
      </c>
      <c r="F47" s="152" t="s">
        <v>343</v>
      </c>
      <c r="G47" s="152">
        <v>20</v>
      </c>
      <c r="H47" s="151">
        <v>212955</v>
      </c>
      <c r="I47" s="152">
        <v>409908</v>
      </c>
      <c r="J47" s="151">
        <v>71002.015910000002</v>
      </c>
      <c r="K47" s="151"/>
    </row>
    <row r="48" spans="1:11" ht="30" customHeight="1">
      <c r="A48" s="141" t="s">
        <v>557</v>
      </c>
      <c r="B48" s="149">
        <v>1</v>
      </c>
      <c r="C48" s="149">
        <v>10205</v>
      </c>
      <c r="D48" s="149">
        <v>26634</v>
      </c>
      <c r="E48" s="150">
        <v>14746.29</v>
      </c>
      <c r="F48" s="150" t="s">
        <v>557</v>
      </c>
      <c r="G48" s="150">
        <v>1</v>
      </c>
      <c r="H48" s="149">
        <v>10205</v>
      </c>
      <c r="I48" s="150">
        <v>26634</v>
      </c>
      <c r="J48" s="149">
        <v>0</v>
      </c>
      <c r="K48" s="151"/>
    </row>
    <row r="49" spans="1:11" ht="30" customHeight="1">
      <c r="A49" s="144" t="s">
        <v>558</v>
      </c>
      <c r="B49" s="151">
        <v>108</v>
      </c>
      <c r="C49" s="151">
        <v>1362630</v>
      </c>
      <c r="D49" s="151">
        <v>2121996</v>
      </c>
      <c r="E49" s="152">
        <v>1381391.8430699997</v>
      </c>
      <c r="F49" s="152" t="s">
        <v>558</v>
      </c>
      <c r="G49" s="152">
        <v>191</v>
      </c>
      <c r="H49" s="151">
        <v>4577324</v>
      </c>
      <c r="I49" s="152">
        <v>7403738</v>
      </c>
      <c r="J49" s="151">
        <v>8134687.7152700005</v>
      </c>
      <c r="K49" s="151"/>
    </row>
    <row r="50" spans="1:11" ht="30" customHeight="1">
      <c r="A50" s="141" t="s">
        <v>559</v>
      </c>
      <c r="B50" s="149"/>
      <c r="C50" s="149"/>
      <c r="D50" s="149"/>
      <c r="E50" s="150"/>
      <c r="F50" s="150" t="s">
        <v>559</v>
      </c>
      <c r="G50" s="150">
        <v>4</v>
      </c>
      <c r="H50" s="149">
        <v>125307</v>
      </c>
      <c r="I50" s="150">
        <v>234278</v>
      </c>
      <c r="J50" s="149">
        <v>388407.45999999996</v>
      </c>
      <c r="K50" s="151"/>
    </row>
    <row r="51" spans="1:11" ht="30" customHeight="1">
      <c r="A51" s="144" t="s">
        <v>560</v>
      </c>
      <c r="B51" s="151">
        <v>8</v>
      </c>
      <c r="C51" s="151">
        <v>140651</v>
      </c>
      <c r="D51" s="151">
        <v>169162</v>
      </c>
      <c r="E51" s="152">
        <v>160469.42000000001</v>
      </c>
      <c r="F51" s="152" t="s">
        <v>560</v>
      </c>
      <c r="G51" s="152">
        <v>5</v>
      </c>
      <c r="H51" s="151">
        <v>110669</v>
      </c>
      <c r="I51" s="152">
        <v>137900</v>
      </c>
      <c r="J51" s="151">
        <v>105753.12</v>
      </c>
      <c r="K51" s="151"/>
    </row>
    <row r="52" spans="1:11" ht="30" customHeight="1">
      <c r="A52" s="141" t="s">
        <v>579</v>
      </c>
      <c r="B52" s="149">
        <v>11</v>
      </c>
      <c r="C52" s="149">
        <v>19463</v>
      </c>
      <c r="D52" s="149">
        <v>306910</v>
      </c>
      <c r="E52" s="150">
        <v>55615.959639999994</v>
      </c>
      <c r="F52" s="150" t="s">
        <v>579</v>
      </c>
      <c r="G52" s="150">
        <v>10</v>
      </c>
      <c r="H52" s="149">
        <v>19463</v>
      </c>
      <c r="I52" s="150">
        <v>306910</v>
      </c>
      <c r="J52" s="149">
        <v>98976.925600000002</v>
      </c>
      <c r="K52" s="151"/>
    </row>
    <row r="53" spans="1:11" ht="30" customHeight="1">
      <c r="A53" s="144" t="s">
        <v>561</v>
      </c>
      <c r="B53" s="151">
        <v>1</v>
      </c>
      <c r="C53" s="151"/>
      <c r="D53" s="151">
        <v>53999</v>
      </c>
      <c r="E53" s="152">
        <v>146.4</v>
      </c>
      <c r="F53" s="152" t="s">
        <v>561</v>
      </c>
      <c r="G53" s="152">
        <v>5</v>
      </c>
      <c r="H53" s="151"/>
      <c r="I53" s="152">
        <v>53999</v>
      </c>
      <c r="J53" s="151">
        <v>11317.634840000001</v>
      </c>
      <c r="K53" s="151"/>
    </row>
    <row r="54" spans="1:11" ht="30" customHeight="1">
      <c r="A54" s="141" t="s">
        <v>345</v>
      </c>
      <c r="B54" s="149">
        <v>2</v>
      </c>
      <c r="C54" s="149">
        <v>7048</v>
      </c>
      <c r="D54" s="149">
        <v>7048</v>
      </c>
      <c r="E54" s="150">
        <v>4019</v>
      </c>
      <c r="F54" s="150" t="s">
        <v>345</v>
      </c>
      <c r="G54" s="150">
        <v>2</v>
      </c>
      <c r="H54" s="149">
        <v>7048</v>
      </c>
      <c r="I54" s="150">
        <v>7048</v>
      </c>
      <c r="J54" s="149">
        <v>0</v>
      </c>
      <c r="K54" s="151"/>
    </row>
    <row r="55" spans="1:11" ht="30" customHeight="1">
      <c r="A55" s="144" t="s">
        <v>562</v>
      </c>
      <c r="B55" s="151">
        <v>1</v>
      </c>
      <c r="C55" s="151">
        <v>31060</v>
      </c>
      <c r="D55" s="151">
        <v>18728</v>
      </c>
      <c r="E55" s="152">
        <v>0</v>
      </c>
      <c r="F55" s="152" t="s">
        <v>562</v>
      </c>
      <c r="G55" s="152">
        <v>1</v>
      </c>
      <c r="H55" s="151">
        <v>31060</v>
      </c>
      <c r="I55" s="152">
        <v>18728</v>
      </c>
      <c r="J55" s="151"/>
      <c r="K55" s="151"/>
    </row>
    <row r="56" spans="1:11" ht="30" customHeight="1">
      <c r="A56" s="141" t="s">
        <v>563</v>
      </c>
      <c r="B56" s="149">
        <v>2</v>
      </c>
      <c r="C56" s="149">
        <v>53686</v>
      </c>
      <c r="D56" s="149">
        <v>27904</v>
      </c>
      <c r="E56" s="150">
        <v>0</v>
      </c>
      <c r="F56" s="150" t="s">
        <v>563</v>
      </c>
      <c r="G56" s="150">
        <v>2</v>
      </c>
      <c r="H56" s="149">
        <v>53686</v>
      </c>
      <c r="I56" s="150">
        <v>27904</v>
      </c>
      <c r="J56" s="149"/>
      <c r="K56" s="151"/>
    </row>
    <row r="57" spans="1:11" ht="30" customHeight="1">
      <c r="A57" s="144" t="s">
        <v>564</v>
      </c>
      <c r="B57" s="151">
        <v>1</v>
      </c>
      <c r="C57" s="151">
        <v>11417</v>
      </c>
      <c r="D57" s="151">
        <v>5966</v>
      </c>
      <c r="E57" s="152"/>
      <c r="F57" s="152" t="s">
        <v>564</v>
      </c>
      <c r="G57" s="152">
        <v>1</v>
      </c>
      <c r="H57" s="151">
        <v>11417</v>
      </c>
      <c r="I57" s="152">
        <v>5966</v>
      </c>
      <c r="J57" s="151">
        <v>4098</v>
      </c>
      <c r="K57" s="151"/>
    </row>
    <row r="58" spans="1:11" ht="30" customHeight="1">
      <c r="A58" s="141" t="s">
        <v>565</v>
      </c>
      <c r="B58" s="149">
        <v>587</v>
      </c>
      <c r="C58" s="149">
        <v>4509163</v>
      </c>
      <c r="D58" s="149">
        <v>11842323</v>
      </c>
      <c r="E58" s="150">
        <v>3754659.5418999977</v>
      </c>
      <c r="F58" s="150" t="s">
        <v>565</v>
      </c>
      <c r="G58" s="150">
        <v>670</v>
      </c>
      <c r="H58" s="149">
        <v>5867594</v>
      </c>
      <c r="I58" s="150">
        <v>14314329</v>
      </c>
      <c r="J58" s="149">
        <v>6925305.1471700007</v>
      </c>
      <c r="K58" s="151"/>
    </row>
    <row r="59" spans="1:11" ht="30" customHeight="1">
      <c r="A59" s="144" t="s">
        <v>309</v>
      </c>
      <c r="B59" s="151">
        <v>43</v>
      </c>
      <c r="C59" s="151">
        <v>496166</v>
      </c>
      <c r="D59" s="151">
        <v>626316</v>
      </c>
      <c r="E59" s="152">
        <v>387275.978</v>
      </c>
      <c r="F59" s="152" t="s">
        <v>309</v>
      </c>
      <c r="G59" s="152">
        <v>49</v>
      </c>
      <c r="H59" s="151">
        <v>904640</v>
      </c>
      <c r="I59" s="152">
        <v>1325766</v>
      </c>
      <c r="J59" s="151">
        <v>1376299.4300000002</v>
      </c>
      <c r="K59" s="151"/>
    </row>
    <row r="60" spans="1:11" ht="30" customHeight="1">
      <c r="A60" s="141" t="s">
        <v>566</v>
      </c>
      <c r="B60" s="149">
        <v>1</v>
      </c>
      <c r="C60" s="149">
        <v>11382</v>
      </c>
      <c r="D60" s="149">
        <v>6408</v>
      </c>
      <c r="E60" s="150"/>
      <c r="F60" s="150" t="s">
        <v>566</v>
      </c>
      <c r="G60" s="150">
        <v>1</v>
      </c>
      <c r="H60" s="149">
        <v>11382</v>
      </c>
      <c r="I60" s="150">
        <v>6408</v>
      </c>
      <c r="J60" s="149">
        <v>4677</v>
      </c>
      <c r="K60" s="151"/>
    </row>
    <row r="61" spans="1:11" ht="30" customHeight="1">
      <c r="A61" s="144" t="s">
        <v>338</v>
      </c>
      <c r="B61" s="151">
        <v>25</v>
      </c>
      <c r="C61" s="151">
        <v>180781</v>
      </c>
      <c r="D61" s="151">
        <v>450084</v>
      </c>
      <c r="E61" s="152">
        <v>12009.193719999999</v>
      </c>
      <c r="F61" s="152" t="s">
        <v>338</v>
      </c>
      <c r="G61" s="152">
        <v>21</v>
      </c>
      <c r="H61" s="151">
        <v>180781</v>
      </c>
      <c r="I61" s="152">
        <v>450084</v>
      </c>
      <c r="J61" s="151">
        <v>25147.26</v>
      </c>
      <c r="K61" s="151"/>
    </row>
    <row r="62" spans="1:11" ht="30" customHeight="1">
      <c r="A62" s="141" t="s">
        <v>346</v>
      </c>
      <c r="B62" s="149">
        <v>22</v>
      </c>
      <c r="C62" s="149">
        <v>9961.81</v>
      </c>
      <c r="D62" s="149">
        <v>31582.5</v>
      </c>
      <c r="E62" s="150">
        <v>6665</v>
      </c>
      <c r="F62" s="150" t="s">
        <v>346</v>
      </c>
      <c r="G62" s="150">
        <v>22</v>
      </c>
      <c r="H62" s="149">
        <v>9961.81</v>
      </c>
      <c r="I62" s="150">
        <v>31582.5</v>
      </c>
      <c r="J62" s="149">
        <v>0</v>
      </c>
      <c r="K62" s="151"/>
    </row>
    <row r="63" spans="1:11" ht="30" customHeight="1">
      <c r="A63" s="144" t="s">
        <v>310</v>
      </c>
      <c r="B63" s="151">
        <v>17</v>
      </c>
      <c r="C63" s="151">
        <v>321879</v>
      </c>
      <c r="D63" s="151">
        <v>529174</v>
      </c>
      <c r="E63" s="152">
        <v>345739.69800000009</v>
      </c>
      <c r="F63" s="152" t="s">
        <v>310</v>
      </c>
      <c r="G63" s="152">
        <v>11</v>
      </c>
      <c r="H63" s="151">
        <v>281120</v>
      </c>
      <c r="I63" s="152">
        <v>488447</v>
      </c>
      <c r="J63" s="151">
        <v>0</v>
      </c>
      <c r="K63" s="151"/>
    </row>
    <row r="64" spans="1:11" ht="30" customHeight="1">
      <c r="A64" s="141" t="s">
        <v>326</v>
      </c>
      <c r="B64" s="149">
        <v>369</v>
      </c>
      <c r="C64" s="149">
        <v>3491676.9099999997</v>
      </c>
      <c r="D64" s="149">
        <v>8890584.4699999988</v>
      </c>
      <c r="E64" s="150">
        <v>3116263.1832700022</v>
      </c>
      <c r="F64" s="150" t="s">
        <v>326</v>
      </c>
      <c r="G64" s="150">
        <v>311</v>
      </c>
      <c r="H64" s="149">
        <v>4356521.91</v>
      </c>
      <c r="I64" s="150">
        <v>10243733.470000001</v>
      </c>
      <c r="J64" s="149">
        <v>3465346.6803300004</v>
      </c>
      <c r="K64" s="151"/>
    </row>
    <row r="65" spans="1:11" ht="30" customHeight="1">
      <c r="A65" s="144" t="s">
        <v>567</v>
      </c>
      <c r="B65" s="151">
        <v>29</v>
      </c>
      <c r="C65" s="151">
        <v>114899.15999999997</v>
      </c>
      <c r="D65" s="151">
        <v>157556.12000000005</v>
      </c>
      <c r="E65" s="152">
        <v>91929.930000000008</v>
      </c>
      <c r="F65" s="152" t="s">
        <v>567</v>
      </c>
      <c r="G65" s="152">
        <v>28</v>
      </c>
      <c r="H65" s="151">
        <v>114899.16</v>
      </c>
      <c r="I65" s="152">
        <v>157556.12000000005</v>
      </c>
      <c r="J65" s="151">
        <v>0</v>
      </c>
      <c r="K65" s="151"/>
    </row>
    <row r="66" spans="1:11" ht="30" customHeight="1">
      <c r="A66" s="141" t="s">
        <v>581</v>
      </c>
      <c r="B66" s="149">
        <v>7</v>
      </c>
      <c r="C66" s="149">
        <v>21088</v>
      </c>
      <c r="D66" s="149">
        <v>92521</v>
      </c>
      <c r="E66" s="150">
        <v>9565.0910000000003</v>
      </c>
      <c r="F66" s="150" t="s">
        <v>581</v>
      </c>
      <c r="G66" s="150">
        <v>4</v>
      </c>
      <c r="H66" s="149">
        <v>21088</v>
      </c>
      <c r="I66" s="150">
        <v>92521</v>
      </c>
      <c r="J66" s="149">
        <v>24738</v>
      </c>
      <c r="K66" s="151"/>
    </row>
    <row r="67" spans="1:11" ht="30" customHeight="1">
      <c r="A67" s="144" t="s">
        <v>568</v>
      </c>
      <c r="B67" s="151">
        <v>11</v>
      </c>
      <c r="C67" s="151">
        <v>183501</v>
      </c>
      <c r="D67" s="151">
        <v>201185</v>
      </c>
      <c r="E67" s="152">
        <v>207889.4</v>
      </c>
      <c r="F67" s="152" t="s">
        <v>568</v>
      </c>
      <c r="G67" s="152">
        <v>9</v>
      </c>
      <c r="H67" s="151">
        <v>162672</v>
      </c>
      <c r="I67" s="152">
        <v>146172</v>
      </c>
      <c r="J67" s="151">
        <v>0</v>
      </c>
      <c r="K67" s="151"/>
    </row>
    <row r="68" spans="1:11" ht="30" customHeight="1">
      <c r="A68" s="141" t="s">
        <v>311</v>
      </c>
      <c r="B68" s="149">
        <v>4</v>
      </c>
      <c r="C68" s="149">
        <v>71298</v>
      </c>
      <c r="D68" s="149">
        <v>73497</v>
      </c>
      <c r="E68" s="150">
        <v>58302.3</v>
      </c>
      <c r="F68" s="150" t="s">
        <v>311</v>
      </c>
      <c r="G68" s="150">
        <v>4</v>
      </c>
      <c r="H68" s="149">
        <v>71298</v>
      </c>
      <c r="I68" s="150">
        <v>73497</v>
      </c>
      <c r="J68" s="149">
        <v>0</v>
      </c>
      <c r="K68" s="151"/>
    </row>
    <row r="69" spans="1:11" ht="30" customHeight="1">
      <c r="A69" s="144" t="s">
        <v>569</v>
      </c>
      <c r="B69" s="151">
        <v>3</v>
      </c>
      <c r="C69" s="151">
        <v>7197</v>
      </c>
      <c r="D69" s="151">
        <v>2157</v>
      </c>
      <c r="E69" s="152">
        <v>1</v>
      </c>
      <c r="F69" s="152" t="s">
        <v>569</v>
      </c>
      <c r="G69" s="152">
        <v>3</v>
      </c>
      <c r="H69" s="151">
        <v>7197</v>
      </c>
      <c r="I69" s="152">
        <v>2157</v>
      </c>
      <c r="J69" s="151">
        <v>0</v>
      </c>
      <c r="K69" s="151"/>
    </row>
    <row r="70" spans="1:11" ht="30" customHeight="1">
      <c r="A70" s="141" t="s">
        <v>312</v>
      </c>
      <c r="B70" s="149">
        <v>126</v>
      </c>
      <c r="C70" s="149">
        <v>769567</v>
      </c>
      <c r="D70" s="149">
        <v>3653845</v>
      </c>
      <c r="E70" s="150">
        <v>977882.93418999971</v>
      </c>
      <c r="F70" s="150" t="s">
        <v>312</v>
      </c>
      <c r="G70" s="150">
        <v>110</v>
      </c>
      <c r="H70" s="149">
        <v>788035</v>
      </c>
      <c r="I70" s="150">
        <v>3654135</v>
      </c>
      <c r="J70" s="149">
        <v>957598.79955999996</v>
      </c>
      <c r="K70" s="151"/>
    </row>
    <row r="71" spans="1:11" ht="30" customHeight="1">
      <c r="A71" s="144" t="s">
        <v>570</v>
      </c>
      <c r="B71" s="151">
        <v>41</v>
      </c>
      <c r="C71" s="151">
        <v>433657</v>
      </c>
      <c r="D71" s="151">
        <v>360696</v>
      </c>
      <c r="E71" s="152">
        <v>1069.2</v>
      </c>
      <c r="F71" s="152" t="s">
        <v>570</v>
      </c>
      <c r="G71" s="152">
        <v>56</v>
      </c>
      <c r="H71" s="151">
        <v>433657</v>
      </c>
      <c r="I71" s="152">
        <v>360696</v>
      </c>
      <c r="J71" s="151">
        <v>239279.22258</v>
      </c>
      <c r="K71" s="151"/>
    </row>
    <row r="72" spans="1:11" ht="30" customHeight="1">
      <c r="A72" s="141" t="s">
        <v>582</v>
      </c>
      <c r="B72" s="149">
        <v>3</v>
      </c>
      <c r="C72" s="149">
        <v>28512</v>
      </c>
      <c r="D72" s="149">
        <v>189262</v>
      </c>
      <c r="E72" s="150">
        <v>5831.92</v>
      </c>
      <c r="F72" s="150" t="s">
        <v>582</v>
      </c>
      <c r="G72" s="150">
        <v>1</v>
      </c>
      <c r="H72" s="149">
        <v>28512</v>
      </c>
      <c r="I72" s="150">
        <v>189262</v>
      </c>
      <c r="J72" s="149">
        <v>0</v>
      </c>
      <c r="K72" s="151"/>
    </row>
    <row r="73" spans="1:11" ht="30" customHeight="1">
      <c r="A73" s="144" t="s">
        <v>339</v>
      </c>
      <c r="B73" s="151">
        <v>2</v>
      </c>
      <c r="C73" s="151"/>
      <c r="D73" s="151">
        <v>25552</v>
      </c>
      <c r="E73" s="152">
        <v>6000</v>
      </c>
      <c r="F73" s="152" t="s">
        <v>339</v>
      </c>
      <c r="G73" s="152"/>
      <c r="H73" s="151"/>
      <c r="I73" s="152">
        <v>25552</v>
      </c>
      <c r="J73" s="151"/>
      <c r="K73" s="151"/>
    </row>
    <row r="74" spans="1:11" ht="30" customHeight="1">
      <c r="A74" s="141" t="s">
        <v>340</v>
      </c>
      <c r="B74" s="149">
        <v>2</v>
      </c>
      <c r="C74" s="149">
        <v>2686</v>
      </c>
      <c r="D74" s="149">
        <v>15318</v>
      </c>
      <c r="E74" s="150">
        <v>1880.85</v>
      </c>
      <c r="F74" s="150" t="s">
        <v>340</v>
      </c>
      <c r="G74" s="150">
        <v>1</v>
      </c>
      <c r="H74" s="149">
        <v>2686</v>
      </c>
      <c r="I74" s="150">
        <v>15318</v>
      </c>
      <c r="J74" s="149"/>
      <c r="K74" s="151"/>
    </row>
    <row r="75" spans="1:11" ht="30" customHeight="1">
      <c r="A75" s="144" t="s">
        <v>571</v>
      </c>
      <c r="B75" s="151">
        <v>3</v>
      </c>
      <c r="C75" s="151">
        <v>51112</v>
      </c>
      <c r="D75" s="151">
        <v>64918</v>
      </c>
      <c r="E75" s="152">
        <v>27756.114000000001</v>
      </c>
      <c r="F75" s="152" t="s">
        <v>571</v>
      </c>
      <c r="G75" s="152">
        <v>2</v>
      </c>
      <c r="H75" s="151">
        <v>51112</v>
      </c>
      <c r="I75" s="152">
        <v>64918</v>
      </c>
      <c r="J75" s="151">
        <v>0</v>
      </c>
      <c r="K75" s="151"/>
    </row>
    <row r="76" spans="1:11" ht="30" customHeight="1">
      <c r="A76" s="141" t="s">
        <v>572</v>
      </c>
      <c r="B76" s="149">
        <v>4</v>
      </c>
      <c r="C76" s="149">
        <v>9484</v>
      </c>
      <c r="D76" s="149">
        <v>2844</v>
      </c>
      <c r="E76" s="150">
        <v>0</v>
      </c>
      <c r="F76" s="150" t="s">
        <v>572</v>
      </c>
      <c r="G76" s="150">
        <v>4</v>
      </c>
      <c r="H76" s="149">
        <v>9484</v>
      </c>
      <c r="I76" s="150">
        <v>2844</v>
      </c>
      <c r="J76" s="149">
        <v>0</v>
      </c>
      <c r="K76" s="151"/>
    </row>
    <row r="77" spans="1:11" ht="30" customHeight="1">
      <c r="A77" s="144" t="s">
        <v>584</v>
      </c>
      <c r="B77" s="151">
        <v>13</v>
      </c>
      <c r="C77" s="151">
        <v>281900</v>
      </c>
      <c r="D77" s="151">
        <v>342866</v>
      </c>
      <c r="E77" s="152">
        <v>165300.37</v>
      </c>
      <c r="F77" s="152" t="s">
        <v>584</v>
      </c>
      <c r="G77" s="152">
        <v>10</v>
      </c>
      <c r="H77" s="151">
        <v>237794</v>
      </c>
      <c r="I77" s="152">
        <v>252143</v>
      </c>
      <c r="J77" s="151">
        <v>21414.83</v>
      </c>
      <c r="K77" s="151"/>
    </row>
    <row r="78" spans="1:11" ht="30" customHeight="1">
      <c r="A78" s="141" t="s">
        <v>314</v>
      </c>
      <c r="B78" s="149">
        <v>9</v>
      </c>
      <c r="C78" s="149">
        <v>7769</v>
      </c>
      <c r="D78" s="149">
        <v>51437</v>
      </c>
      <c r="E78" s="150">
        <v>14080.565999999999</v>
      </c>
      <c r="F78" s="150" t="s">
        <v>314</v>
      </c>
      <c r="G78" s="150">
        <v>8</v>
      </c>
      <c r="H78" s="149">
        <v>7769</v>
      </c>
      <c r="I78" s="150">
        <v>51437</v>
      </c>
      <c r="J78" s="149">
        <v>1484</v>
      </c>
      <c r="K78" s="151"/>
    </row>
    <row r="79" spans="1:11" ht="30" customHeight="1">
      <c r="A79" s="144" t="s">
        <v>347</v>
      </c>
      <c r="B79" s="151">
        <v>24</v>
      </c>
      <c r="C79" s="151">
        <v>7120.06</v>
      </c>
      <c r="D79" s="151">
        <v>31817.47</v>
      </c>
      <c r="E79" s="152">
        <v>15705</v>
      </c>
      <c r="F79" s="152" t="s">
        <v>347</v>
      </c>
      <c r="G79" s="152">
        <v>24</v>
      </c>
      <c r="H79" s="151">
        <v>7120.06</v>
      </c>
      <c r="I79" s="152">
        <v>31817.47</v>
      </c>
      <c r="J79" s="151">
        <v>0</v>
      </c>
      <c r="K79" s="151"/>
    </row>
    <row r="80" spans="1:11" ht="38.25" customHeight="1">
      <c r="A80" s="141" t="s">
        <v>586</v>
      </c>
      <c r="B80" s="149">
        <v>68</v>
      </c>
      <c r="C80" s="149">
        <v>302997</v>
      </c>
      <c r="D80" s="149">
        <v>678044</v>
      </c>
      <c r="E80" s="150">
        <v>129889</v>
      </c>
      <c r="F80" s="150" t="s">
        <v>586</v>
      </c>
      <c r="G80" s="150">
        <v>68</v>
      </c>
      <c r="H80" s="149">
        <v>302997</v>
      </c>
      <c r="I80" s="150">
        <v>678044</v>
      </c>
      <c r="J80" s="149">
        <v>1793</v>
      </c>
      <c r="K80" s="151"/>
    </row>
    <row r="81" spans="1:11" ht="30" customHeight="1">
      <c r="A81" s="144" t="s">
        <v>578</v>
      </c>
      <c r="B81" s="151">
        <v>11</v>
      </c>
      <c r="C81" s="151">
        <v>104769</v>
      </c>
      <c r="D81" s="151">
        <v>236819</v>
      </c>
      <c r="E81" s="152">
        <v>34815</v>
      </c>
      <c r="F81" s="152" t="s">
        <v>578</v>
      </c>
      <c r="G81" s="152">
        <v>11</v>
      </c>
      <c r="H81" s="151">
        <v>104769</v>
      </c>
      <c r="I81" s="152">
        <v>236819</v>
      </c>
      <c r="J81" s="151">
        <v>1606</v>
      </c>
      <c r="K81" s="151"/>
    </row>
    <row r="82" spans="1:11" ht="30" customHeight="1">
      <c r="A82" s="141" t="s">
        <v>587</v>
      </c>
      <c r="B82" s="149">
        <v>5</v>
      </c>
      <c r="C82" s="149">
        <v>84339</v>
      </c>
      <c r="D82" s="149">
        <v>224281</v>
      </c>
      <c r="E82" s="150">
        <v>1086</v>
      </c>
      <c r="F82" s="150" t="s">
        <v>587</v>
      </c>
      <c r="G82" s="150">
        <v>5</v>
      </c>
      <c r="H82" s="149">
        <v>84339</v>
      </c>
      <c r="I82" s="150">
        <v>224281</v>
      </c>
      <c r="J82" s="149">
        <v>3442</v>
      </c>
      <c r="K82" s="151"/>
    </row>
    <row r="83" spans="1:11" ht="30" customHeight="1">
      <c r="A83" s="144" t="s">
        <v>583</v>
      </c>
      <c r="B83" s="151">
        <v>3</v>
      </c>
      <c r="C83" s="151">
        <v>29219</v>
      </c>
      <c r="D83" s="151">
        <v>52563</v>
      </c>
      <c r="E83" s="152">
        <v>10402</v>
      </c>
      <c r="F83" s="152" t="s">
        <v>583</v>
      </c>
      <c r="G83" s="152">
        <v>3</v>
      </c>
      <c r="H83" s="151">
        <v>29219</v>
      </c>
      <c r="I83" s="152">
        <v>52563</v>
      </c>
      <c r="J83" s="151">
        <v>10284</v>
      </c>
      <c r="K83" s="151"/>
    </row>
    <row r="84" spans="1:11" ht="30" customHeight="1">
      <c r="A84" s="141" t="s">
        <v>580</v>
      </c>
      <c r="B84" s="149">
        <v>2</v>
      </c>
      <c r="C84" s="149">
        <v>27977</v>
      </c>
      <c r="D84" s="149">
        <v>51071</v>
      </c>
      <c r="E84" s="150">
        <v>2289</v>
      </c>
      <c r="F84" s="150" t="s">
        <v>580</v>
      </c>
      <c r="G84" s="150">
        <v>2</v>
      </c>
      <c r="H84" s="149">
        <v>27977</v>
      </c>
      <c r="I84" s="150">
        <v>51071</v>
      </c>
      <c r="J84" s="149">
        <v>39158</v>
      </c>
      <c r="K84" s="151"/>
    </row>
    <row r="85" spans="1:11" ht="30" customHeight="1">
      <c r="A85" s="144" t="s">
        <v>588</v>
      </c>
      <c r="B85" s="151">
        <v>3</v>
      </c>
      <c r="C85" s="151">
        <v>57033</v>
      </c>
      <c r="D85" s="151">
        <v>158782</v>
      </c>
      <c r="E85" s="152">
        <v>925</v>
      </c>
      <c r="F85" s="152" t="s">
        <v>588</v>
      </c>
      <c r="G85" s="152">
        <v>3</v>
      </c>
      <c r="H85" s="151">
        <v>57033</v>
      </c>
      <c r="I85" s="152">
        <v>158782</v>
      </c>
      <c r="J85" s="151">
        <v>4045</v>
      </c>
      <c r="K85" s="151"/>
    </row>
    <row r="86" spans="1:11" ht="30" customHeight="1">
      <c r="A86" s="141" t="s">
        <v>333</v>
      </c>
      <c r="B86" s="149">
        <v>2</v>
      </c>
      <c r="C86" s="149">
        <v>25278</v>
      </c>
      <c r="D86" s="149">
        <v>71050</v>
      </c>
      <c r="E86" s="150">
        <v>46</v>
      </c>
      <c r="F86" s="150" t="s">
        <v>333</v>
      </c>
      <c r="G86" s="150">
        <v>2</v>
      </c>
      <c r="H86" s="149">
        <v>25278</v>
      </c>
      <c r="I86" s="150">
        <v>71050</v>
      </c>
      <c r="J86" s="149">
        <v>2966</v>
      </c>
      <c r="K86" s="151"/>
    </row>
    <row r="87" spans="1:11" ht="38.25" customHeight="1">
      <c r="A87" s="144" t="s">
        <v>337</v>
      </c>
      <c r="B87" s="151">
        <v>15</v>
      </c>
      <c r="C87" s="151">
        <v>167741</v>
      </c>
      <c r="D87" s="151">
        <v>394886</v>
      </c>
      <c r="E87" s="152">
        <v>31746</v>
      </c>
      <c r="F87" s="152" t="s">
        <v>337</v>
      </c>
      <c r="G87" s="152">
        <v>15</v>
      </c>
      <c r="H87" s="151">
        <v>167741</v>
      </c>
      <c r="I87" s="152">
        <v>394886</v>
      </c>
      <c r="J87" s="151">
        <v>75070</v>
      </c>
      <c r="K87" s="151"/>
    </row>
    <row r="88" spans="1:11" ht="30" customHeight="1">
      <c r="A88" s="141" t="s">
        <v>589</v>
      </c>
      <c r="B88" s="149">
        <v>1</v>
      </c>
      <c r="C88" s="149">
        <v>18765</v>
      </c>
      <c r="D88" s="149">
        <v>31532</v>
      </c>
      <c r="E88" s="150">
        <v>5003</v>
      </c>
      <c r="F88" s="150" t="s">
        <v>589</v>
      </c>
      <c r="G88" s="150">
        <v>1</v>
      </c>
      <c r="H88" s="149">
        <v>18765</v>
      </c>
      <c r="I88" s="150">
        <v>31532</v>
      </c>
      <c r="J88" s="149"/>
      <c r="K88" s="151"/>
    </row>
    <row r="89" spans="1:11" ht="30" customHeight="1">
      <c r="A89" s="144" t="s">
        <v>590</v>
      </c>
      <c r="B89" s="151">
        <v>2</v>
      </c>
      <c r="C89" s="151">
        <v>56502</v>
      </c>
      <c r="D89" s="151">
        <v>118019</v>
      </c>
      <c r="E89" s="152">
        <v>2234</v>
      </c>
      <c r="F89" s="152" t="s">
        <v>590</v>
      </c>
      <c r="G89" s="152">
        <v>2</v>
      </c>
      <c r="H89" s="151">
        <v>56502</v>
      </c>
      <c r="I89" s="152">
        <v>118019</v>
      </c>
      <c r="J89" s="151"/>
      <c r="K89" s="151"/>
    </row>
    <row r="90" spans="1:11" ht="30" customHeight="1">
      <c r="A90" s="141" t="s">
        <v>591</v>
      </c>
      <c r="B90" s="149">
        <v>2</v>
      </c>
      <c r="C90" s="149">
        <v>39070</v>
      </c>
      <c r="D90" s="149">
        <v>114560</v>
      </c>
      <c r="E90" s="150">
        <v>1058</v>
      </c>
      <c r="F90" s="150" t="s">
        <v>591</v>
      </c>
      <c r="G90" s="150">
        <v>2</v>
      </c>
      <c r="H90" s="149">
        <v>39070</v>
      </c>
      <c r="I90" s="150">
        <v>114560</v>
      </c>
      <c r="J90" s="149"/>
      <c r="K90" s="151"/>
    </row>
    <row r="91" spans="1:11" ht="38.25" customHeight="1">
      <c r="A91" s="144" t="s">
        <v>592</v>
      </c>
      <c r="B91" s="151">
        <v>2</v>
      </c>
      <c r="C91" s="151">
        <v>4032</v>
      </c>
      <c r="D91" s="151">
        <v>8172</v>
      </c>
      <c r="E91" s="152">
        <v>1607</v>
      </c>
      <c r="F91" s="152" t="s">
        <v>592</v>
      </c>
      <c r="G91" s="152">
        <v>2</v>
      </c>
      <c r="H91" s="151">
        <v>4032</v>
      </c>
      <c r="I91" s="152">
        <v>8172</v>
      </c>
      <c r="J91" s="151">
        <v>2510</v>
      </c>
      <c r="K91" s="151"/>
    </row>
    <row r="92" spans="1:11" ht="30" customHeight="1">
      <c r="A92" s="141" t="s">
        <v>303</v>
      </c>
      <c r="B92" s="149">
        <v>1</v>
      </c>
      <c r="C92" s="149">
        <v>4157</v>
      </c>
      <c r="D92" s="149">
        <v>7949</v>
      </c>
      <c r="E92" s="150">
        <v>1337</v>
      </c>
      <c r="F92" s="150" t="s">
        <v>303</v>
      </c>
      <c r="G92" s="150">
        <v>1</v>
      </c>
      <c r="H92" s="149">
        <v>4157</v>
      </c>
      <c r="I92" s="150">
        <v>7949</v>
      </c>
      <c r="J92" s="149"/>
      <c r="K92" s="151"/>
    </row>
    <row r="93" spans="1:11" ht="30" customHeight="1">
      <c r="A93" s="144" t="s">
        <v>349</v>
      </c>
      <c r="B93" s="151">
        <v>1</v>
      </c>
      <c r="C93" s="151">
        <v>2648</v>
      </c>
      <c r="D93" s="151">
        <v>4990</v>
      </c>
      <c r="E93" s="152">
        <v>889</v>
      </c>
      <c r="F93" s="152" t="s">
        <v>349</v>
      </c>
      <c r="G93" s="152">
        <v>1</v>
      </c>
      <c r="H93" s="151">
        <v>2648</v>
      </c>
      <c r="I93" s="152">
        <v>4990</v>
      </c>
      <c r="J93" s="151">
        <v>111</v>
      </c>
      <c r="K93" s="151"/>
    </row>
    <row r="94" spans="1:11" ht="15">
      <c r="A94" s="451"/>
      <c r="B94" s="47"/>
      <c r="C94" s="47"/>
      <c r="D94" s="47"/>
      <c r="E94" s="47"/>
      <c r="F94" s="451"/>
      <c r="G94" s="47"/>
      <c r="H94" s="47"/>
      <c r="I94" s="47"/>
      <c r="J94" s="47"/>
      <c r="K94" s="47"/>
    </row>
  </sheetData>
  <mergeCells count="5">
    <mergeCell ref="A2:J3"/>
    <mergeCell ref="A4:A5"/>
    <mergeCell ref="B4:E4"/>
    <mergeCell ref="F4:F5"/>
    <mergeCell ref="G4:J4"/>
  </mergeCells>
  <hyperlinks>
    <hyperlink ref="L7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5" orientation="landscape" r:id="rId1"/>
  <headerFooter>
    <oddFooter xml:space="preserve">&amp;L&amp;"Arial,Normal"&amp;9INSTITUTO NACIONAL DE ESTADÍSTICA Y CENSOS (INEC), ESTADÍSTICAS DE TRANSPORTE 2013&amp;"Courier,Normal"&amp;12
&amp;"Arial,Normal"&amp;8* Entidades Portuarias.&amp;"Courier,Normal"&amp;12
</oddFooter>
  </headerFooter>
  <rowBreaks count="7" manualBreakCount="7">
    <brk id="17" max="9" man="1"/>
    <brk id="29" max="9" man="1"/>
    <brk id="41" max="9" man="1"/>
    <brk id="53" max="9" man="1"/>
    <brk id="65" max="9" man="1"/>
    <brk id="77" max="9" man="1"/>
    <brk id="89" max="9" man="1"/>
  </rowBreaks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3"/>
  <sheetViews>
    <sheetView showGridLines="0" view="pageBreakPreview" zoomScale="70" zoomScaleNormal="85" zoomScaleSheetLayoutView="70" zoomScalePageLayoutView="60" workbookViewId="0">
      <selection activeCell="C4" sqref="C4:I5"/>
    </sheetView>
  </sheetViews>
  <sheetFormatPr baseColWidth="10" defaultColWidth="9.77734375" defaultRowHeight="15.75"/>
  <cols>
    <col min="1" max="1" width="16" style="54" customWidth="1"/>
    <col min="2" max="2" width="12.109375" style="52" customWidth="1"/>
    <col min="3" max="3" width="14.44140625" style="52" customWidth="1"/>
    <col min="4" max="4" width="12.77734375" style="52" customWidth="1"/>
    <col min="5" max="5" width="13.44140625" style="52" customWidth="1"/>
    <col min="6" max="6" width="20" style="52" customWidth="1"/>
    <col min="7" max="7" width="12.109375" style="52" customWidth="1"/>
    <col min="8" max="10" width="13.44140625" style="52" customWidth="1"/>
    <col min="11" max="16384" width="9.77734375" style="11"/>
  </cols>
  <sheetData>
    <row r="1" spans="1:12" ht="92.25" customHeight="1"/>
    <row r="2" spans="1:12" ht="32.25" customHeight="1">
      <c r="A2" s="593" t="s">
        <v>599</v>
      </c>
      <c r="B2" s="593"/>
      <c r="C2" s="593"/>
      <c r="D2" s="593"/>
      <c r="E2" s="593"/>
      <c r="F2" s="593"/>
      <c r="G2" s="593"/>
      <c r="H2" s="593"/>
      <c r="I2" s="593"/>
      <c r="J2" s="593"/>
    </row>
    <row r="3" spans="1:12" s="52" customFormat="1" ht="54.75" customHeight="1" thickBot="1">
      <c r="A3" s="594"/>
      <c r="B3" s="594"/>
      <c r="C3" s="594"/>
      <c r="D3" s="594"/>
      <c r="E3" s="594"/>
      <c r="F3" s="594"/>
      <c r="G3" s="594"/>
      <c r="H3" s="594"/>
      <c r="I3" s="594"/>
      <c r="J3" s="594"/>
    </row>
    <row r="4" spans="1:12" customFormat="1" ht="32.25" customHeight="1" thickTop="1" thickBot="1">
      <c r="A4" s="580" t="s">
        <v>286</v>
      </c>
      <c r="B4" s="581" t="s">
        <v>351</v>
      </c>
      <c r="C4" s="581"/>
      <c r="D4" s="581"/>
      <c r="E4" s="581"/>
      <c r="F4" s="581" t="s">
        <v>286</v>
      </c>
      <c r="G4" s="581" t="s">
        <v>352</v>
      </c>
      <c r="H4" s="581"/>
      <c r="I4" s="581"/>
      <c r="J4" s="587"/>
    </row>
    <row r="5" spans="1:12" customFormat="1" ht="63" customHeight="1" thickTop="1" thickBot="1">
      <c r="A5" s="580"/>
      <c r="B5" s="234" t="s">
        <v>493</v>
      </c>
      <c r="C5" s="234" t="s">
        <v>494</v>
      </c>
      <c r="D5" s="234" t="s">
        <v>495</v>
      </c>
      <c r="E5" s="234" t="s">
        <v>496</v>
      </c>
      <c r="F5" s="581"/>
      <c r="G5" s="234" t="s">
        <v>493</v>
      </c>
      <c r="H5" s="234" t="s">
        <v>494</v>
      </c>
      <c r="I5" s="234" t="s">
        <v>495</v>
      </c>
      <c r="J5" s="235" t="s">
        <v>496</v>
      </c>
    </row>
    <row r="6" spans="1:12" s="53" customFormat="1" ht="30" customHeight="1" thickTop="1">
      <c r="A6" s="141" t="s">
        <v>148</v>
      </c>
      <c r="B6" s="196"/>
      <c r="C6" s="196"/>
      <c r="D6" s="196"/>
      <c r="E6" s="196"/>
      <c r="F6" s="196"/>
      <c r="G6" s="196"/>
      <c r="H6" s="196"/>
      <c r="I6" s="196"/>
      <c r="J6" s="196"/>
    </row>
    <row r="7" spans="1:12" s="217" customFormat="1" ht="30" customHeight="1">
      <c r="A7" s="356" t="s">
        <v>329</v>
      </c>
      <c r="B7" s="357">
        <f>SUM(B8:B32)</f>
        <v>80</v>
      </c>
      <c r="C7" s="357">
        <f>SUM(C8:C32)</f>
        <v>1089018</v>
      </c>
      <c r="D7" s="357">
        <f>SUM(D8:D32)</f>
        <v>2027832</v>
      </c>
      <c r="E7" s="357">
        <f>SUM(E8:E32)</f>
        <v>4075203.0599999991</v>
      </c>
      <c r="F7" s="455" t="s">
        <v>329</v>
      </c>
      <c r="G7" s="357">
        <f>SUM(G8:G32)</f>
        <v>299</v>
      </c>
      <c r="H7" s="357">
        <f>SUM(H8:H32)</f>
        <v>8407261</v>
      </c>
      <c r="I7" s="357">
        <v>0</v>
      </c>
      <c r="J7" s="357">
        <f>SUM(J8:J32)</f>
        <v>21469347.859999996</v>
      </c>
    </row>
    <row r="8" spans="1:12" s="53" customFormat="1" ht="30" customHeight="1">
      <c r="A8" s="144" t="s">
        <v>290</v>
      </c>
      <c r="B8" s="292">
        <v>1</v>
      </c>
      <c r="C8" s="292">
        <v>11471</v>
      </c>
      <c r="D8" s="292">
        <v>24494</v>
      </c>
      <c r="E8" s="292">
        <v>14740</v>
      </c>
      <c r="F8" s="453" t="s">
        <v>290</v>
      </c>
      <c r="G8" s="292">
        <v>15</v>
      </c>
      <c r="H8" s="292">
        <v>337673</v>
      </c>
      <c r="I8" s="292">
        <v>632424</v>
      </c>
      <c r="J8" s="292">
        <v>890125.32</v>
      </c>
      <c r="L8" s="64" t="s">
        <v>354</v>
      </c>
    </row>
    <row r="9" spans="1:12" s="53" customFormat="1" ht="30" customHeight="1">
      <c r="A9" s="141" t="s">
        <v>548</v>
      </c>
      <c r="B9" s="263">
        <v>0</v>
      </c>
      <c r="C9" s="263">
        <v>0</v>
      </c>
      <c r="D9" s="263">
        <v>0</v>
      </c>
      <c r="E9" s="263">
        <v>0</v>
      </c>
      <c r="F9" s="454" t="s">
        <v>548</v>
      </c>
      <c r="G9" s="263">
        <v>1</v>
      </c>
      <c r="H9" s="263">
        <v>51258</v>
      </c>
      <c r="I9" s="263">
        <v>81427</v>
      </c>
      <c r="J9" s="263">
        <v>130391.61</v>
      </c>
      <c r="L9" s="64"/>
    </row>
    <row r="10" spans="1:12" s="53" customFormat="1" ht="30" customHeight="1">
      <c r="A10" s="144" t="s">
        <v>291</v>
      </c>
      <c r="B10" s="292">
        <v>2</v>
      </c>
      <c r="C10" s="292">
        <v>19944</v>
      </c>
      <c r="D10" s="292">
        <v>46624</v>
      </c>
      <c r="E10" s="292">
        <v>47506.400000000001</v>
      </c>
      <c r="F10" s="453" t="s">
        <v>291</v>
      </c>
      <c r="G10" s="292">
        <v>0</v>
      </c>
      <c r="H10" s="292">
        <v>0</v>
      </c>
      <c r="I10" s="292">
        <v>0</v>
      </c>
      <c r="J10" s="292">
        <v>0</v>
      </c>
      <c r="L10" s="64"/>
    </row>
    <row r="11" spans="1:12" s="53" customFormat="1" ht="30" customHeight="1">
      <c r="A11" s="141" t="s">
        <v>293</v>
      </c>
      <c r="B11" s="263">
        <v>0</v>
      </c>
      <c r="C11" s="263">
        <v>0</v>
      </c>
      <c r="D11" s="263">
        <v>0</v>
      </c>
      <c r="E11" s="263">
        <v>0</v>
      </c>
      <c r="F11" s="454" t="s">
        <v>293</v>
      </c>
      <c r="G11" s="263">
        <v>3</v>
      </c>
      <c r="H11" s="263">
        <v>66561</v>
      </c>
      <c r="I11" s="263">
        <v>122988</v>
      </c>
      <c r="J11" s="263">
        <v>168417.42</v>
      </c>
      <c r="L11" s="64"/>
    </row>
    <row r="12" spans="1:12" s="53" customFormat="1" ht="30" customHeight="1">
      <c r="A12" s="144" t="s">
        <v>296</v>
      </c>
      <c r="B12" s="292">
        <v>0</v>
      </c>
      <c r="C12" s="292">
        <v>0</v>
      </c>
      <c r="D12" s="292">
        <v>0</v>
      </c>
      <c r="E12" s="292">
        <v>0</v>
      </c>
      <c r="F12" s="453" t="s">
        <v>296</v>
      </c>
      <c r="G12" s="292">
        <v>4</v>
      </c>
      <c r="H12" s="292">
        <v>84482</v>
      </c>
      <c r="I12" s="292">
        <v>159705</v>
      </c>
      <c r="J12" s="292">
        <v>240037.66</v>
      </c>
      <c r="L12" s="64"/>
    </row>
    <row r="13" spans="1:12" s="53" customFormat="1" ht="30" customHeight="1">
      <c r="A13" s="141" t="s">
        <v>551</v>
      </c>
      <c r="B13" s="263">
        <v>1</v>
      </c>
      <c r="C13" s="263">
        <v>11044</v>
      </c>
      <c r="D13" s="263">
        <v>24066</v>
      </c>
      <c r="E13" s="263">
        <v>22859.06</v>
      </c>
      <c r="F13" s="454" t="s">
        <v>551</v>
      </c>
      <c r="G13" s="263">
        <v>0</v>
      </c>
      <c r="H13" s="263">
        <v>0</v>
      </c>
      <c r="I13" s="263">
        <v>0</v>
      </c>
      <c r="J13" s="263">
        <v>0</v>
      </c>
      <c r="L13" s="64"/>
    </row>
    <row r="14" spans="1:12" s="53" customFormat="1" ht="30" customHeight="1">
      <c r="A14" s="144" t="s">
        <v>297</v>
      </c>
      <c r="B14" s="292">
        <v>1</v>
      </c>
      <c r="C14" s="292">
        <v>12598</v>
      </c>
      <c r="D14" s="292">
        <v>28381</v>
      </c>
      <c r="E14" s="292">
        <v>15780</v>
      </c>
      <c r="F14" s="453" t="s">
        <v>297</v>
      </c>
      <c r="G14" s="292">
        <v>0</v>
      </c>
      <c r="H14" s="292">
        <v>0</v>
      </c>
      <c r="I14" s="292">
        <v>0</v>
      </c>
      <c r="J14" s="292">
        <v>0</v>
      </c>
      <c r="L14" s="64"/>
    </row>
    <row r="15" spans="1:12" s="53" customFormat="1" ht="30" customHeight="1">
      <c r="A15" s="141" t="s">
        <v>298</v>
      </c>
      <c r="B15" s="263">
        <v>1</v>
      </c>
      <c r="C15" s="263">
        <v>1024</v>
      </c>
      <c r="D15" s="263">
        <v>1934</v>
      </c>
      <c r="E15" s="263">
        <v>3287.14</v>
      </c>
      <c r="F15" s="454" t="s">
        <v>298</v>
      </c>
      <c r="G15" s="263">
        <v>9</v>
      </c>
      <c r="H15" s="263">
        <v>181791</v>
      </c>
      <c r="I15" s="263">
        <v>321930</v>
      </c>
      <c r="J15" s="263">
        <v>487045.73000000004</v>
      </c>
      <c r="L15" s="64"/>
    </row>
    <row r="16" spans="1:12" s="53" customFormat="1" ht="30" customHeight="1">
      <c r="A16" s="144" t="s">
        <v>300</v>
      </c>
      <c r="B16" s="292">
        <v>1</v>
      </c>
      <c r="C16" s="292">
        <v>10224</v>
      </c>
      <c r="D16" s="292">
        <v>26659</v>
      </c>
      <c r="E16" s="292">
        <v>32701</v>
      </c>
      <c r="F16" s="453" t="s">
        <v>300</v>
      </c>
      <c r="G16" s="292">
        <v>0</v>
      </c>
      <c r="H16" s="292">
        <v>0</v>
      </c>
      <c r="I16" s="292">
        <v>0</v>
      </c>
      <c r="J16" s="292">
        <v>0</v>
      </c>
      <c r="L16" s="64"/>
    </row>
    <row r="17" spans="1:12" s="53" customFormat="1" ht="30" customHeight="1">
      <c r="A17" s="141" t="s">
        <v>302</v>
      </c>
      <c r="B17" s="263">
        <v>5</v>
      </c>
      <c r="C17" s="263">
        <v>60805</v>
      </c>
      <c r="D17" s="263">
        <v>142535</v>
      </c>
      <c r="E17" s="263">
        <v>154644.95000000001</v>
      </c>
      <c r="F17" s="454" t="s">
        <v>302</v>
      </c>
      <c r="G17" s="263">
        <v>0</v>
      </c>
      <c r="H17" s="263">
        <v>0</v>
      </c>
      <c r="I17" s="263">
        <v>0</v>
      </c>
      <c r="J17" s="263">
        <v>0</v>
      </c>
      <c r="L17" s="64"/>
    </row>
    <row r="18" spans="1:12" s="53" customFormat="1" ht="30" customHeight="1">
      <c r="A18" s="144" t="s">
        <v>554</v>
      </c>
      <c r="B18" s="292">
        <v>2</v>
      </c>
      <c r="C18" s="292">
        <v>41480</v>
      </c>
      <c r="D18" s="292">
        <v>39415</v>
      </c>
      <c r="E18" s="292">
        <v>241533.72</v>
      </c>
      <c r="F18" s="453" t="s">
        <v>554</v>
      </c>
      <c r="G18" s="292">
        <v>31</v>
      </c>
      <c r="H18" s="292">
        <v>668752</v>
      </c>
      <c r="I18" s="292">
        <v>1292609</v>
      </c>
      <c r="J18" s="292">
        <v>1745723.7100000004</v>
      </c>
      <c r="L18" s="64"/>
    </row>
    <row r="19" spans="1:12" s="53" customFormat="1" ht="30" customHeight="1">
      <c r="A19" s="141" t="s">
        <v>555</v>
      </c>
      <c r="B19" s="263">
        <v>0</v>
      </c>
      <c r="C19" s="263">
        <v>0</v>
      </c>
      <c r="D19" s="263">
        <v>0</v>
      </c>
      <c r="E19" s="263">
        <v>0</v>
      </c>
      <c r="F19" s="454" t="s">
        <v>555</v>
      </c>
      <c r="G19" s="263">
        <v>1</v>
      </c>
      <c r="H19" s="263">
        <v>22382</v>
      </c>
      <c r="I19" s="263">
        <v>42010</v>
      </c>
      <c r="J19" s="263">
        <v>65782.87</v>
      </c>
      <c r="L19" s="64"/>
    </row>
    <row r="20" spans="1:12" s="53" customFormat="1" ht="30" customHeight="1">
      <c r="A20" s="144" t="s">
        <v>304</v>
      </c>
      <c r="B20" s="292">
        <v>0</v>
      </c>
      <c r="C20" s="292">
        <v>0</v>
      </c>
      <c r="D20" s="292">
        <v>0</v>
      </c>
      <c r="E20" s="292">
        <v>0</v>
      </c>
      <c r="F20" s="453" t="s">
        <v>304</v>
      </c>
      <c r="G20" s="292">
        <v>1</v>
      </c>
      <c r="H20" s="292">
        <v>36052</v>
      </c>
      <c r="I20" s="292">
        <v>59164</v>
      </c>
      <c r="J20" s="292">
        <v>109296.96000000001</v>
      </c>
      <c r="L20" s="64"/>
    </row>
    <row r="21" spans="1:12" s="53" customFormat="1" ht="30" customHeight="1">
      <c r="A21" s="141" t="s">
        <v>573</v>
      </c>
      <c r="B21" s="263">
        <v>0</v>
      </c>
      <c r="C21" s="263">
        <v>0</v>
      </c>
      <c r="D21" s="263">
        <v>0</v>
      </c>
      <c r="E21" s="263">
        <v>0</v>
      </c>
      <c r="F21" s="454" t="s">
        <v>573</v>
      </c>
      <c r="G21" s="263">
        <v>1</v>
      </c>
      <c r="H21" s="263">
        <v>53774</v>
      </c>
      <c r="I21" s="263">
        <v>81396</v>
      </c>
      <c r="J21" s="263">
        <v>155281.69</v>
      </c>
      <c r="L21" s="64"/>
    </row>
    <row r="22" spans="1:12" s="53" customFormat="1" ht="30" customHeight="1">
      <c r="A22" s="144" t="s">
        <v>558</v>
      </c>
      <c r="B22" s="292">
        <v>15</v>
      </c>
      <c r="C22" s="292">
        <v>215229</v>
      </c>
      <c r="D22" s="292">
        <v>353362</v>
      </c>
      <c r="E22" s="292">
        <v>602298.87000000011</v>
      </c>
      <c r="F22" s="453" t="s">
        <v>558</v>
      </c>
      <c r="G22" s="292">
        <v>106</v>
      </c>
      <c r="H22" s="292">
        <v>3429923</v>
      </c>
      <c r="I22" s="292">
        <v>5635104</v>
      </c>
      <c r="J22" s="292">
        <v>7996631.0599999977</v>
      </c>
      <c r="L22" s="64"/>
    </row>
    <row r="23" spans="1:12" s="53" customFormat="1" ht="30" customHeight="1">
      <c r="A23" s="141" t="s">
        <v>559</v>
      </c>
      <c r="B23" s="263">
        <v>0</v>
      </c>
      <c r="C23" s="263">
        <v>0</v>
      </c>
      <c r="D23" s="263">
        <v>0</v>
      </c>
      <c r="E23" s="263">
        <v>0</v>
      </c>
      <c r="F23" s="454" t="s">
        <v>559</v>
      </c>
      <c r="G23" s="263">
        <v>4</v>
      </c>
      <c r="H23" s="263">
        <v>125307</v>
      </c>
      <c r="I23" s="263">
        <v>234278</v>
      </c>
      <c r="J23" s="263">
        <v>388407.46</v>
      </c>
    </row>
    <row r="24" spans="1:12" s="53" customFormat="1" ht="30" customHeight="1">
      <c r="A24" s="144" t="s">
        <v>560</v>
      </c>
      <c r="B24" s="292">
        <v>4</v>
      </c>
      <c r="C24" s="292">
        <v>63388</v>
      </c>
      <c r="D24" s="292">
        <v>90873</v>
      </c>
      <c r="E24" s="292">
        <v>109832.64</v>
      </c>
      <c r="F24" s="453" t="s">
        <v>560</v>
      </c>
      <c r="G24" s="292">
        <v>1</v>
      </c>
      <c r="H24" s="292">
        <v>33406</v>
      </c>
      <c r="I24" s="292">
        <v>59611</v>
      </c>
      <c r="J24" s="292">
        <v>105753.12</v>
      </c>
    </row>
    <row r="25" spans="1:12" s="53" customFormat="1" ht="30" customHeight="1">
      <c r="A25" s="141" t="s">
        <v>565</v>
      </c>
      <c r="B25" s="263">
        <v>19</v>
      </c>
      <c r="C25" s="263">
        <v>272435</v>
      </c>
      <c r="D25" s="263">
        <v>489122</v>
      </c>
      <c r="E25" s="263">
        <v>1068346.44</v>
      </c>
      <c r="F25" s="454" t="s">
        <v>565</v>
      </c>
      <c r="G25" s="263">
        <v>68</v>
      </c>
      <c r="H25" s="263">
        <v>1630866</v>
      </c>
      <c r="I25" s="263">
        <v>2961128</v>
      </c>
      <c r="J25" s="263">
        <v>4192104.56</v>
      </c>
    </row>
    <row r="26" spans="1:12" s="53" customFormat="1" ht="30" customHeight="1">
      <c r="A26" s="144" t="s">
        <v>309</v>
      </c>
      <c r="B26" s="292">
        <v>4</v>
      </c>
      <c r="C26" s="292">
        <v>45470</v>
      </c>
      <c r="D26" s="292">
        <v>103336</v>
      </c>
      <c r="E26" s="292">
        <v>104593.58</v>
      </c>
      <c r="F26" s="453" t="s">
        <v>309</v>
      </c>
      <c r="G26" s="292">
        <v>14</v>
      </c>
      <c r="H26" s="292">
        <v>453944</v>
      </c>
      <c r="I26" s="292">
        <v>802786</v>
      </c>
      <c r="J26" s="292">
        <v>1315515.95</v>
      </c>
    </row>
    <row r="27" spans="1:12" s="53" customFormat="1" ht="30" customHeight="1">
      <c r="A27" s="141" t="s">
        <v>310</v>
      </c>
      <c r="B27" s="263">
        <v>2</v>
      </c>
      <c r="C27" s="263">
        <v>40759</v>
      </c>
      <c r="D27" s="263">
        <v>40727</v>
      </c>
      <c r="E27" s="263">
        <v>22634</v>
      </c>
      <c r="F27" s="454" t="s">
        <v>310</v>
      </c>
      <c r="G27" s="263">
        <v>0</v>
      </c>
      <c r="H27" s="263">
        <v>0</v>
      </c>
      <c r="I27" s="263">
        <v>0</v>
      </c>
      <c r="J27" s="263">
        <v>0</v>
      </c>
    </row>
    <row r="28" spans="1:12" s="53" customFormat="1" ht="30" customHeight="1">
      <c r="A28" s="144" t="s">
        <v>326</v>
      </c>
      <c r="B28" s="292">
        <v>13</v>
      </c>
      <c r="C28" s="292">
        <v>165667</v>
      </c>
      <c r="D28" s="292">
        <v>357524</v>
      </c>
      <c r="E28" s="292">
        <v>1244936.72</v>
      </c>
      <c r="F28" s="453" t="s">
        <v>326</v>
      </c>
      <c r="G28" s="292">
        <v>37</v>
      </c>
      <c r="H28" s="292">
        <v>1145596</v>
      </c>
      <c r="I28" s="292">
        <v>2016565</v>
      </c>
      <c r="J28" s="292">
        <v>3198378.5299999993</v>
      </c>
    </row>
    <row r="29" spans="1:12" s="53" customFormat="1" ht="30" customHeight="1">
      <c r="A29" s="141" t="s">
        <v>568</v>
      </c>
      <c r="B29" s="263">
        <v>2</v>
      </c>
      <c r="C29" s="263">
        <v>20829</v>
      </c>
      <c r="D29" s="263">
        <v>55013</v>
      </c>
      <c r="E29" s="263">
        <v>59263.09</v>
      </c>
      <c r="F29" s="454" t="s">
        <v>568</v>
      </c>
      <c r="G29" s="263">
        <v>0</v>
      </c>
      <c r="H29" s="263">
        <v>0</v>
      </c>
      <c r="I29" s="263">
        <v>0</v>
      </c>
      <c r="J29" s="263">
        <v>0</v>
      </c>
    </row>
    <row r="30" spans="1:12" s="53" customFormat="1" ht="30" customHeight="1">
      <c r="A30" s="144" t="s">
        <v>312</v>
      </c>
      <c r="B30" s="292">
        <v>3</v>
      </c>
      <c r="C30" s="292">
        <v>37843</v>
      </c>
      <c r="D30" s="292">
        <v>82803</v>
      </c>
      <c r="E30" s="292">
        <v>246112.38</v>
      </c>
      <c r="F30" s="453" t="s">
        <v>312</v>
      </c>
      <c r="G30" s="292">
        <v>2</v>
      </c>
      <c r="H30" s="292">
        <v>70792</v>
      </c>
      <c r="I30" s="292">
        <v>122684</v>
      </c>
      <c r="J30" s="292">
        <v>259039.38</v>
      </c>
    </row>
    <row r="31" spans="1:12" s="53" customFormat="1" ht="30" customHeight="1">
      <c r="A31" s="141" t="s">
        <v>584</v>
      </c>
      <c r="B31" s="263">
        <v>4</v>
      </c>
      <c r="C31" s="263">
        <v>58808</v>
      </c>
      <c r="D31" s="263">
        <v>120964</v>
      </c>
      <c r="E31" s="263">
        <v>84133.07</v>
      </c>
      <c r="F31" s="454" t="s">
        <v>584</v>
      </c>
      <c r="G31" s="263">
        <v>1</v>
      </c>
      <c r="H31" s="263">
        <v>14702</v>
      </c>
      <c r="I31" s="263">
        <v>30241</v>
      </c>
      <c r="J31" s="263">
        <v>21414.83</v>
      </c>
    </row>
    <row r="32" spans="1:12" s="53" customFormat="1" ht="30" customHeight="1">
      <c r="A32" s="396"/>
      <c r="B32" s="397"/>
      <c r="C32" s="397"/>
      <c r="D32" s="397"/>
      <c r="E32" s="398"/>
      <c r="F32" s="399"/>
      <c r="G32" s="397"/>
      <c r="H32" s="397"/>
      <c r="I32" s="397"/>
      <c r="J32" s="397"/>
    </row>
    <row r="33" ht="30" customHeight="1"/>
  </sheetData>
  <mergeCells count="5">
    <mergeCell ref="A2:J3"/>
    <mergeCell ref="A4:A5"/>
    <mergeCell ref="B4:E4"/>
    <mergeCell ref="F4:F5"/>
    <mergeCell ref="G4:J4"/>
  </mergeCells>
  <hyperlinks>
    <hyperlink ref="L8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0" orientation="landscape" r:id="rId1"/>
  <headerFooter>
    <oddFooter xml:space="preserve">&amp;L&amp;"Arial,Normal"&amp;9INSTITUTO NACIONAL DE ESTADÍSTICA Y CENSOS (INEC), ESTADÍSTICAS DE TRANSPORTE 2013&amp;"Courier,Normal"&amp;12
&amp;"Arial,Normal"&amp;8* Entidades Portuarias.&amp;"Courier,Normal"&amp;12
</oddFooter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6"/>
  <sheetViews>
    <sheetView showGridLines="0" view="pageBreakPreview" zoomScale="70" zoomScaleNormal="100" zoomScaleSheetLayoutView="70" zoomScalePageLayoutView="70" workbookViewId="0">
      <selection activeCell="C4" sqref="C4:I5"/>
    </sheetView>
  </sheetViews>
  <sheetFormatPr baseColWidth="10" defaultColWidth="9.77734375" defaultRowHeight="15.75"/>
  <cols>
    <col min="1" max="1" width="19" style="1" customWidth="1"/>
    <col min="2" max="2" width="12.33203125" style="1" customWidth="1"/>
    <col min="3" max="3" width="15.33203125" style="1" customWidth="1"/>
    <col min="4" max="5" width="14.77734375" style="1" customWidth="1"/>
    <col min="6" max="6" width="19" style="1" customWidth="1"/>
    <col min="7" max="7" width="12.33203125" style="1" customWidth="1"/>
    <col min="8" max="9" width="14.77734375" style="1" customWidth="1"/>
    <col min="10" max="10" width="14.77734375" style="59" customWidth="1"/>
    <col min="11" max="11" width="14.109375" style="96" customWidth="1"/>
  </cols>
  <sheetData>
    <row r="1" spans="1:12" ht="92.25" customHeight="1"/>
    <row r="2" spans="1:12" ht="32.1" customHeight="1">
      <c r="A2" s="584" t="s">
        <v>600</v>
      </c>
      <c r="B2" s="584"/>
      <c r="C2" s="584"/>
      <c r="D2" s="584"/>
      <c r="E2" s="584"/>
      <c r="F2" s="584"/>
      <c r="G2" s="584"/>
      <c r="H2" s="584"/>
      <c r="I2" s="584"/>
      <c r="J2" s="584"/>
      <c r="K2" s="83"/>
    </row>
    <row r="3" spans="1:12" ht="32.1" customHeight="1" thickBot="1">
      <c r="A3" s="595"/>
      <c r="B3" s="595"/>
      <c r="C3" s="595"/>
      <c r="D3" s="595"/>
      <c r="E3" s="595"/>
      <c r="F3" s="595"/>
      <c r="G3" s="595"/>
      <c r="H3" s="595"/>
      <c r="I3" s="595"/>
      <c r="J3" s="595"/>
      <c r="K3" s="62"/>
    </row>
    <row r="4" spans="1:12" ht="32.25" customHeight="1" thickTop="1" thickBot="1">
      <c r="A4" s="580" t="s">
        <v>286</v>
      </c>
      <c r="B4" s="581" t="s">
        <v>351</v>
      </c>
      <c r="C4" s="581"/>
      <c r="D4" s="581"/>
      <c r="E4" s="581"/>
      <c r="F4" s="581" t="s">
        <v>286</v>
      </c>
      <c r="G4" s="581" t="s">
        <v>352</v>
      </c>
      <c r="H4" s="581"/>
      <c r="I4" s="581"/>
      <c r="J4" s="587"/>
      <c r="K4"/>
    </row>
    <row r="5" spans="1:12" ht="63" customHeight="1" thickTop="1" thickBot="1">
      <c r="A5" s="580"/>
      <c r="B5" s="234" t="s">
        <v>493</v>
      </c>
      <c r="C5" s="234" t="s">
        <v>494</v>
      </c>
      <c r="D5" s="234" t="s">
        <v>495</v>
      </c>
      <c r="E5" s="234" t="s">
        <v>496</v>
      </c>
      <c r="F5" s="581"/>
      <c r="G5" s="234" t="s">
        <v>493</v>
      </c>
      <c r="H5" s="234" t="s">
        <v>494</v>
      </c>
      <c r="I5" s="234" t="s">
        <v>495</v>
      </c>
      <c r="J5" s="235" t="s">
        <v>496</v>
      </c>
      <c r="K5"/>
    </row>
    <row r="6" spans="1:12" ht="27.95" customHeight="1" thickTop="1">
      <c r="A6" s="5"/>
      <c r="B6" s="6"/>
      <c r="C6" s="6"/>
      <c r="D6" s="6"/>
      <c r="E6" s="6"/>
      <c r="F6" s="4"/>
      <c r="G6" s="6"/>
      <c r="H6" s="6"/>
      <c r="I6" s="6"/>
      <c r="J6" s="6"/>
      <c r="K6" s="95"/>
    </row>
    <row r="7" spans="1:12" s="457" customFormat="1" ht="27.95" customHeight="1">
      <c r="A7" s="187" t="s">
        <v>229</v>
      </c>
      <c r="B7" s="184">
        <f>SUM(B9:B34)</f>
        <v>294</v>
      </c>
      <c r="C7" s="184">
        <f>SUM(C9:C34)</f>
        <v>2985211</v>
      </c>
      <c r="D7" s="184">
        <f>SUM(D9:D34)</f>
        <v>6937376</v>
      </c>
      <c r="E7" s="184">
        <f>SUM(E9:E34)</f>
        <v>712737</v>
      </c>
      <c r="F7" s="456" t="s">
        <v>229</v>
      </c>
      <c r="G7" s="184">
        <f>SUM(G9:G34)</f>
        <v>294</v>
      </c>
      <c r="H7" s="184">
        <f>SUM(H9:H34)</f>
        <v>2855646</v>
      </c>
      <c r="I7" s="184">
        <f>SUM(I9:I34)</f>
        <v>6591893</v>
      </c>
      <c r="J7" s="184">
        <f>SUM(J9:J34)</f>
        <v>291619</v>
      </c>
      <c r="K7" s="92"/>
    </row>
    <row r="8" spans="1:12" s="457" customFormat="1" ht="27.95" customHeight="1">
      <c r="A8" s="141"/>
      <c r="B8" s="150"/>
      <c r="C8" s="150"/>
      <c r="D8" s="150"/>
      <c r="E8" s="150"/>
      <c r="F8" s="190"/>
      <c r="G8" s="150"/>
      <c r="H8" s="150"/>
      <c r="I8" s="150"/>
      <c r="J8" s="150"/>
      <c r="K8" s="93"/>
    </row>
    <row r="9" spans="1:12" s="457" customFormat="1" ht="27.95" customHeight="1">
      <c r="A9" s="144" t="s">
        <v>290</v>
      </c>
      <c r="B9" s="152">
        <v>10</v>
      </c>
      <c r="C9" s="152">
        <v>82719</v>
      </c>
      <c r="D9" s="152">
        <v>199543</v>
      </c>
      <c r="E9" s="152">
        <v>88759</v>
      </c>
      <c r="F9" s="144" t="s">
        <v>290</v>
      </c>
      <c r="G9" s="152">
        <v>10</v>
      </c>
      <c r="H9" s="152">
        <v>82719</v>
      </c>
      <c r="I9" s="152">
        <v>199543</v>
      </c>
      <c r="J9" s="152">
        <v>3452</v>
      </c>
      <c r="K9" s="93"/>
      <c r="L9" s="458" t="s">
        <v>354</v>
      </c>
    </row>
    <row r="10" spans="1:12" s="457" customFormat="1" ht="27.95" customHeight="1">
      <c r="A10" s="141" t="s">
        <v>296</v>
      </c>
      <c r="B10" s="150">
        <v>5</v>
      </c>
      <c r="C10" s="150">
        <v>40094</v>
      </c>
      <c r="D10" s="150">
        <v>89375</v>
      </c>
      <c r="E10" s="150">
        <v>3665</v>
      </c>
      <c r="F10" s="141" t="s">
        <v>296</v>
      </c>
      <c r="G10" s="150">
        <v>5</v>
      </c>
      <c r="H10" s="150">
        <v>40094</v>
      </c>
      <c r="I10" s="150">
        <v>89375</v>
      </c>
      <c r="J10" s="150">
        <v>4499</v>
      </c>
      <c r="K10" s="93"/>
    </row>
    <row r="11" spans="1:12" s="457" customFormat="1" ht="27.95" customHeight="1">
      <c r="A11" s="144" t="s">
        <v>335</v>
      </c>
      <c r="B11" s="152">
        <v>4</v>
      </c>
      <c r="C11" s="152">
        <v>32118</v>
      </c>
      <c r="D11" s="152">
        <v>100506</v>
      </c>
      <c r="E11" s="152">
        <v>3512</v>
      </c>
      <c r="F11" s="144" t="s">
        <v>335</v>
      </c>
      <c r="G11" s="152">
        <v>4</v>
      </c>
      <c r="H11" s="152">
        <v>32118</v>
      </c>
      <c r="I11" s="152">
        <v>100506</v>
      </c>
      <c r="J11" s="152">
        <v>0</v>
      </c>
      <c r="K11" s="93"/>
    </row>
    <row r="12" spans="1:12" s="457" customFormat="1" ht="27.95" customHeight="1">
      <c r="A12" s="141" t="s">
        <v>304</v>
      </c>
      <c r="B12" s="150">
        <v>7</v>
      </c>
      <c r="C12" s="150">
        <v>96518</v>
      </c>
      <c r="D12" s="150">
        <v>203825</v>
      </c>
      <c r="E12" s="150">
        <v>30748</v>
      </c>
      <c r="F12" s="141" t="s">
        <v>304</v>
      </c>
      <c r="G12" s="150">
        <v>7</v>
      </c>
      <c r="H12" s="150">
        <v>96518</v>
      </c>
      <c r="I12" s="150">
        <v>203825</v>
      </c>
      <c r="J12" s="150">
        <v>3382</v>
      </c>
      <c r="K12" s="93"/>
    </row>
    <row r="13" spans="1:12" s="457" customFormat="1" ht="27.95" customHeight="1">
      <c r="A13" s="144" t="s">
        <v>565</v>
      </c>
      <c r="B13" s="152">
        <v>55</v>
      </c>
      <c r="C13" s="152">
        <v>718888</v>
      </c>
      <c r="D13" s="152">
        <v>1456192</v>
      </c>
      <c r="E13" s="152">
        <v>128299</v>
      </c>
      <c r="F13" s="144" t="s">
        <v>565</v>
      </c>
      <c r="G13" s="152">
        <v>55</v>
      </c>
      <c r="H13" s="152">
        <v>718888</v>
      </c>
      <c r="I13" s="152">
        <v>1456192</v>
      </c>
      <c r="J13" s="152">
        <v>18166</v>
      </c>
      <c r="K13" s="93"/>
    </row>
    <row r="14" spans="1:12" s="457" customFormat="1" ht="27.95" customHeight="1">
      <c r="A14" s="141" t="s">
        <v>309</v>
      </c>
      <c r="B14" s="150">
        <v>5</v>
      </c>
      <c r="C14" s="150">
        <v>35023</v>
      </c>
      <c r="D14" s="150">
        <v>87213</v>
      </c>
      <c r="E14" s="150">
        <v>20513</v>
      </c>
      <c r="F14" s="141" t="s">
        <v>309</v>
      </c>
      <c r="G14" s="150">
        <v>5</v>
      </c>
      <c r="H14" s="150">
        <v>35023</v>
      </c>
      <c r="I14" s="150">
        <v>87213</v>
      </c>
      <c r="J14" s="150">
        <v>7856</v>
      </c>
      <c r="K14" s="93"/>
    </row>
    <row r="15" spans="1:12" s="457" customFormat="1" ht="27.95" customHeight="1">
      <c r="A15" s="144" t="s">
        <v>338</v>
      </c>
      <c r="B15" s="152">
        <v>5</v>
      </c>
      <c r="C15" s="152">
        <v>19477</v>
      </c>
      <c r="D15" s="152">
        <v>39890</v>
      </c>
      <c r="E15" s="152">
        <v>5823</v>
      </c>
      <c r="F15" s="144" t="s">
        <v>338</v>
      </c>
      <c r="G15" s="152">
        <v>5</v>
      </c>
      <c r="H15" s="152">
        <v>19477</v>
      </c>
      <c r="I15" s="152">
        <v>39890</v>
      </c>
      <c r="J15" s="152">
        <v>7051</v>
      </c>
      <c r="K15" s="93"/>
    </row>
    <row r="16" spans="1:12" s="457" customFormat="1" ht="27.95" customHeight="1">
      <c r="A16" s="141" t="s">
        <v>326</v>
      </c>
      <c r="B16" s="150">
        <v>56</v>
      </c>
      <c r="C16" s="150">
        <v>736590</v>
      </c>
      <c r="D16" s="150">
        <v>1910584</v>
      </c>
      <c r="E16" s="150">
        <v>145391</v>
      </c>
      <c r="F16" s="141" t="s">
        <v>326</v>
      </c>
      <c r="G16" s="150">
        <v>56</v>
      </c>
      <c r="H16" s="150">
        <v>621506</v>
      </c>
      <c r="I16" s="150">
        <v>1604692</v>
      </c>
      <c r="J16" s="150">
        <v>40036</v>
      </c>
      <c r="K16" s="93"/>
    </row>
    <row r="17" spans="1:11" s="457" customFormat="1" ht="27.95" customHeight="1">
      <c r="A17" s="144" t="s">
        <v>581</v>
      </c>
      <c r="B17" s="152">
        <v>2</v>
      </c>
      <c r="C17" s="152">
        <v>10544</v>
      </c>
      <c r="D17" s="152">
        <v>23760</v>
      </c>
      <c r="E17" s="152">
        <v>0</v>
      </c>
      <c r="F17" s="144" t="s">
        <v>581</v>
      </c>
      <c r="G17" s="152">
        <v>2</v>
      </c>
      <c r="H17" s="152">
        <v>10544</v>
      </c>
      <c r="I17" s="152">
        <v>23760</v>
      </c>
      <c r="J17" s="152">
        <v>10254</v>
      </c>
      <c r="K17" s="93"/>
    </row>
    <row r="18" spans="1:11" s="457" customFormat="1" ht="27.95" customHeight="1">
      <c r="A18" s="141" t="s">
        <v>312</v>
      </c>
      <c r="B18" s="150">
        <v>23</v>
      </c>
      <c r="C18" s="150">
        <v>244381</v>
      </c>
      <c r="D18" s="150">
        <v>532421</v>
      </c>
      <c r="E18" s="150">
        <v>58492</v>
      </c>
      <c r="F18" s="141" t="s">
        <v>312</v>
      </c>
      <c r="G18" s="150">
        <v>23</v>
      </c>
      <c r="H18" s="150">
        <v>229900</v>
      </c>
      <c r="I18" s="150">
        <v>492830</v>
      </c>
      <c r="J18" s="150">
        <v>55938</v>
      </c>
      <c r="K18" s="93"/>
    </row>
    <row r="19" spans="1:11" s="457" customFormat="1" ht="27.95" customHeight="1">
      <c r="A19" s="144" t="s">
        <v>340</v>
      </c>
      <c r="B19" s="152">
        <v>1</v>
      </c>
      <c r="C19" s="152">
        <v>2686</v>
      </c>
      <c r="D19" s="152">
        <v>7659</v>
      </c>
      <c r="E19" s="152">
        <v>1680</v>
      </c>
      <c r="F19" s="144" t="s">
        <v>340</v>
      </c>
      <c r="G19" s="152">
        <v>1</v>
      </c>
      <c r="H19" s="152">
        <v>2686</v>
      </c>
      <c r="I19" s="152">
        <v>7659</v>
      </c>
      <c r="J19" s="152">
        <v>0</v>
      </c>
      <c r="K19" s="93"/>
    </row>
    <row r="20" spans="1:11" s="457" customFormat="1" ht="27.95" customHeight="1">
      <c r="A20" s="141" t="s">
        <v>584</v>
      </c>
      <c r="B20" s="150">
        <v>3</v>
      </c>
      <c r="C20" s="150">
        <v>41646</v>
      </c>
      <c r="D20" s="150">
        <v>133690</v>
      </c>
      <c r="E20" s="150">
        <v>2529</v>
      </c>
      <c r="F20" s="141" t="s">
        <v>584</v>
      </c>
      <c r="G20" s="150">
        <v>3</v>
      </c>
      <c r="H20" s="150">
        <v>41646</v>
      </c>
      <c r="I20" s="150">
        <v>133690</v>
      </c>
      <c r="J20" s="150">
        <v>0</v>
      </c>
      <c r="K20" s="93"/>
    </row>
    <row r="21" spans="1:11" s="457" customFormat="1" ht="36" customHeight="1">
      <c r="A21" s="144" t="s">
        <v>586</v>
      </c>
      <c r="B21" s="152">
        <v>68</v>
      </c>
      <c r="C21" s="152">
        <v>302997</v>
      </c>
      <c r="D21" s="152">
        <v>678044</v>
      </c>
      <c r="E21" s="152">
        <v>129889</v>
      </c>
      <c r="F21" s="144" t="s">
        <v>586</v>
      </c>
      <c r="G21" s="152">
        <v>68</v>
      </c>
      <c r="H21" s="152">
        <v>302997</v>
      </c>
      <c r="I21" s="152">
        <v>678044</v>
      </c>
      <c r="J21" s="152">
        <v>1793</v>
      </c>
      <c r="K21" s="93"/>
    </row>
    <row r="22" spans="1:11" s="457" customFormat="1" ht="27.95" customHeight="1">
      <c r="A22" s="141" t="s">
        <v>578</v>
      </c>
      <c r="B22" s="150">
        <v>11</v>
      </c>
      <c r="C22" s="150">
        <v>104769</v>
      </c>
      <c r="D22" s="150">
        <v>236819</v>
      </c>
      <c r="E22" s="150">
        <v>34815</v>
      </c>
      <c r="F22" s="141" t="s">
        <v>578</v>
      </c>
      <c r="G22" s="150">
        <v>11</v>
      </c>
      <c r="H22" s="150">
        <v>104769</v>
      </c>
      <c r="I22" s="150">
        <v>236819</v>
      </c>
      <c r="J22" s="150">
        <v>1606</v>
      </c>
      <c r="K22" s="93"/>
    </row>
    <row r="23" spans="1:11" s="457" customFormat="1" ht="27.95" customHeight="1">
      <c r="A23" s="144" t="s">
        <v>587</v>
      </c>
      <c r="B23" s="152">
        <v>5</v>
      </c>
      <c r="C23" s="152">
        <v>84339</v>
      </c>
      <c r="D23" s="152">
        <v>224281</v>
      </c>
      <c r="E23" s="152">
        <v>1086</v>
      </c>
      <c r="F23" s="144" t="s">
        <v>587</v>
      </c>
      <c r="G23" s="152">
        <v>5</v>
      </c>
      <c r="H23" s="152">
        <v>84339</v>
      </c>
      <c r="I23" s="152">
        <v>224281</v>
      </c>
      <c r="J23" s="152">
        <v>3442</v>
      </c>
      <c r="K23" s="93"/>
    </row>
    <row r="24" spans="1:11" s="457" customFormat="1" ht="27.95" customHeight="1">
      <c r="A24" s="141" t="s">
        <v>583</v>
      </c>
      <c r="B24" s="150">
        <v>3</v>
      </c>
      <c r="C24" s="150">
        <v>29219</v>
      </c>
      <c r="D24" s="150">
        <v>52563</v>
      </c>
      <c r="E24" s="150">
        <v>10402</v>
      </c>
      <c r="F24" s="141" t="s">
        <v>583</v>
      </c>
      <c r="G24" s="150">
        <v>3</v>
      </c>
      <c r="H24" s="150">
        <v>29219</v>
      </c>
      <c r="I24" s="150">
        <v>52563</v>
      </c>
      <c r="J24" s="150">
        <v>10284</v>
      </c>
      <c r="K24" s="93"/>
    </row>
    <row r="25" spans="1:11" s="457" customFormat="1" ht="27.95" customHeight="1">
      <c r="A25" s="144" t="s">
        <v>580</v>
      </c>
      <c r="B25" s="152">
        <v>2</v>
      </c>
      <c r="C25" s="152">
        <v>27977</v>
      </c>
      <c r="D25" s="152">
        <v>51071</v>
      </c>
      <c r="E25" s="152">
        <v>2289</v>
      </c>
      <c r="F25" s="144" t="s">
        <v>580</v>
      </c>
      <c r="G25" s="152">
        <v>2</v>
      </c>
      <c r="H25" s="152">
        <v>27977</v>
      </c>
      <c r="I25" s="152">
        <v>51071</v>
      </c>
      <c r="J25" s="152">
        <v>39158</v>
      </c>
      <c r="K25" s="93"/>
    </row>
    <row r="26" spans="1:11" s="457" customFormat="1" ht="27.95" customHeight="1">
      <c r="A26" s="141" t="s">
        <v>588</v>
      </c>
      <c r="B26" s="150">
        <v>3</v>
      </c>
      <c r="C26" s="150">
        <v>57033</v>
      </c>
      <c r="D26" s="150">
        <v>158782</v>
      </c>
      <c r="E26" s="150">
        <v>925</v>
      </c>
      <c r="F26" s="141" t="s">
        <v>588</v>
      </c>
      <c r="G26" s="150">
        <v>3</v>
      </c>
      <c r="H26" s="150">
        <v>57033</v>
      </c>
      <c r="I26" s="150">
        <v>158782</v>
      </c>
      <c r="J26" s="150">
        <v>4045</v>
      </c>
      <c r="K26" s="93"/>
    </row>
    <row r="27" spans="1:11" s="457" customFormat="1" ht="27.95" customHeight="1">
      <c r="A27" s="144" t="s">
        <v>333</v>
      </c>
      <c r="B27" s="152">
        <v>2</v>
      </c>
      <c r="C27" s="152">
        <v>25278</v>
      </c>
      <c r="D27" s="152">
        <v>71050</v>
      </c>
      <c r="E27" s="152">
        <v>46</v>
      </c>
      <c r="F27" s="144" t="s">
        <v>333</v>
      </c>
      <c r="G27" s="152">
        <v>2</v>
      </c>
      <c r="H27" s="152">
        <v>25278</v>
      </c>
      <c r="I27" s="152">
        <v>71050</v>
      </c>
      <c r="J27" s="152">
        <v>2966</v>
      </c>
      <c r="K27" s="93"/>
    </row>
    <row r="28" spans="1:11" s="457" customFormat="1" ht="27.95" customHeight="1">
      <c r="A28" s="141" t="s">
        <v>337</v>
      </c>
      <c r="B28" s="150">
        <v>15</v>
      </c>
      <c r="C28" s="150">
        <v>167741</v>
      </c>
      <c r="D28" s="150">
        <v>394886</v>
      </c>
      <c r="E28" s="150">
        <v>31746</v>
      </c>
      <c r="F28" s="141" t="s">
        <v>337</v>
      </c>
      <c r="G28" s="150">
        <v>15</v>
      </c>
      <c r="H28" s="150">
        <v>167741</v>
      </c>
      <c r="I28" s="150">
        <v>394886</v>
      </c>
      <c r="J28" s="150">
        <v>75070</v>
      </c>
      <c r="K28" s="93"/>
    </row>
    <row r="29" spans="1:11" s="457" customFormat="1" ht="27.95" customHeight="1">
      <c r="A29" s="144" t="s">
        <v>589</v>
      </c>
      <c r="B29" s="152">
        <v>1</v>
      </c>
      <c r="C29" s="152">
        <v>18765</v>
      </c>
      <c r="D29" s="152">
        <v>31532</v>
      </c>
      <c r="E29" s="152">
        <v>5003</v>
      </c>
      <c r="F29" s="144" t="s">
        <v>589</v>
      </c>
      <c r="G29" s="152">
        <v>1</v>
      </c>
      <c r="H29" s="152">
        <v>18765</v>
      </c>
      <c r="I29" s="152">
        <v>31532</v>
      </c>
      <c r="J29" s="152">
        <v>0</v>
      </c>
      <c r="K29" s="93"/>
    </row>
    <row r="30" spans="1:11" s="457" customFormat="1" ht="27.95" customHeight="1">
      <c r="A30" s="141" t="s">
        <v>590</v>
      </c>
      <c r="B30" s="150">
        <v>2</v>
      </c>
      <c r="C30" s="150">
        <v>56502</v>
      </c>
      <c r="D30" s="150">
        <v>118019</v>
      </c>
      <c r="E30" s="150">
        <v>2234</v>
      </c>
      <c r="F30" s="141" t="s">
        <v>590</v>
      </c>
      <c r="G30" s="150">
        <v>2</v>
      </c>
      <c r="H30" s="150">
        <v>56502</v>
      </c>
      <c r="I30" s="150">
        <v>118019</v>
      </c>
      <c r="J30" s="150">
        <v>0</v>
      </c>
      <c r="K30" s="93"/>
    </row>
    <row r="31" spans="1:11" s="457" customFormat="1" ht="27.95" customHeight="1">
      <c r="A31" s="144" t="s">
        <v>591</v>
      </c>
      <c r="B31" s="152">
        <v>2</v>
      </c>
      <c r="C31" s="152">
        <v>39070</v>
      </c>
      <c r="D31" s="152">
        <v>114560</v>
      </c>
      <c r="E31" s="152">
        <v>1058</v>
      </c>
      <c r="F31" s="144" t="s">
        <v>591</v>
      </c>
      <c r="G31" s="152">
        <v>2</v>
      </c>
      <c r="H31" s="152">
        <v>39070</v>
      </c>
      <c r="I31" s="152">
        <v>114560</v>
      </c>
      <c r="J31" s="152">
        <v>0</v>
      </c>
      <c r="K31" s="93"/>
    </row>
    <row r="32" spans="1:11" s="457" customFormat="1" ht="36" customHeight="1">
      <c r="A32" s="141" t="s">
        <v>592</v>
      </c>
      <c r="B32" s="150">
        <v>2</v>
      </c>
      <c r="C32" s="150">
        <v>4032</v>
      </c>
      <c r="D32" s="150">
        <v>8172</v>
      </c>
      <c r="E32" s="150">
        <v>1607</v>
      </c>
      <c r="F32" s="141" t="s">
        <v>592</v>
      </c>
      <c r="G32" s="150">
        <v>2</v>
      </c>
      <c r="H32" s="150">
        <v>4032</v>
      </c>
      <c r="I32" s="150">
        <v>8172</v>
      </c>
      <c r="J32" s="150">
        <v>2510</v>
      </c>
      <c r="K32" s="93"/>
    </row>
    <row r="33" spans="1:11" s="457" customFormat="1" ht="27.95" customHeight="1">
      <c r="A33" s="144" t="s">
        <v>303</v>
      </c>
      <c r="B33" s="152">
        <v>1</v>
      </c>
      <c r="C33" s="152">
        <v>4157</v>
      </c>
      <c r="D33" s="152">
        <v>7949</v>
      </c>
      <c r="E33" s="152">
        <v>1337</v>
      </c>
      <c r="F33" s="144" t="s">
        <v>303</v>
      </c>
      <c r="G33" s="152">
        <v>1</v>
      </c>
      <c r="H33" s="152">
        <v>4157</v>
      </c>
      <c r="I33" s="152">
        <v>7949</v>
      </c>
      <c r="J33" s="152">
        <v>0</v>
      </c>
      <c r="K33" s="93"/>
    </row>
    <row r="34" spans="1:11" s="457" customFormat="1" ht="27.95" customHeight="1">
      <c r="A34" s="141" t="s">
        <v>349</v>
      </c>
      <c r="B34" s="150">
        <v>1</v>
      </c>
      <c r="C34" s="150">
        <v>2648</v>
      </c>
      <c r="D34" s="150">
        <v>4990</v>
      </c>
      <c r="E34" s="150">
        <v>889</v>
      </c>
      <c r="F34" s="141" t="s">
        <v>349</v>
      </c>
      <c r="G34" s="150">
        <v>1</v>
      </c>
      <c r="H34" s="150">
        <v>2648</v>
      </c>
      <c r="I34" s="150">
        <v>4990</v>
      </c>
      <c r="J34" s="150">
        <v>111</v>
      </c>
      <c r="K34" s="93"/>
    </row>
    <row r="35" spans="1:11" s="457" customFormat="1" ht="27.95" customHeight="1">
      <c r="A35" s="169"/>
      <c r="B35" s="459"/>
      <c r="C35" s="460"/>
      <c r="D35" s="459"/>
      <c r="E35" s="460"/>
      <c r="F35" s="169"/>
      <c r="G35" s="460"/>
      <c r="H35" s="460"/>
      <c r="I35" s="460"/>
      <c r="J35" s="460"/>
      <c r="K35" s="461"/>
    </row>
    <row r="36" spans="1:11" ht="15">
      <c r="A36" s="57"/>
      <c r="B36" s="58"/>
      <c r="C36" s="58"/>
      <c r="D36" s="58"/>
      <c r="E36" s="58"/>
      <c r="F36"/>
      <c r="G36"/>
      <c r="H36"/>
      <c r="I36"/>
      <c r="J36" s="48"/>
      <c r="K36" s="44"/>
    </row>
  </sheetData>
  <mergeCells count="5">
    <mergeCell ref="A2:J3"/>
    <mergeCell ref="A4:A5"/>
    <mergeCell ref="B4:E4"/>
    <mergeCell ref="F4:F5"/>
    <mergeCell ref="G4:J4"/>
  </mergeCells>
  <hyperlinks>
    <hyperlink ref="L9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65" orientation="landscape" r:id="rId1"/>
  <headerFooter>
    <oddFooter xml:space="preserve">&amp;L&amp;"Arial,Normal"&amp;9INSTITUTO NACIONAL DE ESTADÍSTICA Y CENSOS (INEC), ESTADÍSTICAS DE TRANSPORTE 2013&amp;"Courier,Normal"&amp;12
&amp;"Arial,Normal"&amp;8* Entidades Portuarias.&amp;"Courier,Normal"&amp;12
</oddFooter>
  </headerFooter>
  <rowBreaks count="1" manualBreakCount="1">
    <brk id="22" max="9" man="1"/>
  </rowBreaks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2"/>
  <sheetViews>
    <sheetView showGridLines="0" view="pageBreakPreview" zoomScale="70" zoomScaleNormal="85" zoomScaleSheetLayoutView="70" zoomScalePageLayoutView="70" workbookViewId="0">
      <selection activeCell="C4" sqref="C4:I5"/>
    </sheetView>
  </sheetViews>
  <sheetFormatPr baseColWidth="10" defaultColWidth="9.77734375" defaultRowHeight="15.75"/>
  <cols>
    <col min="1" max="1" width="21" style="1" customWidth="1"/>
    <col min="2" max="2" width="13.88671875" style="1" customWidth="1"/>
    <col min="3" max="3" width="15.44140625" style="1" customWidth="1"/>
    <col min="4" max="4" width="16.33203125" style="1" customWidth="1"/>
    <col min="5" max="5" width="17.21875" style="1" customWidth="1"/>
    <col min="6" max="6" width="21" style="1" customWidth="1"/>
    <col min="7" max="7" width="13.88671875" style="1" customWidth="1"/>
    <col min="8" max="8" width="14.33203125" style="1" customWidth="1"/>
    <col min="9" max="9" width="16.109375" style="1" customWidth="1"/>
    <col min="10" max="10" width="15.5546875" customWidth="1"/>
  </cols>
  <sheetData>
    <row r="1" spans="1:11" ht="92.25" customHeight="1"/>
    <row r="2" spans="1:11" ht="32.1" customHeight="1">
      <c r="A2" s="584" t="s">
        <v>601</v>
      </c>
      <c r="B2" s="584"/>
      <c r="C2" s="584"/>
      <c r="D2" s="584"/>
      <c r="E2" s="584"/>
      <c r="F2" s="584"/>
      <c r="G2" s="584"/>
      <c r="H2" s="584"/>
      <c r="I2" s="584"/>
      <c r="J2" s="584"/>
    </row>
    <row r="3" spans="1:11" ht="53.25" customHeight="1" thickBot="1">
      <c r="A3" s="595"/>
      <c r="B3" s="595"/>
      <c r="C3" s="595"/>
      <c r="D3" s="595"/>
      <c r="E3" s="595"/>
      <c r="F3" s="595"/>
      <c r="G3" s="595"/>
      <c r="H3" s="595"/>
      <c r="I3" s="595"/>
      <c r="J3" s="595"/>
    </row>
    <row r="4" spans="1:11" ht="32.25" customHeight="1" thickTop="1" thickBot="1">
      <c r="A4" s="580" t="s">
        <v>286</v>
      </c>
      <c r="B4" s="581" t="s">
        <v>351</v>
      </c>
      <c r="C4" s="581"/>
      <c r="D4" s="581"/>
      <c r="E4" s="581"/>
      <c r="F4" s="581" t="s">
        <v>286</v>
      </c>
      <c r="G4" s="581" t="s">
        <v>352</v>
      </c>
      <c r="H4" s="581"/>
      <c r="I4" s="581"/>
      <c r="J4" s="587"/>
    </row>
    <row r="5" spans="1:11" ht="63" customHeight="1" thickTop="1" thickBot="1">
      <c r="A5" s="580"/>
      <c r="B5" s="234" t="s">
        <v>493</v>
      </c>
      <c r="C5" s="234" t="s">
        <v>494</v>
      </c>
      <c r="D5" s="234" t="s">
        <v>495</v>
      </c>
      <c r="E5" s="234" t="s">
        <v>496</v>
      </c>
      <c r="F5" s="581"/>
      <c r="G5" s="234" t="s">
        <v>493</v>
      </c>
      <c r="H5" s="234" t="s">
        <v>494</v>
      </c>
      <c r="I5" s="234" t="s">
        <v>495</v>
      </c>
      <c r="J5" s="235" t="s">
        <v>496</v>
      </c>
    </row>
    <row r="6" spans="1:11" ht="24.75" customHeight="1" thickTop="1">
      <c r="A6" s="41"/>
      <c r="B6" s="41"/>
      <c r="C6" s="41"/>
      <c r="D6" s="41"/>
      <c r="E6" s="41"/>
      <c r="F6" s="41"/>
      <c r="G6" s="41"/>
      <c r="H6" s="41"/>
      <c r="I6" s="41"/>
      <c r="J6" s="41"/>
    </row>
    <row r="7" spans="1:11" ht="27.95" customHeight="1">
      <c r="A7" s="187" t="s">
        <v>329</v>
      </c>
      <c r="B7" s="359">
        <f>SUM(B9:B42)</f>
        <v>892</v>
      </c>
      <c r="C7" s="359">
        <f>SUM(C9:C42)</f>
        <v>0</v>
      </c>
      <c r="D7" s="359">
        <f>SUM(D9:D42)</f>
        <v>26377038</v>
      </c>
      <c r="E7" s="359">
        <f>SUM(E9:E42)</f>
        <v>5750047.3273099996</v>
      </c>
      <c r="F7" s="467" t="s">
        <v>329</v>
      </c>
      <c r="G7" s="359">
        <f>SUM(G9:G42)</f>
        <v>754</v>
      </c>
      <c r="H7" s="359">
        <f>SUM(H9:H42)</f>
        <v>0</v>
      </c>
      <c r="I7" s="359">
        <f>SUM(I9:I42)</f>
        <v>26377038</v>
      </c>
      <c r="J7" s="359">
        <f>SUM(J9:J42)</f>
        <v>5330379.1825700002</v>
      </c>
    </row>
    <row r="8" spans="1:11" ht="27.95" customHeight="1">
      <c r="A8" s="141"/>
      <c r="B8" s="360"/>
      <c r="C8" s="360"/>
      <c r="D8" s="360"/>
      <c r="E8" s="360"/>
      <c r="F8" s="146"/>
      <c r="G8" s="360"/>
      <c r="H8" s="360"/>
      <c r="I8" s="360"/>
      <c r="J8" s="360"/>
    </row>
    <row r="9" spans="1:11" ht="27.95" customHeight="1">
      <c r="A9" s="144" t="s">
        <v>288</v>
      </c>
      <c r="B9" s="361">
        <v>83</v>
      </c>
      <c r="C9" s="361">
        <v>0</v>
      </c>
      <c r="D9" s="361">
        <v>4105528</v>
      </c>
      <c r="E9" s="361">
        <v>612971.52107999974</v>
      </c>
      <c r="F9" s="363" t="s">
        <v>288</v>
      </c>
      <c r="G9" s="361">
        <v>80</v>
      </c>
      <c r="H9" s="361">
        <v>0</v>
      </c>
      <c r="I9" s="361">
        <v>4105528</v>
      </c>
      <c r="J9" s="361">
        <v>247253.16558</v>
      </c>
      <c r="K9" s="64" t="s">
        <v>354</v>
      </c>
    </row>
    <row r="10" spans="1:11" ht="27.95" customHeight="1">
      <c r="A10" s="141" t="s">
        <v>574</v>
      </c>
      <c r="B10" s="360">
        <v>87</v>
      </c>
      <c r="C10" s="360">
        <v>0</v>
      </c>
      <c r="D10" s="360">
        <v>712677</v>
      </c>
      <c r="E10" s="360">
        <v>155286.00588999994</v>
      </c>
      <c r="F10" s="146" t="s">
        <v>289</v>
      </c>
      <c r="G10" s="360">
        <v>66</v>
      </c>
      <c r="H10" s="360">
        <v>0</v>
      </c>
      <c r="I10" s="360">
        <v>712677</v>
      </c>
      <c r="J10" s="360">
        <v>299559.04969000007</v>
      </c>
    </row>
    <row r="11" spans="1:11" ht="27.95" customHeight="1">
      <c r="A11" s="144" t="s">
        <v>290</v>
      </c>
      <c r="B11" s="361">
        <v>69</v>
      </c>
      <c r="C11" s="361">
        <v>0</v>
      </c>
      <c r="D11" s="361">
        <v>1806555</v>
      </c>
      <c r="E11" s="361">
        <v>305646.04816000012</v>
      </c>
      <c r="F11" s="363" t="s">
        <v>290</v>
      </c>
      <c r="G11" s="361">
        <v>73</v>
      </c>
      <c r="H11" s="361">
        <v>0</v>
      </c>
      <c r="I11" s="361">
        <v>1806555</v>
      </c>
      <c r="J11" s="361">
        <v>569021.16276000021</v>
      </c>
    </row>
    <row r="12" spans="1:11" ht="27.95" customHeight="1">
      <c r="A12" s="141" t="s">
        <v>332</v>
      </c>
      <c r="B12" s="360">
        <v>1</v>
      </c>
      <c r="C12" s="360">
        <v>0</v>
      </c>
      <c r="D12" s="360">
        <v>20837</v>
      </c>
      <c r="E12" s="360">
        <v>5808.183</v>
      </c>
      <c r="F12" s="146" t="s">
        <v>332</v>
      </c>
      <c r="G12" s="360">
        <v>0</v>
      </c>
      <c r="H12" s="360">
        <v>0</v>
      </c>
      <c r="I12" s="360">
        <v>20837</v>
      </c>
      <c r="J12" s="360">
        <v>0</v>
      </c>
    </row>
    <row r="13" spans="1:11" ht="27.95" customHeight="1">
      <c r="A13" s="144" t="s">
        <v>292</v>
      </c>
      <c r="B13" s="361">
        <v>11</v>
      </c>
      <c r="C13" s="361">
        <v>0</v>
      </c>
      <c r="D13" s="361">
        <v>197277</v>
      </c>
      <c r="E13" s="361">
        <v>103148.38545</v>
      </c>
      <c r="F13" s="363" t="s">
        <v>292</v>
      </c>
      <c r="G13" s="361">
        <v>7</v>
      </c>
      <c r="H13" s="361">
        <v>0</v>
      </c>
      <c r="I13" s="361">
        <v>197277</v>
      </c>
      <c r="J13" s="361">
        <v>28335.202580000001</v>
      </c>
    </row>
    <row r="14" spans="1:11" ht="27.95" customHeight="1">
      <c r="A14" s="141" t="s">
        <v>293</v>
      </c>
      <c r="B14" s="360">
        <v>66</v>
      </c>
      <c r="C14" s="360">
        <v>0</v>
      </c>
      <c r="D14" s="360">
        <v>2108243</v>
      </c>
      <c r="E14" s="360">
        <v>717251.68785999995</v>
      </c>
      <c r="F14" s="146" t="s">
        <v>293</v>
      </c>
      <c r="G14" s="360">
        <v>49</v>
      </c>
      <c r="H14" s="360">
        <v>0</v>
      </c>
      <c r="I14" s="360">
        <v>2108243</v>
      </c>
      <c r="J14" s="360">
        <v>718729.43815000006</v>
      </c>
    </row>
    <row r="15" spans="1:11" ht="27.95" customHeight="1">
      <c r="A15" s="144" t="s">
        <v>294</v>
      </c>
      <c r="B15" s="361">
        <v>22</v>
      </c>
      <c r="C15" s="361">
        <v>0</v>
      </c>
      <c r="D15" s="361">
        <v>631154</v>
      </c>
      <c r="E15" s="361">
        <v>138660.50260000001</v>
      </c>
      <c r="F15" s="363" t="s">
        <v>294</v>
      </c>
      <c r="G15" s="361">
        <v>21</v>
      </c>
      <c r="H15" s="361">
        <v>0</v>
      </c>
      <c r="I15" s="361">
        <v>631154</v>
      </c>
      <c r="J15" s="361">
        <v>260311.60268999994</v>
      </c>
    </row>
    <row r="16" spans="1:11" ht="27.95" customHeight="1">
      <c r="A16" s="141" t="s">
        <v>549</v>
      </c>
      <c r="B16" s="360">
        <v>1</v>
      </c>
      <c r="C16" s="360">
        <v>0</v>
      </c>
      <c r="D16" s="360">
        <v>19829</v>
      </c>
      <c r="E16" s="360">
        <v>19965.547999999999</v>
      </c>
      <c r="F16" s="146" t="s">
        <v>297</v>
      </c>
      <c r="G16" s="360">
        <v>0</v>
      </c>
      <c r="H16" s="360">
        <v>0</v>
      </c>
      <c r="I16" s="360">
        <v>19829</v>
      </c>
      <c r="J16" s="360">
        <v>0</v>
      </c>
    </row>
    <row r="17" spans="1:10" ht="27.95" customHeight="1">
      <c r="A17" s="144" t="s">
        <v>551</v>
      </c>
      <c r="B17" s="361">
        <v>6</v>
      </c>
      <c r="C17" s="361">
        <v>0</v>
      </c>
      <c r="D17" s="361">
        <v>188940</v>
      </c>
      <c r="E17" s="361">
        <v>32155.507850000002</v>
      </c>
      <c r="F17" s="363" t="s">
        <v>299</v>
      </c>
      <c r="G17" s="361">
        <v>7</v>
      </c>
      <c r="H17" s="361">
        <v>0</v>
      </c>
      <c r="I17" s="361">
        <v>188940</v>
      </c>
      <c r="J17" s="361">
        <v>98327.753090000013</v>
      </c>
    </row>
    <row r="18" spans="1:10" ht="27.95" customHeight="1">
      <c r="A18" s="141" t="s">
        <v>334</v>
      </c>
      <c r="B18" s="360">
        <v>3</v>
      </c>
      <c r="C18" s="360">
        <v>0</v>
      </c>
      <c r="D18" s="360">
        <v>172638</v>
      </c>
      <c r="E18" s="360">
        <v>2787.9903300000001</v>
      </c>
      <c r="F18" s="146" t="s">
        <v>300</v>
      </c>
      <c r="G18" s="360">
        <v>0</v>
      </c>
      <c r="H18" s="360">
        <v>0</v>
      </c>
      <c r="I18" s="360">
        <v>172638</v>
      </c>
      <c r="J18" s="360">
        <v>0</v>
      </c>
    </row>
    <row r="19" spans="1:10" ht="27.95" customHeight="1">
      <c r="A19" s="144" t="s">
        <v>553</v>
      </c>
      <c r="B19" s="361">
        <v>11</v>
      </c>
      <c r="C19" s="361">
        <v>0</v>
      </c>
      <c r="D19" s="361">
        <v>194465</v>
      </c>
      <c r="E19" s="361">
        <v>22414.704849999998</v>
      </c>
      <c r="F19" s="363" t="s">
        <v>335</v>
      </c>
      <c r="G19" s="361">
        <v>1</v>
      </c>
      <c r="H19" s="361">
        <v>0</v>
      </c>
      <c r="I19" s="361">
        <v>194465</v>
      </c>
      <c r="J19" s="361">
        <v>19.559999999999999</v>
      </c>
    </row>
    <row r="20" spans="1:10" ht="27.95" customHeight="1">
      <c r="A20" s="141" t="s">
        <v>335</v>
      </c>
      <c r="B20" s="360">
        <v>1</v>
      </c>
      <c r="C20" s="360">
        <v>0</v>
      </c>
      <c r="D20" s="360">
        <v>47053</v>
      </c>
      <c r="E20" s="360">
        <v>54.52</v>
      </c>
      <c r="F20" s="146" t="s">
        <v>302</v>
      </c>
      <c r="G20" s="360">
        <v>0</v>
      </c>
      <c r="H20" s="360">
        <v>0</v>
      </c>
      <c r="I20" s="360">
        <v>47053</v>
      </c>
      <c r="J20" s="360">
        <v>0</v>
      </c>
    </row>
    <row r="21" spans="1:10" ht="27.95" customHeight="1">
      <c r="A21" s="144" t="s">
        <v>302</v>
      </c>
      <c r="B21" s="361">
        <v>8</v>
      </c>
      <c r="C21" s="361">
        <v>0</v>
      </c>
      <c r="D21" s="361">
        <v>311982</v>
      </c>
      <c r="E21" s="361">
        <v>63279.838979999993</v>
      </c>
      <c r="F21" s="363" t="s">
        <v>341</v>
      </c>
      <c r="G21" s="361">
        <v>8</v>
      </c>
      <c r="H21" s="361">
        <v>0</v>
      </c>
      <c r="I21" s="361">
        <v>311982</v>
      </c>
      <c r="J21" s="361">
        <v>47063.341960000005</v>
      </c>
    </row>
    <row r="22" spans="1:10" ht="27.95" customHeight="1">
      <c r="A22" s="141" t="s">
        <v>573</v>
      </c>
      <c r="B22" s="360">
        <v>2</v>
      </c>
      <c r="C22" s="360">
        <v>0</v>
      </c>
      <c r="D22" s="360">
        <v>31371</v>
      </c>
      <c r="E22" s="360">
        <v>35465.153449999998</v>
      </c>
      <c r="F22" s="146" t="s">
        <v>305</v>
      </c>
      <c r="G22" s="360">
        <v>0</v>
      </c>
      <c r="H22" s="360">
        <v>0</v>
      </c>
      <c r="I22" s="360">
        <v>31371</v>
      </c>
      <c r="J22" s="360">
        <v>0</v>
      </c>
    </row>
    <row r="23" spans="1:10" ht="27.95" customHeight="1">
      <c r="A23" s="144" t="s">
        <v>305</v>
      </c>
      <c r="B23" s="361">
        <v>23</v>
      </c>
      <c r="C23" s="361">
        <v>0</v>
      </c>
      <c r="D23" s="361">
        <v>981199</v>
      </c>
      <c r="E23" s="361">
        <v>87150.540250000005</v>
      </c>
      <c r="F23" s="363" t="s">
        <v>330</v>
      </c>
      <c r="G23" s="361">
        <v>16</v>
      </c>
      <c r="H23" s="361">
        <v>0</v>
      </c>
      <c r="I23" s="361">
        <v>981199</v>
      </c>
      <c r="J23" s="361">
        <v>213641.66728999998</v>
      </c>
    </row>
    <row r="24" spans="1:10" ht="27.95" customHeight="1">
      <c r="A24" s="141" t="s">
        <v>342</v>
      </c>
      <c r="B24" s="360">
        <v>3</v>
      </c>
      <c r="C24" s="360">
        <v>0</v>
      </c>
      <c r="D24" s="360">
        <v>32526</v>
      </c>
      <c r="E24" s="360">
        <v>792.49677000000008</v>
      </c>
      <c r="F24" s="146" t="s">
        <v>306</v>
      </c>
      <c r="G24" s="360">
        <v>3</v>
      </c>
      <c r="H24" s="360">
        <v>0</v>
      </c>
      <c r="I24" s="360">
        <v>32526</v>
      </c>
      <c r="J24" s="360">
        <v>15824.88752</v>
      </c>
    </row>
    <row r="25" spans="1:10" ht="27.95" customHeight="1">
      <c r="A25" s="144" t="s">
        <v>343</v>
      </c>
      <c r="B25" s="361">
        <v>2</v>
      </c>
      <c r="C25" s="361">
        <v>0</v>
      </c>
      <c r="D25" s="361">
        <v>86064</v>
      </c>
      <c r="E25" s="361">
        <v>3067.2</v>
      </c>
      <c r="F25" s="363" t="s">
        <v>342</v>
      </c>
      <c r="G25" s="361">
        <v>6</v>
      </c>
      <c r="H25" s="361">
        <v>0</v>
      </c>
      <c r="I25" s="361">
        <v>86064</v>
      </c>
      <c r="J25" s="361">
        <v>26104.015910000002</v>
      </c>
    </row>
    <row r="26" spans="1:10" ht="27.95" customHeight="1">
      <c r="A26" s="141" t="s">
        <v>558</v>
      </c>
      <c r="B26" s="360">
        <v>26</v>
      </c>
      <c r="C26" s="360">
        <v>0</v>
      </c>
      <c r="D26" s="360">
        <v>619243</v>
      </c>
      <c r="E26" s="360">
        <v>222004.93307000003</v>
      </c>
      <c r="F26" s="146" t="s">
        <v>343</v>
      </c>
      <c r="G26" s="360">
        <v>18</v>
      </c>
      <c r="H26" s="360">
        <v>0</v>
      </c>
      <c r="I26" s="360">
        <v>619243</v>
      </c>
      <c r="J26" s="360">
        <v>40637.655270000003</v>
      </c>
    </row>
    <row r="27" spans="1:10" ht="27.95" customHeight="1">
      <c r="A27" s="144" t="s">
        <v>579</v>
      </c>
      <c r="B27" s="361">
        <v>8</v>
      </c>
      <c r="C27" s="361">
        <v>0</v>
      </c>
      <c r="D27" s="361">
        <v>246881</v>
      </c>
      <c r="E27" s="361">
        <v>55371.959639999994</v>
      </c>
      <c r="F27" s="363" t="s">
        <v>307</v>
      </c>
      <c r="G27" s="361">
        <v>7</v>
      </c>
      <c r="H27" s="361">
        <v>0</v>
      </c>
      <c r="I27" s="361">
        <v>246881</v>
      </c>
      <c r="J27" s="361">
        <v>98976.925600000002</v>
      </c>
    </row>
    <row r="28" spans="1:10" ht="27.95" customHeight="1">
      <c r="A28" s="141" t="s">
        <v>561</v>
      </c>
      <c r="B28" s="360">
        <v>1</v>
      </c>
      <c r="C28" s="360">
        <v>0</v>
      </c>
      <c r="D28" s="360">
        <v>53999</v>
      </c>
      <c r="E28" s="360">
        <v>146.4</v>
      </c>
      <c r="F28" s="146" t="s">
        <v>308</v>
      </c>
      <c r="G28" s="360">
        <v>5</v>
      </c>
      <c r="H28" s="360">
        <v>0</v>
      </c>
      <c r="I28" s="360">
        <v>53999</v>
      </c>
      <c r="J28" s="360">
        <v>11317.634840000002</v>
      </c>
    </row>
    <row r="29" spans="1:10" ht="27.95" customHeight="1">
      <c r="A29" s="144" t="s">
        <v>565</v>
      </c>
      <c r="B29" s="361">
        <v>260</v>
      </c>
      <c r="C29" s="361">
        <v>0</v>
      </c>
      <c r="D29" s="361">
        <v>7486896</v>
      </c>
      <c r="E29" s="361">
        <v>1422894.9619</v>
      </c>
      <c r="F29" s="363" t="s">
        <v>336</v>
      </c>
      <c r="G29" s="361">
        <v>294</v>
      </c>
      <c r="H29" s="361">
        <v>0</v>
      </c>
      <c r="I29" s="361">
        <v>7486896</v>
      </c>
      <c r="J29" s="361">
        <v>1818488.5871699997</v>
      </c>
    </row>
    <row r="30" spans="1:10" ht="27.95" customHeight="1">
      <c r="A30" s="141" t="s">
        <v>309</v>
      </c>
      <c r="B30" s="360">
        <v>7</v>
      </c>
      <c r="C30" s="360">
        <v>0</v>
      </c>
      <c r="D30" s="360">
        <v>186277</v>
      </c>
      <c r="E30" s="360">
        <v>104175.978</v>
      </c>
      <c r="F30" s="146" t="s">
        <v>309</v>
      </c>
      <c r="G30" s="360">
        <v>3</v>
      </c>
      <c r="H30" s="360">
        <v>0</v>
      </c>
      <c r="I30" s="360">
        <v>186277</v>
      </c>
      <c r="J30" s="360">
        <v>5250.48</v>
      </c>
    </row>
    <row r="31" spans="1:10" ht="27.95" customHeight="1">
      <c r="A31" s="144" t="s">
        <v>338</v>
      </c>
      <c r="B31" s="361">
        <v>6</v>
      </c>
      <c r="C31" s="361">
        <v>0</v>
      </c>
      <c r="D31" s="361">
        <v>52237</v>
      </c>
      <c r="E31" s="361">
        <v>5664.1937200000002</v>
      </c>
      <c r="F31" s="363">
        <v>0</v>
      </c>
      <c r="G31" s="361">
        <v>2</v>
      </c>
      <c r="H31" s="361">
        <v>0</v>
      </c>
      <c r="I31" s="361">
        <v>52237</v>
      </c>
      <c r="J31" s="361">
        <v>4794.26</v>
      </c>
    </row>
    <row r="32" spans="1:10" ht="27.95" customHeight="1">
      <c r="A32" s="141" t="s">
        <v>310</v>
      </c>
      <c r="B32" s="360">
        <v>4</v>
      </c>
      <c r="C32" s="360">
        <v>0</v>
      </c>
      <c r="D32" s="360">
        <v>146907</v>
      </c>
      <c r="E32" s="360">
        <v>60969.748</v>
      </c>
      <c r="F32" s="146">
        <v>0</v>
      </c>
      <c r="G32" s="360">
        <v>0</v>
      </c>
      <c r="H32" s="360">
        <v>0</v>
      </c>
      <c r="I32" s="360">
        <v>146907</v>
      </c>
      <c r="J32" s="360">
        <v>0</v>
      </c>
    </row>
    <row r="33" spans="1:10" ht="27.95" customHeight="1">
      <c r="A33" s="144" t="s">
        <v>326</v>
      </c>
      <c r="B33" s="361">
        <v>98</v>
      </c>
      <c r="C33" s="361">
        <v>0</v>
      </c>
      <c r="D33" s="361">
        <v>2997768</v>
      </c>
      <c r="E33" s="361">
        <v>1020304.12327</v>
      </c>
      <c r="F33" s="363">
        <v>0</v>
      </c>
      <c r="G33" s="361">
        <v>16</v>
      </c>
      <c r="H33" s="361">
        <v>0</v>
      </c>
      <c r="I33" s="361">
        <v>2997768</v>
      </c>
      <c r="J33" s="361">
        <v>159946.15033000003</v>
      </c>
    </row>
    <row r="34" spans="1:10" ht="27.95" customHeight="1">
      <c r="A34" s="141" t="s">
        <v>567</v>
      </c>
      <c r="B34" s="360">
        <v>1</v>
      </c>
      <c r="C34" s="360">
        <v>0</v>
      </c>
      <c r="D34" s="360">
        <v>30983</v>
      </c>
      <c r="E34" s="360">
        <v>12485.83</v>
      </c>
      <c r="F34" s="146">
        <v>0</v>
      </c>
      <c r="G34" s="360">
        <v>0</v>
      </c>
      <c r="H34" s="360">
        <v>0</v>
      </c>
      <c r="I34" s="360">
        <v>30983</v>
      </c>
      <c r="J34" s="360">
        <v>0</v>
      </c>
    </row>
    <row r="35" spans="1:10" ht="27.95" customHeight="1">
      <c r="A35" s="144" t="s">
        <v>581</v>
      </c>
      <c r="B35" s="361">
        <v>3</v>
      </c>
      <c r="C35" s="361">
        <v>0</v>
      </c>
      <c r="D35" s="361">
        <v>45001</v>
      </c>
      <c r="E35" s="361">
        <v>6713.0910000000003</v>
      </c>
      <c r="F35" s="363">
        <v>0</v>
      </c>
      <c r="G35" s="361">
        <v>0</v>
      </c>
      <c r="H35" s="361">
        <v>0</v>
      </c>
      <c r="I35" s="361">
        <v>45001</v>
      </c>
      <c r="J35" s="361">
        <v>0</v>
      </c>
    </row>
    <row r="36" spans="1:10" ht="27.95" customHeight="1">
      <c r="A36" s="141" t="s">
        <v>312</v>
      </c>
      <c r="B36" s="360">
        <v>71</v>
      </c>
      <c r="C36" s="360">
        <v>0</v>
      </c>
      <c r="D36" s="360">
        <v>2490850</v>
      </c>
      <c r="E36" s="360">
        <v>505257.62419</v>
      </c>
      <c r="F36" s="146">
        <v>0</v>
      </c>
      <c r="G36" s="360">
        <v>56</v>
      </c>
      <c r="H36" s="360">
        <v>0</v>
      </c>
      <c r="I36" s="360">
        <v>2490850</v>
      </c>
      <c r="J36" s="360">
        <v>627662.41956000007</v>
      </c>
    </row>
    <row r="37" spans="1:10" ht="27.95" customHeight="1">
      <c r="A37" s="144" t="s">
        <v>570</v>
      </c>
      <c r="B37" s="361">
        <v>1</v>
      </c>
      <c r="C37" s="361">
        <v>0</v>
      </c>
      <c r="D37" s="361">
        <v>172940</v>
      </c>
      <c r="E37" s="361">
        <v>448.2</v>
      </c>
      <c r="F37" s="363">
        <v>0</v>
      </c>
      <c r="G37" s="361">
        <v>16</v>
      </c>
      <c r="H37" s="361">
        <v>0</v>
      </c>
      <c r="I37" s="361">
        <v>172940</v>
      </c>
      <c r="J37" s="361">
        <v>39114.222580000001</v>
      </c>
    </row>
    <row r="38" spans="1:10" ht="27.95" customHeight="1">
      <c r="A38" s="141" t="s">
        <v>582</v>
      </c>
      <c r="B38" s="360">
        <v>2</v>
      </c>
      <c r="C38" s="360">
        <v>0</v>
      </c>
      <c r="D38" s="360">
        <v>121884</v>
      </c>
      <c r="E38" s="360">
        <v>3411.92</v>
      </c>
      <c r="F38" s="146" t="s">
        <v>240</v>
      </c>
      <c r="G38" s="360">
        <v>0</v>
      </c>
      <c r="H38" s="360">
        <v>0</v>
      </c>
      <c r="I38" s="360">
        <v>121884</v>
      </c>
      <c r="J38" s="360">
        <v>0</v>
      </c>
    </row>
    <row r="39" spans="1:10" ht="27.95" customHeight="1">
      <c r="A39" s="144" t="s">
        <v>339</v>
      </c>
      <c r="B39" s="361">
        <v>2</v>
      </c>
      <c r="C39" s="361">
        <v>0</v>
      </c>
      <c r="D39" s="361">
        <v>25552</v>
      </c>
      <c r="E39" s="361">
        <v>6000</v>
      </c>
      <c r="F39" s="363" t="s">
        <v>344</v>
      </c>
      <c r="G39" s="361">
        <v>0</v>
      </c>
      <c r="H39" s="361">
        <v>0</v>
      </c>
      <c r="I39" s="361">
        <v>25552</v>
      </c>
      <c r="J39" s="361">
        <v>0</v>
      </c>
    </row>
    <row r="40" spans="1:10" ht="27.95" customHeight="1">
      <c r="A40" s="141" t="s">
        <v>340</v>
      </c>
      <c r="B40" s="360">
        <v>1</v>
      </c>
      <c r="C40" s="360">
        <v>0</v>
      </c>
      <c r="D40" s="360">
        <v>7659</v>
      </c>
      <c r="E40" s="360">
        <v>200.85</v>
      </c>
      <c r="F40" s="146" t="s">
        <v>312</v>
      </c>
      <c r="G40" s="360">
        <v>0</v>
      </c>
      <c r="H40" s="360">
        <v>0</v>
      </c>
      <c r="I40" s="360">
        <v>7659</v>
      </c>
      <c r="J40" s="360">
        <v>0</v>
      </c>
    </row>
    <row r="41" spans="1:10" ht="27.95" customHeight="1">
      <c r="A41" s="144" t="s">
        <v>571</v>
      </c>
      <c r="B41" s="361">
        <v>1</v>
      </c>
      <c r="C41" s="361">
        <v>0</v>
      </c>
      <c r="D41" s="361">
        <v>11751</v>
      </c>
      <c r="E41" s="361">
        <v>15006.114</v>
      </c>
      <c r="F41" s="363" t="s">
        <v>313</v>
      </c>
      <c r="G41" s="361">
        <v>0</v>
      </c>
      <c r="H41" s="361">
        <v>0</v>
      </c>
      <c r="I41" s="361">
        <v>11751</v>
      </c>
      <c r="J41" s="361">
        <v>0</v>
      </c>
    </row>
    <row r="42" spans="1:10" ht="27.95" customHeight="1">
      <c r="A42" s="393" t="s">
        <v>314</v>
      </c>
      <c r="B42" s="400">
        <v>1</v>
      </c>
      <c r="C42" s="400">
        <v>0</v>
      </c>
      <c r="D42" s="400">
        <v>31872</v>
      </c>
      <c r="E42" s="400">
        <v>3085.5659999999998</v>
      </c>
      <c r="F42" s="468" t="s">
        <v>339</v>
      </c>
      <c r="G42" s="400">
        <v>0</v>
      </c>
      <c r="H42" s="400">
        <v>0</v>
      </c>
      <c r="I42" s="400">
        <v>31872</v>
      </c>
      <c r="J42" s="400">
        <v>0</v>
      </c>
    </row>
  </sheetData>
  <mergeCells count="5">
    <mergeCell ref="A4:A5"/>
    <mergeCell ref="B4:E4"/>
    <mergeCell ref="F4:F5"/>
    <mergeCell ref="G4:J4"/>
    <mergeCell ref="A2:J3"/>
  </mergeCells>
  <hyperlinks>
    <hyperlink ref="K9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60" orientation="landscape" r:id="rId1"/>
  <headerFooter>
    <oddFooter xml:space="preserve">&amp;L&amp;"Arial,Normal"&amp;9INSTITUTO NACIONAL DE ESTADÍSTICA Y CENSOS (INEC), ESTADÍSTICAS DE TRANSPORTE 2013&amp;"Courier,Normal"&amp;12
&amp;"Arial,Normal"&amp;8* Entidades Portuarias.
**EL PUERTO DE GUAYAQUIL no reporto Tonelaje Neto de Registro&amp;"Courier,Normal"&amp;12
</oddFooter>
  </headerFooter>
  <rowBreaks count="1" manualBreakCount="1">
    <brk id="24" max="9" man="1"/>
  </rowBreaks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8"/>
  <sheetViews>
    <sheetView showGridLines="0" view="pageBreakPreview" zoomScale="70" zoomScaleNormal="85" zoomScaleSheetLayoutView="70" zoomScalePageLayoutView="70" workbookViewId="0">
      <selection activeCell="C4" sqref="C4:I5"/>
    </sheetView>
  </sheetViews>
  <sheetFormatPr baseColWidth="10" defaultColWidth="9.77734375" defaultRowHeight="15.75"/>
  <cols>
    <col min="1" max="1" width="17" style="1" customWidth="1"/>
    <col min="2" max="2" width="12.44140625" style="61" customWidth="1"/>
    <col min="3" max="3" width="15.21875" style="61" customWidth="1"/>
    <col min="4" max="4" width="15" style="61" customWidth="1"/>
    <col min="5" max="5" width="14.88671875" style="61" customWidth="1"/>
    <col min="6" max="6" width="19.77734375" style="1" customWidth="1"/>
    <col min="7" max="7" width="12.44140625" style="1" customWidth="1"/>
    <col min="8" max="8" width="15" style="61" customWidth="1"/>
    <col min="9" max="10" width="15.21875" style="61" customWidth="1"/>
    <col min="11" max="11" width="13.109375" style="60" customWidth="1"/>
  </cols>
  <sheetData>
    <row r="1" spans="1:12" ht="92.25" customHeight="1"/>
    <row r="2" spans="1:12" ht="32.1" customHeight="1">
      <c r="A2" s="593" t="s">
        <v>602</v>
      </c>
      <c r="B2" s="593"/>
      <c r="C2" s="593"/>
      <c r="D2" s="593"/>
      <c r="E2" s="593"/>
      <c r="F2" s="593"/>
      <c r="G2" s="593"/>
      <c r="H2" s="593"/>
      <c r="I2" s="593"/>
      <c r="J2" s="593"/>
      <c r="K2" s="362"/>
    </row>
    <row r="3" spans="1:12" ht="51.75" customHeight="1" thickBot="1">
      <c r="A3" s="594"/>
      <c r="B3" s="594"/>
      <c r="C3" s="594"/>
      <c r="D3" s="594"/>
      <c r="E3" s="594"/>
      <c r="F3" s="594"/>
      <c r="G3" s="594"/>
      <c r="H3" s="594"/>
      <c r="I3" s="594"/>
      <c r="J3" s="594"/>
      <c r="K3" s="362"/>
    </row>
    <row r="4" spans="1:12" ht="32.25" customHeight="1" thickTop="1" thickBot="1">
      <c r="A4" s="580" t="s">
        <v>286</v>
      </c>
      <c r="B4" s="581" t="s">
        <v>351</v>
      </c>
      <c r="C4" s="581"/>
      <c r="D4" s="581"/>
      <c r="E4" s="581"/>
      <c r="F4" s="581" t="s">
        <v>286</v>
      </c>
      <c r="G4" s="581" t="s">
        <v>352</v>
      </c>
      <c r="H4" s="581"/>
      <c r="I4" s="581"/>
      <c r="J4" s="587"/>
      <c r="K4"/>
    </row>
    <row r="5" spans="1:12" ht="63" customHeight="1" thickTop="1" thickBot="1">
      <c r="A5" s="580"/>
      <c r="B5" s="234" t="s">
        <v>493</v>
      </c>
      <c r="C5" s="234" t="s">
        <v>494</v>
      </c>
      <c r="D5" s="234" t="s">
        <v>495</v>
      </c>
      <c r="E5" s="234" t="s">
        <v>496</v>
      </c>
      <c r="F5" s="581"/>
      <c r="G5" s="234" t="s">
        <v>493</v>
      </c>
      <c r="H5" s="234" t="s">
        <v>494</v>
      </c>
      <c r="I5" s="234" t="s">
        <v>495</v>
      </c>
      <c r="J5" s="235" t="s">
        <v>496</v>
      </c>
      <c r="K5"/>
    </row>
    <row r="6" spans="1:12" s="48" customFormat="1" ht="32.1" customHeight="1" thickTop="1">
      <c r="A6" s="41"/>
      <c r="B6" s="41"/>
      <c r="C6" s="41"/>
      <c r="D6" s="41"/>
      <c r="E6" s="41"/>
      <c r="F6" s="41"/>
      <c r="G6" s="41"/>
      <c r="H6" s="41"/>
      <c r="I6" s="41"/>
      <c r="J6" s="41"/>
      <c r="L6" s="64" t="s">
        <v>354</v>
      </c>
    </row>
    <row r="7" spans="1:12" s="46" customFormat="1" ht="32.1" customHeight="1">
      <c r="A7" s="187" t="s">
        <v>329</v>
      </c>
      <c r="B7" s="347">
        <f>SUM(B8:B37)</f>
        <v>220</v>
      </c>
      <c r="C7" s="347">
        <f>SUM(C8:C37)</f>
        <v>5942181</v>
      </c>
      <c r="D7" s="347">
        <f>SUM(D8:D37)</f>
        <v>2916165</v>
      </c>
      <c r="E7" s="347">
        <f>SUM(E8:E37)</f>
        <v>2668353.1999999997</v>
      </c>
      <c r="F7" s="462" t="s">
        <v>329</v>
      </c>
      <c r="G7" s="347">
        <f>SUM(G8:G37)</f>
        <v>220</v>
      </c>
      <c r="H7" s="347">
        <f>SUM(H8:H37)</f>
        <v>5942181</v>
      </c>
      <c r="I7" s="347">
        <f>SUM(I8:I37)</f>
        <v>2916165</v>
      </c>
      <c r="J7" s="347">
        <f>SUM(J8:J37)</f>
        <v>0</v>
      </c>
    </row>
    <row r="8" spans="1:12" s="48" customFormat="1" ht="32.1" customHeight="1">
      <c r="A8" s="141" t="s">
        <v>288</v>
      </c>
      <c r="B8" s="196">
        <v>3</v>
      </c>
      <c r="C8" s="263">
        <v>94030</v>
      </c>
      <c r="D8" s="263">
        <v>42796</v>
      </c>
      <c r="E8" s="263">
        <v>65258.100000000006</v>
      </c>
      <c r="F8" s="463" t="s">
        <v>288</v>
      </c>
      <c r="G8" s="263">
        <v>3</v>
      </c>
      <c r="H8" s="263">
        <v>94030</v>
      </c>
      <c r="I8" s="263">
        <v>42796</v>
      </c>
      <c r="J8" s="263">
        <v>0</v>
      </c>
    </row>
    <row r="9" spans="1:12" s="48" customFormat="1" ht="32.1" customHeight="1">
      <c r="A9" s="144" t="s">
        <v>574</v>
      </c>
      <c r="B9" s="197">
        <v>1</v>
      </c>
      <c r="C9" s="292">
        <v>6494</v>
      </c>
      <c r="D9" s="292">
        <v>2872</v>
      </c>
      <c r="E9" s="292">
        <v>0</v>
      </c>
      <c r="F9" s="464" t="s">
        <v>574</v>
      </c>
      <c r="G9" s="292">
        <v>1</v>
      </c>
      <c r="H9" s="292">
        <v>6494</v>
      </c>
      <c r="I9" s="292">
        <v>2872</v>
      </c>
      <c r="J9" s="292">
        <v>0</v>
      </c>
    </row>
    <row r="10" spans="1:12" s="48" customFormat="1" ht="32.1" customHeight="1">
      <c r="A10" s="141" t="s">
        <v>290</v>
      </c>
      <c r="B10" s="196">
        <v>6</v>
      </c>
      <c r="C10" s="263">
        <v>196972</v>
      </c>
      <c r="D10" s="263">
        <v>103908</v>
      </c>
      <c r="E10" s="263">
        <v>122352</v>
      </c>
      <c r="F10" s="463" t="s">
        <v>290</v>
      </c>
      <c r="G10" s="263">
        <v>6</v>
      </c>
      <c r="H10" s="263">
        <v>196972</v>
      </c>
      <c r="I10" s="263">
        <v>103908</v>
      </c>
      <c r="J10" s="263">
        <v>0</v>
      </c>
    </row>
    <row r="11" spans="1:12" s="48" customFormat="1" ht="32.1" customHeight="1">
      <c r="A11" s="144" t="s">
        <v>350</v>
      </c>
      <c r="B11" s="197">
        <v>1</v>
      </c>
      <c r="C11" s="292">
        <v>39802</v>
      </c>
      <c r="D11" s="292">
        <v>25830</v>
      </c>
      <c r="E11" s="292">
        <v>0</v>
      </c>
      <c r="F11" s="464" t="s">
        <v>350</v>
      </c>
      <c r="G11" s="292">
        <v>1</v>
      </c>
      <c r="H11" s="292">
        <v>39802</v>
      </c>
      <c r="I11" s="292">
        <v>25830</v>
      </c>
      <c r="J11" s="292">
        <v>0</v>
      </c>
    </row>
    <row r="12" spans="1:12" s="48" customFormat="1" ht="32.1" customHeight="1">
      <c r="A12" s="141" t="s">
        <v>331</v>
      </c>
      <c r="B12" s="196">
        <v>2</v>
      </c>
      <c r="C12" s="263">
        <v>100389</v>
      </c>
      <c r="D12" s="263">
        <v>61742</v>
      </c>
      <c r="E12" s="263">
        <v>5032</v>
      </c>
      <c r="F12" s="463" t="s">
        <v>331</v>
      </c>
      <c r="G12" s="263">
        <v>2</v>
      </c>
      <c r="H12" s="263">
        <v>100389</v>
      </c>
      <c r="I12" s="263">
        <v>61742</v>
      </c>
      <c r="J12" s="263">
        <v>0</v>
      </c>
    </row>
    <row r="13" spans="1:12" s="48" customFormat="1" ht="32.1" customHeight="1">
      <c r="A13" s="144" t="s">
        <v>291</v>
      </c>
      <c r="B13" s="197">
        <v>1</v>
      </c>
      <c r="C13" s="292">
        <v>23312</v>
      </c>
      <c r="D13" s="292">
        <v>9972</v>
      </c>
      <c r="E13" s="292">
        <v>36320.800000000003</v>
      </c>
      <c r="F13" s="464" t="s">
        <v>291</v>
      </c>
      <c r="G13" s="292">
        <v>1</v>
      </c>
      <c r="H13" s="292">
        <v>23312</v>
      </c>
      <c r="I13" s="292">
        <v>9972</v>
      </c>
      <c r="J13" s="292">
        <v>0</v>
      </c>
    </row>
    <row r="14" spans="1:12" s="48" customFormat="1" ht="32.1" customHeight="1">
      <c r="A14" s="141" t="s">
        <v>293</v>
      </c>
      <c r="B14" s="196">
        <v>1</v>
      </c>
      <c r="C14" s="263">
        <v>26634</v>
      </c>
      <c r="D14" s="263">
        <v>10205</v>
      </c>
      <c r="E14" s="263">
        <v>7593</v>
      </c>
      <c r="F14" s="463" t="s">
        <v>293</v>
      </c>
      <c r="G14" s="263">
        <v>1</v>
      </c>
      <c r="H14" s="263">
        <v>26634</v>
      </c>
      <c r="I14" s="263">
        <v>10205</v>
      </c>
      <c r="J14" s="263">
        <v>0</v>
      </c>
    </row>
    <row r="15" spans="1:12" s="48" customFormat="1" ht="32.1" customHeight="1">
      <c r="A15" s="144" t="s">
        <v>294</v>
      </c>
      <c r="B15" s="197">
        <v>5</v>
      </c>
      <c r="C15" s="292">
        <v>111503</v>
      </c>
      <c r="D15" s="292">
        <v>67277</v>
      </c>
      <c r="E15" s="292">
        <v>13057.4</v>
      </c>
      <c r="F15" s="464" t="s">
        <v>294</v>
      </c>
      <c r="G15" s="292">
        <v>5</v>
      </c>
      <c r="H15" s="292">
        <v>111503</v>
      </c>
      <c r="I15" s="292">
        <v>67277</v>
      </c>
      <c r="J15" s="292">
        <v>0</v>
      </c>
    </row>
    <row r="16" spans="1:12" s="48" customFormat="1" ht="32.1" customHeight="1">
      <c r="A16" s="141" t="s">
        <v>550</v>
      </c>
      <c r="B16" s="196">
        <v>1</v>
      </c>
      <c r="C16" s="263">
        <v>30638</v>
      </c>
      <c r="D16" s="263">
        <v>15319</v>
      </c>
      <c r="E16" s="263">
        <v>52551.200000000004</v>
      </c>
      <c r="F16" s="463" t="s">
        <v>550</v>
      </c>
      <c r="G16" s="263">
        <v>1</v>
      </c>
      <c r="H16" s="263">
        <v>30638</v>
      </c>
      <c r="I16" s="263">
        <v>15319</v>
      </c>
      <c r="J16" s="263">
        <v>0</v>
      </c>
    </row>
    <row r="17" spans="1:10" s="48" customFormat="1" ht="32.1" customHeight="1">
      <c r="A17" s="144" t="s">
        <v>296</v>
      </c>
      <c r="B17" s="197">
        <v>7</v>
      </c>
      <c r="C17" s="292">
        <v>207586</v>
      </c>
      <c r="D17" s="292">
        <v>107459</v>
      </c>
      <c r="E17" s="292">
        <v>196766.90000000002</v>
      </c>
      <c r="F17" s="464" t="s">
        <v>296</v>
      </c>
      <c r="G17" s="292">
        <v>7</v>
      </c>
      <c r="H17" s="292">
        <v>207586</v>
      </c>
      <c r="I17" s="292">
        <v>107459</v>
      </c>
      <c r="J17" s="292">
        <v>0</v>
      </c>
    </row>
    <row r="18" spans="1:10" s="48" customFormat="1" ht="32.1" customHeight="1">
      <c r="A18" s="141" t="s">
        <v>297</v>
      </c>
      <c r="B18" s="196">
        <v>6</v>
      </c>
      <c r="C18" s="263">
        <v>166084</v>
      </c>
      <c r="D18" s="263">
        <v>73745</v>
      </c>
      <c r="E18" s="263">
        <v>130083.7</v>
      </c>
      <c r="F18" s="463" t="s">
        <v>297</v>
      </c>
      <c r="G18" s="263">
        <v>6</v>
      </c>
      <c r="H18" s="263">
        <v>166084</v>
      </c>
      <c r="I18" s="263">
        <v>73745</v>
      </c>
      <c r="J18" s="263">
        <v>0</v>
      </c>
    </row>
    <row r="19" spans="1:10" s="48" customFormat="1" ht="32.1" customHeight="1">
      <c r="A19" s="144" t="s">
        <v>334</v>
      </c>
      <c r="B19" s="197">
        <v>1</v>
      </c>
      <c r="C19" s="292">
        <v>24112</v>
      </c>
      <c r="D19" s="292">
        <v>1118</v>
      </c>
      <c r="E19" s="292">
        <v>0</v>
      </c>
      <c r="F19" s="464" t="s">
        <v>334</v>
      </c>
      <c r="G19" s="292">
        <v>1</v>
      </c>
      <c r="H19" s="292">
        <v>24112</v>
      </c>
      <c r="I19" s="292">
        <v>1118</v>
      </c>
      <c r="J19" s="292">
        <v>0</v>
      </c>
    </row>
    <row r="20" spans="1:10" s="48" customFormat="1" ht="32.1" customHeight="1">
      <c r="A20" s="141" t="s">
        <v>302</v>
      </c>
      <c r="B20" s="196">
        <v>3</v>
      </c>
      <c r="C20" s="263">
        <v>82530</v>
      </c>
      <c r="D20" s="263">
        <v>41727</v>
      </c>
      <c r="E20" s="263">
        <v>52461.8</v>
      </c>
      <c r="F20" s="463" t="s">
        <v>302</v>
      </c>
      <c r="G20" s="263">
        <v>3</v>
      </c>
      <c r="H20" s="263">
        <v>82530</v>
      </c>
      <c r="I20" s="263">
        <v>41727</v>
      </c>
      <c r="J20" s="263">
        <v>0</v>
      </c>
    </row>
    <row r="21" spans="1:10" s="48" customFormat="1" ht="32.1" customHeight="1">
      <c r="A21" s="144" t="s">
        <v>304</v>
      </c>
      <c r="B21" s="197">
        <v>11</v>
      </c>
      <c r="C21" s="292">
        <v>245394</v>
      </c>
      <c r="D21" s="292">
        <v>130749</v>
      </c>
      <c r="E21" s="292">
        <v>109335.69999999998</v>
      </c>
      <c r="F21" s="464" t="s">
        <v>304</v>
      </c>
      <c r="G21" s="292">
        <v>11</v>
      </c>
      <c r="H21" s="292">
        <v>245394</v>
      </c>
      <c r="I21" s="292">
        <v>130749</v>
      </c>
      <c r="J21" s="292">
        <v>0</v>
      </c>
    </row>
    <row r="22" spans="1:10" s="48" customFormat="1" ht="32.1" customHeight="1">
      <c r="A22" s="141" t="s">
        <v>343</v>
      </c>
      <c r="B22" s="196">
        <v>2</v>
      </c>
      <c r="C22" s="263">
        <v>46912</v>
      </c>
      <c r="D22" s="263">
        <v>23044</v>
      </c>
      <c r="E22" s="263">
        <v>0</v>
      </c>
      <c r="F22" s="463" t="s">
        <v>343</v>
      </c>
      <c r="G22" s="263">
        <v>2</v>
      </c>
      <c r="H22" s="263">
        <v>46912</v>
      </c>
      <c r="I22" s="263">
        <v>23044</v>
      </c>
      <c r="J22" s="263">
        <v>0</v>
      </c>
    </row>
    <row r="23" spans="1:10" s="48" customFormat="1" ht="32.1" customHeight="1">
      <c r="A23" s="144" t="s">
        <v>558</v>
      </c>
      <c r="B23" s="197">
        <v>25</v>
      </c>
      <c r="C23" s="292">
        <v>643926</v>
      </c>
      <c r="D23" s="292">
        <v>272687</v>
      </c>
      <c r="E23" s="292">
        <v>432992.39999999997</v>
      </c>
      <c r="F23" s="464" t="s">
        <v>558</v>
      </c>
      <c r="G23" s="292">
        <v>25</v>
      </c>
      <c r="H23" s="292">
        <v>643926</v>
      </c>
      <c r="I23" s="292">
        <v>272687</v>
      </c>
      <c r="J23" s="292">
        <v>0</v>
      </c>
    </row>
    <row r="24" spans="1:10" s="48" customFormat="1" ht="32.1" customHeight="1">
      <c r="A24" s="141" t="s">
        <v>560</v>
      </c>
      <c r="B24" s="196">
        <v>2</v>
      </c>
      <c r="C24" s="263">
        <v>55177</v>
      </c>
      <c r="D24" s="263">
        <v>27275</v>
      </c>
      <c r="E24" s="263">
        <v>29044.2</v>
      </c>
      <c r="F24" s="463" t="s">
        <v>560</v>
      </c>
      <c r="G24" s="263">
        <v>2</v>
      </c>
      <c r="H24" s="263">
        <v>55177</v>
      </c>
      <c r="I24" s="263">
        <v>27275</v>
      </c>
      <c r="J24" s="263">
        <v>0</v>
      </c>
    </row>
    <row r="25" spans="1:10" s="48" customFormat="1" ht="32.1" customHeight="1">
      <c r="A25" s="144" t="s">
        <v>345</v>
      </c>
      <c r="B25" s="197">
        <v>1</v>
      </c>
      <c r="C25" s="292">
        <v>4574</v>
      </c>
      <c r="D25" s="292">
        <v>2474</v>
      </c>
      <c r="E25" s="292">
        <v>0</v>
      </c>
      <c r="F25" s="464" t="s">
        <v>345</v>
      </c>
      <c r="G25" s="292">
        <v>1</v>
      </c>
      <c r="H25" s="292">
        <v>4574</v>
      </c>
      <c r="I25" s="292">
        <v>2474</v>
      </c>
      <c r="J25" s="292">
        <v>0</v>
      </c>
    </row>
    <row r="26" spans="1:10" s="48" customFormat="1" ht="32.1" customHeight="1">
      <c r="A26" s="141" t="s">
        <v>562</v>
      </c>
      <c r="B26" s="196">
        <v>1</v>
      </c>
      <c r="C26" s="263">
        <v>31060</v>
      </c>
      <c r="D26" s="263">
        <v>18728</v>
      </c>
      <c r="E26" s="263">
        <v>0</v>
      </c>
      <c r="F26" s="463" t="s">
        <v>562</v>
      </c>
      <c r="G26" s="263">
        <v>1</v>
      </c>
      <c r="H26" s="263">
        <v>31060</v>
      </c>
      <c r="I26" s="263">
        <v>18728</v>
      </c>
      <c r="J26" s="263">
        <v>0</v>
      </c>
    </row>
    <row r="27" spans="1:10" s="48" customFormat="1" ht="32.1" customHeight="1">
      <c r="A27" s="144" t="s">
        <v>563</v>
      </c>
      <c r="B27" s="197">
        <v>2</v>
      </c>
      <c r="C27" s="292">
        <v>53686</v>
      </c>
      <c r="D27" s="292">
        <v>27904</v>
      </c>
      <c r="E27" s="292">
        <v>0</v>
      </c>
      <c r="F27" s="464" t="s">
        <v>563</v>
      </c>
      <c r="G27" s="292">
        <v>2</v>
      </c>
      <c r="H27" s="292">
        <v>53686</v>
      </c>
      <c r="I27" s="292">
        <v>27904</v>
      </c>
      <c r="J27" s="292">
        <v>0</v>
      </c>
    </row>
    <row r="28" spans="1:10" s="48" customFormat="1" ht="32.1" customHeight="1">
      <c r="A28" s="141" t="s">
        <v>565</v>
      </c>
      <c r="B28" s="196">
        <v>37</v>
      </c>
      <c r="C28" s="263">
        <v>1145268</v>
      </c>
      <c r="D28" s="263">
        <v>585006</v>
      </c>
      <c r="E28" s="263">
        <v>635599.69999999995</v>
      </c>
      <c r="F28" s="463" t="s">
        <v>565</v>
      </c>
      <c r="G28" s="263">
        <v>37</v>
      </c>
      <c r="H28" s="263">
        <v>1145268</v>
      </c>
      <c r="I28" s="263">
        <v>585006</v>
      </c>
      <c r="J28" s="263">
        <v>0</v>
      </c>
    </row>
    <row r="29" spans="1:10" s="48" customFormat="1" ht="32.1" customHeight="1">
      <c r="A29" s="144" t="s">
        <v>309</v>
      </c>
      <c r="B29" s="197">
        <v>12</v>
      </c>
      <c r="C29" s="292">
        <v>291196</v>
      </c>
      <c r="D29" s="292">
        <v>140054</v>
      </c>
      <c r="E29" s="292">
        <v>144356.19999999998</v>
      </c>
      <c r="F29" s="464" t="s">
        <v>309</v>
      </c>
      <c r="G29" s="292">
        <v>12</v>
      </c>
      <c r="H29" s="292">
        <v>291196</v>
      </c>
      <c r="I29" s="292">
        <v>140054</v>
      </c>
      <c r="J29" s="292">
        <v>0</v>
      </c>
    </row>
    <row r="30" spans="1:10" s="48" customFormat="1" ht="32.1" customHeight="1">
      <c r="A30" s="141" t="s">
        <v>310</v>
      </c>
      <c r="B30" s="196">
        <v>4</v>
      </c>
      <c r="C30" s="263">
        <v>169680</v>
      </c>
      <c r="D30" s="263">
        <v>81131</v>
      </c>
      <c r="E30" s="263">
        <v>69766.8</v>
      </c>
      <c r="F30" s="463" t="s">
        <v>310</v>
      </c>
      <c r="G30" s="263">
        <v>4</v>
      </c>
      <c r="H30" s="263">
        <v>169680</v>
      </c>
      <c r="I30" s="263">
        <v>81131</v>
      </c>
      <c r="J30" s="263">
        <v>0</v>
      </c>
    </row>
    <row r="31" spans="1:10" s="48" customFormat="1" ht="32.1" customHeight="1">
      <c r="A31" s="144" t="s">
        <v>326</v>
      </c>
      <c r="B31" s="197">
        <v>54</v>
      </c>
      <c r="C31" s="292">
        <v>1364220</v>
      </c>
      <c r="D31" s="292">
        <v>685421</v>
      </c>
      <c r="E31" s="292">
        <v>291086.10000000003</v>
      </c>
      <c r="F31" s="464" t="s">
        <v>326</v>
      </c>
      <c r="G31" s="292">
        <v>54</v>
      </c>
      <c r="H31" s="292">
        <v>1364220</v>
      </c>
      <c r="I31" s="292">
        <v>685421</v>
      </c>
      <c r="J31" s="292">
        <v>0</v>
      </c>
    </row>
    <row r="32" spans="1:10" s="48" customFormat="1" ht="32.1" customHeight="1">
      <c r="A32" s="141" t="s">
        <v>567</v>
      </c>
      <c r="B32" s="196">
        <v>4</v>
      </c>
      <c r="C32" s="263">
        <v>77208</v>
      </c>
      <c r="D32" s="263">
        <v>32257</v>
      </c>
      <c r="E32" s="263">
        <v>2054</v>
      </c>
      <c r="F32" s="463" t="s">
        <v>567</v>
      </c>
      <c r="G32" s="263">
        <v>4</v>
      </c>
      <c r="H32" s="263">
        <v>77208</v>
      </c>
      <c r="I32" s="263">
        <v>32257</v>
      </c>
      <c r="J32" s="263">
        <v>0</v>
      </c>
    </row>
    <row r="33" spans="1:10" s="48" customFormat="1" ht="32.1" customHeight="1">
      <c r="A33" s="144" t="s">
        <v>568</v>
      </c>
      <c r="B33" s="197">
        <v>5</v>
      </c>
      <c r="C33" s="292">
        <v>127040</v>
      </c>
      <c r="D33" s="292">
        <v>44540</v>
      </c>
      <c r="E33" s="292">
        <v>102081.40000000001</v>
      </c>
      <c r="F33" s="464" t="s">
        <v>568</v>
      </c>
      <c r="G33" s="292">
        <v>5</v>
      </c>
      <c r="H33" s="292">
        <v>127040</v>
      </c>
      <c r="I33" s="292">
        <v>44540</v>
      </c>
      <c r="J33" s="292">
        <v>0</v>
      </c>
    </row>
    <row r="34" spans="1:10" s="48" customFormat="1" ht="32.1" customHeight="1">
      <c r="A34" s="141" t="s">
        <v>311</v>
      </c>
      <c r="B34" s="196">
        <v>2</v>
      </c>
      <c r="C34" s="263">
        <v>46624</v>
      </c>
      <c r="D34" s="263">
        <v>19944</v>
      </c>
      <c r="E34" s="263">
        <v>31786</v>
      </c>
      <c r="F34" s="463" t="s">
        <v>311</v>
      </c>
      <c r="G34" s="263">
        <v>2</v>
      </c>
      <c r="H34" s="263">
        <v>46624</v>
      </c>
      <c r="I34" s="263">
        <v>19944</v>
      </c>
      <c r="J34" s="263">
        <v>0</v>
      </c>
    </row>
    <row r="35" spans="1:10" s="48" customFormat="1" ht="32.1" customHeight="1">
      <c r="A35" s="144" t="s">
        <v>312</v>
      </c>
      <c r="B35" s="197">
        <v>13</v>
      </c>
      <c r="C35" s="292">
        <v>317152</v>
      </c>
      <c r="D35" s="292">
        <v>154004</v>
      </c>
      <c r="E35" s="292">
        <v>60135.5</v>
      </c>
      <c r="F35" s="464" t="s">
        <v>312</v>
      </c>
      <c r="G35" s="292">
        <v>13</v>
      </c>
      <c r="H35" s="292">
        <v>317152</v>
      </c>
      <c r="I35" s="292">
        <v>154004</v>
      </c>
      <c r="J35" s="292">
        <v>0</v>
      </c>
    </row>
    <row r="36" spans="1:10" s="48" customFormat="1" ht="32.1" customHeight="1">
      <c r="A36" s="141" t="s">
        <v>571</v>
      </c>
      <c r="B36" s="196">
        <v>1</v>
      </c>
      <c r="C36" s="263">
        <v>31532</v>
      </c>
      <c r="D36" s="263">
        <v>18765</v>
      </c>
      <c r="E36" s="263">
        <v>0</v>
      </c>
      <c r="F36" s="463" t="s">
        <v>571</v>
      </c>
      <c r="G36" s="263">
        <v>1</v>
      </c>
      <c r="H36" s="263">
        <v>31532</v>
      </c>
      <c r="I36" s="263">
        <v>18765</v>
      </c>
      <c r="J36" s="263">
        <v>0</v>
      </c>
    </row>
    <row r="37" spans="1:10" s="48" customFormat="1" ht="32.1" customHeight="1">
      <c r="A37" s="144" t="s">
        <v>584</v>
      </c>
      <c r="B37" s="197">
        <v>6</v>
      </c>
      <c r="C37" s="292">
        <v>181446</v>
      </c>
      <c r="D37" s="292">
        <v>88212</v>
      </c>
      <c r="E37" s="292">
        <v>78638.3</v>
      </c>
      <c r="F37" s="464" t="s">
        <v>584</v>
      </c>
      <c r="G37" s="292">
        <v>6</v>
      </c>
      <c r="H37" s="292">
        <v>181446</v>
      </c>
      <c r="I37" s="292">
        <v>88212</v>
      </c>
      <c r="J37" s="292">
        <v>0</v>
      </c>
    </row>
    <row r="38" spans="1:10" s="48" customFormat="1">
      <c r="A38" s="401"/>
      <c r="B38" s="401"/>
      <c r="C38" s="401"/>
      <c r="D38" s="401"/>
      <c r="E38" s="401"/>
      <c r="F38" s="401"/>
      <c r="G38" s="401"/>
      <c r="H38" s="401"/>
      <c r="I38" s="401"/>
      <c r="J38" s="401"/>
    </row>
  </sheetData>
  <mergeCells count="5">
    <mergeCell ref="A4:A5"/>
    <mergeCell ref="B4:E4"/>
    <mergeCell ref="F4:F5"/>
    <mergeCell ref="G4:J4"/>
    <mergeCell ref="A2:J3"/>
  </mergeCells>
  <hyperlinks>
    <hyperlink ref="L6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65" orientation="landscape" r:id="rId1"/>
  <headerFooter>
    <oddFooter xml:space="preserve">&amp;L&amp;"Arial,Normal"&amp;9INSTITUTO NACIONAL DE ESTADÍSTICA Y CENSOS (INEC), ESTADÍSTICAS DE TRANSPORTE 2013&amp;"Courier,Normal"&amp;12
&amp;"Arial,Normal"&amp;8* Entidades Portuarias.&amp;"Courier,Normal"&amp;12
</oddFooter>
  </headerFooter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45"/>
  <sheetViews>
    <sheetView showGridLines="0" view="pageBreakPreview" zoomScale="70" zoomScaleNormal="70" zoomScaleSheetLayoutView="70" zoomScalePageLayoutView="70" workbookViewId="0">
      <selection activeCell="C4" sqref="C4:I5"/>
    </sheetView>
  </sheetViews>
  <sheetFormatPr baseColWidth="10" defaultColWidth="9.77734375" defaultRowHeight="15.75"/>
  <cols>
    <col min="1" max="1" width="22" style="1" customWidth="1"/>
    <col min="2" max="2" width="12.6640625" style="1" customWidth="1"/>
    <col min="3" max="3" width="15.109375" style="1" customWidth="1"/>
    <col min="4" max="4" width="16.21875" style="1" customWidth="1"/>
    <col min="5" max="5" width="14.109375" style="1" customWidth="1"/>
    <col min="6" max="6" width="24.88671875" style="1" customWidth="1"/>
    <col min="7" max="7" width="12.6640625" style="1" customWidth="1"/>
    <col min="8" max="9" width="16.21875" style="1" customWidth="1"/>
    <col min="10" max="10" width="14.109375" style="1" customWidth="1"/>
    <col min="11" max="11" width="13.33203125" style="1" customWidth="1"/>
  </cols>
  <sheetData>
    <row r="1" spans="1:13" ht="92.25" customHeight="1"/>
    <row r="2" spans="1:13" ht="32.1" customHeight="1">
      <c r="A2" s="596" t="s">
        <v>603</v>
      </c>
      <c r="B2" s="596"/>
      <c r="C2" s="596"/>
      <c r="D2" s="596"/>
      <c r="E2" s="596"/>
      <c r="F2" s="596"/>
      <c r="G2" s="596"/>
      <c r="H2" s="596"/>
      <c r="I2" s="596"/>
      <c r="J2" s="596"/>
      <c r="K2" s="362"/>
    </row>
    <row r="3" spans="1:13" ht="33.75" customHeight="1" thickBot="1">
      <c r="A3" s="597"/>
      <c r="B3" s="597"/>
      <c r="C3" s="597"/>
      <c r="D3" s="597"/>
      <c r="E3" s="597"/>
      <c r="F3" s="597"/>
      <c r="G3" s="597"/>
      <c r="H3" s="597"/>
      <c r="I3" s="597"/>
      <c r="J3" s="597"/>
      <c r="K3" s="362"/>
    </row>
    <row r="4" spans="1:13" ht="32.25" customHeight="1" thickTop="1" thickBot="1">
      <c r="A4" s="580" t="s">
        <v>286</v>
      </c>
      <c r="B4" s="581" t="s">
        <v>351</v>
      </c>
      <c r="C4" s="581"/>
      <c r="D4" s="581"/>
      <c r="E4" s="581"/>
      <c r="F4" s="581" t="s">
        <v>286</v>
      </c>
      <c r="G4" s="581" t="s">
        <v>352</v>
      </c>
      <c r="H4" s="581"/>
      <c r="I4" s="581"/>
      <c r="J4" s="587"/>
      <c r="K4"/>
    </row>
    <row r="5" spans="1:13" ht="63" customHeight="1" thickTop="1" thickBot="1">
      <c r="A5" s="580"/>
      <c r="B5" s="234" t="s">
        <v>493</v>
      </c>
      <c r="C5" s="234" t="s">
        <v>494</v>
      </c>
      <c r="D5" s="234" t="s">
        <v>495</v>
      </c>
      <c r="E5" s="234" t="s">
        <v>496</v>
      </c>
      <c r="F5" s="581"/>
      <c r="G5" s="234" t="s">
        <v>493</v>
      </c>
      <c r="H5" s="234" t="s">
        <v>494</v>
      </c>
      <c r="I5" s="234" t="s">
        <v>495</v>
      </c>
      <c r="J5" s="235" t="s">
        <v>496</v>
      </c>
      <c r="K5"/>
    </row>
    <row r="6" spans="1:13" s="48" customFormat="1" ht="27" customHeight="1" thickTop="1">
      <c r="A6" s="5"/>
      <c r="B6" s="6"/>
      <c r="C6" s="6"/>
      <c r="D6" s="6"/>
      <c r="E6" s="6"/>
      <c r="F6" s="4"/>
      <c r="G6" s="6"/>
      <c r="H6" s="6"/>
      <c r="I6" s="6"/>
      <c r="J6" s="6"/>
    </row>
    <row r="7" spans="1:13" s="48" customFormat="1" ht="27" customHeight="1">
      <c r="A7" s="187" t="s">
        <v>329</v>
      </c>
      <c r="B7" s="183">
        <f>SUM(B9:B44)</f>
        <v>425</v>
      </c>
      <c r="C7" s="183">
        <f>SUM(C9:C44)</f>
        <v>2845662.9400000004</v>
      </c>
      <c r="D7" s="183">
        <f>SUM(D9:D44)</f>
        <v>7190461.3599999994</v>
      </c>
      <c r="E7" s="184">
        <f>SUM(E9:E44)</f>
        <v>736131</v>
      </c>
      <c r="F7" s="465" t="s">
        <v>329</v>
      </c>
      <c r="G7" s="347">
        <f>SUM(G9:G44)</f>
        <v>425</v>
      </c>
      <c r="H7" s="348">
        <f>SUM(H9:H44)</f>
        <v>2845662.9400000004</v>
      </c>
      <c r="I7" s="347">
        <f>SUM(I9:I44)</f>
        <v>7190461.3599999994</v>
      </c>
      <c r="J7" s="348">
        <f>SUM(J9:J44)</f>
        <v>81459</v>
      </c>
    </row>
    <row r="8" spans="1:13" s="48" customFormat="1" ht="27" customHeight="1">
      <c r="A8" s="141"/>
      <c r="B8" s="189"/>
      <c r="C8" s="189"/>
      <c r="D8" s="189"/>
      <c r="E8" s="190"/>
      <c r="F8" s="469"/>
      <c r="G8" s="195"/>
      <c r="H8" s="142"/>
      <c r="I8" s="196"/>
      <c r="J8" s="142"/>
      <c r="M8" s="64" t="s">
        <v>354</v>
      </c>
    </row>
    <row r="9" spans="1:13" s="48" customFormat="1" ht="36.75" customHeight="1">
      <c r="A9" s="144" t="s">
        <v>574</v>
      </c>
      <c r="B9" s="151">
        <v>1</v>
      </c>
      <c r="C9" s="151">
        <v>5968</v>
      </c>
      <c r="D9" s="151">
        <v>12838</v>
      </c>
      <c r="E9" s="152">
        <v>269</v>
      </c>
      <c r="F9" s="464" t="s">
        <v>574</v>
      </c>
      <c r="G9" s="292">
        <v>1</v>
      </c>
      <c r="H9" s="214">
        <v>5968</v>
      </c>
      <c r="I9" s="292">
        <v>12838</v>
      </c>
      <c r="J9" s="214">
        <v>0</v>
      </c>
    </row>
    <row r="10" spans="1:13" s="48" customFormat="1" ht="27" customHeight="1">
      <c r="A10" s="141" t="s">
        <v>575</v>
      </c>
      <c r="B10" s="149">
        <v>1</v>
      </c>
      <c r="C10" s="149">
        <v>11678</v>
      </c>
      <c r="D10" s="149">
        <v>29168</v>
      </c>
      <c r="E10" s="150">
        <v>6968</v>
      </c>
      <c r="F10" s="463" t="s">
        <v>575</v>
      </c>
      <c r="G10" s="263">
        <v>1</v>
      </c>
      <c r="H10" s="145">
        <v>11678</v>
      </c>
      <c r="I10" s="263">
        <v>29168</v>
      </c>
      <c r="J10" s="145">
        <v>0</v>
      </c>
    </row>
    <row r="11" spans="1:13" s="48" customFormat="1" ht="27" customHeight="1">
      <c r="A11" s="144" t="s">
        <v>290</v>
      </c>
      <c r="B11" s="151">
        <v>23</v>
      </c>
      <c r="C11" s="151">
        <v>418992</v>
      </c>
      <c r="D11" s="151">
        <v>1027489</v>
      </c>
      <c r="E11" s="152">
        <v>30759</v>
      </c>
      <c r="F11" s="464" t="s">
        <v>290</v>
      </c>
      <c r="G11" s="292">
        <v>23</v>
      </c>
      <c r="H11" s="214">
        <v>418992</v>
      </c>
      <c r="I11" s="292">
        <v>1027489</v>
      </c>
      <c r="J11" s="214">
        <v>915</v>
      </c>
    </row>
    <row r="12" spans="1:13" s="48" customFormat="1" ht="27" customHeight="1">
      <c r="A12" s="141" t="s">
        <v>576</v>
      </c>
      <c r="B12" s="149">
        <v>6</v>
      </c>
      <c r="C12" s="149">
        <v>3134</v>
      </c>
      <c r="D12" s="149">
        <v>8370</v>
      </c>
      <c r="E12" s="150">
        <v>0</v>
      </c>
      <c r="F12" s="463" t="s">
        <v>576</v>
      </c>
      <c r="G12" s="263">
        <v>6</v>
      </c>
      <c r="H12" s="145">
        <v>3134</v>
      </c>
      <c r="I12" s="263">
        <v>8370</v>
      </c>
      <c r="J12" s="145">
        <v>0</v>
      </c>
    </row>
    <row r="13" spans="1:13" s="48" customFormat="1" ht="27" customHeight="1">
      <c r="A13" s="144" t="s">
        <v>331</v>
      </c>
      <c r="B13" s="151">
        <v>3</v>
      </c>
      <c r="C13" s="151">
        <v>157450</v>
      </c>
      <c r="D13" s="151">
        <v>246771</v>
      </c>
      <c r="E13" s="152">
        <v>0</v>
      </c>
      <c r="F13" s="464" t="s">
        <v>331</v>
      </c>
      <c r="G13" s="292">
        <v>3</v>
      </c>
      <c r="H13" s="214">
        <v>157450</v>
      </c>
      <c r="I13" s="292">
        <v>246771</v>
      </c>
      <c r="J13" s="214">
        <v>0</v>
      </c>
    </row>
    <row r="14" spans="1:13" s="48" customFormat="1" ht="27" customHeight="1">
      <c r="A14" s="141" t="s">
        <v>294</v>
      </c>
      <c r="B14" s="149">
        <v>4</v>
      </c>
      <c r="C14" s="149">
        <v>14924</v>
      </c>
      <c r="D14" s="149">
        <v>33520</v>
      </c>
      <c r="E14" s="150">
        <v>6513</v>
      </c>
      <c r="F14" s="463" t="s">
        <v>294</v>
      </c>
      <c r="G14" s="263">
        <v>4</v>
      </c>
      <c r="H14" s="145">
        <v>14924</v>
      </c>
      <c r="I14" s="263">
        <v>33520</v>
      </c>
      <c r="J14" s="145">
        <v>1554</v>
      </c>
    </row>
    <row r="15" spans="1:13" s="48" customFormat="1" ht="27" customHeight="1">
      <c r="A15" s="144" t="s">
        <v>295</v>
      </c>
      <c r="B15" s="151">
        <v>66</v>
      </c>
      <c r="C15" s="151">
        <v>21329</v>
      </c>
      <c r="D15" s="151">
        <v>59894.68</v>
      </c>
      <c r="E15" s="152">
        <v>8282</v>
      </c>
      <c r="F15" s="464" t="s">
        <v>295</v>
      </c>
      <c r="G15" s="292">
        <v>66</v>
      </c>
      <c r="H15" s="214">
        <v>21329</v>
      </c>
      <c r="I15" s="292">
        <v>59894.68</v>
      </c>
      <c r="J15" s="214">
        <v>267</v>
      </c>
    </row>
    <row r="16" spans="1:13" s="48" customFormat="1" ht="27" customHeight="1">
      <c r="A16" s="141" t="s">
        <v>549</v>
      </c>
      <c r="B16" s="149">
        <v>2</v>
      </c>
      <c r="C16" s="149">
        <v>13067</v>
      </c>
      <c r="D16" s="149">
        <v>23566</v>
      </c>
      <c r="E16" s="150">
        <v>32777</v>
      </c>
      <c r="F16" s="463" t="s">
        <v>549</v>
      </c>
      <c r="G16" s="263">
        <v>2</v>
      </c>
      <c r="H16" s="145">
        <v>13067</v>
      </c>
      <c r="I16" s="263">
        <v>23566</v>
      </c>
      <c r="J16" s="145">
        <v>0</v>
      </c>
    </row>
    <row r="17" spans="1:10" s="48" customFormat="1" ht="27" customHeight="1">
      <c r="A17" s="144" t="s">
        <v>550</v>
      </c>
      <c r="B17" s="151">
        <v>3</v>
      </c>
      <c r="C17" s="151">
        <v>12539</v>
      </c>
      <c r="D17" s="151">
        <v>24614.2</v>
      </c>
      <c r="E17" s="152">
        <v>23930</v>
      </c>
      <c r="F17" s="464" t="s">
        <v>550</v>
      </c>
      <c r="G17" s="292">
        <v>3</v>
      </c>
      <c r="H17" s="214">
        <v>12539</v>
      </c>
      <c r="I17" s="292">
        <v>24614.2</v>
      </c>
      <c r="J17" s="214">
        <v>0</v>
      </c>
    </row>
    <row r="18" spans="1:10" s="48" customFormat="1" ht="27" customHeight="1">
      <c r="A18" s="141" t="s">
        <v>577</v>
      </c>
      <c r="B18" s="149">
        <v>1</v>
      </c>
      <c r="C18" s="149">
        <v>2314</v>
      </c>
      <c r="D18" s="149">
        <v>5100</v>
      </c>
      <c r="E18" s="150">
        <v>1468</v>
      </c>
      <c r="F18" s="463" t="s">
        <v>577</v>
      </c>
      <c r="G18" s="263">
        <v>1</v>
      </c>
      <c r="H18" s="145">
        <v>2314</v>
      </c>
      <c r="I18" s="263">
        <v>5100</v>
      </c>
      <c r="J18" s="145">
        <v>0</v>
      </c>
    </row>
    <row r="19" spans="1:10" s="48" customFormat="1" ht="27" customHeight="1">
      <c r="A19" s="144" t="s">
        <v>297</v>
      </c>
      <c r="B19" s="151">
        <v>1</v>
      </c>
      <c r="C19" s="151">
        <v>580</v>
      </c>
      <c r="D19" s="151">
        <v>1440</v>
      </c>
      <c r="E19" s="152">
        <v>12</v>
      </c>
      <c r="F19" s="464" t="s">
        <v>297</v>
      </c>
      <c r="G19" s="292">
        <v>1</v>
      </c>
      <c r="H19" s="214">
        <v>580</v>
      </c>
      <c r="I19" s="292">
        <v>1440</v>
      </c>
      <c r="J19" s="214">
        <v>0</v>
      </c>
    </row>
    <row r="20" spans="1:10" s="48" customFormat="1" ht="27" customHeight="1">
      <c r="A20" s="141" t="s">
        <v>334</v>
      </c>
      <c r="B20" s="149">
        <v>5</v>
      </c>
      <c r="C20" s="149">
        <v>1774</v>
      </c>
      <c r="D20" s="149">
        <v>5281.9</v>
      </c>
      <c r="E20" s="150">
        <v>860</v>
      </c>
      <c r="F20" s="463" t="s">
        <v>334</v>
      </c>
      <c r="G20" s="263">
        <v>5</v>
      </c>
      <c r="H20" s="145">
        <v>1774</v>
      </c>
      <c r="I20" s="263">
        <v>5281.9</v>
      </c>
      <c r="J20" s="145">
        <v>0</v>
      </c>
    </row>
    <row r="21" spans="1:10" s="48" customFormat="1" ht="27" customHeight="1">
      <c r="A21" s="144" t="s">
        <v>552</v>
      </c>
      <c r="B21" s="151">
        <v>6</v>
      </c>
      <c r="C21" s="151">
        <v>7879</v>
      </c>
      <c r="D21" s="151">
        <v>24399</v>
      </c>
      <c r="E21" s="152">
        <v>9423</v>
      </c>
      <c r="F21" s="464" t="s">
        <v>552</v>
      </c>
      <c r="G21" s="292">
        <v>6</v>
      </c>
      <c r="H21" s="214">
        <v>7879</v>
      </c>
      <c r="I21" s="292">
        <v>24399</v>
      </c>
      <c r="J21" s="214">
        <v>0</v>
      </c>
    </row>
    <row r="22" spans="1:10" s="48" customFormat="1" ht="27" customHeight="1">
      <c r="A22" s="141" t="s">
        <v>300</v>
      </c>
      <c r="B22" s="149">
        <v>1</v>
      </c>
      <c r="C22" s="149">
        <v>3427</v>
      </c>
      <c r="D22" s="149">
        <v>10944</v>
      </c>
      <c r="E22" s="150">
        <v>0</v>
      </c>
      <c r="F22" s="463" t="s">
        <v>300</v>
      </c>
      <c r="G22" s="263">
        <v>1</v>
      </c>
      <c r="H22" s="145">
        <v>3427</v>
      </c>
      <c r="I22" s="263">
        <v>10944</v>
      </c>
      <c r="J22" s="145">
        <v>0</v>
      </c>
    </row>
    <row r="23" spans="1:10" s="48" customFormat="1" ht="27" customHeight="1">
      <c r="A23" s="144" t="s">
        <v>335</v>
      </c>
      <c r="B23" s="151">
        <v>1</v>
      </c>
      <c r="C23" s="151">
        <v>14117</v>
      </c>
      <c r="D23" s="151">
        <v>47057</v>
      </c>
      <c r="E23" s="152">
        <v>862</v>
      </c>
      <c r="F23" s="464" t="s">
        <v>335</v>
      </c>
      <c r="G23" s="292">
        <v>1</v>
      </c>
      <c r="H23" s="214">
        <v>14117</v>
      </c>
      <c r="I23" s="292">
        <v>47057</v>
      </c>
      <c r="J23" s="214">
        <v>0</v>
      </c>
    </row>
    <row r="24" spans="1:10" s="48" customFormat="1" ht="27" customHeight="1">
      <c r="A24" s="141" t="s">
        <v>301</v>
      </c>
      <c r="B24" s="149">
        <v>14</v>
      </c>
      <c r="C24" s="149">
        <v>192390</v>
      </c>
      <c r="D24" s="149">
        <v>616855</v>
      </c>
      <c r="E24" s="150">
        <v>6660</v>
      </c>
      <c r="F24" s="463" t="s">
        <v>301</v>
      </c>
      <c r="G24" s="263">
        <v>14</v>
      </c>
      <c r="H24" s="145">
        <v>192390</v>
      </c>
      <c r="I24" s="263">
        <v>616855</v>
      </c>
      <c r="J24" s="145">
        <v>0</v>
      </c>
    </row>
    <row r="25" spans="1:10" s="48" customFormat="1" ht="27" customHeight="1">
      <c r="A25" s="144" t="s">
        <v>252</v>
      </c>
      <c r="B25" s="151">
        <v>7</v>
      </c>
      <c r="C25" s="151">
        <v>4513</v>
      </c>
      <c r="D25" s="151">
        <v>14880</v>
      </c>
      <c r="E25" s="152">
        <v>6271</v>
      </c>
      <c r="F25" s="464" t="s">
        <v>252</v>
      </c>
      <c r="G25" s="292">
        <v>7</v>
      </c>
      <c r="H25" s="214">
        <v>4513</v>
      </c>
      <c r="I25" s="292">
        <v>14880</v>
      </c>
      <c r="J25" s="214">
        <v>0</v>
      </c>
    </row>
    <row r="26" spans="1:10" s="48" customFormat="1" ht="27" customHeight="1">
      <c r="A26" s="141" t="s">
        <v>556</v>
      </c>
      <c r="B26" s="149">
        <v>1</v>
      </c>
      <c r="C26" s="149">
        <v>437</v>
      </c>
      <c r="D26" s="149">
        <v>1457.02</v>
      </c>
      <c r="E26" s="150">
        <v>901</v>
      </c>
      <c r="F26" s="463" t="s">
        <v>556</v>
      </c>
      <c r="G26" s="263">
        <v>1</v>
      </c>
      <c r="H26" s="145">
        <v>437</v>
      </c>
      <c r="I26" s="263">
        <v>1457.02</v>
      </c>
      <c r="J26" s="145">
        <v>0</v>
      </c>
    </row>
    <row r="27" spans="1:10" s="48" customFormat="1" ht="27" customHeight="1">
      <c r="A27" s="144" t="s">
        <v>304</v>
      </c>
      <c r="B27" s="151">
        <v>10</v>
      </c>
      <c r="C27" s="151">
        <v>111414</v>
      </c>
      <c r="D27" s="151">
        <v>240265</v>
      </c>
      <c r="E27" s="152">
        <v>42266</v>
      </c>
      <c r="F27" s="464" t="s">
        <v>304</v>
      </c>
      <c r="G27" s="292">
        <v>10</v>
      </c>
      <c r="H27" s="214">
        <v>111414</v>
      </c>
      <c r="I27" s="292">
        <v>240265</v>
      </c>
      <c r="J27" s="214">
        <v>3455</v>
      </c>
    </row>
    <row r="28" spans="1:10" s="48" customFormat="1" ht="27" customHeight="1">
      <c r="A28" s="141" t="s">
        <v>343</v>
      </c>
      <c r="B28" s="149">
        <v>5</v>
      </c>
      <c r="C28" s="149">
        <v>79176</v>
      </c>
      <c r="D28" s="149">
        <v>248593</v>
      </c>
      <c r="E28" s="150">
        <v>5493</v>
      </c>
      <c r="F28" s="463" t="s">
        <v>343</v>
      </c>
      <c r="G28" s="263">
        <v>5</v>
      </c>
      <c r="H28" s="145">
        <v>79176</v>
      </c>
      <c r="I28" s="263">
        <v>248593</v>
      </c>
      <c r="J28" s="145">
        <v>1132</v>
      </c>
    </row>
    <row r="29" spans="1:10" s="48" customFormat="1" ht="27" customHeight="1">
      <c r="A29" s="144" t="s">
        <v>558</v>
      </c>
      <c r="B29" s="151">
        <v>18</v>
      </c>
      <c r="C29" s="151">
        <v>222705</v>
      </c>
      <c r="D29" s="151">
        <v>565576</v>
      </c>
      <c r="E29" s="152">
        <v>37677</v>
      </c>
      <c r="F29" s="464" t="s">
        <v>558</v>
      </c>
      <c r="G29" s="292">
        <v>18</v>
      </c>
      <c r="H29" s="214">
        <v>222705</v>
      </c>
      <c r="I29" s="292">
        <v>565576</v>
      </c>
      <c r="J29" s="214">
        <v>17914</v>
      </c>
    </row>
    <row r="30" spans="1:10" s="48" customFormat="1" ht="27" customHeight="1">
      <c r="A30" s="141" t="s">
        <v>579</v>
      </c>
      <c r="B30" s="149">
        <v>3</v>
      </c>
      <c r="C30" s="149">
        <v>19463</v>
      </c>
      <c r="D30" s="149">
        <v>60029</v>
      </c>
      <c r="E30" s="150">
        <v>244</v>
      </c>
      <c r="F30" s="463" t="s">
        <v>579</v>
      </c>
      <c r="G30" s="263">
        <v>3</v>
      </c>
      <c r="H30" s="145">
        <v>19463</v>
      </c>
      <c r="I30" s="263">
        <v>60029</v>
      </c>
      <c r="J30" s="145">
        <v>0</v>
      </c>
    </row>
    <row r="31" spans="1:10" s="48" customFormat="1" ht="27" customHeight="1">
      <c r="A31" s="144" t="s">
        <v>345</v>
      </c>
      <c r="B31" s="151">
        <v>1</v>
      </c>
      <c r="C31" s="151">
        <v>2474</v>
      </c>
      <c r="D31" s="151">
        <v>4574</v>
      </c>
      <c r="E31" s="152">
        <v>4019</v>
      </c>
      <c r="F31" s="464" t="s">
        <v>345</v>
      </c>
      <c r="G31" s="292">
        <v>1</v>
      </c>
      <c r="H31" s="214">
        <v>2474</v>
      </c>
      <c r="I31" s="292">
        <v>4574</v>
      </c>
      <c r="J31" s="214">
        <v>0</v>
      </c>
    </row>
    <row r="32" spans="1:10" s="48" customFormat="1" ht="27" customHeight="1">
      <c r="A32" s="141" t="s">
        <v>565</v>
      </c>
      <c r="B32" s="149">
        <v>9</v>
      </c>
      <c r="C32" s="149">
        <v>136129</v>
      </c>
      <c r="D32" s="149">
        <v>332156</v>
      </c>
      <c r="E32" s="150">
        <v>80846</v>
      </c>
      <c r="F32" s="463" t="s">
        <v>565</v>
      </c>
      <c r="G32" s="263">
        <v>9</v>
      </c>
      <c r="H32" s="145">
        <v>136129</v>
      </c>
      <c r="I32" s="263">
        <v>332156</v>
      </c>
      <c r="J32" s="145">
        <v>737</v>
      </c>
    </row>
    <row r="33" spans="1:10" s="48" customFormat="1" ht="27" customHeight="1">
      <c r="A33" s="144" t="s">
        <v>309</v>
      </c>
      <c r="B33" s="151">
        <v>4</v>
      </c>
      <c r="C33" s="151">
        <v>11425</v>
      </c>
      <c r="D33" s="151">
        <v>20002</v>
      </c>
      <c r="E33" s="152">
        <v>9185</v>
      </c>
      <c r="F33" s="464" t="s">
        <v>309</v>
      </c>
      <c r="G33" s="292">
        <v>4</v>
      </c>
      <c r="H33" s="214">
        <v>11425</v>
      </c>
      <c r="I33" s="292">
        <v>20002</v>
      </c>
      <c r="J33" s="214">
        <v>0</v>
      </c>
    </row>
    <row r="34" spans="1:10" s="48" customFormat="1" ht="27" customHeight="1">
      <c r="A34" s="141" t="s">
        <v>338</v>
      </c>
      <c r="B34" s="149">
        <v>11</v>
      </c>
      <c r="C34" s="149">
        <v>142272</v>
      </c>
      <c r="D34" s="149">
        <v>347200</v>
      </c>
      <c r="E34" s="150">
        <v>522</v>
      </c>
      <c r="F34" s="463" t="s">
        <v>338</v>
      </c>
      <c r="G34" s="263">
        <v>11</v>
      </c>
      <c r="H34" s="145">
        <v>142272</v>
      </c>
      <c r="I34" s="263">
        <v>347200</v>
      </c>
      <c r="J34" s="145">
        <v>3186</v>
      </c>
    </row>
    <row r="35" spans="1:10" s="48" customFormat="1" ht="27" customHeight="1">
      <c r="A35" s="144" t="s">
        <v>346</v>
      </c>
      <c r="B35" s="151">
        <v>22</v>
      </c>
      <c r="C35" s="151">
        <v>9961.81</v>
      </c>
      <c r="D35" s="151">
        <v>31582.499999999996</v>
      </c>
      <c r="E35" s="152">
        <v>6665</v>
      </c>
      <c r="F35" s="464" t="s">
        <v>346</v>
      </c>
      <c r="G35" s="292">
        <v>22</v>
      </c>
      <c r="H35" s="214">
        <v>9961.81</v>
      </c>
      <c r="I35" s="292">
        <v>31582.499999999996</v>
      </c>
      <c r="J35" s="214">
        <v>0</v>
      </c>
    </row>
    <row r="36" spans="1:10" s="48" customFormat="1" ht="27" customHeight="1">
      <c r="A36" s="141" t="s">
        <v>310</v>
      </c>
      <c r="B36" s="149">
        <v>1</v>
      </c>
      <c r="C36" s="149">
        <v>19458</v>
      </c>
      <c r="D36" s="149">
        <v>32297</v>
      </c>
      <c r="E36" s="150">
        <v>12101</v>
      </c>
      <c r="F36" s="463" t="s">
        <v>310</v>
      </c>
      <c r="G36" s="263">
        <v>1</v>
      </c>
      <c r="H36" s="145">
        <v>19458</v>
      </c>
      <c r="I36" s="263">
        <v>32297</v>
      </c>
      <c r="J36" s="145">
        <v>0</v>
      </c>
    </row>
    <row r="37" spans="1:10" s="48" customFormat="1" ht="27" customHeight="1">
      <c r="A37" s="144" t="s">
        <v>326</v>
      </c>
      <c r="B37" s="151">
        <v>126</v>
      </c>
      <c r="C37" s="151">
        <v>986657.91</v>
      </c>
      <c r="D37" s="151">
        <v>2605336.4699999997</v>
      </c>
      <c r="E37" s="152">
        <v>297816</v>
      </c>
      <c r="F37" s="464" t="s">
        <v>326</v>
      </c>
      <c r="G37" s="292">
        <v>126</v>
      </c>
      <c r="H37" s="214">
        <v>986657.91</v>
      </c>
      <c r="I37" s="292">
        <v>2605336.4699999997</v>
      </c>
      <c r="J37" s="214">
        <v>21372</v>
      </c>
    </row>
    <row r="38" spans="1:10" s="48" customFormat="1" ht="27" customHeight="1">
      <c r="A38" s="141" t="s">
        <v>567</v>
      </c>
      <c r="B38" s="149">
        <v>20</v>
      </c>
      <c r="C38" s="149">
        <v>1407.1599999999999</v>
      </c>
      <c r="D38" s="149">
        <v>6688.12</v>
      </c>
      <c r="E38" s="150">
        <v>1014</v>
      </c>
      <c r="F38" s="463" t="s">
        <v>567</v>
      </c>
      <c r="G38" s="263">
        <v>20</v>
      </c>
      <c r="H38" s="145">
        <v>1407.1599999999999</v>
      </c>
      <c r="I38" s="263">
        <v>6688.12</v>
      </c>
      <c r="J38" s="145">
        <v>0</v>
      </c>
    </row>
    <row r="39" spans="1:10" s="48" customFormat="1" ht="27" customHeight="1">
      <c r="A39" s="144" t="s">
        <v>581</v>
      </c>
      <c r="B39" s="151">
        <v>2</v>
      </c>
      <c r="C39" s="151">
        <v>10544</v>
      </c>
      <c r="D39" s="151">
        <v>23760</v>
      </c>
      <c r="E39" s="152">
        <v>2852</v>
      </c>
      <c r="F39" s="464" t="s">
        <v>581</v>
      </c>
      <c r="G39" s="292">
        <v>2</v>
      </c>
      <c r="H39" s="214">
        <v>10544</v>
      </c>
      <c r="I39" s="292">
        <v>23760</v>
      </c>
      <c r="J39" s="214">
        <v>14484</v>
      </c>
    </row>
    <row r="40" spans="1:10" s="48" customFormat="1" ht="27" customHeight="1">
      <c r="A40" s="141" t="s">
        <v>312</v>
      </c>
      <c r="B40" s="149">
        <v>13</v>
      </c>
      <c r="C40" s="149">
        <v>143083</v>
      </c>
      <c r="D40" s="149">
        <v>325595</v>
      </c>
      <c r="E40" s="150">
        <v>57606</v>
      </c>
      <c r="F40" s="463" t="s">
        <v>312</v>
      </c>
      <c r="G40" s="263">
        <v>13</v>
      </c>
      <c r="H40" s="145">
        <v>143083</v>
      </c>
      <c r="I40" s="263">
        <v>325595</v>
      </c>
      <c r="J40" s="145">
        <v>14959</v>
      </c>
    </row>
    <row r="41" spans="1:10" s="48" customFormat="1" ht="27" customHeight="1">
      <c r="A41" s="144" t="s">
        <v>582</v>
      </c>
      <c r="B41" s="151">
        <v>1</v>
      </c>
      <c r="C41" s="151">
        <v>28512</v>
      </c>
      <c r="D41" s="151">
        <v>67378</v>
      </c>
      <c r="E41" s="152">
        <v>2420</v>
      </c>
      <c r="F41" s="464" t="s">
        <v>582</v>
      </c>
      <c r="G41" s="292">
        <v>1</v>
      </c>
      <c r="H41" s="214">
        <v>28512</v>
      </c>
      <c r="I41" s="292">
        <v>67378</v>
      </c>
      <c r="J41" s="214">
        <v>0</v>
      </c>
    </row>
    <row r="42" spans="1:10" s="48" customFormat="1" ht="27" customHeight="1">
      <c r="A42" s="141" t="s">
        <v>571</v>
      </c>
      <c r="B42" s="149">
        <v>1</v>
      </c>
      <c r="C42" s="149">
        <v>19580</v>
      </c>
      <c r="D42" s="149">
        <v>34402</v>
      </c>
      <c r="E42" s="150">
        <v>12750</v>
      </c>
      <c r="F42" s="463" t="s">
        <v>571</v>
      </c>
      <c r="G42" s="263">
        <v>1</v>
      </c>
      <c r="H42" s="145">
        <v>19580</v>
      </c>
      <c r="I42" s="263">
        <v>34402</v>
      </c>
      <c r="J42" s="145">
        <v>0</v>
      </c>
    </row>
    <row r="43" spans="1:10" s="48" customFormat="1" ht="27" customHeight="1">
      <c r="A43" s="144" t="s">
        <v>314</v>
      </c>
      <c r="B43" s="151">
        <v>8</v>
      </c>
      <c r="C43" s="151">
        <v>7769</v>
      </c>
      <c r="D43" s="151">
        <v>19565</v>
      </c>
      <c r="E43" s="152">
        <v>10995</v>
      </c>
      <c r="F43" s="464" t="s">
        <v>314</v>
      </c>
      <c r="G43" s="292">
        <v>8</v>
      </c>
      <c r="H43" s="214">
        <v>7769</v>
      </c>
      <c r="I43" s="292">
        <v>19565</v>
      </c>
      <c r="J43" s="214">
        <v>1484</v>
      </c>
    </row>
    <row r="44" spans="1:10" s="48" customFormat="1" ht="27" customHeight="1">
      <c r="A44" s="141" t="s">
        <v>347</v>
      </c>
      <c r="B44" s="149">
        <v>24</v>
      </c>
      <c r="C44" s="149">
        <v>7120.06</v>
      </c>
      <c r="D44" s="149">
        <v>31817.47</v>
      </c>
      <c r="E44" s="150">
        <v>15705</v>
      </c>
      <c r="F44" s="463" t="s">
        <v>347</v>
      </c>
      <c r="G44" s="263">
        <v>24</v>
      </c>
      <c r="H44" s="145">
        <v>7120.06</v>
      </c>
      <c r="I44" s="263">
        <v>31817.47</v>
      </c>
      <c r="J44" s="145">
        <v>0</v>
      </c>
    </row>
    <row r="45" spans="1:10" s="48" customFormat="1" ht="15">
      <c r="A45" s="397"/>
      <c r="B45" s="397"/>
      <c r="C45" s="397"/>
      <c r="D45" s="397"/>
      <c r="E45" s="397"/>
      <c r="F45" s="397"/>
      <c r="G45" s="397"/>
      <c r="H45" s="397"/>
      <c r="I45" s="397"/>
      <c r="J45" s="397"/>
    </row>
  </sheetData>
  <mergeCells count="5">
    <mergeCell ref="A4:A5"/>
    <mergeCell ref="B4:E4"/>
    <mergeCell ref="F4:F5"/>
    <mergeCell ref="G4:J4"/>
    <mergeCell ref="A2:J3"/>
  </mergeCells>
  <hyperlinks>
    <hyperlink ref="M8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60" orientation="landscape" r:id="rId1"/>
  <headerFooter>
    <oddFooter xml:space="preserve">&amp;L&amp;"Arial,Normal"&amp;9INSTITUTO NACIONAL DE ESTADÍSTICA Y CENSOS (INEC), ESTADÍSTICAS DE TRANSPORTE 2013&amp;"Courier,Normal"&amp;12
&amp;"Arial,Normal"&amp;8* Entidades Portuarias.&amp;"Courier,Normal"&amp;12
</oddFooter>
  </headerFooter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1"/>
  <sheetViews>
    <sheetView showGridLines="0" view="pageBreakPreview" zoomScale="70" zoomScaleNormal="85" zoomScaleSheetLayoutView="70" zoomScalePageLayoutView="85" workbookViewId="0">
      <selection activeCell="C4" sqref="C4:I5"/>
    </sheetView>
  </sheetViews>
  <sheetFormatPr baseColWidth="10" defaultColWidth="9.77734375" defaultRowHeight="15.75"/>
  <cols>
    <col min="1" max="1" width="19.77734375" style="1" customWidth="1"/>
    <col min="2" max="2" width="10.33203125" style="1" customWidth="1"/>
    <col min="3" max="3" width="15.109375" style="1" customWidth="1"/>
    <col min="4" max="5" width="15.44140625" style="1" customWidth="1"/>
    <col min="6" max="6" width="19.77734375" style="1" customWidth="1"/>
    <col min="7" max="7" width="10.33203125" style="1" customWidth="1"/>
    <col min="8" max="9" width="15.109375" style="1" customWidth="1"/>
    <col min="10" max="10" width="15.77734375" style="1" customWidth="1"/>
    <col min="11" max="11" width="13.77734375" style="1" customWidth="1"/>
  </cols>
  <sheetData>
    <row r="1" spans="1:13" ht="92.25" customHeight="1"/>
    <row r="2" spans="1:13" ht="32.1" customHeight="1">
      <c r="A2" s="596" t="s">
        <v>604</v>
      </c>
      <c r="B2" s="596"/>
      <c r="C2" s="596"/>
      <c r="D2" s="596"/>
      <c r="E2" s="596"/>
      <c r="F2" s="596"/>
      <c r="G2" s="596"/>
      <c r="H2" s="596"/>
      <c r="I2" s="596"/>
      <c r="J2" s="596"/>
      <c r="K2" s="596"/>
    </row>
    <row r="3" spans="1:13" ht="32.1" customHeight="1" thickBot="1">
      <c r="A3" s="596"/>
      <c r="B3" s="596"/>
      <c r="C3" s="596"/>
      <c r="D3" s="596"/>
      <c r="E3" s="596"/>
      <c r="F3" s="596"/>
      <c r="G3" s="596"/>
      <c r="H3" s="596"/>
      <c r="I3" s="596"/>
      <c r="J3" s="596"/>
      <c r="K3" s="596"/>
    </row>
    <row r="4" spans="1:13" ht="32.25" customHeight="1" thickTop="1" thickBot="1">
      <c r="A4" s="580" t="s">
        <v>286</v>
      </c>
      <c r="B4" s="581" t="s">
        <v>351</v>
      </c>
      <c r="C4" s="581"/>
      <c r="D4" s="581"/>
      <c r="E4" s="581"/>
      <c r="F4" s="581" t="s">
        <v>286</v>
      </c>
      <c r="G4" s="581" t="s">
        <v>352</v>
      </c>
      <c r="H4" s="581"/>
      <c r="I4" s="581"/>
      <c r="J4" s="587"/>
      <c r="K4"/>
    </row>
    <row r="5" spans="1:13" ht="63" customHeight="1" thickTop="1" thickBot="1">
      <c r="A5" s="580"/>
      <c r="B5" s="234" t="s">
        <v>493</v>
      </c>
      <c r="C5" s="234" t="s">
        <v>494</v>
      </c>
      <c r="D5" s="234" t="s">
        <v>495</v>
      </c>
      <c r="E5" s="234" t="s">
        <v>496</v>
      </c>
      <c r="F5" s="581"/>
      <c r="G5" s="234" t="s">
        <v>493</v>
      </c>
      <c r="H5" s="234" t="s">
        <v>494</v>
      </c>
      <c r="I5" s="234" t="s">
        <v>495</v>
      </c>
      <c r="J5" s="235" t="s">
        <v>496</v>
      </c>
      <c r="K5"/>
    </row>
    <row r="6" spans="1:13" ht="30" customHeight="1" thickTop="1">
      <c r="A6" s="5"/>
      <c r="B6" s="6"/>
      <c r="C6" s="6"/>
      <c r="D6" s="6"/>
      <c r="E6" s="6"/>
      <c r="F6" s="4"/>
      <c r="G6" s="6"/>
      <c r="H6" s="6"/>
      <c r="I6" s="6"/>
      <c r="J6" s="6"/>
      <c r="K6"/>
    </row>
    <row r="7" spans="1:13" ht="30" customHeight="1">
      <c r="A7" s="187" t="s">
        <v>329</v>
      </c>
      <c r="B7" s="183">
        <f>SUM(B9:B30)</f>
        <v>355</v>
      </c>
      <c r="C7" s="183">
        <f>SUM(C9:C30)</f>
        <v>3641394.2800000003</v>
      </c>
      <c r="D7" s="183">
        <f>SUM(D9:D30)</f>
        <v>1725208.4</v>
      </c>
      <c r="E7" s="184">
        <f>SUM(E9:E30)</f>
        <v>89317</v>
      </c>
      <c r="F7" s="465" t="s">
        <v>329</v>
      </c>
      <c r="G7" s="347">
        <f>SUM(G9:G30)</f>
        <v>355</v>
      </c>
      <c r="H7" s="348">
        <f>SUM(H9:H30)</f>
        <v>3641394.2800000003</v>
      </c>
      <c r="I7" s="347">
        <f>SUM(I9:I30)</f>
        <v>1725208.4</v>
      </c>
      <c r="J7" s="348">
        <f>SUM(J9:J30)</f>
        <v>1621555</v>
      </c>
      <c r="K7"/>
    </row>
    <row r="8" spans="1:13" ht="30" customHeight="1">
      <c r="A8" s="141"/>
      <c r="B8" s="149"/>
      <c r="C8" s="149"/>
      <c r="D8" s="149"/>
      <c r="E8" s="150"/>
      <c r="F8" s="466"/>
      <c r="G8" s="263"/>
      <c r="H8" s="145"/>
      <c r="I8" s="263"/>
      <c r="J8" s="145"/>
      <c r="K8"/>
    </row>
    <row r="9" spans="1:13" ht="30" customHeight="1">
      <c r="A9" s="144" t="s">
        <v>288</v>
      </c>
      <c r="B9" s="152">
        <v>2</v>
      </c>
      <c r="C9" s="152">
        <v>22834</v>
      </c>
      <c r="D9" s="152">
        <v>11932</v>
      </c>
      <c r="E9" s="152">
        <v>6656</v>
      </c>
      <c r="F9" s="464" t="s">
        <v>288</v>
      </c>
      <c r="G9" s="292">
        <v>2</v>
      </c>
      <c r="H9" s="214">
        <v>22834</v>
      </c>
      <c r="I9" s="292">
        <v>11932</v>
      </c>
      <c r="J9" s="214">
        <v>15064</v>
      </c>
      <c r="K9"/>
      <c r="M9" s="64" t="s">
        <v>354</v>
      </c>
    </row>
    <row r="10" spans="1:13" ht="35.25" customHeight="1">
      <c r="A10" s="141" t="s">
        <v>547</v>
      </c>
      <c r="B10" s="150">
        <v>7</v>
      </c>
      <c r="C10" s="150">
        <v>61718</v>
      </c>
      <c r="D10" s="150">
        <v>39851</v>
      </c>
      <c r="E10" s="150">
        <v>4494</v>
      </c>
      <c r="F10" s="463" t="s">
        <v>547</v>
      </c>
      <c r="G10" s="263">
        <v>7</v>
      </c>
      <c r="H10" s="145">
        <v>61718</v>
      </c>
      <c r="I10" s="263">
        <v>39851</v>
      </c>
      <c r="J10" s="145">
        <v>24305</v>
      </c>
      <c r="K10"/>
    </row>
    <row r="11" spans="1:13" ht="30" customHeight="1">
      <c r="A11" s="144" t="s">
        <v>290</v>
      </c>
      <c r="B11" s="152">
        <v>32</v>
      </c>
      <c r="C11" s="152">
        <v>377947</v>
      </c>
      <c r="D11" s="152">
        <v>185493</v>
      </c>
      <c r="E11" s="152">
        <v>13856</v>
      </c>
      <c r="F11" s="464" t="s">
        <v>290</v>
      </c>
      <c r="G11" s="292">
        <v>32</v>
      </c>
      <c r="H11" s="214">
        <v>377947</v>
      </c>
      <c r="I11" s="292">
        <v>185493</v>
      </c>
      <c r="J11" s="214">
        <v>146718</v>
      </c>
      <c r="K11"/>
    </row>
    <row r="12" spans="1:13" ht="30" customHeight="1">
      <c r="A12" s="141" t="s">
        <v>332</v>
      </c>
      <c r="B12" s="150">
        <v>6</v>
      </c>
      <c r="C12" s="150">
        <v>60200</v>
      </c>
      <c r="D12" s="150">
        <v>25384</v>
      </c>
      <c r="E12" s="150">
        <v>0</v>
      </c>
      <c r="F12" s="463" t="s">
        <v>332</v>
      </c>
      <c r="G12" s="263">
        <v>6</v>
      </c>
      <c r="H12" s="145">
        <v>60200</v>
      </c>
      <c r="I12" s="263">
        <v>25384</v>
      </c>
      <c r="J12" s="145">
        <v>27277</v>
      </c>
      <c r="K12"/>
    </row>
    <row r="13" spans="1:13" ht="30" customHeight="1">
      <c r="A13" s="144" t="s">
        <v>331</v>
      </c>
      <c r="B13" s="152">
        <v>1</v>
      </c>
      <c r="C13" s="152">
        <v>8665</v>
      </c>
      <c r="D13" s="152">
        <v>5170</v>
      </c>
      <c r="E13" s="152">
        <v>0</v>
      </c>
      <c r="F13" s="464" t="s">
        <v>331</v>
      </c>
      <c r="G13" s="292">
        <v>1</v>
      </c>
      <c r="H13" s="214">
        <v>8665</v>
      </c>
      <c r="I13" s="292">
        <v>5170</v>
      </c>
      <c r="J13" s="214">
        <v>6136</v>
      </c>
      <c r="K13"/>
    </row>
    <row r="14" spans="1:13" ht="30" customHeight="1">
      <c r="A14" s="141" t="s">
        <v>294</v>
      </c>
      <c r="B14" s="150">
        <v>2</v>
      </c>
      <c r="C14" s="150">
        <v>19498</v>
      </c>
      <c r="D14" s="150">
        <v>11682</v>
      </c>
      <c r="E14" s="150">
        <v>3</v>
      </c>
      <c r="F14" s="463" t="s">
        <v>294</v>
      </c>
      <c r="G14" s="263">
        <v>2</v>
      </c>
      <c r="H14" s="145">
        <v>19498</v>
      </c>
      <c r="I14" s="263">
        <v>11682</v>
      </c>
      <c r="J14" s="145">
        <v>9418</v>
      </c>
      <c r="K14"/>
    </row>
    <row r="15" spans="1:13" ht="30" customHeight="1">
      <c r="A15" s="144" t="s">
        <v>348</v>
      </c>
      <c r="B15" s="152">
        <v>2</v>
      </c>
      <c r="C15" s="152">
        <v>18318</v>
      </c>
      <c r="D15" s="152">
        <v>9885</v>
      </c>
      <c r="E15" s="152">
        <v>0</v>
      </c>
      <c r="F15" s="464" t="s">
        <v>348</v>
      </c>
      <c r="G15" s="292">
        <v>2</v>
      </c>
      <c r="H15" s="214">
        <v>18318</v>
      </c>
      <c r="I15" s="292">
        <v>9885</v>
      </c>
      <c r="J15" s="214">
        <v>9603</v>
      </c>
      <c r="K15"/>
    </row>
    <row r="16" spans="1:13" ht="30" customHeight="1">
      <c r="A16" s="141" t="s">
        <v>550</v>
      </c>
      <c r="B16" s="150">
        <v>7</v>
      </c>
      <c r="C16" s="150">
        <v>80101</v>
      </c>
      <c r="D16" s="150">
        <v>44352</v>
      </c>
      <c r="E16" s="150">
        <v>166</v>
      </c>
      <c r="F16" s="463" t="s">
        <v>550</v>
      </c>
      <c r="G16" s="263">
        <v>7</v>
      </c>
      <c r="H16" s="145">
        <v>80101</v>
      </c>
      <c r="I16" s="263">
        <v>44352</v>
      </c>
      <c r="J16" s="145">
        <v>31534</v>
      </c>
      <c r="K16"/>
    </row>
    <row r="17" spans="1:11" ht="30" customHeight="1">
      <c r="A17" s="144" t="s">
        <v>297</v>
      </c>
      <c r="B17" s="152">
        <v>4</v>
      </c>
      <c r="C17" s="152">
        <v>39150</v>
      </c>
      <c r="D17" s="152">
        <v>20427</v>
      </c>
      <c r="E17" s="152">
        <v>0</v>
      </c>
      <c r="F17" s="464" t="s">
        <v>297</v>
      </c>
      <c r="G17" s="292">
        <v>4</v>
      </c>
      <c r="H17" s="214">
        <v>39150</v>
      </c>
      <c r="I17" s="292">
        <v>20427</v>
      </c>
      <c r="J17" s="214">
        <v>19623</v>
      </c>
      <c r="K17"/>
    </row>
    <row r="18" spans="1:11" ht="30" customHeight="1">
      <c r="A18" s="141" t="s">
        <v>298</v>
      </c>
      <c r="B18" s="150">
        <v>3</v>
      </c>
      <c r="C18" s="150">
        <v>9937.2800000000007</v>
      </c>
      <c r="D18" s="150">
        <v>0</v>
      </c>
      <c r="E18" s="150">
        <v>340</v>
      </c>
      <c r="F18" s="463" t="s">
        <v>298</v>
      </c>
      <c r="G18" s="263">
        <v>3</v>
      </c>
      <c r="H18" s="145">
        <v>9937.2800000000007</v>
      </c>
      <c r="I18" s="263">
        <v>0</v>
      </c>
      <c r="J18" s="145">
        <v>450</v>
      </c>
      <c r="K18"/>
    </row>
    <row r="19" spans="1:11" ht="30" customHeight="1">
      <c r="A19" s="144" t="s">
        <v>556</v>
      </c>
      <c r="B19" s="152">
        <v>6</v>
      </c>
      <c r="C19" s="152">
        <v>4104</v>
      </c>
      <c r="D19" s="152">
        <v>1231.4000000000001</v>
      </c>
      <c r="E19" s="152">
        <v>0</v>
      </c>
      <c r="F19" s="464" t="s">
        <v>556</v>
      </c>
      <c r="G19" s="292">
        <v>6</v>
      </c>
      <c r="H19" s="214">
        <v>4104</v>
      </c>
      <c r="I19" s="292">
        <v>1231.4000000000001</v>
      </c>
      <c r="J19" s="214">
        <v>0</v>
      </c>
      <c r="K19"/>
    </row>
    <row r="20" spans="1:11" ht="30" customHeight="1">
      <c r="A20" s="141" t="s">
        <v>343</v>
      </c>
      <c r="B20" s="150">
        <v>7</v>
      </c>
      <c r="C20" s="150">
        <v>86867</v>
      </c>
      <c r="D20" s="150">
        <v>52207</v>
      </c>
      <c r="E20" s="150">
        <v>0</v>
      </c>
      <c r="F20" s="463" t="s">
        <v>343</v>
      </c>
      <c r="G20" s="263">
        <v>7</v>
      </c>
      <c r="H20" s="145">
        <v>86867</v>
      </c>
      <c r="I20" s="263">
        <v>52207</v>
      </c>
      <c r="J20" s="145">
        <v>43766</v>
      </c>
      <c r="K20"/>
    </row>
    <row r="21" spans="1:11" ht="30" customHeight="1">
      <c r="A21" s="144" t="s">
        <v>558</v>
      </c>
      <c r="B21" s="152">
        <v>16</v>
      </c>
      <c r="C21" s="152">
        <v>184382</v>
      </c>
      <c r="D21" s="152">
        <v>104117</v>
      </c>
      <c r="E21" s="152">
        <v>110</v>
      </c>
      <c r="F21" s="464" t="s">
        <v>558</v>
      </c>
      <c r="G21" s="292">
        <v>16</v>
      </c>
      <c r="H21" s="214">
        <v>184382</v>
      </c>
      <c r="I21" s="292">
        <v>104117</v>
      </c>
      <c r="J21" s="214">
        <v>79505</v>
      </c>
      <c r="K21"/>
    </row>
    <row r="22" spans="1:11" ht="30" customHeight="1">
      <c r="A22" s="141" t="s">
        <v>564</v>
      </c>
      <c r="B22" s="150">
        <v>1</v>
      </c>
      <c r="C22" s="150">
        <v>11417</v>
      </c>
      <c r="D22" s="150">
        <v>5966</v>
      </c>
      <c r="E22" s="150">
        <v>0</v>
      </c>
      <c r="F22" s="463" t="s">
        <v>564</v>
      </c>
      <c r="G22" s="263">
        <v>1</v>
      </c>
      <c r="H22" s="145">
        <v>11417</v>
      </c>
      <c r="I22" s="263">
        <v>5966</v>
      </c>
      <c r="J22" s="145">
        <v>4098</v>
      </c>
      <c r="K22"/>
    </row>
    <row r="23" spans="1:11" ht="30" customHeight="1">
      <c r="A23" s="144" t="s">
        <v>565</v>
      </c>
      <c r="B23" s="152">
        <v>186</v>
      </c>
      <c r="C23" s="152">
        <v>1961290</v>
      </c>
      <c r="D23" s="152">
        <v>878256</v>
      </c>
      <c r="E23" s="152">
        <v>50578</v>
      </c>
      <c r="F23" s="464" t="s">
        <v>565</v>
      </c>
      <c r="G23" s="292">
        <v>186</v>
      </c>
      <c r="H23" s="214">
        <v>1961290</v>
      </c>
      <c r="I23" s="292">
        <v>878256</v>
      </c>
      <c r="J23" s="214">
        <v>895809</v>
      </c>
      <c r="K23"/>
    </row>
    <row r="24" spans="1:11" ht="30" customHeight="1">
      <c r="A24" s="141" t="s">
        <v>309</v>
      </c>
      <c r="B24" s="150">
        <v>10</v>
      </c>
      <c r="C24" s="150">
        <v>101683</v>
      </c>
      <c r="D24" s="150">
        <v>63570</v>
      </c>
      <c r="E24" s="150">
        <v>0</v>
      </c>
      <c r="F24" s="463" t="s">
        <v>309</v>
      </c>
      <c r="G24" s="263">
        <v>10</v>
      </c>
      <c r="H24" s="145">
        <v>101683</v>
      </c>
      <c r="I24" s="263">
        <v>63570</v>
      </c>
      <c r="J24" s="145">
        <v>47677</v>
      </c>
      <c r="K24"/>
    </row>
    <row r="25" spans="1:11" ht="30" customHeight="1">
      <c r="A25" s="144" t="s">
        <v>566</v>
      </c>
      <c r="B25" s="152">
        <v>1</v>
      </c>
      <c r="C25" s="152">
        <v>11382</v>
      </c>
      <c r="D25" s="152">
        <v>6408</v>
      </c>
      <c r="E25" s="152">
        <v>0</v>
      </c>
      <c r="F25" s="464" t="s">
        <v>566</v>
      </c>
      <c r="G25" s="292">
        <v>1</v>
      </c>
      <c r="H25" s="214">
        <v>11382</v>
      </c>
      <c r="I25" s="292">
        <v>6408</v>
      </c>
      <c r="J25" s="214">
        <v>4677</v>
      </c>
      <c r="K25"/>
    </row>
    <row r="26" spans="1:11" ht="30" customHeight="1">
      <c r="A26" s="141" t="s">
        <v>338</v>
      </c>
      <c r="B26" s="150">
        <v>3</v>
      </c>
      <c r="C26" s="150">
        <v>19032</v>
      </c>
      <c r="D26" s="150">
        <v>10757</v>
      </c>
      <c r="E26" s="150">
        <v>0</v>
      </c>
      <c r="F26" s="463" t="s">
        <v>338</v>
      </c>
      <c r="G26" s="263">
        <v>3</v>
      </c>
      <c r="H26" s="145">
        <v>19032</v>
      </c>
      <c r="I26" s="263">
        <v>10757</v>
      </c>
      <c r="J26" s="145">
        <v>10116</v>
      </c>
      <c r="K26"/>
    </row>
    <row r="27" spans="1:11" ht="30" customHeight="1">
      <c r="A27" s="144" t="s">
        <v>326</v>
      </c>
      <c r="B27" s="152">
        <v>12</v>
      </c>
      <c r="C27" s="152">
        <v>112531</v>
      </c>
      <c r="D27" s="152">
        <v>55763</v>
      </c>
      <c r="E27" s="152">
        <v>12492</v>
      </c>
      <c r="F27" s="464" t="s">
        <v>326</v>
      </c>
      <c r="G27" s="292">
        <v>12</v>
      </c>
      <c r="H27" s="214">
        <v>112531</v>
      </c>
      <c r="I27" s="292">
        <v>55763</v>
      </c>
      <c r="J27" s="214">
        <v>45614</v>
      </c>
      <c r="K27"/>
    </row>
    <row r="28" spans="1:11" ht="30" customHeight="1">
      <c r="A28" s="141" t="s">
        <v>569</v>
      </c>
      <c r="B28" s="150">
        <v>3</v>
      </c>
      <c r="C28" s="150">
        <v>7197</v>
      </c>
      <c r="D28" s="150">
        <v>2157</v>
      </c>
      <c r="E28" s="150">
        <v>1</v>
      </c>
      <c r="F28" s="463" t="s">
        <v>569</v>
      </c>
      <c r="G28" s="263">
        <v>3</v>
      </c>
      <c r="H28" s="145">
        <v>7197</v>
      </c>
      <c r="I28" s="263">
        <v>2157</v>
      </c>
      <c r="J28" s="145">
        <v>0</v>
      </c>
      <c r="K28"/>
    </row>
    <row r="29" spans="1:11" ht="30" customHeight="1">
      <c r="A29" s="144" t="s">
        <v>570</v>
      </c>
      <c r="B29" s="152">
        <v>40</v>
      </c>
      <c r="C29" s="152">
        <v>433657</v>
      </c>
      <c r="D29" s="152">
        <v>187756</v>
      </c>
      <c r="E29" s="152">
        <v>621</v>
      </c>
      <c r="F29" s="464" t="s">
        <v>570</v>
      </c>
      <c r="G29" s="292">
        <v>40</v>
      </c>
      <c r="H29" s="214">
        <v>433657</v>
      </c>
      <c r="I29" s="292">
        <v>187756</v>
      </c>
      <c r="J29" s="214">
        <v>200165</v>
      </c>
      <c r="K29"/>
    </row>
    <row r="30" spans="1:11" ht="30" customHeight="1">
      <c r="A30" s="141" t="s">
        <v>572</v>
      </c>
      <c r="B30" s="150">
        <v>4</v>
      </c>
      <c r="C30" s="150">
        <v>9484</v>
      </c>
      <c r="D30" s="150">
        <v>2844</v>
      </c>
      <c r="E30" s="150">
        <v>0</v>
      </c>
      <c r="F30" s="463" t="s">
        <v>572</v>
      </c>
      <c r="G30" s="263">
        <v>4</v>
      </c>
      <c r="H30" s="145">
        <v>9484</v>
      </c>
      <c r="I30" s="263">
        <v>2844</v>
      </c>
      <c r="J30" s="145">
        <v>0</v>
      </c>
      <c r="K30"/>
    </row>
    <row r="31" spans="1:11" ht="30" customHeight="1">
      <c r="A31" s="165"/>
      <c r="B31" s="397"/>
      <c r="C31" s="397"/>
      <c r="D31" s="397"/>
      <c r="E31" s="397"/>
      <c r="F31" s="165"/>
      <c r="G31" s="397"/>
      <c r="H31" s="397"/>
      <c r="I31" s="397"/>
      <c r="J31" s="397"/>
      <c r="K31"/>
    </row>
  </sheetData>
  <mergeCells count="5">
    <mergeCell ref="A2:K3"/>
    <mergeCell ref="A4:A5"/>
    <mergeCell ref="B4:E4"/>
    <mergeCell ref="F4:F5"/>
    <mergeCell ref="G4:J4"/>
  </mergeCells>
  <hyperlinks>
    <hyperlink ref="M9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65" orientation="landscape" r:id="rId1"/>
  <headerFooter>
    <oddFooter>&amp;L&amp;"Arial,Normal"&amp;9INSTITUTO NACIONAL DE ESTADÍSTICA Y CENSOS (INEC), ESTADÍSTICAS DE TRANSPORTE 2013&amp;"Courier,Normal"&amp;12
&amp;"Arial,Normal"&amp;8* Entidades Portuarias.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tabColor rgb="FF92D050"/>
  </sheetPr>
  <dimension ref="A1:R42"/>
  <sheetViews>
    <sheetView showGridLines="0" view="pageBreakPreview" zoomScale="70" zoomScaleNormal="85" zoomScaleSheetLayoutView="70" zoomScalePageLayoutView="70" workbookViewId="0">
      <selection activeCell="C4" sqref="C4:G5"/>
    </sheetView>
  </sheetViews>
  <sheetFormatPr baseColWidth="10" defaultColWidth="9.77734375" defaultRowHeight="15.75"/>
  <cols>
    <col min="1" max="1" width="19.33203125" style="1" customWidth="1"/>
    <col min="2" max="3" width="11.6640625" style="1" customWidth="1"/>
    <col min="4" max="4" width="10.21875" style="1" customWidth="1"/>
    <col min="5" max="6" width="11.6640625" style="1" customWidth="1"/>
    <col min="7" max="7" width="11.6640625" customWidth="1"/>
    <col min="8" max="8" width="12" customWidth="1"/>
    <col min="9" max="9" width="11.5546875" customWidth="1"/>
    <col min="10" max="10" width="9.109375" customWidth="1"/>
    <col min="11" max="11" width="13.5546875" customWidth="1"/>
    <col min="12" max="14" width="11.6640625" customWidth="1"/>
    <col min="15" max="15" width="11" customWidth="1"/>
    <col min="16" max="16" width="15" bestFit="1" customWidth="1"/>
  </cols>
  <sheetData>
    <row r="1" spans="1:17" ht="92.25" customHeight="1">
      <c r="A1" s="8"/>
      <c r="B1" s="8"/>
      <c r="C1" s="8"/>
      <c r="D1" s="8"/>
      <c r="E1" s="8"/>
      <c r="F1" s="8"/>
      <c r="G1" s="9"/>
      <c r="H1" s="9"/>
      <c r="I1" s="9"/>
      <c r="J1" s="9"/>
      <c r="K1" s="9"/>
      <c r="O1" s="9"/>
    </row>
    <row r="2" spans="1:17" ht="32.1" customHeight="1">
      <c r="A2" s="495" t="s">
        <v>53</v>
      </c>
      <c r="B2" s="495"/>
      <c r="C2" s="495"/>
      <c r="D2" s="495"/>
      <c r="E2" s="495"/>
      <c r="F2" s="495"/>
      <c r="G2" s="495"/>
      <c r="H2" s="495"/>
      <c r="I2" s="495"/>
      <c r="J2" s="495"/>
      <c r="K2" s="495"/>
      <c r="L2" s="495"/>
      <c r="M2" s="495"/>
      <c r="N2" s="495"/>
      <c r="O2" s="495"/>
    </row>
    <row r="3" spans="1:17" ht="32.1" customHeight="1" thickBot="1">
      <c r="A3" s="495"/>
      <c r="B3" s="495"/>
      <c r="C3" s="495"/>
      <c r="D3" s="495"/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</row>
    <row r="4" spans="1:17" s="1" customFormat="1" ht="32.1" customHeight="1" thickTop="1" thickBot="1">
      <c r="A4" s="499" t="s">
        <v>6</v>
      </c>
      <c r="B4" s="501" t="s">
        <v>1</v>
      </c>
      <c r="C4" s="503" t="s">
        <v>54</v>
      </c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3"/>
      <c r="O4" s="503"/>
      <c r="P4" s="198"/>
    </row>
    <row r="5" spans="1:17" ht="32.1" customHeight="1" thickTop="1" thickBot="1">
      <c r="A5" s="500"/>
      <c r="B5" s="502"/>
      <c r="C5" s="252" t="s">
        <v>129</v>
      </c>
      <c r="D5" s="252" t="s">
        <v>32</v>
      </c>
      <c r="E5" s="252" t="s">
        <v>33</v>
      </c>
      <c r="F5" s="252" t="s">
        <v>34</v>
      </c>
      <c r="G5" s="252" t="s">
        <v>35</v>
      </c>
      <c r="H5" s="252" t="s">
        <v>128</v>
      </c>
      <c r="I5" s="252" t="s">
        <v>36</v>
      </c>
      <c r="J5" s="252" t="s">
        <v>37</v>
      </c>
      <c r="K5" s="252" t="s">
        <v>38</v>
      </c>
      <c r="L5" s="252" t="s">
        <v>39</v>
      </c>
      <c r="M5" s="252" t="s">
        <v>426</v>
      </c>
      <c r="N5" s="252" t="s">
        <v>41</v>
      </c>
      <c r="O5" s="252" t="s">
        <v>425</v>
      </c>
      <c r="P5" s="198"/>
    </row>
    <row r="6" spans="1:17" ht="30" customHeight="1" thickTop="1">
      <c r="A6" s="5"/>
      <c r="B6" s="270"/>
      <c r="C6" s="270"/>
      <c r="D6" s="270"/>
      <c r="E6" s="270"/>
      <c r="F6" s="280"/>
      <c r="G6" s="202"/>
      <c r="H6" s="203"/>
      <c r="I6" s="203"/>
      <c r="J6" s="203"/>
      <c r="K6" s="203"/>
      <c r="L6" s="203"/>
      <c r="M6" s="203"/>
      <c r="N6" s="273"/>
      <c r="O6" s="203"/>
    </row>
    <row r="7" spans="1:17" ht="30" customHeight="1">
      <c r="A7" s="158" t="s">
        <v>1</v>
      </c>
      <c r="B7" s="159">
        <v>1717886</v>
      </c>
      <c r="C7" s="159">
        <v>563859</v>
      </c>
      <c r="D7" s="159">
        <v>8281</v>
      </c>
      <c r="E7" s="159">
        <v>111266</v>
      </c>
      <c r="F7" s="159">
        <v>305590</v>
      </c>
      <c r="G7" s="159">
        <v>1511</v>
      </c>
      <c r="H7" s="159">
        <v>23569</v>
      </c>
      <c r="I7" s="159">
        <v>33560</v>
      </c>
      <c r="J7" s="159">
        <v>275790</v>
      </c>
      <c r="K7" s="159">
        <v>362357</v>
      </c>
      <c r="L7" s="159">
        <v>2719</v>
      </c>
      <c r="M7" s="159">
        <v>12766</v>
      </c>
      <c r="N7" s="159">
        <v>12284</v>
      </c>
      <c r="O7" s="159">
        <v>4334</v>
      </c>
      <c r="P7" s="81"/>
      <c r="Q7" s="64" t="s">
        <v>354</v>
      </c>
    </row>
    <row r="8" spans="1:17" ht="30" customHeight="1">
      <c r="A8" s="167" t="s">
        <v>7</v>
      </c>
      <c r="B8" s="206">
        <v>99913</v>
      </c>
      <c r="C8" s="206">
        <v>36048</v>
      </c>
      <c r="D8" s="206">
        <v>201</v>
      </c>
      <c r="E8" s="206">
        <v>5371</v>
      </c>
      <c r="F8" s="206">
        <v>22162</v>
      </c>
      <c r="G8" s="206">
        <v>32</v>
      </c>
      <c r="H8" s="206">
        <v>812</v>
      </c>
      <c r="I8" s="206">
        <v>1619</v>
      </c>
      <c r="J8" s="206">
        <v>25263</v>
      </c>
      <c r="K8" s="206">
        <v>7164</v>
      </c>
      <c r="L8" s="206">
        <v>73</v>
      </c>
      <c r="M8" s="206">
        <v>476</v>
      </c>
      <c r="N8" s="329">
        <v>534</v>
      </c>
      <c r="O8" s="206">
        <v>158</v>
      </c>
    </row>
    <row r="9" spans="1:17" ht="30" customHeight="1">
      <c r="A9" s="168" t="s">
        <v>8</v>
      </c>
      <c r="B9" s="204">
        <v>13143</v>
      </c>
      <c r="C9" s="204">
        <v>3401</v>
      </c>
      <c r="D9" s="204">
        <v>103</v>
      </c>
      <c r="E9" s="204">
        <v>2295</v>
      </c>
      <c r="F9" s="279">
        <v>2920</v>
      </c>
      <c r="G9" s="204">
        <v>6</v>
      </c>
      <c r="H9" s="279">
        <v>107</v>
      </c>
      <c r="I9" s="204">
        <v>155</v>
      </c>
      <c r="J9" s="279">
        <v>1826</v>
      </c>
      <c r="K9" s="204">
        <v>2087</v>
      </c>
      <c r="L9" s="279">
        <v>21</v>
      </c>
      <c r="M9" s="279">
        <v>58</v>
      </c>
      <c r="N9" s="328">
        <v>126</v>
      </c>
      <c r="O9" s="279">
        <v>38</v>
      </c>
    </row>
    <row r="10" spans="1:17" ht="30" customHeight="1">
      <c r="A10" s="169" t="s">
        <v>9</v>
      </c>
      <c r="B10" s="271">
        <v>40092</v>
      </c>
      <c r="C10" s="271">
        <v>11315</v>
      </c>
      <c r="D10" s="271">
        <v>158</v>
      </c>
      <c r="E10" s="271">
        <v>5390</v>
      </c>
      <c r="F10" s="206">
        <v>9367</v>
      </c>
      <c r="G10" s="271">
        <v>36</v>
      </c>
      <c r="H10" s="206">
        <v>293</v>
      </c>
      <c r="I10" s="271">
        <v>524</v>
      </c>
      <c r="J10" s="206">
        <v>5967</v>
      </c>
      <c r="K10" s="271">
        <v>5946</v>
      </c>
      <c r="L10" s="206">
        <v>70</v>
      </c>
      <c r="M10" s="206">
        <v>419</v>
      </c>
      <c r="N10" s="329">
        <v>533</v>
      </c>
      <c r="O10" s="206">
        <v>74</v>
      </c>
    </row>
    <row r="11" spans="1:17" ht="30" customHeight="1">
      <c r="A11" s="168" t="s">
        <v>10</v>
      </c>
      <c r="B11" s="204">
        <v>19318</v>
      </c>
      <c r="C11" s="204">
        <v>6441</v>
      </c>
      <c r="D11" s="204">
        <v>94</v>
      </c>
      <c r="E11" s="204">
        <v>1883</v>
      </c>
      <c r="F11" s="279">
        <v>3913</v>
      </c>
      <c r="G11" s="204">
        <v>10</v>
      </c>
      <c r="H11" s="279">
        <v>188</v>
      </c>
      <c r="I11" s="204">
        <v>193</v>
      </c>
      <c r="J11" s="279">
        <v>3421</v>
      </c>
      <c r="K11" s="204">
        <v>2742</v>
      </c>
      <c r="L11" s="279">
        <v>36</v>
      </c>
      <c r="M11" s="279">
        <v>207</v>
      </c>
      <c r="N11" s="328">
        <v>142</v>
      </c>
      <c r="O11" s="279">
        <v>48</v>
      </c>
    </row>
    <row r="12" spans="1:17" ht="30" customHeight="1">
      <c r="A12" s="169" t="s">
        <v>12</v>
      </c>
      <c r="B12" s="271">
        <v>43511</v>
      </c>
      <c r="C12" s="271">
        <v>15813</v>
      </c>
      <c r="D12" s="271">
        <v>307</v>
      </c>
      <c r="E12" s="271">
        <v>4535</v>
      </c>
      <c r="F12" s="206">
        <v>10456</v>
      </c>
      <c r="G12" s="271">
        <v>14</v>
      </c>
      <c r="H12" s="206">
        <v>434</v>
      </c>
      <c r="I12" s="271">
        <v>815</v>
      </c>
      <c r="J12" s="206">
        <v>6502</v>
      </c>
      <c r="K12" s="271">
        <v>3823</v>
      </c>
      <c r="L12" s="206">
        <v>52</v>
      </c>
      <c r="M12" s="206">
        <v>321</v>
      </c>
      <c r="N12" s="329">
        <v>310</v>
      </c>
      <c r="O12" s="206">
        <v>129</v>
      </c>
    </row>
    <row r="13" spans="1:17" ht="30" customHeight="1">
      <c r="A13" s="168" t="s">
        <v>11</v>
      </c>
      <c r="B13" s="204">
        <v>55015</v>
      </c>
      <c r="C13" s="204">
        <v>13867</v>
      </c>
      <c r="D13" s="204">
        <v>217</v>
      </c>
      <c r="E13" s="204">
        <v>8234</v>
      </c>
      <c r="F13" s="279">
        <v>11589</v>
      </c>
      <c r="G13" s="204">
        <v>7</v>
      </c>
      <c r="H13" s="279">
        <v>738</v>
      </c>
      <c r="I13" s="204">
        <v>692</v>
      </c>
      <c r="J13" s="279">
        <v>7021</v>
      </c>
      <c r="K13" s="204">
        <v>10564</v>
      </c>
      <c r="L13" s="279">
        <v>185</v>
      </c>
      <c r="M13" s="279">
        <v>774</v>
      </c>
      <c r="N13" s="328">
        <v>901</v>
      </c>
      <c r="O13" s="279">
        <v>226</v>
      </c>
    </row>
    <row r="14" spans="1:17" ht="30" customHeight="1">
      <c r="A14" s="169" t="s">
        <v>13</v>
      </c>
      <c r="B14" s="271">
        <v>73898</v>
      </c>
      <c r="C14" s="271">
        <v>14095</v>
      </c>
      <c r="D14" s="271">
        <v>190</v>
      </c>
      <c r="E14" s="271">
        <v>7167</v>
      </c>
      <c r="F14" s="206">
        <v>13798</v>
      </c>
      <c r="G14" s="271">
        <v>31</v>
      </c>
      <c r="H14" s="206">
        <v>1041</v>
      </c>
      <c r="I14" s="271">
        <v>888</v>
      </c>
      <c r="J14" s="206">
        <v>7027</v>
      </c>
      <c r="K14" s="271">
        <v>27925</v>
      </c>
      <c r="L14" s="206">
        <v>97</v>
      </c>
      <c r="M14" s="206">
        <v>543</v>
      </c>
      <c r="N14" s="329">
        <v>778</v>
      </c>
      <c r="O14" s="206">
        <v>318</v>
      </c>
    </row>
    <row r="15" spans="1:17" ht="30" customHeight="1">
      <c r="A15" s="168" t="s">
        <v>14</v>
      </c>
      <c r="B15" s="204">
        <v>41635</v>
      </c>
      <c r="C15" s="204">
        <v>6377</v>
      </c>
      <c r="D15" s="204">
        <v>223</v>
      </c>
      <c r="E15" s="204">
        <v>4474</v>
      </c>
      <c r="F15" s="279">
        <v>6490</v>
      </c>
      <c r="G15" s="204">
        <v>24</v>
      </c>
      <c r="H15" s="279">
        <v>321</v>
      </c>
      <c r="I15" s="204">
        <v>511</v>
      </c>
      <c r="J15" s="279">
        <v>3782</v>
      </c>
      <c r="K15" s="204">
        <v>18253</v>
      </c>
      <c r="L15" s="279">
        <v>87</v>
      </c>
      <c r="M15" s="279">
        <v>288</v>
      </c>
      <c r="N15" s="328">
        <v>598</v>
      </c>
      <c r="O15" s="279">
        <v>207</v>
      </c>
    </row>
    <row r="16" spans="1:17" ht="30" customHeight="1">
      <c r="A16" s="169" t="s">
        <v>26</v>
      </c>
      <c r="B16" s="271">
        <v>825</v>
      </c>
      <c r="C16" s="271">
        <v>24</v>
      </c>
      <c r="D16" s="271">
        <v>8</v>
      </c>
      <c r="E16" s="271">
        <v>85</v>
      </c>
      <c r="F16" s="206">
        <v>272</v>
      </c>
      <c r="G16" s="271">
        <v>3</v>
      </c>
      <c r="H16" s="206">
        <v>3</v>
      </c>
      <c r="I16" s="271">
        <v>14</v>
      </c>
      <c r="J16" s="206">
        <v>48</v>
      </c>
      <c r="K16" s="271">
        <v>354</v>
      </c>
      <c r="L16" s="206">
        <v>7</v>
      </c>
      <c r="M16" s="206">
        <v>0</v>
      </c>
      <c r="N16" s="329">
        <v>5</v>
      </c>
      <c r="O16" s="206">
        <v>2</v>
      </c>
    </row>
    <row r="17" spans="1:18" ht="30" customHeight="1">
      <c r="A17" s="168" t="s">
        <v>15</v>
      </c>
      <c r="B17" s="204">
        <v>437138</v>
      </c>
      <c r="C17" s="204">
        <v>172669</v>
      </c>
      <c r="D17" s="328">
        <v>2292</v>
      </c>
      <c r="E17" s="328">
        <v>17424</v>
      </c>
      <c r="F17" s="328">
        <v>67215</v>
      </c>
      <c r="G17" s="328">
        <v>892</v>
      </c>
      <c r="H17" s="328">
        <v>8260</v>
      </c>
      <c r="I17" s="328">
        <v>12065</v>
      </c>
      <c r="J17" s="328">
        <v>62420</v>
      </c>
      <c r="K17" s="328">
        <v>87707</v>
      </c>
      <c r="L17" s="328">
        <v>669</v>
      </c>
      <c r="M17" s="328">
        <v>2798</v>
      </c>
      <c r="N17" s="328">
        <v>2262</v>
      </c>
      <c r="O17" s="328">
        <v>465</v>
      </c>
      <c r="P17" s="161"/>
      <c r="Q17" s="161"/>
    </row>
    <row r="18" spans="1:18" ht="30" customHeight="1">
      <c r="A18" s="169" t="s">
        <v>16</v>
      </c>
      <c r="B18" s="271">
        <v>45860</v>
      </c>
      <c r="C18" s="271">
        <v>16054</v>
      </c>
      <c r="D18" s="271">
        <v>314</v>
      </c>
      <c r="E18" s="271">
        <v>1990</v>
      </c>
      <c r="F18" s="271">
        <v>10158</v>
      </c>
      <c r="G18" s="271">
        <v>22</v>
      </c>
      <c r="H18" s="271">
        <v>557</v>
      </c>
      <c r="I18" s="271">
        <v>820</v>
      </c>
      <c r="J18" s="271">
        <v>8135</v>
      </c>
      <c r="K18" s="271">
        <v>7100</v>
      </c>
      <c r="L18" s="271">
        <v>41</v>
      </c>
      <c r="M18" s="271">
        <v>307</v>
      </c>
      <c r="N18" s="271">
        <v>205</v>
      </c>
      <c r="O18" s="271">
        <v>157</v>
      </c>
      <c r="P18" s="164"/>
      <c r="Q18" s="164"/>
      <c r="R18" s="200"/>
    </row>
    <row r="19" spans="1:18" ht="30" customHeight="1">
      <c r="A19" s="168" t="s">
        <v>608</v>
      </c>
      <c r="B19" s="204">
        <v>41579</v>
      </c>
      <c r="C19" s="204">
        <v>13520</v>
      </c>
      <c r="D19" s="204">
        <v>165</v>
      </c>
      <c r="E19" s="204">
        <v>3456</v>
      </c>
      <c r="F19" s="279">
        <v>10313</v>
      </c>
      <c r="G19" s="204">
        <v>16</v>
      </c>
      <c r="H19" s="279">
        <v>383</v>
      </c>
      <c r="I19" s="204">
        <v>707</v>
      </c>
      <c r="J19" s="279">
        <v>7000</v>
      </c>
      <c r="K19" s="204">
        <v>5179</v>
      </c>
      <c r="L19" s="279">
        <v>40</v>
      </c>
      <c r="M19" s="279">
        <v>173</v>
      </c>
      <c r="N19" s="328">
        <v>475</v>
      </c>
      <c r="O19" s="279">
        <v>152</v>
      </c>
    </row>
    <row r="20" spans="1:18" ht="30" customHeight="1">
      <c r="A20" s="169" t="s">
        <v>18</v>
      </c>
      <c r="B20" s="271">
        <v>82918</v>
      </c>
      <c r="C20" s="271">
        <v>9461</v>
      </c>
      <c r="D20" s="271">
        <v>318</v>
      </c>
      <c r="E20" s="271">
        <v>9963</v>
      </c>
      <c r="F20" s="206">
        <v>8869</v>
      </c>
      <c r="G20" s="271">
        <v>33</v>
      </c>
      <c r="H20" s="206">
        <v>665</v>
      </c>
      <c r="I20" s="271">
        <v>737</v>
      </c>
      <c r="J20" s="206">
        <v>3179</v>
      </c>
      <c r="K20" s="271">
        <v>48486</v>
      </c>
      <c r="L20" s="206">
        <v>58</v>
      </c>
      <c r="M20" s="206">
        <v>392</v>
      </c>
      <c r="N20" s="329">
        <v>635</v>
      </c>
      <c r="O20" s="206">
        <v>122</v>
      </c>
    </row>
    <row r="21" spans="1:18" ht="30" customHeight="1">
      <c r="A21" s="168" t="s">
        <v>19</v>
      </c>
      <c r="B21" s="204">
        <v>147807</v>
      </c>
      <c r="C21" s="204">
        <v>34723</v>
      </c>
      <c r="D21" s="204">
        <v>1394</v>
      </c>
      <c r="E21" s="204">
        <v>16187</v>
      </c>
      <c r="F21" s="279">
        <v>25632</v>
      </c>
      <c r="G21" s="204">
        <v>60</v>
      </c>
      <c r="H21" s="279">
        <v>1379</v>
      </c>
      <c r="I21" s="204">
        <v>2004</v>
      </c>
      <c r="J21" s="279">
        <v>12260</v>
      </c>
      <c r="K21" s="204">
        <v>49695</v>
      </c>
      <c r="L21" s="279">
        <v>571</v>
      </c>
      <c r="M21" s="279">
        <v>1234</v>
      </c>
      <c r="N21" s="328">
        <v>1923</v>
      </c>
      <c r="O21" s="279">
        <v>745</v>
      </c>
    </row>
    <row r="22" spans="1:18" ht="30" customHeight="1">
      <c r="A22" s="169" t="s">
        <v>20</v>
      </c>
      <c r="B22" s="271">
        <v>7692</v>
      </c>
      <c r="C22" s="271">
        <v>1531</v>
      </c>
      <c r="D22" s="271">
        <v>58</v>
      </c>
      <c r="E22" s="271">
        <v>718</v>
      </c>
      <c r="F22" s="206">
        <v>1899</v>
      </c>
      <c r="G22" s="271">
        <v>10</v>
      </c>
      <c r="H22" s="206">
        <v>48</v>
      </c>
      <c r="I22" s="271">
        <v>71</v>
      </c>
      <c r="J22" s="206">
        <v>1178</v>
      </c>
      <c r="K22" s="271">
        <v>1909</v>
      </c>
      <c r="L22" s="206">
        <v>13</v>
      </c>
      <c r="M22" s="206">
        <v>48</v>
      </c>
      <c r="N22" s="329">
        <v>169</v>
      </c>
      <c r="O22" s="206">
        <v>40</v>
      </c>
    </row>
    <row r="23" spans="1:18" ht="30" customHeight="1">
      <c r="A23" s="168" t="s">
        <v>21</v>
      </c>
      <c r="B23" s="204">
        <v>5461</v>
      </c>
      <c r="C23" s="204">
        <v>1151</v>
      </c>
      <c r="D23" s="204">
        <v>43</v>
      </c>
      <c r="E23" s="204">
        <v>258</v>
      </c>
      <c r="F23" s="279">
        <v>1472</v>
      </c>
      <c r="G23" s="204">
        <v>1</v>
      </c>
      <c r="H23" s="279">
        <v>26</v>
      </c>
      <c r="I23" s="204">
        <v>70</v>
      </c>
      <c r="J23" s="279">
        <v>791</v>
      </c>
      <c r="K23" s="204">
        <v>1511</v>
      </c>
      <c r="L23" s="279">
        <v>5</v>
      </c>
      <c r="M23" s="279">
        <v>31</v>
      </c>
      <c r="N23" s="328">
        <v>90</v>
      </c>
      <c r="O23" s="279">
        <v>12</v>
      </c>
    </row>
    <row r="24" spans="1:18" ht="30" customHeight="1">
      <c r="A24" s="169" t="s">
        <v>28</v>
      </c>
      <c r="B24" s="271">
        <v>12245</v>
      </c>
      <c r="C24" s="271">
        <v>1262</v>
      </c>
      <c r="D24" s="271">
        <v>77</v>
      </c>
      <c r="E24" s="271">
        <v>920</v>
      </c>
      <c r="F24" s="206">
        <v>2644</v>
      </c>
      <c r="G24" s="271">
        <v>21</v>
      </c>
      <c r="H24" s="206">
        <v>84</v>
      </c>
      <c r="I24" s="271">
        <v>133</v>
      </c>
      <c r="J24" s="206">
        <v>794</v>
      </c>
      <c r="K24" s="271">
        <v>5496</v>
      </c>
      <c r="L24" s="206">
        <v>64</v>
      </c>
      <c r="M24" s="206">
        <v>504</v>
      </c>
      <c r="N24" s="329">
        <v>170</v>
      </c>
      <c r="O24" s="206">
        <v>76</v>
      </c>
    </row>
    <row r="25" spans="1:18" ht="30" customHeight="1">
      <c r="A25" s="168" t="s">
        <v>22</v>
      </c>
      <c r="B25" s="204">
        <v>8291</v>
      </c>
      <c r="C25" s="204">
        <v>2479</v>
      </c>
      <c r="D25" s="204">
        <v>48</v>
      </c>
      <c r="E25" s="204">
        <v>529</v>
      </c>
      <c r="F25" s="279">
        <v>1671</v>
      </c>
      <c r="G25" s="204">
        <v>4</v>
      </c>
      <c r="H25" s="279">
        <v>59</v>
      </c>
      <c r="I25" s="204">
        <v>138</v>
      </c>
      <c r="J25" s="279">
        <v>1306</v>
      </c>
      <c r="K25" s="204">
        <v>1815</v>
      </c>
      <c r="L25" s="279">
        <v>9</v>
      </c>
      <c r="M25" s="279">
        <v>70</v>
      </c>
      <c r="N25" s="328">
        <v>128</v>
      </c>
      <c r="O25" s="279">
        <v>35</v>
      </c>
    </row>
    <row r="26" spans="1:18" ht="30" customHeight="1">
      <c r="A26" s="169" t="s">
        <v>23</v>
      </c>
      <c r="B26" s="271">
        <v>387858</v>
      </c>
      <c r="C26" s="271">
        <v>160704</v>
      </c>
      <c r="D26" s="271">
        <v>1048</v>
      </c>
      <c r="E26" s="271">
        <v>7293</v>
      </c>
      <c r="F26" s="206">
        <v>62987</v>
      </c>
      <c r="G26" s="271">
        <v>219</v>
      </c>
      <c r="H26" s="206">
        <v>6119</v>
      </c>
      <c r="I26" s="271">
        <v>8877</v>
      </c>
      <c r="J26" s="206">
        <v>100676</v>
      </c>
      <c r="K26" s="271">
        <v>34638</v>
      </c>
      <c r="L26" s="206">
        <v>305</v>
      </c>
      <c r="M26" s="206">
        <v>2840</v>
      </c>
      <c r="N26" s="329">
        <v>1281</v>
      </c>
      <c r="O26" s="206">
        <v>871</v>
      </c>
    </row>
    <row r="27" spans="1:18" ht="30" customHeight="1">
      <c r="A27" s="168" t="s">
        <v>30</v>
      </c>
      <c r="B27" s="204">
        <v>13598</v>
      </c>
      <c r="C27" s="204">
        <v>3567</v>
      </c>
      <c r="D27" s="204">
        <v>230</v>
      </c>
      <c r="E27" s="204">
        <v>426</v>
      </c>
      <c r="F27" s="279">
        <v>1423</v>
      </c>
      <c r="G27" s="204">
        <v>11</v>
      </c>
      <c r="H27" s="279">
        <v>127</v>
      </c>
      <c r="I27" s="204">
        <v>247</v>
      </c>
      <c r="J27" s="279">
        <v>1130</v>
      </c>
      <c r="K27" s="204">
        <v>6227</v>
      </c>
      <c r="L27" s="279">
        <v>41</v>
      </c>
      <c r="M27" s="279">
        <v>82</v>
      </c>
      <c r="N27" s="328">
        <v>32</v>
      </c>
      <c r="O27" s="279">
        <v>55</v>
      </c>
    </row>
    <row r="28" spans="1:18" ht="43.5" customHeight="1">
      <c r="A28" s="169" t="s">
        <v>609</v>
      </c>
      <c r="B28" s="271">
        <v>32693</v>
      </c>
      <c r="C28" s="271">
        <v>5233</v>
      </c>
      <c r="D28" s="271">
        <v>179</v>
      </c>
      <c r="E28" s="271">
        <v>2966</v>
      </c>
      <c r="F28" s="206">
        <v>4764</v>
      </c>
      <c r="G28" s="271">
        <v>14</v>
      </c>
      <c r="H28" s="206">
        <v>368</v>
      </c>
      <c r="I28" s="271">
        <v>399</v>
      </c>
      <c r="J28" s="206">
        <v>3296</v>
      </c>
      <c r="K28" s="271">
        <v>14808</v>
      </c>
      <c r="L28" s="206">
        <v>96</v>
      </c>
      <c r="M28" s="206">
        <v>230</v>
      </c>
      <c r="N28" s="329">
        <v>221</v>
      </c>
      <c r="O28" s="206">
        <v>119</v>
      </c>
    </row>
    <row r="29" spans="1:18" ht="30" customHeight="1">
      <c r="A29" s="168" t="s">
        <v>27</v>
      </c>
      <c r="B29" s="204">
        <v>21087</v>
      </c>
      <c r="C29" s="204">
        <v>1708</v>
      </c>
      <c r="D29" s="204">
        <v>142</v>
      </c>
      <c r="E29" s="204">
        <v>1027</v>
      </c>
      <c r="F29" s="279">
        <v>3292</v>
      </c>
      <c r="G29" s="204">
        <v>19</v>
      </c>
      <c r="H29" s="279">
        <v>163</v>
      </c>
      <c r="I29" s="204">
        <v>167</v>
      </c>
      <c r="J29" s="279">
        <v>988</v>
      </c>
      <c r="K29" s="204">
        <v>12804</v>
      </c>
      <c r="L29" s="279">
        <v>72</v>
      </c>
      <c r="M29" s="279">
        <v>351</v>
      </c>
      <c r="N29" s="328">
        <v>272</v>
      </c>
      <c r="O29" s="279">
        <v>82</v>
      </c>
    </row>
    <row r="30" spans="1:18" ht="30" customHeight="1">
      <c r="A30" s="169" t="s">
        <v>24</v>
      </c>
      <c r="B30" s="271">
        <v>80694</v>
      </c>
      <c r="C30" s="271">
        <v>31070</v>
      </c>
      <c r="D30" s="271">
        <v>422</v>
      </c>
      <c r="E30" s="271">
        <v>8119</v>
      </c>
      <c r="F30" s="206">
        <v>20695</v>
      </c>
      <c r="G30" s="271">
        <v>22</v>
      </c>
      <c r="H30" s="206">
        <v>1355</v>
      </c>
      <c r="I30" s="271">
        <v>1637</v>
      </c>
      <c r="J30" s="206">
        <v>10986</v>
      </c>
      <c r="K30" s="271">
        <v>5183</v>
      </c>
      <c r="L30" s="206">
        <v>104</v>
      </c>
      <c r="M30" s="206">
        <v>594</v>
      </c>
      <c r="N30" s="329">
        <v>331</v>
      </c>
      <c r="O30" s="206">
        <v>176</v>
      </c>
    </row>
    <row r="31" spans="1:18" ht="30" customHeight="1">
      <c r="A31" s="168" t="s">
        <v>25</v>
      </c>
      <c r="B31" s="204">
        <v>5615</v>
      </c>
      <c r="C31" s="204">
        <v>1346</v>
      </c>
      <c r="D31" s="204">
        <v>50</v>
      </c>
      <c r="E31" s="204">
        <v>556</v>
      </c>
      <c r="F31" s="279">
        <v>1589</v>
      </c>
      <c r="G31" s="204">
        <v>4</v>
      </c>
      <c r="H31" s="279">
        <v>39</v>
      </c>
      <c r="I31" s="204">
        <v>77</v>
      </c>
      <c r="J31" s="279">
        <v>794</v>
      </c>
      <c r="K31" s="204">
        <v>941</v>
      </c>
      <c r="L31" s="279">
        <v>3</v>
      </c>
      <c r="M31" s="279">
        <v>26</v>
      </c>
      <c r="N31" s="328">
        <v>163</v>
      </c>
      <c r="O31" s="279">
        <v>27</v>
      </c>
    </row>
    <row r="32" spans="1:18" ht="30" customHeight="1">
      <c r="A32" s="165"/>
      <c r="B32" s="370"/>
      <c r="C32" s="370"/>
      <c r="D32" s="370"/>
      <c r="E32" s="370"/>
      <c r="F32" s="370"/>
      <c r="G32" s="370"/>
      <c r="H32" s="370"/>
      <c r="I32" s="370"/>
      <c r="J32" s="370"/>
      <c r="K32" s="370"/>
      <c r="L32" s="370"/>
      <c r="M32" s="370"/>
      <c r="N32" s="370"/>
      <c r="O32" s="370"/>
    </row>
    <row r="33" spans="1:15" ht="15">
      <c r="A33" s="63"/>
      <c r="B33" s="63"/>
      <c r="C33" s="63"/>
      <c r="D33" s="63"/>
      <c r="E33" s="63"/>
      <c r="F33" s="63"/>
      <c r="G33" s="63"/>
    </row>
    <row r="34" spans="1:15" ht="15">
      <c r="A34" s="63"/>
      <c r="B34" s="63"/>
      <c r="C34" s="63"/>
      <c r="D34" s="63"/>
      <c r="E34" s="63"/>
      <c r="F34" s="63"/>
      <c r="G34" s="63"/>
      <c r="H34" s="7"/>
      <c r="I34" s="7"/>
      <c r="J34" s="7"/>
      <c r="K34" s="7"/>
      <c r="L34" s="7"/>
      <c r="M34" s="7"/>
      <c r="O34" s="7"/>
    </row>
    <row r="35" spans="1:15" ht="15">
      <c r="A35" s="63"/>
      <c r="B35" s="63"/>
      <c r="C35" s="63"/>
      <c r="D35" s="63"/>
      <c r="E35" s="63"/>
      <c r="F35" s="63"/>
      <c r="G35" s="63"/>
      <c r="H35" s="7"/>
      <c r="I35" s="7"/>
      <c r="J35" s="7"/>
      <c r="K35" s="7"/>
      <c r="L35" s="7"/>
      <c r="M35" s="7"/>
      <c r="O35" s="7"/>
    </row>
    <row r="36" spans="1:15" ht="15">
      <c r="A36" s="354"/>
      <c r="B36" s="354"/>
      <c r="C36" s="354"/>
      <c r="D36" s="354"/>
      <c r="E36" s="354"/>
      <c r="F36" s="354"/>
      <c r="G36" s="354"/>
      <c r="H36" s="199"/>
      <c r="I36" s="199"/>
      <c r="J36" s="199"/>
      <c r="K36" s="199"/>
      <c r="L36" s="199"/>
      <c r="M36" s="199"/>
      <c r="O36" s="199"/>
    </row>
    <row r="37" spans="1:15" ht="15">
      <c r="A37" s="63"/>
      <c r="B37" s="63"/>
      <c r="C37" s="63"/>
      <c r="D37" s="63"/>
      <c r="E37" s="63"/>
      <c r="F37" s="63"/>
      <c r="G37" s="63"/>
    </row>
    <row r="38" spans="1:15" ht="15">
      <c r="A38" s="63"/>
      <c r="B38" s="63"/>
      <c r="C38" s="63"/>
      <c r="D38" s="63"/>
      <c r="E38" s="63"/>
      <c r="F38" s="63"/>
      <c r="G38" s="63"/>
    </row>
    <row r="39" spans="1:15" ht="15">
      <c r="A39" s="63"/>
      <c r="B39" s="63"/>
      <c r="C39" s="63"/>
      <c r="D39" s="63"/>
      <c r="E39" s="63"/>
      <c r="F39" s="63"/>
      <c r="G39" s="63"/>
    </row>
    <row r="40" spans="1:15" ht="15">
      <c r="A40" s="63"/>
      <c r="B40" s="63"/>
      <c r="C40" s="63"/>
      <c r="D40" s="63"/>
      <c r="E40" s="63"/>
      <c r="F40" s="63"/>
      <c r="G40" s="63"/>
    </row>
    <row r="41" spans="1:15" ht="15">
      <c r="A41" s="63"/>
      <c r="B41" s="63"/>
      <c r="C41" s="63"/>
      <c r="D41" s="63"/>
      <c r="E41" s="63"/>
      <c r="F41" s="63"/>
      <c r="G41" s="63"/>
    </row>
    <row r="42" spans="1:15" ht="15">
      <c r="A42" s="63"/>
      <c r="B42" s="63"/>
      <c r="C42" s="63"/>
      <c r="D42" s="63"/>
      <c r="E42" s="63"/>
      <c r="F42" s="63"/>
      <c r="G42" s="63"/>
    </row>
  </sheetData>
  <mergeCells count="4">
    <mergeCell ref="A2:O3"/>
    <mergeCell ref="A4:A5"/>
    <mergeCell ref="B4:B5"/>
    <mergeCell ref="C4:O4"/>
  </mergeCells>
  <hyperlinks>
    <hyperlink ref="Q7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55" orientation="landscape" r:id="rId1"/>
  <headerFooter>
    <oddFooter>&amp;L&amp;"Arial,Normal"&amp;8INSTITUTO NACIONAL DE ESTADISTICA Y CENSOS (INEC), ESTADÍSTICAS DE TRANSPORTE 2013
FUENTE: Agencia Nacional de Tránsito</oddFooter>
  </headerFooter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8"/>
  <sheetViews>
    <sheetView showGridLines="0" view="pageBreakPreview" zoomScale="70" zoomScaleNormal="100" zoomScaleSheetLayoutView="70" zoomScalePageLayoutView="70" workbookViewId="0">
      <selection activeCell="C4" sqref="C4:I5"/>
    </sheetView>
  </sheetViews>
  <sheetFormatPr baseColWidth="10" defaultColWidth="9.77734375" defaultRowHeight="15.75"/>
  <cols>
    <col min="1" max="1" width="17.109375" style="1" customWidth="1"/>
    <col min="2" max="2" width="12.88671875" style="1" customWidth="1"/>
    <col min="3" max="3" width="14.6640625" style="1" customWidth="1"/>
    <col min="4" max="4" width="15.109375" style="1" customWidth="1"/>
    <col min="5" max="5" width="14.44140625" style="1" customWidth="1"/>
    <col min="6" max="6" width="19.88671875" style="1" customWidth="1"/>
    <col min="7" max="7" width="12.88671875" style="1" customWidth="1"/>
    <col min="8" max="8" width="14.6640625" style="1" customWidth="1"/>
    <col min="9" max="9" width="15.109375" style="1" customWidth="1"/>
    <col min="10" max="10" width="14.44140625" style="1" customWidth="1"/>
  </cols>
  <sheetData>
    <row r="1" spans="1:12" ht="92.25" customHeight="1"/>
    <row r="2" spans="1:12" ht="32.1" customHeight="1">
      <c r="A2" s="584" t="s">
        <v>605</v>
      </c>
      <c r="B2" s="584"/>
      <c r="C2" s="584"/>
      <c r="D2" s="584"/>
      <c r="E2" s="584"/>
      <c r="F2" s="584"/>
      <c r="G2" s="584"/>
      <c r="H2" s="584"/>
      <c r="I2" s="584"/>
      <c r="J2" s="584"/>
    </row>
    <row r="3" spans="1:12" ht="32.1" customHeight="1">
      <c r="A3" s="584"/>
      <c r="B3" s="584"/>
      <c r="C3" s="584"/>
      <c r="D3" s="584"/>
      <c r="E3" s="584"/>
      <c r="F3" s="584"/>
      <c r="G3" s="584"/>
      <c r="H3" s="584"/>
      <c r="I3" s="584"/>
      <c r="J3" s="584"/>
    </row>
    <row r="4" spans="1:12" ht="32.1" customHeight="1" thickBot="1">
      <c r="A4" s="595"/>
      <c r="B4" s="595"/>
      <c r="C4" s="595"/>
      <c r="D4" s="595"/>
      <c r="E4" s="595"/>
      <c r="F4" s="595"/>
      <c r="G4" s="595"/>
      <c r="H4" s="595"/>
      <c r="I4" s="595"/>
      <c r="J4" s="595"/>
    </row>
    <row r="5" spans="1:12" ht="32.25" customHeight="1" thickTop="1" thickBot="1">
      <c r="A5" s="580" t="s">
        <v>286</v>
      </c>
      <c r="B5" s="581" t="s">
        <v>351</v>
      </c>
      <c r="C5" s="581"/>
      <c r="D5" s="581"/>
      <c r="E5" s="581"/>
      <c r="F5" s="581" t="s">
        <v>286</v>
      </c>
      <c r="G5" s="581" t="s">
        <v>352</v>
      </c>
      <c r="H5" s="581"/>
      <c r="I5" s="581"/>
      <c r="J5" s="587"/>
    </row>
    <row r="6" spans="1:12" ht="63" customHeight="1" thickTop="1" thickBot="1">
      <c r="A6" s="580"/>
      <c r="B6" s="234" t="s">
        <v>493</v>
      </c>
      <c r="C6" s="234" t="s">
        <v>494</v>
      </c>
      <c r="D6" s="234" t="s">
        <v>495</v>
      </c>
      <c r="E6" s="234" t="s">
        <v>496</v>
      </c>
      <c r="F6" s="581"/>
      <c r="G6" s="234" t="s">
        <v>493</v>
      </c>
      <c r="H6" s="234" t="s">
        <v>494</v>
      </c>
      <c r="I6" s="234" t="s">
        <v>495</v>
      </c>
      <c r="J6" s="235" t="s">
        <v>496</v>
      </c>
    </row>
    <row r="7" spans="1:12" ht="30" customHeight="1" thickTop="1">
      <c r="A7" s="141"/>
      <c r="B7" s="141"/>
      <c r="C7" s="141"/>
      <c r="D7" s="141"/>
      <c r="E7" s="141"/>
      <c r="F7" s="141"/>
      <c r="G7" s="141"/>
      <c r="H7" s="141"/>
      <c r="I7" s="141"/>
      <c r="J7" s="141"/>
    </row>
    <row r="8" spans="1:12" s="209" customFormat="1" ht="30" customHeight="1">
      <c r="A8" s="187" t="s">
        <v>329</v>
      </c>
      <c r="B8" s="194">
        <f>SUM(B9:B28)</f>
        <v>94</v>
      </c>
      <c r="C8" s="194">
        <f>SUM(C9:C28)</f>
        <v>1139315</v>
      </c>
      <c r="D8" s="194">
        <f>SUM(D9:D28)</f>
        <v>2766525</v>
      </c>
      <c r="E8" s="194">
        <f>SUM(E9:E28)</f>
        <v>1600359.31</v>
      </c>
      <c r="F8" s="470" t="s">
        <v>329</v>
      </c>
      <c r="G8" s="194">
        <f>SUM(G9:G28)</f>
        <v>94</v>
      </c>
      <c r="H8" s="194">
        <f>SUM(H9:H28)</f>
        <v>1139315</v>
      </c>
      <c r="I8" s="194">
        <f>SUM(I9:I28)</f>
        <v>2766525</v>
      </c>
      <c r="J8" s="194">
        <f>SUM(J9:J28)</f>
        <v>0</v>
      </c>
      <c r="L8" s="64" t="s">
        <v>354</v>
      </c>
    </row>
    <row r="9" spans="1:12" ht="30" customHeight="1">
      <c r="A9" s="141" t="s">
        <v>288</v>
      </c>
      <c r="B9" s="196">
        <v>2</v>
      </c>
      <c r="C9" s="263">
        <v>20608</v>
      </c>
      <c r="D9" s="263">
        <v>53096</v>
      </c>
      <c r="E9" s="263">
        <v>36013.1</v>
      </c>
      <c r="F9" s="454" t="s">
        <v>288</v>
      </c>
      <c r="G9" s="263">
        <v>2</v>
      </c>
      <c r="H9" s="263">
        <v>20608</v>
      </c>
      <c r="I9" s="263">
        <v>53096</v>
      </c>
      <c r="J9" s="263">
        <v>0</v>
      </c>
    </row>
    <row r="10" spans="1:12" ht="30" customHeight="1">
      <c r="A10" s="144" t="s">
        <v>290</v>
      </c>
      <c r="B10" s="197">
        <v>1</v>
      </c>
      <c r="C10" s="292">
        <v>34551</v>
      </c>
      <c r="D10" s="292">
        <v>62806</v>
      </c>
      <c r="E10" s="292">
        <v>25805.33</v>
      </c>
      <c r="F10" s="453" t="s">
        <v>290</v>
      </c>
      <c r="G10" s="292">
        <v>1</v>
      </c>
      <c r="H10" s="292">
        <v>34551</v>
      </c>
      <c r="I10" s="292">
        <v>62806</v>
      </c>
      <c r="J10" s="292">
        <v>0</v>
      </c>
    </row>
    <row r="11" spans="1:12" ht="30" customHeight="1">
      <c r="A11" s="141" t="s">
        <v>350</v>
      </c>
      <c r="B11" s="196">
        <v>2</v>
      </c>
      <c r="C11" s="263">
        <v>25356</v>
      </c>
      <c r="D11" s="263">
        <v>71975</v>
      </c>
      <c r="E11" s="263">
        <v>21039.42</v>
      </c>
      <c r="F11" s="454" t="s">
        <v>350</v>
      </c>
      <c r="G11" s="263">
        <v>2</v>
      </c>
      <c r="H11" s="263">
        <v>25356</v>
      </c>
      <c r="I11" s="263">
        <v>71975</v>
      </c>
      <c r="J11" s="263">
        <v>0</v>
      </c>
    </row>
    <row r="12" spans="1:12" ht="30" customHeight="1">
      <c r="A12" s="144" t="s">
        <v>294</v>
      </c>
      <c r="B12" s="197">
        <v>3</v>
      </c>
      <c r="C12" s="292">
        <v>33997</v>
      </c>
      <c r="D12" s="292">
        <v>70903</v>
      </c>
      <c r="E12" s="292">
        <v>34664.14</v>
      </c>
      <c r="F12" s="453" t="s">
        <v>294</v>
      </c>
      <c r="G12" s="292">
        <v>3</v>
      </c>
      <c r="H12" s="292">
        <v>33997</v>
      </c>
      <c r="I12" s="292">
        <v>70903</v>
      </c>
      <c r="J12" s="292">
        <v>0</v>
      </c>
    </row>
    <row r="13" spans="1:12" ht="30" customHeight="1">
      <c r="A13" s="141" t="s">
        <v>297</v>
      </c>
      <c r="B13" s="196">
        <v>3</v>
      </c>
      <c r="C13" s="263">
        <v>41055</v>
      </c>
      <c r="D13" s="263">
        <v>94412</v>
      </c>
      <c r="E13" s="263">
        <v>57667.49</v>
      </c>
      <c r="F13" s="454" t="s">
        <v>297</v>
      </c>
      <c r="G13" s="263">
        <v>3</v>
      </c>
      <c r="H13" s="263">
        <v>41055</v>
      </c>
      <c r="I13" s="263">
        <v>94412</v>
      </c>
      <c r="J13" s="263">
        <v>0</v>
      </c>
    </row>
    <row r="14" spans="1:12" ht="30" customHeight="1">
      <c r="A14" s="144" t="s">
        <v>335</v>
      </c>
      <c r="B14" s="197">
        <v>6</v>
      </c>
      <c r="C14" s="292">
        <v>65089</v>
      </c>
      <c r="D14" s="292">
        <v>201786</v>
      </c>
      <c r="E14" s="292">
        <v>161353.11000000002</v>
      </c>
      <c r="F14" s="453" t="s">
        <v>335</v>
      </c>
      <c r="G14" s="292">
        <v>6</v>
      </c>
      <c r="H14" s="292">
        <v>65089</v>
      </c>
      <c r="I14" s="292">
        <v>201786</v>
      </c>
      <c r="J14" s="292">
        <v>0</v>
      </c>
    </row>
    <row r="15" spans="1:12" ht="30" customHeight="1">
      <c r="A15" s="141" t="s">
        <v>302</v>
      </c>
      <c r="B15" s="196">
        <v>1</v>
      </c>
      <c r="C15" s="263">
        <v>12612</v>
      </c>
      <c r="D15" s="263">
        <v>27645</v>
      </c>
      <c r="E15" s="263">
        <v>11433.2</v>
      </c>
      <c r="F15" s="454" t="s">
        <v>302</v>
      </c>
      <c r="G15" s="263">
        <v>1</v>
      </c>
      <c r="H15" s="263">
        <v>12612</v>
      </c>
      <c r="I15" s="263">
        <v>27645</v>
      </c>
      <c r="J15" s="263">
        <v>0</v>
      </c>
    </row>
    <row r="16" spans="1:12" ht="30" customHeight="1">
      <c r="A16" s="144" t="s">
        <v>304</v>
      </c>
      <c r="B16" s="197">
        <v>14</v>
      </c>
      <c r="C16" s="292">
        <v>149155</v>
      </c>
      <c r="D16" s="292">
        <v>441399</v>
      </c>
      <c r="E16" s="292">
        <v>272966.22000000003</v>
      </c>
      <c r="F16" s="453" t="s">
        <v>304</v>
      </c>
      <c r="G16" s="292">
        <v>14</v>
      </c>
      <c r="H16" s="292">
        <v>149155</v>
      </c>
      <c r="I16" s="292">
        <v>441399</v>
      </c>
      <c r="J16" s="292">
        <v>0</v>
      </c>
    </row>
    <row r="17" spans="1:10" ht="30" customHeight="1">
      <c r="A17" s="141" t="s">
        <v>557</v>
      </c>
      <c r="B17" s="196">
        <v>1</v>
      </c>
      <c r="C17" s="263">
        <v>10205</v>
      </c>
      <c r="D17" s="263">
        <v>26634</v>
      </c>
      <c r="E17" s="263">
        <v>14746.29</v>
      </c>
      <c r="F17" s="454" t="s">
        <v>557</v>
      </c>
      <c r="G17" s="263">
        <v>1</v>
      </c>
      <c r="H17" s="263">
        <v>10205</v>
      </c>
      <c r="I17" s="263">
        <v>26634</v>
      </c>
      <c r="J17" s="263">
        <v>0</v>
      </c>
    </row>
    <row r="18" spans="1:10" ht="30" customHeight="1">
      <c r="A18" s="144" t="s">
        <v>558</v>
      </c>
      <c r="B18" s="197">
        <v>8</v>
      </c>
      <c r="C18" s="292">
        <v>96388</v>
      </c>
      <c r="D18" s="292">
        <v>207011</v>
      </c>
      <c r="E18" s="292">
        <v>86308.640000000014</v>
      </c>
      <c r="F18" s="453" t="s">
        <v>558</v>
      </c>
      <c r="G18" s="292">
        <v>8</v>
      </c>
      <c r="H18" s="292">
        <v>96388</v>
      </c>
      <c r="I18" s="292">
        <v>207011</v>
      </c>
      <c r="J18" s="292">
        <v>0</v>
      </c>
    </row>
    <row r="19" spans="1:10" ht="30" customHeight="1">
      <c r="A19" s="141" t="s">
        <v>560</v>
      </c>
      <c r="B19" s="196">
        <v>2</v>
      </c>
      <c r="C19" s="263">
        <v>22086</v>
      </c>
      <c r="D19" s="263">
        <v>51014</v>
      </c>
      <c r="E19" s="263">
        <v>21592.58</v>
      </c>
      <c r="F19" s="454" t="s">
        <v>560</v>
      </c>
      <c r="G19" s="263">
        <v>2</v>
      </c>
      <c r="H19" s="263">
        <v>22086</v>
      </c>
      <c r="I19" s="263">
        <v>51014</v>
      </c>
      <c r="J19" s="263">
        <v>0</v>
      </c>
    </row>
    <row r="20" spans="1:10" ht="30" customHeight="1">
      <c r="A20" s="144" t="s">
        <v>565</v>
      </c>
      <c r="B20" s="197">
        <v>21</v>
      </c>
      <c r="C20" s="292">
        <v>275153</v>
      </c>
      <c r="D20" s="292">
        <v>614695</v>
      </c>
      <c r="E20" s="292">
        <v>368095.44000000006</v>
      </c>
      <c r="F20" s="453" t="s">
        <v>565</v>
      </c>
      <c r="G20" s="292">
        <v>21</v>
      </c>
      <c r="H20" s="292">
        <v>275153</v>
      </c>
      <c r="I20" s="292">
        <v>614695</v>
      </c>
      <c r="J20" s="292">
        <v>0</v>
      </c>
    </row>
    <row r="21" spans="1:10" ht="30" customHeight="1">
      <c r="A21" s="141" t="s">
        <v>309</v>
      </c>
      <c r="B21" s="196">
        <v>1</v>
      </c>
      <c r="C21" s="263">
        <v>11369</v>
      </c>
      <c r="D21" s="263">
        <v>25864</v>
      </c>
      <c r="E21" s="263">
        <v>4452.22</v>
      </c>
      <c r="F21" s="454" t="s">
        <v>309</v>
      </c>
      <c r="G21" s="263">
        <v>1</v>
      </c>
      <c r="H21" s="263">
        <v>11369</v>
      </c>
      <c r="I21" s="263">
        <v>25864</v>
      </c>
      <c r="J21" s="263">
        <v>0</v>
      </c>
    </row>
    <row r="22" spans="1:10" ht="30" customHeight="1">
      <c r="A22" s="144" t="s">
        <v>310</v>
      </c>
      <c r="B22" s="197">
        <v>6</v>
      </c>
      <c r="C22" s="292">
        <v>91982</v>
      </c>
      <c r="D22" s="292">
        <v>228112</v>
      </c>
      <c r="E22" s="292">
        <v>180268.15000000002</v>
      </c>
      <c r="F22" s="453" t="s">
        <v>310</v>
      </c>
      <c r="G22" s="292">
        <v>6</v>
      </c>
      <c r="H22" s="292">
        <v>91982</v>
      </c>
      <c r="I22" s="292">
        <v>228112</v>
      </c>
      <c r="J22" s="292">
        <v>0</v>
      </c>
    </row>
    <row r="23" spans="1:10" ht="30" customHeight="1">
      <c r="A23" s="141" t="s">
        <v>326</v>
      </c>
      <c r="B23" s="196">
        <v>10</v>
      </c>
      <c r="C23" s="263">
        <v>126011</v>
      </c>
      <c r="D23" s="263">
        <v>278188</v>
      </c>
      <c r="E23" s="263">
        <v>104237.23999999999</v>
      </c>
      <c r="F23" s="454" t="s">
        <v>326</v>
      </c>
      <c r="G23" s="263">
        <v>10</v>
      </c>
      <c r="H23" s="263">
        <v>126011</v>
      </c>
      <c r="I23" s="263">
        <v>278188</v>
      </c>
      <c r="J23" s="263">
        <v>0</v>
      </c>
    </row>
    <row r="24" spans="1:10" ht="30" customHeight="1">
      <c r="A24" s="144" t="s">
        <v>567</v>
      </c>
      <c r="B24" s="197">
        <v>4</v>
      </c>
      <c r="C24" s="292">
        <v>36284</v>
      </c>
      <c r="D24" s="292">
        <v>87628</v>
      </c>
      <c r="E24" s="292">
        <v>76376.100000000006</v>
      </c>
      <c r="F24" s="453" t="s">
        <v>567</v>
      </c>
      <c r="G24" s="292">
        <v>4</v>
      </c>
      <c r="H24" s="292">
        <v>36284</v>
      </c>
      <c r="I24" s="292">
        <v>87628</v>
      </c>
      <c r="J24" s="292">
        <v>0</v>
      </c>
    </row>
    <row r="25" spans="1:10" ht="30" customHeight="1">
      <c r="A25" s="141" t="s">
        <v>568</v>
      </c>
      <c r="B25" s="196">
        <v>4</v>
      </c>
      <c r="C25" s="263">
        <v>35632</v>
      </c>
      <c r="D25" s="263">
        <v>101632</v>
      </c>
      <c r="E25" s="263">
        <v>46544.91</v>
      </c>
      <c r="F25" s="454" t="s">
        <v>568</v>
      </c>
      <c r="G25" s="263">
        <v>4</v>
      </c>
      <c r="H25" s="263">
        <v>35632</v>
      </c>
      <c r="I25" s="263">
        <v>101632</v>
      </c>
      <c r="J25" s="263">
        <v>0</v>
      </c>
    </row>
    <row r="26" spans="1:10" ht="30" customHeight="1">
      <c r="A26" s="144" t="s">
        <v>311</v>
      </c>
      <c r="B26" s="197">
        <v>2</v>
      </c>
      <c r="C26" s="292">
        <v>24674</v>
      </c>
      <c r="D26" s="292">
        <v>53553</v>
      </c>
      <c r="E26" s="292">
        <v>26516.300000000003</v>
      </c>
      <c r="F26" s="453" t="s">
        <v>311</v>
      </c>
      <c r="G26" s="292">
        <v>2</v>
      </c>
      <c r="H26" s="292">
        <v>24674</v>
      </c>
      <c r="I26" s="292">
        <v>53553</v>
      </c>
      <c r="J26" s="292">
        <v>0</v>
      </c>
    </row>
    <row r="27" spans="1:10" ht="30" customHeight="1">
      <c r="A27" s="141" t="s">
        <v>312</v>
      </c>
      <c r="B27" s="196">
        <v>3</v>
      </c>
      <c r="C27" s="263">
        <v>27108</v>
      </c>
      <c r="D27" s="263">
        <v>68172</v>
      </c>
      <c r="E27" s="263">
        <v>50279.43</v>
      </c>
      <c r="F27" s="454" t="s">
        <v>312</v>
      </c>
      <c r="G27" s="263">
        <v>3</v>
      </c>
      <c r="H27" s="263">
        <v>27108</v>
      </c>
      <c r="I27" s="263">
        <v>68172</v>
      </c>
      <c r="J27" s="263">
        <v>0</v>
      </c>
    </row>
    <row r="28" spans="1:10" ht="30" customHeight="1">
      <c r="A28" s="384"/>
      <c r="B28" s="384"/>
      <c r="C28" s="384"/>
      <c r="D28" s="384"/>
      <c r="E28" s="384"/>
      <c r="F28" s="384"/>
      <c r="G28" s="384"/>
      <c r="H28" s="384"/>
      <c r="I28" s="384"/>
      <c r="J28" s="384"/>
    </row>
  </sheetData>
  <mergeCells count="5">
    <mergeCell ref="A2:J4"/>
    <mergeCell ref="A5:A6"/>
    <mergeCell ref="B5:E5"/>
    <mergeCell ref="F5:F6"/>
    <mergeCell ref="G5:J5"/>
  </mergeCells>
  <hyperlinks>
    <hyperlink ref="L8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65" orientation="landscape" r:id="rId1"/>
  <headerFooter>
    <oddFooter>&amp;L&amp;"Arial,Normal"&amp;9INSTITUTO NACIONAL DE ESTADÍSTICA Y CENSOS (INEC), ESTADÍSTICAS DE TRANSPORTE 2013&amp;"Courier,Normal"&amp;12
&amp;"Arial,Normal"&amp;8* Entidades Portuarias.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tabColor rgb="FF92D050"/>
  </sheetPr>
  <dimension ref="A1:IU85"/>
  <sheetViews>
    <sheetView showGridLines="0" view="pageBreakPreview" zoomScale="70" zoomScaleNormal="100" zoomScaleSheetLayoutView="70" zoomScalePageLayoutView="70" workbookViewId="0">
      <selection activeCell="C4" sqref="C4:G5"/>
    </sheetView>
  </sheetViews>
  <sheetFormatPr baseColWidth="10" defaultColWidth="9.77734375" defaultRowHeight="15.75"/>
  <cols>
    <col min="1" max="1" width="13" style="1" customWidth="1"/>
    <col min="2" max="2" width="11.44140625" style="1" customWidth="1"/>
    <col min="3" max="3" width="13" style="1" customWidth="1"/>
    <col min="4" max="6" width="9.33203125" style="1" customWidth="1"/>
    <col min="7" max="7" width="8.88671875" customWidth="1"/>
    <col min="8" max="8" width="9.109375" customWidth="1"/>
    <col min="9" max="9" width="8.77734375" customWidth="1"/>
    <col min="10" max="10" width="8.88671875" customWidth="1"/>
    <col min="11" max="13" width="10.109375" customWidth="1"/>
    <col min="14" max="14" width="9.77734375" customWidth="1"/>
  </cols>
  <sheetData>
    <row r="1" spans="1:15" ht="92.25" customHeight="1">
      <c r="A1" s="8"/>
      <c r="B1" s="8"/>
      <c r="C1" s="8"/>
      <c r="D1" s="8"/>
      <c r="E1" s="8"/>
      <c r="F1" s="8"/>
      <c r="G1" s="9"/>
      <c r="H1" s="9"/>
      <c r="I1" s="9"/>
      <c r="J1" s="9"/>
      <c r="K1" s="9"/>
      <c r="L1" s="9"/>
    </row>
    <row r="2" spans="1:15" ht="32.1" customHeight="1">
      <c r="A2" s="495" t="s">
        <v>55</v>
      </c>
      <c r="B2" s="495"/>
      <c r="C2" s="495"/>
      <c r="D2" s="495"/>
      <c r="E2" s="495"/>
      <c r="F2" s="495"/>
      <c r="G2" s="495"/>
      <c r="H2" s="495"/>
      <c r="I2" s="495"/>
      <c r="J2" s="495"/>
      <c r="K2" s="495"/>
      <c r="L2" s="495"/>
      <c r="M2" s="495"/>
      <c r="N2" s="495"/>
    </row>
    <row r="3" spans="1:15" ht="32.1" customHeight="1" thickBot="1">
      <c r="A3" s="495"/>
      <c r="B3" s="495"/>
      <c r="C3" s="495"/>
      <c r="D3" s="495"/>
      <c r="E3" s="495"/>
      <c r="F3" s="495"/>
      <c r="G3" s="495"/>
      <c r="H3" s="495"/>
      <c r="I3" s="495"/>
      <c r="J3" s="495"/>
      <c r="K3" s="495"/>
      <c r="L3" s="495"/>
      <c r="M3" s="495"/>
      <c r="N3" s="495"/>
    </row>
    <row r="4" spans="1:15" s="1" customFormat="1" ht="32.1" customHeight="1" thickTop="1" thickBot="1">
      <c r="A4" s="492" t="s">
        <v>54</v>
      </c>
      <c r="B4" s="493" t="s">
        <v>1</v>
      </c>
      <c r="C4" s="493" t="s">
        <v>42</v>
      </c>
      <c r="D4" s="493"/>
      <c r="E4" s="493"/>
      <c r="F4" s="493"/>
      <c r="G4" s="493"/>
      <c r="H4" s="493"/>
      <c r="I4" s="493"/>
      <c r="J4" s="493"/>
      <c r="K4" s="493"/>
      <c r="L4" s="493"/>
      <c r="M4" s="493"/>
      <c r="N4" s="494"/>
    </row>
    <row r="5" spans="1:15" ht="32.1" customHeight="1" thickTop="1" thickBot="1">
      <c r="A5" s="492"/>
      <c r="B5" s="493"/>
      <c r="C5" s="244" t="s">
        <v>427</v>
      </c>
      <c r="D5" s="244" t="s">
        <v>43</v>
      </c>
      <c r="E5" s="244" t="s">
        <v>44</v>
      </c>
      <c r="F5" s="244" t="s">
        <v>45</v>
      </c>
      <c r="G5" s="244" t="s">
        <v>46</v>
      </c>
      <c r="H5" s="229" t="s">
        <v>47</v>
      </c>
      <c r="I5" s="229" t="s">
        <v>48</v>
      </c>
      <c r="J5" s="229" t="s">
        <v>49</v>
      </c>
      <c r="K5" s="229" t="s">
        <v>50</v>
      </c>
      <c r="L5" s="229" t="s">
        <v>51</v>
      </c>
      <c r="M5" s="229" t="s">
        <v>52</v>
      </c>
      <c r="N5" s="230" t="s">
        <v>428</v>
      </c>
    </row>
    <row r="6" spans="1:15" ht="27.95" customHeight="1" thickTop="1">
      <c r="A6" s="5"/>
      <c r="B6" s="270"/>
      <c r="C6" s="270"/>
      <c r="D6" s="270"/>
      <c r="E6" s="270"/>
      <c r="F6" s="4"/>
      <c r="G6" s="119"/>
      <c r="H6" s="63"/>
      <c r="I6" s="63"/>
      <c r="J6" s="63"/>
      <c r="K6" s="63"/>
      <c r="L6" s="63"/>
      <c r="M6" s="63"/>
      <c r="N6" s="63"/>
    </row>
    <row r="7" spans="1:15" ht="27.95" customHeight="1">
      <c r="A7" s="158" t="s">
        <v>1</v>
      </c>
      <c r="B7" s="159">
        <v>1717886</v>
      </c>
      <c r="C7" s="159">
        <v>536781</v>
      </c>
      <c r="D7" s="159">
        <v>47537</v>
      </c>
      <c r="E7" s="159">
        <v>65351</v>
      </c>
      <c r="F7" s="159">
        <v>83230</v>
      </c>
      <c r="G7" s="159">
        <v>91940</v>
      </c>
      <c r="H7" s="159">
        <v>96118</v>
      </c>
      <c r="I7" s="159">
        <v>118361</v>
      </c>
      <c r="J7" s="159">
        <v>116248</v>
      </c>
      <c r="K7" s="159">
        <v>161182</v>
      </c>
      <c r="L7" s="159">
        <v>174562</v>
      </c>
      <c r="M7" s="159">
        <v>176156</v>
      </c>
      <c r="N7" s="159">
        <v>50420</v>
      </c>
    </row>
    <row r="8" spans="1:15" ht="27.95" customHeight="1">
      <c r="A8" s="167" t="s">
        <v>129</v>
      </c>
      <c r="B8" s="206">
        <v>563859</v>
      </c>
      <c r="C8" s="206">
        <v>201454</v>
      </c>
      <c r="D8" s="206">
        <v>19706</v>
      </c>
      <c r="E8" s="206">
        <v>29314</v>
      </c>
      <c r="F8" s="161">
        <v>33408</v>
      </c>
      <c r="G8" s="161">
        <v>32696</v>
      </c>
      <c r="H8" s="161">
        <v>28221</v>
      </c>
      <c r="I8" s="161">
        <v>34029</v>
      </c>
      <c r="J8" s="161">
        <v>28780</v>
      </c>
      <c r="K8" s="161">
        <v>50158</v>
      </c>
      <c r="L8" s="161">
        <v>45658</v>
      </c>
      <c r="M8" s="161">
        <v>44919</v>
      </c>
      <c r="N8" s="161">
        <v>15516</v>
      </c>
    </row>
    <row r="9" spans="1:15" ht="27.95" customHeight="1">
      <c r="A9" s="168" t="s">
        <v>32</v>
      </c>
      <c r="B9" s="204">
        <v>8281</v>
      </c>
      <c r="C9" s="204">
        <v>2998</v>
      </c>
      <c r="D9" s="204">
        <v>459</v>
      </c>
      <c r="E9" s="204">
        <v>637</v>
      </c>
      <c r="F9" s="164">
        <v>610</v>
      </c>
      <c r="G9" s="163">
        <v>387</v>
      </c>
      <c r="H9" s="164">
        <v>375</v>
      </c>
      <c r="I9" s="163">
        <v>473</v>
      </c>
      <c r="J9" s="164">
        <v>224</v>
      </c>
      <c r="K9" s="163">
        <v>491</v>
      </c>
      <c r="L9" s="164">
        <v>455</v>
      </c>
      <c r="M9" s="164">
        <v>876</v>
      </c>
      <c r="N9" s="164">
        <v>296</v>
      </c>
    </row>
    <row r="10" spans="1:15" ht="27.95" customHeight="1">
      <c r="A10" s="167" t="s">
        <v>33</v>
      </c>
      <c r="B10" s="206">
        <v>111266</v>
      </c>
      <c r="C10" s="206">
        <v>76879</v>
      </c>
      <c r="D10" s="206">
        <v>2439</v>
      </c>
      <c r="E10" s="206">
        <v>3024</v>
      </c>
      <c r="F10" s="161">
        <v>3186</v>
      </c>
      <c r="G10" s="161">
        <v>4053</v>
      </c>
      <c r="H10" s="161">
        <v>3511</v>
      </c>
      <c r="I10" s="161">
        <v>3986</v>
      </c>
      <c r="J10" s="161">
        <v>2038</v>
      </c>
      <c r="K10" s="161">
        <v>3344</v>
      </c>
      <c r="L10" s="161">
        <v>3270</v>
      </c>
      <c r="M10" s="161">
        <v>4158</v>
      </c>
      <c r="N10" s="161">
        <v>1378</v>
      </c>
    </row>
    <row r="11" spans="1:15" ht="27.95" customHeight="1">
      <c r="A11" s="168" t="s">
        <v>34</v>
      </c>
      <c r="B11" s="204">
        <v>305590</v>
      </c>
      <c r="C11" s="204">
        <v>129705</v>
      </c>
      <c r="D11" s="204">
        <v>9582</v>
      </c>
      <c r="E11" s="204">
        <v>11903</v>
      </c>
      <c r="F11" s="164">
        <v>14139</v>
      </c>
      <c r="G11" s="163">
        <v>15670</v>
      </c>
      <c r="H11" s="164">
        <v>16840</v>
      </c>
      <c r="I11" s="163">
        <v>21515</v>
      </c>
      <c r="J11" s="164">
        <v>18082</v>
      </c>
      <c r="K11" s="163">
        <v>22118</v>
      </c>
      <c r="L11" s="164">
        <v>17320</v>
      </c>
      <c r="M11" s="164">
        <v>22415</v>
      </c>
      <c r="N11" s="164">
        <v>6301</v>
      </c>
    </row>
    <row r="12" spans="1:15" ht="27.95" customHeight="1">
      <c r="A12" s="167" t="s">
        <v>35</v>
      </c>
      <c r="B12" s="206">
        <v>1511</v>
      </c>
      <c r="C12" s="206">
        <v>1028</v>
      </c>
      <c r="D12" s="206">
        <v>36</v>
      </c>
      <c r="E12" s="206">
        <v>43</v>
      </c>
      <c r="F12" s="161">
        <v>19</v>
      </c>
      <c r="G12" s="161">
        <v>22</v>
      </c>
      <c r="H12" s="161">
        <v>42</v>
      </c>
      <c r="I12" s="161">
        <v>48</v>
      </c>
      <c r="J12" s="161">
        <v>19</v>
      </c>
      <c r="K12" s="161">
        <v>40</v>
      </c>
      <c r="L12" s="161">
        <v>95</v>
      </c>
      <c r="M12" s="161">
        <v>91</v>
      </c>
      <c r="N12" s="161">
        <v>28</v>
      </c>
      <c r="O12" s="64" t="s">
        <v>354</v>
      </c>
    </row>
    <row r="13" spans="1:15" ht="27.95" customHeight="1">
      <c r="A13" s="168" t="s">
        <v>128</v>
      </c>
      <c r="B13" s="204">
        <v>23569</v>
      </c>
      <c r="C13" s="204">
        <v>6279</v>
      </c>
      <c r="D13" s="204">
        <v>776</v>
      </c>
      <c r="E13" s="204">
        <v>1093</v>
      </c>
      <c r="F13" s="164">
        <v>1443</v>
      </c>
      <c r="G13" s="163">
        <v>1833</v>
      </c>
      <c r="H13" s="164">
        <v>1676</v>
      </c>
      <c r="I13" s="163">
        <v>1908</v>
      </c>
      <c r="J13" s="164">
        <v>1254</v>
      </c>
      <c r="K13" s="163">
        <v>2156</v>
      </c>
      <c r="L13" s="164">
        <v>2008</v>
      </c>
      <c r="M13" s="164">
        <v>2338</v>
      </c>
      <c r="N13" s="164">
        <v>805</v>
      </c>
    </row>
    <row r="14" spans="1:15" ht="27.95" customHeight="1">
      <c r="A14" s="167" t="s">
        <v>36</v>
      </c>
      <c r="B14" s="206">
        <v>33560</v>
      </c>
      <c r="C14" s="206">
        <v>11717</v>
      </c>
      <c r="D14" s="206">
        <v>1314</v>
      </c>
      <c r="E14" s="206">
        <v>1285</v>
      </c>
      <c r="F14" s="161">
        <v>1141</v>
      </c>
      <c r="G14" s="161">
        <v>1238</v>
      </c>
      <c r="H14" s="161">
        <v>1007</v>
      </c>
      <c r="I14" s="161">
        <v>1716</v>
      </c>
      <c r="J14" s="161">
        <v>1308</v>
      </c>
      <c r="K14" s="161">
        <v>3137</v>
      </c>
      <c r="L14" s="161">
        <v>4640</v>
      </c>
      <c r="M14" s="161">
        <v>4282</v>
      </c>
      <c r="N14" s="161">
        <v>775</v>
      </c>
    </row>
    <row r="15" spans="1:15" ht="27.95" customHeight="1">
      <c r="A15" s="168" t="s">
        <v>37</v>
      </c>
      <c r="B15" s="204">
        <v>275790</v>
      </c>
      <c r="C15" s="204">
        <v>81878</v>
      </c>
      <c r="D15" s="204">
        <v>6656</v>
      </c>
      <c r="E15" s="204">
        <v>9079</v>
      </c>
      <c r="F15" s="164">
        <v>10892</v>
      </c>
      <c r="G15" s="163">
        <v>15077</v>
      </c>
      <c r="H15" s="164">
        <v>14469</v>
      </c>
      <c r="I15" s="163">
        <v>23187</v>
      </c>
      <c r="J15" s="164">
        <v>23947</v>
      </c>
      <c r="K15" s="163">
        <v>29145</v>
      </c>
      <c r="L15" s="164">
        <v>24307</v>
      </c>
      <c r="M15" s="164">
        <v>27221</v>
      </c>
      <c r="N15" s="164">
        <v>9932</v>
      </c>
    </row>
    <row r="16" spans="1:15" ht="27.95" customHeight="1">
      <c r="A16" s="167" t="s">
        <v>38</v>
      </c>
      <c r="B16" s="161">
        <v>362357</v>
      </c>
      <c r="C16" s="161">
        <v>10758</v>
      </c>
      <c r="D16" s="161">
        <v>5979</v>
      </c>
      <c r="E16" s="161">
        <v>8200</v>
      </c>
      <c r="F16" s="161">
        <v>17337</v>
      </c>
      <c r="G16" s="161">
        <v>19546</v>
      </c>
      <c r="H16" s="161">
        <v>28270</v>
      </c>
      <c r="I16" s="161">
        <v>29042</v>
      </c>
      <c r="J16" s="161">
        <v>39210</v>
      </c>
      <c r="K16" s="161">
        <v>48860</v>
      </c>
      <c r="L16" s="161">
        <v>74554</v>
      </c>
      <c r="M16" s="161">
        <v>66550</v>
      </c>
      <c r="N16" s="161">
        <v>14051</v>
      </c>
    </row>
    <row r="17" spans="1:255" ht="27.95" customHeight="1">
      <c r="A17" s="168" t="s">
        <v>39</v>
      </c>
      <c r="B17" s="163">
        <v>2719</v>
      </c>
      <c r="C17" s="163">
        <v>1388</v>
      </c>
      <c r="D17" s="163">
        <v>54</v>
      </c>
      <c r="E17" s="163">
        <v>72</v>
      </c>
      <c r="F17" s="164">
        <v>89</v>
      </c>
      <c r="G17" s="163">
        <v>130</v>
      </c>
      <c r="H17" s="164">
        <v>112</v>
      </c>
      <c r="I17" s="163">
        <v>157</v>
      </c>
      <c r="J17" s="164">
        <v>110</v>
      </c>
      <c r="K17" s="163">
        <v>158</v>
      </c>
      <c r="L17" s="164">
        <v>193</v>
      </c>
      <c r="M17" s="164">
        <v>201</v>
      </c>
      <c r="N17" s="164">
        <v>55</v>
      </c>
    </row>
    <row r="18" spans="1:255" ht="27.95" customHeight="1">
      <c r="A18" s="167" t="s">
        <v>426</v>
      </c>
      <c r="B18" s="161">
        <v>12766</v>
      </c>
      <c r="C18" s="161">
        <v>4782</v>
      </c>
      <c r="D18" s="161">
        <v>213</v>
      </c>
      <c r="E18" s="161">
        <v>324</v>
      </c>
      <c r="F18" s="161">
        <v>429</v>
      </c>
      <c r="G18" s="161">
        <v>542</v>
      </c>
      <c r="H18" s="161">
        <v>716</v>
      </c>
      <c r="I18" s="161">
        <v>702</v>
      </c>
      <c r="J18" s="161">
        <v>561</v>
      </c>
      <c r="K18" s="161">
        <v>885</v>
      </c>
      <c r="L18" s="161">
        <v>1091</v>
      </c>
      <c r="M18" s="161">
        <v>1718</v>
      </c>
      <c r="N18" s="161">
        <v>803</v>
      </c>
    </row>
    <row r="19" spans="1:255" ht="27.95" customHeight="1">
      <c r="A19" s="168" t="s">
        <v>41</v>
      </c>
      <c r="B19" s="163">
        <v>12284</v>
      </c>
      <c r="C19" s="163">
        <v>6147</v>
      </c>
      <c r="D19" s="163">
        <v>164</v>
      </c>
      <c r="E19" s="163">
        <v>196</v>
      </c>
      <c r="F19" s="164">
        <v>273</v>
      </c>
      <c r="G19" s="163">
        <v>371</v>
      </c>
      <c r="H19" s="164">
        <v>533</v>
      </c>
      <c r="I19" s="163">
        <v>1298</v>
      </c>
      <c r="J19" s="164">
        <v>511</v>
      </c>
      <c r="K19" s="163">
        <v>440</v>
      </c>
      <c r="L19" s="164">
        <v>761</v>
      </c>
      <c r="M19" s="164">
        <v>1146</v>
      </c>
      <c r="N19" s="164">
        <v>444</v>
      </c>
    </row>
    <row r="20" spans="1:255" ht="27.95" customHeight="1">
      <c r="A20" s="167" t="s">
        <v>425</v>
      </c>
      <c r="B20" s="161">
        <v>4334</v>
      </c>
      <c r="C20" s="161">
        <v>1768</v>
      </c>
      <c r="D20" s="161">
        <v>159</v>
      </c>
      <c r="E20" s="161">
        <v>181</v>
      </c>
      <c r="F20" s="161">
        <v>264</v>
      </c>
      <c r="G20" s="161">
        <v>375</v>
      </c>
      <c r="H20" s="161">
        <v>346</v>
      </c>
      <c r="I20" s="161">
        <v>300</v>
      </c>
      <c r="J20" s="161">
        <v>204</v>
      </c>
      <c r="K20" s="161">
        <v>250</v>
      </c>
      <c r="L20" s="161">
        <v>210</v>
      </c>
      <c r="M20" s="161">
        <v>241</v>
      </c>
      <c r="N20" s="161">
        <v>36</v>
      </c>
    </row>
    <row r="21" spans="1:255" s="48" customFormat="1" ht="27.95" customHeight="1">
      <c r="A21" s="165"/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65"/>
      <c r="AS21" s="165"/>
      <c r="AT21" s="165"/>
      <c r="AU21" s="165"/>
      <c r="AV21" s="165"/>
      <c r="AW21" s="165"/>
      <c r="AX21" s="165"/>
      <c r="AY21" s="165"/>
      <c r="AZ21" s="165"/>
      <c r="BA21" s="165"/>
      <c r="BB21" s="165"/>
      <c r="BC21" s="165"/>
      <c r="BD21" s="165"/>
      <c r="BE21" s="165"/>
      <c r="BF21" s="165"/>
      <c r="BG21" s="165"/>
      <c r="BH21" s="165"/>
      <c r="BI21" s="165"/>
      <c r="BJ21" s="165"/>
      <c r="BK21" s="165"/>
      <c r="BL21" s="165"/>
      <c r="BM21" s="165"/>
      <c r="BN21" s="165"/>
      <c r="BO21" s="165"/>
      <c r="BP21" s="165"/>
      <c r="BQ21" s="165"/>
      <c r="BR21" s="165"/>
      <c r="BS21" s="165"/>
      <c r="BT21" s="165"/>
      <c r="BU21" s="165"/>
      <c r="BV21" s="165"/>
      <c r="BW21" s="165"/>
      <c r="BX21" s="165"/>
      <c r="BY21" s="165"/>
      <c r="BZ21" s="165"/>
      <c r="CA21" s="165"/>
      <c r="CB21" s="165"/>
      <c r="CC21" s="165"/>
      <c r="CD21" s="165"/>
      <c r="CE21" s="165"/>
      <c r="CF21" s="165"/>
      <c r="CG21" s="165"/>
      <c r="CH21" s="165"/>
      <c r="CI21" s="165"/>
      <c r="CJ21" s="165"/>
      <c r="CK21" s="165"/>
      <c r="CL21" s="165"/>
      <c r="CM21" s="165"/>
      <c r="CN21" s="165"/>
      <c r="CO21" s="165"/>
      <c r="CP21" s="165"/>
      <c r="CQ21" s="165"/>
      <c r="CR21" s="165"/>
      <c r="CS21" s="165"/>
      <c r="CT21" s="165"/>
      <c r="CU21" s="165"/>
      <c r="CV21" s="165"/>
      <c r="CW21" s="165"/>
      <c r="CX21" s="165"/>
      <c r="CY21" s="165"/>
      <c r="CZ21" s="165"/>
      <c r="DA21" s="165"/>
      <c r="DB21" s="165"/>
      <c r="DC21" s="165"/>
      <c r="DD21" s="165"/>
      <c r="DE21" s="165"/>
      <c r="DF21" s="165"/>
      <c r="DG21" s="165"/>
      <c r="DH21" s="165"/>
      <c r="DI21" s="165"/>
      <c r="DJ21" s="165"/>
      <c r="DK21" s="165"/>
      <c r="DL21" s="165"/>
      <c r="DM21" s="165"/>
      <c r="DN21" s="165"/>
      <c r="DO21" s="165"/>
      <c r="DP21" s="165"/>
      <c r="DQ21" s="165"/>
      <c r="DR21" s="165"/>
      <c r="DS21" s="165"/>
      <c r="DT21" s="165"/>
      <c r="DU21" s="165"/>
      <c r="DV21" s="165"/>
      <c r="DW21" s="165"/>
      <c r="DX21" s="165"/>
      <c r="DY21" s="165"/>
      <c r="DZ21" s="165"/>
      <c r="EA21" s="165"/>
      <c r="EB21" s="165"/>
      <c r="EC21" s="165"/>
      <c r="ED21" s="165"/>
      <c r="EE21" s="165"/>
      <c r="EF21" s="165"/>
      <c r="EG21" s="165"/>
      <c r="EH21" s="165"/>
      <c r="EI21" s="165"/>
      <c r="EJ21" s="165"/>
      <c r="EK21" s="165"/>
      <c r="EL21" s="165"/>
      <c r="EM21" s="165"/>
      <c r="EN21" s="165"/>
      <c r="EO21" s="165"/>
      <c r="EP21" s="165"/>
      <c r="EQ21" s="165"/>
      <c r="ER21" s="165"/>
      <c r="ES21" s="165"/>
      <c r="ET21" s="165"/>
      <c r="EU21" s="165"/>
      <c r="EV21" s="165"/>
      <c r="EW21" s="165"/>
      <c r="EX21" s="165"/>
      <c r="EY21" s="165"/>
      <c r="EZ21" s="165"/>
      <c r="FA21" s="165"/>
      <c r="FB21" s="165"/>
      <c r="FC21" s="165"/>
      <c r="FD21" s="165"/>
      <c r="FE21" s="165"/>
      <c r="FF21" s="165"/>
      <c r="FG21" s="165"/>
      <c r="FH21" s="165"/>
      <c r="FI21" s="165"/>
      <c r="FJ21" s="165"/>
      <c r="FK21" s="165"/>
      <c r="FL21" s="165"/>
      <c r="FM21" s="165"/>
      <c r="FN21" s="165"/>
      <c r="FO21" s="165"/>
      <c r="FP21" s="165"/>
      <c r="FQ21" s="165"/>
      <c r="FR21" s="165"/>
      <c r="FS21" s="165"/>
      <c r="FT21" s="165"/>
      <c r="FU21" s="165"/>
      <c r="FV21" s="165"/>
      <c r="FW21" s="165"/>
      <c r="FX21" s="165"/>
      <c r="FY21" s="165"/>
      <c r="FZ21" s="165"/>
      <c r="GA21" s="165"/>
      <c r="GB21" s="165"/>
      <c r="GC21" s="165"/>
      <c r="GD21" s="165"/>
      <c r="GE21" s="165"/>
      <c r="GF21" s="165"/>
      <c r="GG21" s="165"/>
      <c r="GH21" s="165"/>
      <c r="GI21" s="165"/>
      <c r="GJ21" s="165"/>
      <c r="GK21" s="165"/>
      <c r="GL21" s="165"/>
      <c r="GM21" s="165"/>
      <c r="GN21" s="165"/>
      <c r="GO21" s="165"/>
      <c r="GP21" s="165"/>
      <c r="GQ21" s="165"/>
      <c r="GR21" s="165"/>
      <c r="GS21" s="165"/>
      <c r="GT21" s="165"/>
      <c r="GU21" s="165"/>
      <c r="GV21" s="165"/>
      <c r="GW21" s="165"/>
      <c r="GX21" s="165"/>
      <c r="GY21" s="165"/>
      <c r="GZ21" s="165"/>
      <c r="HA21" s="165"/>
      <c r="HB21" s="165"/>
      <c r="HC21" s="165"/>
      <c r="HD21" s="165"/>
      <c r="HE21" s="165"/>
      <c r="HF21" s="165"/>
      <c r="HG21" s="165"/>
      <c r="HH21" s="165"/>
      <c r="HI21" s="165"/>
      <c r="HJ21" s="165"/>
      <c r="HK21" s="165"/>
      <c r="HL21" s="165"/>
      <c r="HM21" s="165"/>
      <c r="HN21" s="165"/>
      <c r="HO21" s="165"/>
      <c r="HP21" s="165"/>
      <c r="HQ21" s="165"/>
      <c r="HR21" s="165"/>
      <c r="HS21" s="165"/>
      <c r="HT21" s="165"/>
      <c r="HU21" s="165"/>
      <c r="HV21" s="165"/>
      <c r="HW21" s="165"/>
      <c r="HX21" s="165"/>
      <c r="HY21" s="165"/>
      <c r="HZ21" s="165"/>
      <c r="IA21" s="165"/>
      <c r="IB21" s="165"/>
      <c r="IC21" s="165"/>
      <c r="ID21" s="165"/>
      <c r="IE21" s="165"/>
      <c r="IF21" s="165"/>
      <c r="IG21" s="165"/>
      <c r="IH21" s="165"/>
      <c r="II21" s="165"/>
      <c r="IJ21" s="165"/>
      <c r="IK21" s="165"/>
      <c r="IL21" s="165"/>
      <c r="IM21" s="165"/>
      <c r="IN21" s="165"/>
      <c r="IO21" s="165"/>
      <c r="IP21" s="165"/>
      <c r="IQ21" s="165"/>
      <c r="IR21" s="165"/>
      <c r="IS21" s="165"/>
      <c r="IT21" s="165"/>
      <c r="IU21" s="165"/>
    </row>
    <row r="22" spans="1:255" ht="15">
      <c r="A22" s="63"/>
      <c r="B22" s="63"/>
      <c r="C22" s="63"/>
      <c r="D22" s="63"/>
      <c r="E22" s="63"/>
      <c r="F22" s="63"/>
      <c r="G22" s="63"/>
    </row>
    <row r="23" spans="1:255" ht="15">
      <c r="A23" s="63"/>
      <c r="B23" s="63"/>
      <c r="C23" s="63"/>
      <c r="D23" s="63"/>
      <c r="E23" s="63"/>
      <c r="F23" s="63"/>
      <c r="G23" s="63"/>
    </row>
    <row r="24" spans="1:255" ht="15">
      <c r="A24" s="63"/>
      <c r="B24" s="63"/>
      <c r="C24" s="63"/>
      <c r="D24" s="63"/>
      <c r="E24" s="63"/>
      <c r="F24" s="63"/>
      <c r="G24" s="63"/>
    </row>
    <row r="25" spans="1:255" ht="15">
      <c r="A25" s="63"/>
      <c r="B25" s="63"/>
      <c r="C25" s="63"/>
      <c r="D25" s="63"/>
      <c r="E25" s="63"/>
      <c r="F25" s="63"/>
      <c r="G25" s="63"/>
    </row>
    <row r="26" spans="1:255" ht="15">
      <c r="A26" s="63"/>
      <c r="B26" s="63"/>
      <c r="C26" s="63"/>
      <c r="D26" s="63"/>
      <c r="E26" s="63"/>
      <c r="F26" s="63"/>
      <c r="G26" s="63"/>
    </row>
    <row r="27" spans="1:255" ht="15">
      <c r="A27" s="63"/>
      <c r="B27" s="63"/>
      <c r="C27" s="63"/>
      <c r="D27" s="63"/>
      <c r="E27" s="63"/>
      <c r="F27" s="63"/>
      <c r="G27" s="63"/>
    </row>
    <row r="28" spans="1:255" ht="15">
      <c r="A28" s="63"/>
      <c r="B28" s="63"/>
      <c r="C28" s="63"/>
      <c r="D28" s="63"/>
      <c r="E28" s="63"/>
      <c r="F28" s="63"/>
      <c r="G28" s="63"/>
    </row>
    <row r="29" spans="1:255" ht="15">
      <c r="A29" s="63"/>
      <c r="B29" s="63"/>
      <c r="C29" s="63"/>
      <c r="D29" s="63"/>
      <c r="E29" s="63"/>
      <c r="F29" s="63"/>
      <c r="G29" s="63"/>
    </row>
    <row r="30" spans="1:255" ht="15">
      <c r="A30" s="63"/>
      <c r="B30" s="63"/>
      <c r="C30" s="63"/>
      <c r="D30" s="63"/>
      <c r="E30" s="63"/>
      <c r="F30" s="63"/>
      <c r="G30" s="63"/>
    </row>
    <row r="31" spans="1:255" ht="15">
      <c r="A31" s="63"/>
      <c r="B31" s="63"/>
      <c r="C31" s="63"/>
      <c r="D31" s="63"/>
      <c r="E31" s="63"/>
      <c r="F31" s="63"/>
      <c r="G31" s="63"/>
    </row>
    <row r="32" spans="1:255" ht="15">
      <c r="A32" s="63"/>
      <c r="B32" s="63"/>
      <c r="C32" s="63"/>
      <c r="D32" s="63"/>
      <c r="E32" s="63"/>
      <c r="F32" s="63"/>
      <c r="G32" s="63"/>
    </row>
    <row r="33" spans="1:7" ht="15">
      <c r="A33" s="63"/>
      <c r="B33" s="63"/>
      <c r="C33" s="63"/>
      <c r="D33" s="63"/>
      <c r="E33" s="63"/>
      <c r="F33" s="63"/>
      <c r="G33" s="63"/>
    </row>
    <row r="34" spans="1:7" ht="15">
      <c r="A34" s="63"/>
      <c r="B34" s="63"/>
      <c r="C34" s="63"/>
      <c r="D34" s="63"/>
      <c r="E34" s="63"/>
      <c r="F34" s="63"/>
      <c r="G34" s="63"/>
    </row>
    <row r="35" spans="1:7" ht="15">
      <c r="A35" s="63"/>
      <c r="B35" s="63"/>
      <c r="C35" s="63"/>
      <c r="D35" s="63"/>
      <c r="E35" s="63"/>
      <c r="F35" s="63"/>
      <c r="G35" s="63"/>
    </row>
    <row r="36" spans="1:7" ht="15">
      <c r="A36" s="63"/>
      <c r="B36" s="63"/>
      <c r="C36" s="63"/>
      <c r="D36" s="63"/>
      <c r="E36" s="63"/>
      <c r="F36" s="63"/>
      <c r="G36" s="63"/>
    </row>
    <row r="37" spans="1:7" ht="15">
      <c r="A37" s="63"/>
      <c r="B37" s="63"/>
      <c r="C37" s="63"/>
      <c r="D37" s="63"/>
      <c r="E37" s="63"/>
      <c r="F37" s="63"/>
      <c r="G37" s="63"/>
    </row>
    <row r="38" spans="1:7" ht="15">
      <c r="A38" s="63"/>
      <c r="B38" s="63"/>
      <c r="C38" s="63"/>
      <c r="D38" s="63"/>
      <c r="E38" s="63"/>
      <c r="F38" s="63"/>
      <c r="G38" s="63"/>
    </row>
    <row r="39" spans="1:7" ht="15">
      <c r="A39" s="63"/>
      <c r="B39" s="63"/>
      <c r="C39" s="63"/>
      <c r="D39" s="63"/>
      <c r="E39" s="63"/>
      <c r="F39" s="63"/>
      <c r="G39" s="63"/>
    </row>
    <row r="40" spans="1:7" ht="15">
      <c r="A40" s="63"/>
      <c r="B40" s="63"/>
      <c r="C40" s="63"/>
      <c r="D40" s="63"/>
      <c r="E40" s="63"/>
      <c r="F40" s="63"/>
      <c r="G40" s="63"/>
    </row>
    <row r="41" spans="1:7" ht="15">
      <c r="A41" s="63"/>
      <c r="B41" s="63"/>
      <c r="C41" s="63"/>
      <c r="D41" s="63"/>
      <c r="E41" s="63"/>
      <c r="F41" s="63"/>
      <c r="G41" s="63"/>
    </row>
    <row r="42" spans="1:7" ht="15">
      <c r="A42" s="63"/>
      <c r="B42" s="63"/>
      <c r="C42" s="63"/>
      <c r="D42" s="63"/>
      <c r="E42" s="63"/>
      <c r="F42" s="63"/>
      <c r="G42" s="63"/>
    </row>
    <row r="43" spans="1:7" ht="15">
      <c r="A43" s="63"/>
      <c r="B43" s="63"/>
      <c r="C43" s="63"/>
      <c r="D43" s="63"/>
      <c r="E43" s="63"/>
      <c r="F43" s="63"/>
      <c r="G43" s="63"/>
    </row>
    <row r="44" spans="1:7" ht="15">
      <c r="A44" s="63"/>
      <c r="B44" s="63"/>
      <c r="C44" s="63"/>
      <c r="D44" s="63"/>
      <c r="E44" s="63"/>
      <c r="F44" s="63"/>
      <c r="G44" s="63"/>
    </row>
    <row r="45" spans="1:7" ht="15">
      <c r="A45" s="63"/>
      <c r="B45" s="63"/>
      <c r="C45" s="63"/>
      <c r="D45" s="63"/>
      <c r="E45" s="63"/>
      <c r="F45" s="63"/>
      <c r="G45" s="63"/>
    </row>
    <row r="46" spans="1:7" ht="15">
      <c r="A46" s="63"/>
      <c r="B46" s="63"/>
      <c r="C46" s="63"/>
      <c r="D46" s="63"/>
      <c r="E46" s="63"/>
      <c r="F46" s="63"/>
      <c r="G46" s="63"/>
    </row>
    <row r="47" spans="1:7" ht="15">
      <c r="A47" s="63"/>
      <c r="B47" s="63"/>
      <c r="C47" s="63"/>
      <c r="D47" s="63"/>
      <c r="E47" s="63"/>
      <c r="F47" s="63"/>
      <c r="G47" s="63"/>
    </row>
    <row r="48" spans="1:7" ht="15">
      <c r="A48" s="63"/>
      <c r="B48" s="63"/>
      <c r="C48" s="63"/>
      <c r="D48" s="63"/>
      <c r="E48" s="63"/>
      <c r="F48" s="63"/>
      <c r="G48" s="63"/>
    </row>
    <row r="49" spans="1:7" ht="15">
      <c r="A49" s="63"/>
      <c r="B49" s="63"/>
      <c r="C49" s="63"/>
      <c r="D49" s="63"/>
      <c r="E49" s="63"/>
      <c r="F49" s="63"/>
      <c r="G49" s="63"/>
    </row>
    <row r="50" spans="1:7" ht="15">
      <c r="A50" s="63"/>
      <c r="B50" s="63"/>
      <c r="C50" s="63"/>
      <c r="D50" s="63"/>
      <c r="E50" s="63"/>
      <c r="F50" s="63"/>
      <c r="G50" s="63"/>
    </row>
    <row r="51" spans="1:7" ht="15">
      <c r="A51" s="63"/>
      <c r="B51" s="63"/>
      <c r="C51" s="63"/>
      <c r="D51" s="63"/>
      <c r="E51" s="63"/>
      <c r="F51" s="63"/>
      <c r="G51" s="63"/>
    </row>
    <row r="52" spans="1:7" ht="15">
      <c r="A52" s="63"/>
      <c r="B52" s="63"/>
      <c r="C52" s="63"/>
      <c r="D52" s="63"/>
      <c r="E52" s="63"/>
      <c r="F52" s="63"/>
      <c r="G52" s="63"/>
    </row>
    <row r="53" spans="1:7" ht="15">
      <c r="A53" s="63"/>
      <c r="B53" s="63"/>
      <c r="C53" s="63"/>
      <c r="D53" s="63"/>
      <c r="E53" s="63"/>
      <c r="F53" s="63"/>
      <c r="G53" s="63"/>
    </row>
    <row r="54" spans="1:7" ht="15">
      <c r="A54" s="63"/>
      <c r="B54" s="63"/>
      <c r="C54" s="63"/>
      <c r="D54" s="63"/>
      <c r="E54" s="63"/>
      <c r="F54" s="63"/>
      <c r="G54" s="63"/>
    </row>
    <row r="55" spans="1:7" ht="15">
      <c r="A55" s="63"/>
      <c r="B55" s="63"/>
      <c r="C55" s="63"/>
      <c r="D55" s="63"/>
      <c r="E55" s="63"/>
      <c r="F55" s="63"/>
      <c r="G55" s="63"/>
    </row>
    <row r="56" spans="1:7" ht="15">
      <c r="A56" s="63"/>
      <c r="B56" s="63"/>
      <c r="C56" s="63"/>
      <c r="D56" s="63"/>
      <c r="E56" s="63"/>
      <c r="F56" s="63"/>
      <c r="G56" s="63"/>
    </row>
    <row r="57" spans="1:7" ht="15">
      <c r="A57" s="63"/>
      <c r="B57" s="63"/>
      <c r="C57" s="63"/>
      <c r="D57" s="63"/>
      <c r="E57" s="63"/>
      <c r="F57" s="63"/>
      <c r="G57" s="63"/>
    </row>
    <row r="58" spans="1:7" ht="15">
      <c r="A58" s="63"/>
      <c r="B58" s="63"/>
      <c r="C58" s="63"/>
      <c r="D58" s="63"/>
      <c r="E58" s="63"/>
      <c r="F58" s="63"/>
      <c r="G58" s="63"/>
    </row>
    <row r="59" spans="1:7" ht="15">
      <c r="A59" s="63"/>
      <c r="B59" s="63"/>
      <c r="C59" s="63"/>
      <c r="D59" s="63"/>
      <c r="E59" s="63"/>
      <c r="F59" s="63"/>
      <c r="G59" s="63"/>
    </row>
    <row r="60" spans="1:7" ht="15">
      <c r="A60" s="63"/>
      <c r="B60" s="63"/>
      <c r="C60" s="63"/>
      <c r="D60" s="63"/>
      <c r="E60" s="63"/>
      <c r="F60" s="63"/>
      <c r="G60" s="63"/>
    </row>
    <row r="61" spans="1:7" ht="15">
      <c r="A61" s="63"/>
      <c r="B61" s="63"/>
      <c r="C61" s="63"/>
      <c r="D61" s="63"/>
      <c r="E61" s="63"/>
      <c r="F61" s="63"/>
      <c r="G61" s="63"/>
    </row>
    <row r="62" spans="1:7" ht="15">
      <c r="A62" s="63"/>
      <c r="B62" s="63"/>
      <c r="C62" s="63"/>
      <c r="D62" s="63"/>
      <c r="E62" s="63"/>
      <c r="F62" s="63"/>
      <c r="G62" s="63"/>
    </row>
    <row r="63" spans="1:7" ht="15">
      <c r="A63" s="63"/>
      <c r="B63" s="63"/>
      <c r="C63" s="63"/>
      <c r="D63" s="63"/>
      <c r="E63" s="63"/>
      <c r="F63" s="63"/>
      <c r="G63" s="63"/>
    </row>
    <row r="64" spans="1:7" ht="15">
      <c r="A64" s="63"/>
      <c r="B64" s="63"/>
      <c r="C64" s="63"/>
      <c r="D64" s="63"/>
      <c r="E64" s="63"/>
      <c r="F64" s="63"/>
      <c r="G64" s="63"/>
    </row>
    <row r="65" spans="1:7" ht="15">
      <c r="A65" s="63"/>
      <c r="B65" s="63"/>
      <c r="C65" s="63"/>
      <c r="D65" s="63"/>
      <c r="E65" s="63"/>
      <c r="F65" s="63"/>
      <c r="G65" s="63"/>
    </row>
    <row r="66" spans="1:7" ht="15">
      <c r="A66" s="63"/>
      <c r="B66" s="63"/>
      <c r="C66" s="63"/>
      <c r="D66" s="63"/>
      <c r="E66" s="63"/>
      <c r="F66" s="63"/>
      <c r="G66" s="63"/>
    </row>
    <row r="67" spans="1:7" ht="15">
      <c r="A67" s="63"/>
      <c r="B67" s="63"/>
      <c r="C67" s="63"/>
      <c r="D67" s="63"/>
      <c r="E67" s="63"/>
      <c r="F67" s="63"/>
      <c r="G67" s="63"/>
    </row>
    <row r="68" spans="1:7" ht="15">
      <c r="A68" s="63"/>
      <c r="B68" s="63"/>
      <c r="C68" s="63"/>
      <c r="D68" s="63"/>
      <c r="E68" s="63"/>
      <c r="F68" s="63"/>
      <c r="G68" s="63"/>
    </row>
    <row r="69" spans="1:7" ht="15">
      <c r="A69" s="63"/>
      <c r="B69" s="63"/>
      <c r="C69" s="63"/>
      <c r="D69" s="63"/>
      <c r="E69" s="63"/>
      <c r="F69" s="63"/>
      <c r="G69" s="63"/>
    </row>
    <row r="70" spans="1:7" ht="15">
      <c r="A70" s="63"/>
      <c r="B70" s="63"/>
      <c r="C70" s="63"/>
      <c r="D70" s="63"/>
      <c r="E70" s="63"/>
      <c r="F70" s="63"/>
      <c r="G70" s="63"/>
    </row>
    <row r="71" spans="1:7" ht="15">
      <c r="A71" s="63"/>
      <c r="B71" s="63"/>
      <c r="C71" s="63"/>
      <c r="D71" s="63"/>
      <c r="E71" s="63"/>
      <c r="F71" s="63"/>
      <c r="G71" s="63"/>
    </row>
    <row r="72" spans="1:7" ht="15">
      <c r="A72" s="63"/>
      <c r="B72" s="63"/>
      <c r="C72" s="63"/>
      <c r="D72" s="63"/>
      <c r="E72" s="63"/>
      <c r="F72" s="63"/>
      <c r="G72" s="63"/>
    </row>
    <row r="73" spans="1:7" ht="15">
      <c r="A73" s="63"/>
      <c r="B73" s="63"/>
      <c r="C73" s="63"/>
      <c r="D73" s="63"/>
      <c r="E73" s="63"/>
      <c r="F73" s="63"/>
      <c r="G73" s="63"/>
    </row>
    <row r="74" spans="1:7" ht="15">
      <c r="A74" s="63"/>
      <c r="B74" s="63"/>
      <c r="C74" s="63"/>
      <c r="D74" s="63"/>
      <c r="E74" s="63"/>
      <c r="F74" s="63"/>
      <c r="G74" s="63"/>
    </row>
    <row r="75" spans="1:7" ht="15">
      <c r="A75" s="63"/>
      <c r="B75" s="63"/>
      <c r="C75" s="63"/>
      <c r="D75" s="63"/>
      <c r="E75" s="63"/>
      <c r="F75" s="63"/>
      <c r="G75" s="63"/>
    </row>
    <row r="76" spans="1:7" ht="15">
      <c r="A76" s="63"/>
      <c r="B76" s="63"/>
      <c r="C76" s="63"/>
      <c r="D76" s="63"/>
      <c r="E76" s="63"/>
      <c r="F76" s="63"/>
      <c r="G76" s="63"/>
    </row>
    <row r="77" spans="1:7" ht="15">
      <c r="A77" s="63"/>
      <c r="B77" s="63"/>
      <c r="C77" s="63"/>
      <c r="D77" s="63"/>
      <c r="E77" s="63"/>
      <c r="F77" s="63"/>
      <c r="G77" s="63"/>
    </row>
    <row r="78" spans="1:7" ht="15">
      <c r="A78" s="63"/>
      <c r="B78" s="63"/>
      <c r="C78" s="63"/>
      <c r="D78" s="63"/>
      <c r="E78" s="63"/>
      <c r="F78" s="63"/>
      <c r="G78" s="63"/>
    </row>
    <row r="79" spans="1:7" ht="15">
      <c r="A79" s="63"/>
      <c r="B79" s="63"/>
      <c r="C79" s="63"/>
      <c r="D79" s="63"/>
      <c r="E79" s="63"/>
      <c r="F79" s="63"/>
      <c r="G79" s="63"/>
    </row>
    <row r="80" spans="1:7" ht="15">
      <c r="A80" s="63"/>
      <c r="B80" s="63"/>
      <c r="C80" s="63"/>
      <c r="D80" s="63"/>
      <c r="E80" s="63"/>
      <c r="F80" s="63"/>
      <c r="G80" s="63"/>
    </row>
    <row r="81" spans="1:7" ht="15">
      <c r="A81" s="63"/>
      <c r="B81" s="63"/>
      <c r="C81" s="63"/>
      <c r="D81" s="63"/>
      <c r="E81" s="63"/>
      <c r="F81" s="63"/>
      <c r="G81" s="63"/>
    </row>
    <row r="82" spans="1:7" ht="15">
      <c r="A82" s="63"/>
      <c r="B82" s="63"/>
      <c r="C82" s="63"/>
      <c r="D82" s="63"/>
      <c r="E82" s="63"/>
      <c r="F82" s="63"/>
      <c r="G82" s="63"/>
    </row>
    <row r="83" spans="1:7" ht="15">
      <c r="A83" s="63"/>
      <c r="B83" s="63"/>
      <c r="C83" s="63"/>
      <c r="D83" s="63"/>
      <c r="E83" s="63"/>
      <c r="F83" s="63"/>
      <c r="G83" s="63"/>
    </row>
    <row r="84" spans="1:7" ht="15">
      <c r="A84" s="63"/>
      <c r="B84" s="63"/>
      <c r="C84" s="63"/>
      <c r="D84" s="63"/>
      <c r="E84" s="63"/>
      <c r="F84" s="63"/>
      <c r="G84" s="63"/>
    </row>
    <row r="85" spans="1:7" ht="15">
      <c r="A85" s="63"/>
      <c r="B85" s="63"/>
      <c r="C85" s="63"/>
      <c r="D85" s="63"/>
      <c r="E85" s="63"/>
      <c r="F85" s="63"/>
      <c r="G85" s="63"/>
    </row>
  </sheetData>
  <mergeCells count="4">
    <mergeCell ref="A4:A5"/>
    <mergeCell ref="B4:B5"/>
    <mergeCell ref="C4:N4"/>
    <mergeCell ref="A2:N3"/>
  </mergeCells>
  <hyperlinks>
    <hyperlink ref="O12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0" orientation="landscape" r:id="rId1"/>
  <headerFooter>
    <oddFooter>&amp;L&amp;"Arial,Normal"&amp;8INSTITUTO NACIONAL DE ESTADISTICA Y CENSOS (INEC), ESTADÍSTICAS DE TRANSPORTE 2013
FUENTE: Agencia Nacional de Tránsito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tabColor rgb="FF92D050"/>
  </sheetPr>
  <dimension ref="A1:O117"/>
  <sheetViews>
    <sheetView showGridLines="0" view="pageBreakPreview" zoomScale="70" zoomScaleNormal="85" zoomScaleSheetLayoutView="70" zoomScalePageLayoutView="70" workbookViewId="0">
      <selection activeCell="C4" sqref="C4:G5"/>
    </sheetView>
  </sheetViews>
  <sheetFormatPr baseColWidth="10" defaultColWidth="9.77734375" defaultRowHeight="15.75"/>
  <cols>
    <col min="1" max="1" width="17.21875" style="1" customWidth="1"/>
    <col min="2" max="2" width="10.33203125" style="1" customWidth="1"/>
    <col min="3" max="3" width="13.77734375" style="1" customWidth="1"/>
    <col min="4" max="4" width="9.33203125" style="1" customWidth="1"/>
    <col min="5" max="5" width="8.6640625" style="1" customWidth="1"/>
    <col min="6" max="6" width="9.21875" style="1" customWidth="1"/>
    <col min="7" max="8" width="9.109375" customWidth="1"/>
    <col min="9" max="9" width="9.33203125" customWidth="1"/>
    <col min="10" max="10" width="10" customWidth="1"/>
    <col min="11" max="11" width="9.6640625" customWidth="1"/>
    <col min="12" max="12" width="8.6640625" customWidth="1"/>
    <col min="13" max="13" width="8.5546875" customWidth="1"/>
    <col min="14" max="14" width="8.33203125" customWidth="1"/>
    <col min="15" max="15" width="10.33203125" bestFit="1" customWidth="1"/>
  </cols>
  <sheetData>
    <row r="1" spans="1:15" ht="92.25" customHeight="1">
      <c r="A1" s="8"/>
      <c r="B1" s="8"/>
      <c r="C1" s="8"/>
      <c r="D1" s="8"/>
      <c r="E1" s="8"/>
      <c r="F1" s="8"/>
      <c r="G1" s="9"/>
      <c r="H1" s="9"/>
      <c r="I1" s="9"/>
      <c r="J1" s="9"/>
      <c r="K1" s="9"/>
      <c r="L1" s="9"/>
    </row>
    <row r="2" spans="1:15" ht="32.1" customHeight="1">
      <c r="A2" s="495" t="s">
        <v>607</v>
      </c>
      <c r="B2" s="495"/>
      <c r="C2" s="495"/>
      <c r="D2" s="495"/>
      <c r="E2" s="495"/>
      <c r="F2" s="495"/>
      <c r="G2" s="495"/>
      <c r="H2" s="495"/>
      <c r="I2" s="495"/>
      <c r="J2" s="495"/>
      <c r="K2" s="495"/>
      <c r="L2" s="495"/>
      <c r="M2" s="495"/>
      <c r="N2" s="495"/>
    </row>
    <row r="3" spans="1:15" s="1" customFormat="1" ht="32.1" customHeight="1" thickBot="1">
      <c r="A3" s="504"/>
      <c r="B3" s="504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4"/>
    </row>
    <row r="4" spans="1:15" s="1" customFormat="1" ht="32.1" customHeight="1" thickTop="1" thickBot="1">
      <c r="A4" s="492" t="s">
        <v>377</v>
      </c>
      <c r="B4" s="493" t="s">
        <v>1</v>
      </c>
      <c r="C4" s="493" t="s">
        <v>42</v>
      </c>
      <c r="D4" s="493"/>
      <c r="E4" s="493"/>
      <c r="F4" s="493"/>
      <c r="G4" s="493"/>
      <c r="H4" s="493"/>
      <c r="I4" s="493"/>
      <c r="J4" s="493"/>
      <c r="K4" s="493"/>
      <c r="L4" s="493"/>
      <c r="M4" s="493"/>
      <c r="N4" s="494"/>
    </row>
    <row r="5" spans="1:15" ht="32.1" customHeight="1" thickTop="1" thickBot="1">
      <c r="A5" s="492"/>
      <c r="B5" s="493"/>
      <c r="C5" s="244" t="s">
        <v>427</v>
      </c>
      <c r="D5" s="244" t="s">
        <v>43</v>
      </c>
      <c r="E5" s="244" t="s">
        <v>44</v>
      </c>
      <c r="F5" s="244" t="s">
        <v>45</v>
      </c>
      <c r="G5" s="244" t="s">
        <v>46</v>
      </c>
      <c r="H5" s="229" t="s">
        <v>47</v>
      </c>
      <c r="I5" s="229" t="s">
        <v>48</v>
      </c>
      <c r="J5" s="229" t="s">
        <v>49</v>
      </c>
      <c r="K5" s="229" t="s">
        <v>50</v>
      </c>
      <c r="L5" s="229" t="s">
        <v>51</v>
      </c>
      <c r="M5" s="229" t="s">
        <v>52</v>
      </c>
      <c r="N5" s="230" t="s">
        <v>428</v>
      </c>
    </row>
    <row r="6" spans="1:15" ht="27.95" customHeight="1" thickTop="1">
      <c r="A6" s="5"/>
      <c r="B6" s="270"/>
      <c r="C6" s="270"/>
      <c r="D6" s="270"/>
      <c r="E6" s="270"/>
      <c r="F6" s="4"/>
      <c r="G6" s="119"/>
      <c r="H6" s="63"/>
      <c r="I6" s="63"/>
      <c r="J6" s="63"/>
      <c r="K6" s="63"/>
      <c r="L6" s="63"/>
      <c r="M6" s="63"/>
      <c r="N6" s="63"/>
    </row>
    <row r="7" spans="1:15" ht="27.95" customHeight="1">
      <c r="A7" s="281" t="s">
        <v>1</v>
      </c>
      <c r="B7" s="170">
        <v>1717886</v>
      </c>
      <c r="C7" s="171">
        <v>536781</v>
      </c>
      <c r="D7" s="171">
        <v>47537</v>
      </c>
      <c r="E7" s="171">
        <v>65351</v>
      </c>
      <c r="F7" s="171">
        <v>83230</v>
      </c>
      <c r="G7" s="171">
        <v>91940</v>
      </c>
      <c r="H7" s="171">
        <v>96118</v>
      </c>
      <c r="I7" s="171">
        <v>118361</v>
      </c>
      <c r="J7" s="171">
        <v>116248</v>
      </c>
      <c r="K7" s="171">
        <v>161182</v>
      </c>
      <c r="L7" s="171">
        <v>174562</v>
      </c>
      <c r="M7" s="171">
        <v>176156</v>
      </c>
      <c r="N7" s="171">
        <v>50420</v>
      </c>
    </row>
    <row r="8" spans="1:15" ht="27.95" customHeight="1">
      <c r="A8" s="167" t="s">
        <v>429</v>
      </c>
      <c r="B8" s="206">
        <v>170</v>
      </c>
      <c r="C8" s="207">
        <v>152</v>
      </c>
      <c r="D8" s="207">
        <v>3</v>
      </c>
      <c r="E8" s="207">
        <v>0</v>
      </c>
      <c r="F8" s="172">
        <v>0</v>
      </c>
      <c r="G8" s="172">
        <v>0</v>
      </c>
      <c r="H8" s="172">
        <v>15</v>
      </c>
      <c r="I8" s="172">
        <v>0</v>
      </c>
      <c r="J8" s="172">
        <v>0</v>
      </c>
      <c r="K8" s="172">
        <v>0</v>
      </c>
      <c r="L8" s="172">
        <v>0</v>
      </c>
      <c r="M8" s="172">
        <v>0</v>
      </c>
      <c r="N8" s="172">
        <v>0</v>
      </c>
      <c r="O8" s="64" t="s">
        <v>354</v>
      </c>
    </row>
    <row r="9" spans="1:15" ht="27.95" customHeight="1">
      <c r="A9" s="168" t="s">
        <v>430</v>
      </c>
      <c r="B9" s="204">
        <v>290</v>
      </c>
      <c r="C9" s="205">
        <v>0</v>
      </c>
      <c r="D9" s="205">
        <v>0</v>
      </c>
      <c r="E9" s="205">
        <v>0</v>
      </c>
      <c r="F9" s="174">
        <v>160</v>
      </c>
      <c r="G9" s="173">
        <v>99</v>
      </c>
      <c r="H9" s="174">
        <v>27</v>
      </c>
      <c r="I9" s="173">
        <v>0</v>
      </c>
      <c r="J9" s="174">
        <v>4</v>
      </c>
      <c r="K9" s="173">
        <v>0</v>
      </c>
      <c r="L9" s="174">
        <v>0</v>
      </c>
      <c r="M9" s="174">
        <v>0</v>
      </c>
      <c r="N9" s="174">
        <v>0</v>
      </c>
    </row>
    <row r="10" spans="1:15" ht="27.95" customHeight="1">
      <c r="A10" s="169" t="s">
        <v>431</v>
      </c>
      <c r="B10" s="271">
        <v>132</v>
      </c>
      <c r="C10" s="272">
        <v>132</v>
      </c>
      <c r="D10" s="272">
        <v>0</v>
      </c>
      <c r="E10" s="272">
        <v>0</v>
      </c>
      <c r="F10" s="172">
        <v>0</v>
      </c>
      <c r="G10" s="175">
        <v>0</v>
      </c>
      <c r="H10" s="172">
        <v>0</v>
      </c>
      <c r="I10" s="175">
        <v>0</v>
      </c>
      <c r="J10" s="172">
        <v>0</v>
      </c>
      <c r="K10" s="175">
        <v>0</v>
      </c>
      <c r="L10" s="172">
        <v>0</v>
      </c>
      <c r="M10" s="172">
        <v>0</v>
      </c>
      <c r="N10" s="172">
        <v>0</v>
      </c>
    </row>
    <row r="11" spans="1:15" ht="27.95" customHeight="1">
      <c r="A11" s="168" t="s">
        <v>432</v>
      </c>
      <c r="B11" s="204">
        <v>1100</v>
      </c>
      <c r="C11" s="205">
        <v>329</v>
      </c>
      <c r="D11" s="205">
        <v>23</v>
      </c>
      <c r="E11" s="205">
        <v>19</v>
      </c>
      <c r="F11" s="174">
        <v>39</v>
      </c>
      <c r="G11" s="173">
        <v>68</v>
      </c>
      <c r="H11" s="174">
        <v>104</v>
      </c>
      <c r="I11" s="173">
        <v>41</v>
      </c>
      <c r="J11" s="174">
        <v>75</v>
      </c>
      <c r="K11" s="173">
        <v>100</v>
      </c>
      <c r="L11" s="174">
        <v>121</v>
      </c>
      <c r="M11" s="174">
        <v>104</v>
      </c>
      <c r="N11" s="174">
        <v>77</v>
      </c>
    </row>
    <row r="12" spans="1:15" ht="27.95" customHeight="1">
      <c r="A12" s="169" t="s">
        <v>433</v>
      </c>
      <c r="B12" s="271">
        <v>842</v>
      </c>
      <c r="C12" s="272">
        <v>780</v>
      </c>
      <c r="D12" s="272">
        <v>8</v>
      </c>
      <c r="E12" s="272">
        <v>5</v>
      </c>
      <c r="F12" s="172">
        <v>5</v>
      </c>
      <c r="G12" s="175">
        <v>6</v>
      </c>
      <c r="H12" s="172">
        <v>4</v>
      </c>
      <c r="I12" s="175">
        <v>8</v>
      </c>
      <c r="J12" s="172">
        <v>6</v>
      </c>
      <c r="K12" s="175">
        <v>3</v>
      </c>
      <c r="L12" s="172">
        <v>13</v>
      </c>
      <c r="M12" s="172">
        <v>4</v>
      </c>
      <c r="N12" s="172">
        <v>0</v>
      </c>
    </row>
    <row r="13" spans="1:15" ht="27.95" customHeight="1">
      <c r="A13" s="168" t="s">
        <v>56</v>
      </c>
      <c r="B13" s="204">
        <v>1561</v>
      </c>
      <c r="C13" s="205">
        <v>0</v>
      </c>
      <c r="D13" s="205">
        <v>0</v>
      </c>
      <c r="E13" s="205">
        <v>0</v>
      </c>
      <c r="F13" s="174">
        <v>37</v>
      </c>
      <c r="G13" s="173">
        <v>139</v>
      </c>
      <c r="H13" s="174">
        <v>95</v>
      </c>
      <c r="I13" s="173">
        <v>118</v>
      </c>
      <c r="J13" s="174">
        <v>266</v>
      </c>
      <c r="K13" s="173">
        <v>210</v>
      </c>
      <c r="L13" s="174">
        <v>394</v>
      </c>
      <c r="M13" s="174">
        <v>301</v>
      </c>
      <c r="N13" s="174">
        <v>1</v>
      </c>
      <c r="O13" s="81"/>
    </row>
    <row r="14" spans="1:15" ht="27.95" customHeight="1">
      <c r="A14" s="169" t="s">
        <v>57</v>
      </c>
      <c r="B14" s="271">
        <v>11600</v>
      </c>
      <c r="C14" s="272">
        <v>159</v>
      </c>
      <c r="D14" s="272">
        <v>74</v>
      </c>
      <c r="E14" s="272">
        <v>85</v>
      </c>
      <c r="F14" s="172">
        <v>0</v>
      </c>
      <c r="G14" s="175">
        <v>0</v>
      </c>
      <c r="H14" s="172">
        <v>101</v>
      </c>
      <c r="I14" s="175">
        <v>3</v>
      </c>
      <c r="J14" s="172">
        <v>367</v>
      </c>
      <c r="K14" s="175">
        <v>1782</v>
      </c>
      <c r="L14" s="172">
        <v>3278</v>
      </c>
      <c r="M14" s="172">
        <v>5273</v>
      </c>
      <c r="N14" s="172">
        <v>478</v>
      </c>
    </row>
    <row r="15" spans="1:15" ht="27.95" customHeight="1">
      <c r="A15" s="168" t="s">
        <v>58</v>
      </c>
      <c r="B15" s="204">
        <v>3603</v>
      </c>
      <c r="C15" s="205">
        <v>1649</v>
      </c>
      <c r="D15" s="205">
        <v>93</v>
      </c>
      <c r="E15" s="205">
        <v>125</v>
      </c>
      <c r="F15" s="174">
        <v>266</v>
      </c>
      <c r="G15" s="173">
        <v>318</v>
      </c>
      <c r="H15" s="174">
        <v>226</v>
      </c>
      <c r="I15" s="173">
        <v>88</v>
      </c>
      <c r="J15" s="174">
        <v>123</v>
      </c>
      <c r="K15" s="173">
        <v>171</v>
      </c>
      <c r="L15" s="174">
        <v>201</v>
      </c>
      <c r="M15" s="174">
        <v>259</v>
      </c>
      <c r="N15" s="174">
        <v>84</v>
      </c>
    </row>
    <row r="16" spans="1:15" ht="27.95" customHeight="1">
      <c r="A16" s="169" t="s">
        <v>434</v>
      </c>
      <c r="B16" s="166">
        <v>75</v>
      </c>
      <c r="C16" s="175">
        <v>17</v>
      </c>
      <c r="D16" s="175">
        <v>2</v>
      </c>
      <c r="E16" s="175">
        <v>2</v>
      </c>
      <c r="F16" s="172">
        <v>1</v>
      </c>
      <c r="G16" s="175">
        <v>1</v>
      </c>
      <c r="H16" s="172">
        <v>1</v>
      </c>
      <c r="I16" s="175">
        <v>26</v>
      </c>
      <c r="J16" s="172">
        <v>21</v>
      </c>
      <c r="K16" s="175">
        <v>3</v>
      </c>
      <c r="L16" s="172">
        <v>1</v>
      </c>
      <c r="M16" s="172">
        <v>0</v>
      </c>
      <c r="N16" s="172">
        <v>0</v>
      </c>
    </row>
    <row r="17" spans="1:14" ht="27.95" customHeight="1">
      <c r="A17" s="168" t="s">
        <v>435</v>
      </c>
      <c r="B17" s="163">
        <v>1569</v>
      </c>
      <c r="C17" s="173">
        <v>178</v>
      </c>
      <c r="D17" s="173">
        <v>8</v>
      </c>
      <c r="E17" s="173">
        <v>0</v>
      </c>
      <c r="F17" s="174">
        <v>94</v>
      </c>
      <c r="G17" s="173">
        <v>116</v>
      </c>
      <c r="H17" s="174">
        <v>222</v>
      </c>
      <c r="I17" s="173">
        <v>240</v>
      </c>
      <c r="J17" s="174">
        <v>263</v>
      </c>
      <c r="K17" s="173">
        <v>288</v>
      </c>
      <c r="L17" s="174">
        <v>73</v>
      </c>
      <c r="M17" s="174">
        <v>69</v>
      </c>
      <c r="N17" s="174">
        <v>18</v>
      </c>
    </row>
    <row r="18" spans="1:14" ht="27.95" customHeight="1">
      <c r="A18" s="169" t="s">
        <v>59</v>
      </c>
      <c r="B18" s="166">
        <v>4254</v>
      </c>
      <c r="C18" s="175">
        <v>0</v>
      </c>
      <c r="D18" s="175">
        <v>0</v>
      </c>
      <c r="E18" s="175">
        <v>0</v>
      </c>
      <c r="F18" s="172">
        <v>0</v>
      </c>
      <c r="G18" s="175">
        <v>3</v>
      </c>
      <c r="H18" s="172">
        <v>158</v>
      </c>
      <c r="I18" s="175">
        <v>114</v>
      </c>
      <c r="J18" s="172">
        <v>122</v>
      </c>
      <c r="K18" s="175">
        <v>400</v>
      </c>
      <c r="L18" s="172">
        <v>1710</v>
      </c>
      <c r="M18" s="172">
        <v>1650</v>
      </c>
      <c r="N18" s="172">
        <v>97</v>
      </c>
    </row>
    <row r="19" spans="1:14" ht="27.95" customHeight="1">
      <c r="A19" s="168" t="s">
        <v>60</v>
      </c>
      <c r="B19" s="163">
        <v>497969</v>
      </c>
      <c r="C19" s="173">
        <v>160790</v>
      </c>
      <c r="D19" s="173">
        <v>18727</v>
      </c>
      <c r="E19" s="173">
        <v>25216</v>
      </c>
      <c r="F19" s="174">
        <v>31645</v>
      </c>
      <c r="G19" s="173">
        <v>30135</v>
      </c>
      <c r="H19" s="174">
        <v>28024</v>
      </c>
      <c r="I19" s="173">
        <v>32872</v>
      </c>
      <c r="J19" s="174">
        <v>25132</v>
      </c>
      <c r="K19" s="173">
        <v>44226</v>
      </c>
      <c r="L19" s="174">
        <v>42736</v>
      </c>
      <c r="M19" s="174">
        <v>43104</v>
      </c>
      <c r="N19" s="174">
        <v>15362</v>
      </c>
    </row>
    <row r="20" spans="1:14" ht="27.95" customHeight="1">
      <c r="A20" s="169" t="s">
        <v>61</v>
      </c>
      <c r="B20" s="166">
        <v>2042</v>
      </c>
      <c r="C20" s="175">
        <v>342</v>
      </c>
      <c r="D20" s="175">
        <v>63</v>
      </c>
      <c r="E20" s="175">
        <v>270</v>
      </c>
      <c r="F20" s="172">
        <v>215</v>
      </c>
      <c r="G20" s="175">
        <v>227</v>
      </c>
      <c r="H20" s="172">
        <v>307</v>
      </c>
      <c r="I20" s="175">
        <v>54</v>
      </c>
      <c r="J20" s="172">
        <v>122</v>
      </c>
      <c r="K20" s="175">
        <v>89</v>
      </c>
      <c r="L20" s="172">
        <v>151</v>
      </c>
      <c r="M20" s="172">
        <v>116</v>
      </c>
      <c r="N20" s="172">
        <v>86</v>
      </c>
    </row>
    <row r="21" spans="1:14" ht="27.95" customHeight="1">
      <c r="A21" s="168" t="s">
        <v>436</v>
      </c>
      <c r="B21" s="163">
        <v>1</v>
      </c>
      <c r="C21" s="173">
        <v>1</v>
      </c>
      <c r="D21" s="173">
        <v>0</v>
      </c>
      <c r="E21" s="173">
        <v>0</v>
      </c>
      <c r="F21" s="174">
        <v>0</v>
      </c>
      <c r="G21" s="173">
        <v>0</v>
      </c>
      <c r="H21" s="174">
        <v>0</v>
      </c>
      <c r="I21" s="173">
        <v>0</v>
      </c>
      <c r="J21" s="174">
        <v>0</v>
      </c>
      <c r="K21" s="173">
        <v>0</v>
      </c>
      <c r="L21" s="174">
        <v>0</v>
      </c>
      <c r="M21" s="174">
        <v>0</v>
      </c>
      <c r="N21" s="174">
        <v>0</v>
      </c>
    </row>
    <row r="22" spans="1:14" ht="27.95" customHeight="1">
      <c r="A22" s="169" t="s">
        <v>62</v>
      </c>
      <c r="B22" s="166">
        <v>10205</v>
      </c>
      <c r="C22" s="175">
        <v>10203</v>
      </c>
      <c r="D22" s="175">
        <v>1</v>
      </c>
      <c r="E22" s="175">
        <v>0</v>
      </c>
      <c r="F22" s="172">
        <v>0</v>
      </c>
      <c r="G22" s="175">
        <v>0</v>
      </c>
      <c r="H22" s="172">
        <v>0</v>
      </c>
      <c r="I22" s="175">
        <v>0</v>
      </c>
      <c r="J22" s="172">
        <v>0</v>
      </c>
      <c r="K22" s="175">
        <v>0</v>
      </c>
      <c r="L22" s="172">
        <v>0</v>
      </c>
      <c r="M22" s="172">
        <v>1</v>
      </c>
      <c r="N22" s="172">
        <v>0</v>
      </c>
    </row>
    <row r="23" spans="1:14" ht="27.95" customHeight="1">
      <c r="A23" s="168" t="s">
        <v>63</v>
      </c>
      <c r="B23" s="163">
        <v>9652</v>
      </c>
      <c r="C23" s="173">
        <v>6887</v>
      </c>
      <c r="D23" s="173">
        <v>235</v>
      </c>
      <c r="E23" s="173">
        <v>208</v>
      </c>
      <c r="F23" s="174">
        <v>296</v>
      </c>
      <c r="G23" s="173">
        <v>809</v>
      </c>
      <c r="H23" s="174">
        <v>712</v>
      </c>
      <c r="I23" s="173">
        <v>409</v>
      </c>
      <c r="J23" s="174">
        <v>6</v>
      </c>
      <c r="K23" s="173">
        <v>23</v>
      </c>
      <c r="L23" s="174">
        <v>23</v>
      </c>
      <c r="M23" s="174">
        <v>20</v>
      </c>
      <c r="N23" s="174">
        <v>24</v>
      </c>
    </row>
    <row r="24" spans="1:14" ht="27.95" customHeight="1">
      <c r="A24" s="169" t="s">
        <v>437</v>
      </c>
      <c r="B24" s="166">
        <v>299</v>
      </c>
      <c r="C24" s="175">
        <v>0</v>
      </c>
      <c r="D24" s="175">
        <v>0</v>
      </c>
      <c r="E24" s="175">
        <v>0</v>
      </c>
      <c r="F24" s="172">
        <v>2</v>
      </c>
      <c r="G24" s="175">
        <v>297</v>
      </c>
      <c r="H24" s="172">
        <v>0</v>
      </c>
      <c r="I24" s="175">
        <v>0</v>
      </c>
      <c r="J24" s="172">
        <v>0</v>
      </c>
      <c r="K24" s="175">
        <v>0</v>
      </c>
      <c r="L24" s="172">
        <v>0</v>
      </c>
      <c r="M24" s="172">
        <v>0</v>
      </c>
      <c r="N24" s="172">
        <v>0</v>
      </c>
    </row>
    <row r="25" spans="1:14" ht="27.95" customHeight="1">
      <c r="A25" s="168" t="s">
        <v>64</v>
      </c>
      <c r="B25" s="163">
        <v>7940</v>
      </c>
      <c r="C25" s="173">
        <v>7940</v>
      </c>
      <c r="D25" s="173">
        <v>0</v>
      </c>
      <c r="E25" s="173">
        <v>0</v>
      </c>
      <c r="F25" s="174">
        <v>0</v>
      </c>
      <c r="G25" s="173">
        <v>0</v>
      </c>
      <c r="H25" s="174">
        <v>0</v>
      </c>
      <c r="I25" s="173">
        <v>0</v>
      </c>
      <c r="J25" s="174">
        <v>0</v>
      </c>
      <c r="K25" s="173">
        <v>0</v>
      </c>
      <c r="L25" s="174">
        <v>0</v>
      </c>
      <c r="M25" s="174">
        <v>0</v>
      </c>
      <c r="N25" s="174">
        <v>0</v>
      </c>
    </row>
    <row r="26" spans="1:14" ht="27.95" customHeight="1">
      <c r="A26" s="169" t="s">
        <v>65</v>
      </c>
      <c r="B26" s="166">
        <v>4511</v>
      </c>
      <c r="C26" s="175">
        <v>4</v>
      </c>
      <c r="D26" s="175">
        <v>14</v>
      </c>
      <c r="E26" s="175">
        <v>35</v>
      </c>
      <c r="F26" s="172">
        <v>106</v>
      </c>
      <c r="G26" s="175">
        <v>156</v>
      </c>
      <c r="H26" s="172">
        <v>328</v>
      </c>
      <c r="I26" s="175">
        <v>209</v>
      </c>
      <c r="J26" s="172">
        <v>590</v>
      </c>
      <c r="K26" s="175">
        <v>1002</v>
      </c>
      <c r="L26" s="172">
        <v>278</v>
      </c>
      <c r="M26" s="172">
        <v>1722</v>
      </c>
      <c r="N26" s="172">
        <v>67</v>
      </c>
    </row>
    <row r="27" spans="1:14" ht="27.95" customHeight="1">
      <c r="A27" s="168" t="s">
        <v>66</v>
      </c>
      <c r="B27" s="163">
        <v>15219</v>
      </c>
      <c r="C27" s="173">
        <v>0</v>
      </c>
      <c r="D27" s="173">
        <v>0</v>
      </c>
      <c r="E27" s="173">
        <v>0</v>
      </c>
      <c r="F27" s="174">
        <v>1</v>
      </c>
      <c r="G27" s="173">
        <v>264</v>
      </c>
      <c r="H27" s="174">
        <v>566</v>
      </c>
      <c r="I27" s="173">
        <v>693</v>
      </c>
      <c r="J27" s="174">
        <v>632</v>
      </c>
      <c r="K27" s="173">
        <v>2184</v>
      </c>
      <c r="L27" s="174">
        <v>5434</v>
      </c>
      <c r="M27" s="174">
        <v>4611</v>
      </c>
      <c r="N27" s="174">
        <v>834</v>
      </c>
    </row>
    <row r="28" spans="1:14" ht="27.95" customHeight="1">
      <c r="A28" s="169" t="s">
        <v>438</v>
      </c>
      <c r="B28" s="166">
        <v>1076</v>
      </c>
      <c r="C28" s="175">
        <v>0</v>
      </c>
      <c r="D28" s="175">
        <v>0</v>
      </c>
      <c r="E28" s="175">
        <v>31</v>
      </c>
      <c r="F28" s="172">
        <v>38</v>
      </c>
      <c r="G28" s="175">
        <v>7</v>
      </c>
      <c r="H28" s="172">
        <v>0</v>
      </c>
      <c r="I28" s="175">
        <v>0</v>
      </c>
      <c r="J28" s="172">
        <v>83</v>
      </c>
      <c r="K28" s="175">
        <v>542</v>
      </c>
      <c r="L28" s="172">
        <v>232</v>
      </c>
      <c r="M28" s="172">
        <v>143</v>
      </c>
      <c r="N28" s="172">
        <v>0</v>
      </c>
    </row>
    <row r="29" spans="1:14" ht="27.95" customHeight="1">
      <c r="A29" s="168" t="s">
        <v>439</v>
      </c>
      <c r="B29" s="163">
        <v>1334</v>
      </c>
      <c r="C29" s="173">
        <v>906</v>
      </c>
      <c r="D29" s="173">
        <v>3</v>
      </c>
      <c r="E29" s="173">
        <v>4</v>
      </c>
      <c r="F29" s="174">
        <v>8</v>
      </c>
      <c r="G29" s="173">
        <v>16</v>
      </c>
      <c r="H29" s="174">
        <v>29</v>
      </c>
      <c r="I29" s="173">
        <v>32</v>
      </c>
      <c r="J29" s="174">
        <v>25</v>
      </c>
      <c r="K29" s="173">
        <v>37</v>
      </c>
      <c r="L29" s="174">
        <v>78</v>
      </c>
      <c r="M29" s="174">
        <v>194</v>
      </c>
      <c r="N29" s="174">
        <v>2</v>
      </c>
    </row>
    <row r="30" spans="1:14" ht="27.95" customHeight="1">
      <c r="A30" s="169" t="s">
        <v>440</v>
      </c>
      <c r="B30" s="166">
        <v>675</v>
      </c>
      <c r="C30" s="175">
        <v>0</v>
      </c>
      <c r="D30" s="175">
        <v>0</v>
      </c>
      <c r="E30" s="175">
        <v>138</v>
      </c>
      <c r="F30" s="172">
        <v>210</v>
      </c>
      <c r="G30" s="175">
        <v>260</v>
      </c>
      <c r="H30" s="172">
        <v>67</v>
      </c>
      <c r="I30" s="175">
        <v>0</v>
      </c>
      <c r="J30" s="172">
        <v>0</v>
      </c>
      <c r="K30" s="175">
        <v>0</v>
      </c>
      <c r="L30" s="172">
        <v>0</v>
      </c>
      <c r="M30" s="172">
        <v>0</v>
      </c>
      <c r="N30" s="172">
        <v>0</v>
      </c>
    </row>
    <row r="31" spans="1:14" ht="27.95" customHeight="1">
      <c r="A31" s="168" t="s">
        <v>441</v>
      </c>
      <c r="B31" s="163">
        <v>142</v>
      </c>
      <c r="C31" s="173">
        <v>9</v>
      </c>
      <c r="D31" s="173">
        <v>3</v>
      </c>
      <c r="E31" s="173">
        <v>2</v>
      </c>
      <c r="F31" s="174">
        <v>1</v>
      </c>
      <c r="G31" s="173">
        <v>2</v>
      </c>
      <c r="H31" s="174">
        <v>0</v>
      </c>
      <c r="I31" s="173">
        <v>0</v>
      </c>
      <c r="J31" s="174">
        <v>14</v>
      </c>
      <c r="K31" s="173">
        <v>16</v>
      </c>
      <c r="L31" s="174">
        <v>27</v>
      </c>
      <c r="M31" s="174">
        <v>62</v>
      </c>
      <c r="N31" s="174">
        <v>6</v>
      </c>
    </row>
    <row r="32" spans="1:14" ht="27.95" customHeight="1">
      <c r="A32" s="169" t="s">
        <v>67</v>
      </c>
      <c r="B32" s="166">
        <v>7489</v>
      </c>
      <c r="C32" s="175">
        <v>0</v>
      </c>
      <c r="D32" s="175">
        <v>0</v>
      </c>
      <c r="E32" s="175">
        <v>0</v>
      </c>
      <c r="F32" s="172">
        <v>0</v>
      </c>
      <c r="G32" s="175">
        <v>0</v>
      </c>
      <c r="H32" s="172">
        <v>0</v>
      </c>
      <c r="I32" s="175">
        <v>497</v>
      </c>
      <c r="J32" s="172">
        <v>1184</v>
      </c>
      <c r="K32" s="175">
        <v>905</v>
      </c>
      <c r="L32" s="172">
        <v>1860</v>
      </c>
      <c r="M32" s="172">
        <v>2526</v>
      </c>
      <c r="N32" s="172">
        <v>517</v>
      </c>
    </row>
    <row r="33" spans="1:14" ht="27.95" customHeight="1">
      <c r="A33" s="168" t="s">
        <v>442</v>
      </c>
      <c r="B33" s="163">
        <v>1</v>
      </c>
      <c r="C33" s="173">
        <v>1</v>
      </c>
      <c r="D33" s="173">
        <v>0</v>
      </c>
      <c r="E33" s="173">
        <v>0</v>
      </c>
      <c r="F33" s="174">
        <v>0</v>
      </c>
      <c r="G33" s="173">
        <v>0</v>
      </c>
      <c r="H33" s="174">
        <v>0</v>
      </c>
      <c r="I33" s="173">
        <v>0</v>
      </c>
      <c r="J33" s="174">
        <v>0</v>
      </c>
      <c r="K33" s="173">
        <v>0</v>
      </c>
      <c r="L33" s="174">
        <v>0</v>
      </c>
      <c r="M33" s="174">
        <v>0</v>
      </c>
      <c r="N33" s="174">
        <v>0</v>
      </c>
    </row>
    <row r="34" spans="1:14" ht="27.95" customHeight="1">
      <c r="A34" s="169" t="s">
        <v>68</v>
      </c>
      <c r="B34" s="166">
        <v>13997</v>
      </c>
      <c r="C34" s="175">
        <v>10488</v>
      </c>
      <c r="D34" s="175">
        <v>330</v>
      </c>
      <c r="E34" s="175">
        <v>660</v>
      </c>
      <c r="F34" s="172">
        <v>910</v>
      </c>
      <c r="G34" s="175">
        <v>425</v>
      </c>
      <c r="H34" s="172">
        <v>280</v>
      </c>
      <c r="I34" s="175">
        <v>106</v>
      </c>
      <c r="J34" s="172">
        <v>113</v>
      </c>
      <c r="K34" s="175">
        <v>68</v>
      </c>
      <c r="L34" s="172">
        <v>78</v>
      </c>
      <c r="M34" s="172">
        <v>527</v>
      </c>
      <c r="N34" s="172">
        <v>12</v>
      </c>
    </row>
    <row r="35" spans="1:14" ht="27.95" customHeight="1">
      <c r="A35" s="168" t="s">
        <v>69</v>
      </c>
      <c r="B35" s="163">
        <v>63153</v>
      </c>
      <c r="C35" s="173">
        <v>35467</v>
      </c>
      <c r="D35" s="173">
        <v>1486</v>
      </c>
      <c r="E35" s="173">
        <v>2067</v>
      </c>
      <c r="F35" s="174">
        <v>2253</v>
      </c>
      <c r="G35" s="173">
        <v>3250</v>
      </c>
      <c r="H35" s="174">
        <v>1908</v>
      </c>
      <c r="I35" s="173">
        <v>2317</v>
      </c>
      <c r="J35" s="174">
        <v>4574</v>
      </c>
      <c r="K35" s="173">
        <v>2040</v>
      </c>
      <c r="L35" s="174">
        <v>2899</v>
      </c>
      <c r="M35" s="174">
        <v>4550</v>
      </c>
      <c r="N35" s="174">
        <v>342</v>
      </c>
    </row>
    <row r="36" spans="1:14" ht="27.95" customHeight="1">
      <c r="A36" s="169" t="s">
        <v>70</v>
      </c>
      <c r="B36" s="166">
        <v>3517</v>
      </c>
      <c r="C36" s="175">
        <v>0</v>
      </c>
      <c r="D36" s="175">
        <v>0</v>
      </c>
      <c r="E36" s="175">
        <v>0</v>
      </c>
      <c r="F36" s="172">
        <v>0</v>
      </c>
      <c r="G36" s="175">
        <v>0</v>
      </c>
      <c r="H36" s="172">
        <v>0</v>
      </c>
      <c r="I36" s="175">
        <v>409</v>
      </c>
      <c r="J36" s="172">
        <v>702</v>
      </c>
      <c r="K36" s="175">
        <v>948</v>
      </c>
      <c r="L36" s="172">
        <v>563</v>
      </c>
      <c r="M36" s="172">
        <v>759</v>
      </c>
      <c r="N36" s="172">
        <v>136</v>
      </c>
    </row>
    <row r="37" spans="1:14" ht="27.95" customHeight="1">
      <c r="A37" s="168" t="s">
        <v>443</v>
      </c>
      <c r="B37" s="163">
        <v>1302</v>
      </c>
      <c r="C37" s="173">
        <v>376</v>
      </c>
      <c r="D37" s="173">
        <v>16</v>
      </c>
      <c r="E37" s="173">
        <v>12</v>
      </c>
      <c r="F37" s="174">
        <v>19</v>
      </c>
      <c r="G37" s="173">
        <v>24</v>
      </c>
      <c r="H37" s="174">
        <v>145</v>
      </c>
      <c r="I37" s="173">
        <v>72</v>
      </c>
      <c r="J37" s="174">
        <v>51</v>
      </c>
      <c r="K37" s="173">
        <v>107</v>
      </c>
      <c r="L37" s="174">
        <v>86</v>
      </c>
      <c r="M37" s="174">
        <v>297</v>
      </c>
      <c r="N37" s="174">
        <v>97</v>
      </c>
    </row>
    <row r="38" spans="1:14" ht="27.95" customHeight="1">
      <c r="A38" s="169" t="s">
        <v>71</v>
      </c>
      <c r="B38" s="166">
        <v>1512</v>
      </c>
      <c r="C38" s="175">
        <v>4</v>
      </c>
      <c r="D38" s="175">
        <v>32</v>
      </c>
      <c r="E38" s="175">
        <v>44</v>
      </c>
      <c r="F38" s="172">
        <v>23</v>
      </c>
      <c r="G38" s="175">
        <v>7</v>
      </c>
      <c r="H38" s="172">
        <v>31</v>
      </c>
      <c r="I38" s="175">
        <v>68</v>
      </c>
      <c r="J38" s="172">
        <v>286</v>
      </c>
      <c r="K38" s="175">
        <v>254</v>
      </c>
      <c r="L38" s="172">
        <v>175</v>
      </c>
      <c r="M38" s="172">
        <v>522</v>
      </c>
      <c r="N38" s="172">
        <v>66</v>
      </c>
    </row>
    <row r="39" spans="1:14" ht="27.95" customHeight="1">
      <c r="A39" s="168" t="s">
        <v>72</v>
      </c>
      <c r="B39" s="163">
        <v>1388</v>
      </c>
      <c r="C39" s="173">
        <v>1273</v>
      </c>
      <c r="D39" s="173">
        <v>9</v>
      </c>
      <c r="E39" s="173">
        <v>5</v>
      </c>
      <c r="F39" s="174">
        <v>0</v>
      </c>
      <c r="G39" s="173">
        <v>1</v>
      </c>
      <c r="H39" s="174">
        <v>1</v>
      </c>
      <c r="I39" s="173">
        <v>48</v>
      </c>
      <c r="J39" s="174">
        <v>36</v>
      </c>
      <c r="K39" s="173">
        <v>7</v>
      </c>
      <c r="L39" s="174">
        <v>6</v>
      </c>
      <c r="M39" s="174">
        <v>2</v>
      </c>
      <c r="N39" s="174">
        <v>0</v>
      </c>
    </row>
    <row r="40" spans="1:14" ht="27.95" customHeight="1">
      <c r="A40" s="169" t="s">
        <v>73</v>
      </c>
      <c r="B40" s="166">
        <v>5708</v>
      </c>
      <c r="C40" s="175">
        <v>154</v>
      </c>
      <c r="D40" s="175">
        <v>30</v>
      </c>
      <c r="E40" s="175">
        <v>0</v>
      </c>
      <c r="F40" s="172">
        <v>0</v>
      </c>
      <c r="G40" s="175">
        <v>12</v>
      </c>
      <c r="H40" s="172">
        <v>31</v>
      </c>
      <c r="I40" s="175">
        <v>25</v>
      </c>
      <c r="J40" s="172">
        <v>213</v>
      </c>
      <c r="K40" s="175">
        <v>895</v>
      </c>
      <c r="L40" s="172">
        <v>1723</v>
      </c>
      <c r="M40" s="172">
        <v>1929</v>
      </c>
      <c r="N40" s="172">
        <v>696</v>
      </c>
    </row>
    <row r="41" spans="1:14" ht="27.95" customHeight="1">
      <c r="A41" s="168" t="s">
        <v>444</v>
      </c>
      <c r="B41" s="163">
        <v>297</v>
      </c>
      <c r="C41" s="173">
        <v>111</v>
      </c>
      <c r="D41" s="173">
        <v>4</v>
      </c>
      <c r="E41" s="173">
        <v>19</v>
      </c>
      <c r="F41" s="174">
        <v>32</v>
      </c>
      <c r="G41" s="173">
        <v>18</v>
      </c>
      <c r="H41" s="174">
        <v>7</v>
      </c>
      <c r="I41" s="173">
        <v>12</v>
      </c>
      <c r="J41" s="174">
        <v>8</v>
      </c>
      <c r="K41" s="173">
        <v>21</v>
      </c>
      <c r="L41" s="174">
        <v>18</v>
      </c>
      <c r="M41" s="174">
        <v>38</v>
      </c>
      <c r="N41" s="174">
        <v>9</v>
      </c>
    </row>
    <row r="42" spans="1:14" ht="27.95" customHeight="1">
      <c r="A42" s="169" t="s">
        <v>74</v>
      </c>
      <c r="B42" s="166">
        <v>29290</v>
      </c>
      <c r="C42" s="175">
        <v>8718</v>
      </c>
      <c r="D42" s="175">
        <v>963</v>
      </c>
      <c r="E42" s="175">
        <v>1317</v>
      </c>
      <c r="F42" s="172">
        <v>1617</v>
      </c>
      <c r="G42" s="175">
        <v>1714</v>
      </c>
      <c r="H42" s="172">
        <v>2179</v>
      </c>
      <c r="I42" s="175">
        <v>2596</v>
      </c>
      <c r="J42" s="172">
        <v>1566</v>
      </c>
      <c r="K42" s="175">
        <v>2288</v>
      </c>
      <c r="L42" s="172">
        <v>2243</v>
      </c>
      <c r="M42" s="172">
        <v>2797</v>
      </c>
      <c r="N42" s="172">
        <v>1292</v>
      </c>
    </row>
    <row r="43" spans="1:14" ht="27.95" customHeight="1">
      <c r="A43" s="168" t="s">
        <v>75</v>
      </c>
      <c r="B43" s="163">
        <v>27306</v>
      </c>
      <c r="C43" s="173">
        <v>4717</v>
      </c>
      <c r="D43" s="173">
        <v>1429</v>
      </c>
      <c r="E43" s="173">
        <v>807</v>
      </c>
      <c r="F43" s="174">
        <v>1654</v>
      </c>
      <c r="G43" s="173">
        <v>1075</v>
      </c>
      <c r="H43" s="174">
        <v>1423</v>
      </c>
      <c r="I43" s="173">
        <v>1943</v>
      </c>
      <c r="J43" s="174">
        <v>1500</v>
      </c>
      <c r="K43" s="173">
        <v>3114</v>
      </c>
      <c r="L43" s="174">
        <v>4436</v>
      </c>
      <c r="M43" s="174">
        <v>5079</v>
      </c>
      <c r="N43" s="174">
        <v>129</v>
      </c>
    </row>
    <row r="44" spans="1:14" ht="27.95" customHeight="1">
      <c r="A44" s="169" t="s">
        <v>445</v>
      </c>
      <c r="B44" s="166">
        <v>22</v>
      </c>
      <c r="C44" s="175">
        <v>0</v>
      </c>
      <c r="D44" s="175">
        <v>0</v>
      </c>
      <c r="E44" s="175">
        <v>9</v>
      </c>
      <c r="F44" s="172">
        <v>13</v>
      </c>
      <c r="G44" s="175">
        <v>0</v>
      </c>
      <c r="H44" s="172">
        <v>0</v>
      </c>
      <c r="I44" s="175">
        <v>0</v>
      </c>
      <c r="J44" s="172">
        <v>0</v>
      </c>
      <c r="K44" s="175">
        <v>0</v>
      </c>
      <c r="L44" s="172">
        <v>0</v>
      </c>
      <c r="M44" s="172">
        <v>0</v>
      </c>
      <c r="N44" s="172">
        <v>0</v>
      </c>
    </row>
    <row r="45" spans="1:14" ht="27.95" customHeight="1">
      <c r="A45" s="282" t="s">
        <v>446</v>
      </c>
      <c r="B45" s="176">
        <v>1</v>
      </c>
      <c r="C45" s="177">
        <v>1</v>
      </c>
      <c r="D45" s="177">
        <v>0</v>
      </c>
      <c r="E45" s="177">
        <v>0</v>
      </c>
      <c r="F45" s="177">
        <v>0</v>
      </c>
      <c r="G45" s="177">
        <v>0</v>
      </c>
      <c r="H45" s="177">
        <v>0</v>
      </c>
      <c r="I45" s="177">
        <v>0</v>
      </c>
      <c r="J45" s="177">
        <v>0</v>
      </c>
      <c r="K45" s="177">
        <v>0</v>
      </c>
      <c r="L45" s="177">
        <v>0</v>
      </c>
      <c r="M45" s="177">
        <v>0</v>
      </c>
      <c r="N45" s="177">
        <v>0</v>
      </c>
    </row>
    <row r="46" spans="1:14" ht="27.95" customHeight="1">
      <c r="A46" s="169" t="s">
        <v>447</v>
      </c>
      <c r="B46" s="166">
        <v>78</v>
      </c>
      <c r="C46" s="175">
        <v>19</v>
      </c>
      <c r="D46" s="175">
        <v>0</v>
      </c>
      <c r="E46" s="175">
        <v>3</v>
      </c>
      <c r="F46" s="172">
        <v>20</v>
      </c>
      <c r="G46" s="175">
        <v>16</v>
      </c>
      <c r="H46" s="172">
        <v>6</v>
      </c>
      <c r="I46" s="175">
        <v>5</v>
      </c>
      <c r="J46" s="172">
        <v>9</v>
      </c>
      <c r="K46" s="175">
        <v>0</v>
      </c>
      <c r="L46" s="172">
        <v>0</v>
      </c>
      <c r="M46" s="172">
        <v>0</v>
      </c>
      <c r="N46" s="172">
        <v>0</v>
      </c>
    </row>
    <row r="47" spans="1:14" ht="27.95" customHeight="1">
      <c r="A47" s="168" t="s">
        <v>448</v>
      </c>
      <c r="B47" s="163">
        <v>96</v>
      </c>
      <c r="C47" s="173">
        <v>0</v>
      </c>
      <c r="D47" s="173">
        <v>0</v>
      </c>
      <c r="E47" s="173">
        <v>0</v>
      </c>
      <c r="F47" s="174">
        <v>0</v>
      </c>
      <c r="G47" s="173">
        <v>0</v>
      </c>
      <c r="H47" s="174">
        <v>0</v>
      </c>
      <c r="I47" s="173">
        <v>1</v>
      </c>
      <c r="J47" s="174">
        <v>0</v>
      </c>
      <c r="K47" s="173">
        <v>15</v>
      </c>
      <c r="L47" s="174">
        <v>26</v>
      </c>
      <c r="M47" s="174">
        <v>44</v>
      </c>
      <c r="N47" s="174">
        <v>10</v>
      </c>
    </row>
    <row r="48" spans="1:14" ht="27.95" customHeight="1">
      <c r="A48" s="169" t="s">
        <v>449</v>
      </c>
      <c r="B48" s="166">
        <v>82</v>
      </c>
      <c r="C48" s="175">
        <v>1</v>
      </c>
      <c r="D48" s="175">
        <v>0</v>
      </c>
      <c r="E48" s="175">
        <v>0</v>
      </c>
      <c r="F48" s="172">
        <v>3</v>
      </c>
      <c r="G48" s="175">
        <v>0</v>
      </c>
      <c r="H48" s="172">
        <v>1</v>
      </c>
      <c r="I48" s="175">
        <v>1</v>
      </c>
      <c r="J48" s="172">
        <v>7</v>
      </c>
      <c r="K48" s="175">
        <v>25</v>
      </c>
      <c r="L48" s="172">
        <v>17</v>
      </c>
      <c r="M48" s="172">
        <v>27</v>
      </c>
      <c r="N48" s="172">
        <v>0</v>
      </c>
    </row>
    <row r="49" spans="1:14" ht="27.95" customHeight="1">
      <c r="A49" s="282" t="s">
        <v>76</v>
      </c>
      <c r="B49" s="176">
        <v>1062</v>
      </c>
      <c r="C49" s="177">
        <v>25</v>
      </c>
      <c r="D49" s="177">
        <v>92</v>
      </c>
      <c r="E49" s="177">
        <v>83</v>
      </c>
      <c r="F49" s="177">
        <v>320</v>
      </c>
      <c r="G49" s="177">
        <v>350</v>
      </c>
      <c r="H49" s="177">
        <v>191</v>
      </c>
      <c r="I49" s="177">
        <v>1</v>
      </c>
      <c r="J49" s="177">
        <v>0</v>
      </c>
      <c r="K49" s="177">
        <v>0</v>
      </c>
      <c r="L49" s="177">
        <v>0</v>
      </c>
      <c r="M49" s="177">
        <v>0</v>
      </c>
      <c r="N49" s="177">
        <v>0</v>
      </c>
    </row>
    <row r="50" spans="1:14" ht="27.95" customHeight="1">
      <c r="A50" s="169" t="s">
        <v>77</v>
      </c>
      <c r="B50" s="166">
        <v>106785</v>
      </c>
      <c r="C50" s="175">
        <v>19796</v>
      </c>
      <c r="D50" s="175">
        <v>2921</v>
      </c>
      <c r="E50" s="175">
        <v>6497</v>
      </c>
      <c r="F50" s="172">
        <v>6381</v>
      </c>
      <c r="G50" s="175">
        <v>7553</v>
      </c>
      <c r="H50" s="172">
        <v>5078</v>
      </c>
      <c r="I50" s="175">
        <v>11270</v>
      </c>
      <c r="J50" s="172">
        <v>8915</v>
      </c>
      <c r="K50" s="175">
        <v>13606</v>
      </c>
      <c r="L50" s="172">
        <v>10330</v>
      </c>
      <c r="M50" s="172">
        <v>11098</v>
      </c>
      <c r="N50" s="172">
        <v>3340</v>
      </c>
    </row>
    <row r="51" spans="1:14" ht="27.95" customHeight="1">
      <c r="A51" s="168" t="s">
        <v>450</v>
      </c>
      <c r="B51" s="163">
        <v>16</v>
      </c>
      <c r="C51" s="173">
        <v>3</v>
      </c>
      <c r="D51" s="173">
        <v>1</v>
      </c>
      <c r="E51" s="173">
        <v>4</v>
      </c>
      <c r="F51" s="174">
        <v>2</v>
      </c>
      <c r="G51" s="173">
        <v>1</v>
      </c>
      <c r="H51" s="174">
        <v>0</v>
      </c>
      <c r="I51" s="173">
        <v>2</v>
      </c>
      <c r="J51" s="174">
        <v>0</v>
      </c>
      <c r="K51" s="173">
        <v>3</v>
      </c>
      <c r="L51" s="174">
        <v>0</v>
      </c>
      <c r="M51" s="174">
        <v>0</v>
      </c>
      <c r="N51" s="174">
        <v>0</v>
      </c>
    </row>
    <row r="52" spans="1:14" ht="27.95" customHeight="1">
      <c r="A52" s="169" t="s">
        <v>78</v>
      </c>
      <c r="B52" s="166">
        <v>2655</v>
      </c>
      <c r="C52" s="175">
        <v>1687</v>
      </c>
      <c r="D52" s="175">
        <v>44</v>
      </c>
      <c r="E52" s="175">
        <v>35</v>
      </c>
      <c r="F52" s="172">
        <v>59</v>
      </c>
      <c r="G52" s="175">
        <v>82</v>
      </c>
      <c r="H52" s="172">
        <v>63</v>
      </c>
      <c r="I52" s="175">
        <v>86</v>
      </c>
      <c r="J52" s="172">
        <v>68</v>
      </c>
      <c r="K52" s="175">
        <v>60</v>
      </c>
      <c r="L52" s="172">
        <v>153</v>
      </c>
      <c r="M52" s="172">
        <v>186</v>
      </c>
      <c r="N52" s="172">
        <v>132</v>
      </c>
    </row>
    <row r="53" spans="1:14" ht="27.95" customHeight="1">
      <c r="A53" s="282" t="s">
        <v>79</v>
      </c>
      <c r="B53" s="176">
        <v>3363</v>
      </c>
      <c r="C53" s="177">
        <v>3346</v>
      </c>
      <c r="D53" s="177">
        <v>7</v>
      </c>
      <c r="E53" s="177">
        <v>4</v>
      </c>
      <c r="F53" s="177">
        <v>2</v>
      </c>
      <c r="G53" s="177">
        <v>0</v>
      </c>
      <c r="H53" s="177">
        <v>0</v>
      </c>
      <c r="I53" s="177">
        <v>1</v>
      </c>
      <c r="J53" s="177">
        <v>0</v>
      </c>
      <c r="K53" s="177">
        <v>0</v>
      </c>
      <c r="L53" s="177">
        <v>1</v>
      </c>
      <c r="M53" s="177">
        <v>2</v>
      </c>
      <c r="N53" s="177">
        <v>0</v>
      </c>
    </row>
    <row r="54" spans="1:14" ht="27.95" customHeight="1">
      <c r="A54" s="169" t="s">
        <v>80</v>
      </c>
      <c r="B54" s="166">
        <v>2878</v>
      </c>
      <c r="C54" s="175">
        <v>7</v>
      </c>
      <c r="D54" s="175">
        <v>25</v>
      </c>
      <c r="E54" s="175">
        <v>26</v>
      </c>
      <c r="F54" s="172">
        <v>47</v>
      </c>
      <c r="G54" s="175">
        <v>25</v>
      </c>
      <c r="H54" s="172">
        <v>101</v>
      </c>
      <c r="I54" s="175">
        <v>170</v>
      </c>
      <c r="J54" s="172">
        <v>147</v>
      </c>
      <c r="K54" s="175">
        <v>294</v>
      </c>
      <c r="L54" s="172">
        <v>630</v>
      </c>
      <c r="M54" s="172">
        <v>891</v>
      </c>
      <c r="N54" s="172">
        <v>515</v>
      </c>
    </row>
    <row r="55" spans="1:14" ht="27.95" customHeight="1">
      <c r="A55" s="168" t="s">
        <v>451</v>
      </c>
      <c r="B55" s="163">
        <v>33</v>
      </c>
      <c r="C55" s="173">
        <v>30</v>
      </c>
      <c r="D55" s="173">
        <v>0</v>
      </c>
      <c r="E55" s="173">
        <v>2</v>
      </c>
      <c r="F55" s="174">
        <v>1</v>
      </c>
      <c r="G55" s="173">
        <v>0</v>
      </c>
      <c r="H55" s="174">
        <v>0</v>
      </c>
      <c r="I55" s="173">
        <v>0</v>
      </c>
      <c r="J55" s="174">
        <v>0</v>
      </c>
      <c r="K55" s="173">
        <v>0</v>
      </c>
      <c r="L55" s="174">
        <v>0</v>
      </c>
      <c r="M55" s="174">
        <v>0</v>
      </c>
      <c r="N55" s="174">
        <v>0</v>
      </c>
    </row>
    <row r="56" spans="1:14" ht="27.95" customHeight="1">
      <c r="A56" s="169" t="s">
        <v>37</v>
      </c>
      <c r="B56" s="166">
        <v>3681</v>
      </c>
      <c r="C56" s="175">
        <v>2396</v>
      </c>
      <c r="D56" s="175">
        <v>39</v>
      </c>
      <c r="E56" s="175">
        <v>57</v>
      </c>
      <c r="F56" s="172">
        <v>84</v>
      </c>
      <c r="G56" s="175">
        <v>93</v>
      </c>
      <c r="H56" s="172">
        <v>96</v>
      </c>
      <c r="I56" s="175">
        <v>51</v>
      </c>
      <c r="J56" s="172">
        <v>77</v>
      </c>
      <c r="K56" s="175">
        <v>141</v>
      </c>
      <c r="L56" s="172">
        <v>167</v>
      </c>
      <c r="M56" s="172">
        <v>233</v>
      </c>
      <c r="N56" s="172">
        <v>247</v>
      </c>
    </row>
    <row r="57" spans="1:14" ht="27.95" customHeight="1">
      <c r="A57" s="282" t="s">
        <v>81</v>
      </c>
      <c r="B57" s="176">
        <v>3484</v>
      </c>
      <c r="C57" s="177">
        <v>85</v>
      </c>
      <c r="D57" s="177">
        <v>485</v>
      </c>
      <c r="E57" s="177">
        <v>391</v>
      </c>
      <c r="F57" s="177">
        <v>437</v>
      </c>
      <c r="G57" s="177">
        <v>294</v>
      </c>
      <c r="H57" s="177">
        <v>291</v>
      </c>
      <c r="I57" s="177">
        <v>506</v>
      </c>
      <c r="J57" s="177">
        <v>156</v>
      </c>
      <c r="K57" s="177">
        <v>557</v>
      </c>
      <c r="L57" s="177">
        <v>278</v>
      </c>
      <c r="M57" s="177">
        <v>4</v>
      </c>
      <c r="N57" s="177">
        <v>0</v>
      </c>
    </row>
    <row r="58" spans="1:14" ht="27.95" customHeight="1">
      <c r="A58" s="169" t="s">
        <v>82</v>
      </c>
      <c r="B58" s="166">
        <v>1355</v>
      </c>
      <c r="C58" s="175">
        <v>0</v>
      </c>
      <c r="D58" s="175">
        <v>188</v>
      </c>
      <c r="E58" s="175">
        <v>305</v>
      </c>
      <c r="F58" s="172">
        <v>102</v>
      </c>
      <c r="G58" s="175">
        <v>93</v>
      </c>
      <c r="H58" s="172">
        <v>355</v>
      </c>
      <c r="I58" s="175">
        <v>4</v>
      </c>
      <c r="J58" s="172">
        <v>169</v>
      </c>
      <c r="K58" s="175">
        <v>0</v>
      </c>
      <c r="L58" s="172">
        <v>139</v>
      </c>
      <c r="M58" s="172">
        <v>0</v>
      </c>
      <c r="N58" s="172">
        <v>0</v>
      </c>
    </row>
    <row r="59" spans="1:14" ht="27.95" customHeight="1">
      <c r="A59" s="168" t="s">
        <v>452</v>
      </c>
      <c r="B59" s="163">
        <v>697</v>
      </c>
      <c r="C59" s="173">
        <v>0</v>
      </c>
      <c r="D59" s="173">
        <v>0</v>
      </c>
      <c r="E59" s="173">
        <v>0</v>
      </c>
      <c r="F59" s="174">
        <v>0</v>
      </c>
      <c r="G59" s="173">
        <v>113</v>
      </c>
      <c r="H59" s="174">
        <v>177</v>
      </c>
      <c r="I59" s="173">
        <v>0</v>
      </c>
      <c r="J59" s="174">
        <v>0</v>
      </c>
      <c r="K59" s="173">
        <v>54</v>
      </c>
      <c r="L59" s="174">
        <v>39</v>
      </c>
      <c r="M59" s="174">
        <v>308</v>
      </c>
      <c r="N59" s="174">
        <v>6</v>
      </c>
    </row>
    <row r="60" spans="1:14" ht="27.95" customHeight="1">
      <c r="A60" s="169" t="s">
        <v>83</v>
      </c>
      <c r="B60" s="166">
        <v>1366</v>
      </c>
      <c r="C60" s="175">
        <v>163</v>
      </c>
      <c r="D60" s="175">
        <v>28</v>
      </c>
      <c r="E60" s="175">
        <v>66</v>
      </c>
      <c r="F60" s="172">
        <v>130</v>
      </c>
      <c r="G60" s="175">
        <v>113</v>
      </c>
      <c r="H60" s="172">
        <v>204</v>
      </c>
      <c r="I60" s="175">
        <v>472</v>
      </c>
      <c r="J60" s="172">
        <v>41</v>
      </c>
      <c r="K60" s="175">
        <v>33</v>
      </c>
      <c r="L60" s="172">
        <v>37</v>
      </c>
      <c r="M60" s="172">
        <v>70</v>
      </c>
      <c r="N60" s="172">
        <v>9</v>
      </c>
    </row>
    <row r="61" spans="1:14" ht="27.95" customHeight="1">
      <c r="A61" s="282" t="s">
        <v>453</v>
      </c>
      <c r="B61" s="176">
        <v>1564</v>
      </c>
      <c r="C61" s="177">
        <v>0</v>
      </c>
      <c r="D61" s="177">
        <v>0</v>
      </c>
      <c r="E61" s="177">
        <v>0</v>
      </c>
      <c r="F61" s="177">
        <v>0</v>
      </c>
      <c r="G61" s="177">
        <v>0</v>
      </c>
      <c r="H61" s="177">
        <v>0</v>
      </c>
      <c r="I61" s="177">
        <v>0</v>
      </c>
      <c r="J61" s="177">
        <v>0</v>
      </c>
      <c r="K61" s="177">
        <v>0</v>
      </c>
      <c r="L61" s="177">
        <v>240</v>
      </c>
      <c r="M61" s="177">
        <v>1324</v>
      </c>
      <c r="N61" s="177">
        <v>0</v>
      </c>
    </row>
    <row r="62" spans="1:14" ht="27.95" customHeight="1">
      <c r="A62" s="169" t="s">
        <v>84</v>
      </c>
      <c r="B62" s="166">
        <v>1543</v>
      </c>
      <c r="C62" s="175">
        <v>470</v>
      </c>
      <c r="D62" s="175">
        <v>17</v>
      </c>
      <c r="E62" s="175">
        <v>15</v>
      </c>
      <c r="F62" s="172">
        <v>30</v>
      </c>
      <c r="G62" s="175">
        <v>18</v>
      </c>
      <c r="H62" s="172">
        <v>20</v>
      </c>
      <c r="I62" s="175">
        <v>61</v>
      </c>
      <c r="J62" s="172">
        <v>66</v>
      </c>
      <c r="K62" s="175">
        <v>143</v>
      </c>
      <c r="L62" s="172">
        <v>123</v>
      </c>
      <c r="M62" s="172">
        <v>294</v>
      </c>
      <c r="N62" s="172">
        <v>286</v>
      </c>
    </row>
    <row r="63" spans="1:14" ht="27.95" customHeight="1">
      <c r="A63" s="168" t="s">
        <v>85</v>
      </c>
      <c r="B63" s="163">
        <v>60823</v>
      </c>
      <c r="C63" s="173">
        <v>8099</v>
      </c>
      <c r="D63" s="173">
        <v>2377</v>
      </c>
      <c r="E63" s="173">
        <v>2583</v>
      </c>
      <c r="F63" s="174">
        <v>2028</v>
      </c>
      <c r="G63" s="173">
        <v>2580</v>
      </c>
      <c r="H63" s="174">
        <v>1577</v>
      </c>
      <c r="I63" s="173">
        <v>3593</v>
      </c>
      <c r="J63" s="174">
        <v>5659</v>
      </c>
      <c r="K63" s="173">
        <v>9787</v>
      </c>
      <c r="L63" s="174">
        <v>7205</v>
      </c>
      <c r="M63" s="174">
        <v>12143</v>
      </c>
      <c r="N63" s="174">
        <v>3192</v>
      </c>
    </row>
    <row r="64" spans="1:14" ht="27.95" customHeight="1">
      <c r="A64" s="169" t="s">
        <v>454</v>
      </c>
      <c r="B64" s="166">
        <v>879</v>
      </c>
      <c r="C64" s="175">
        <v>0</v>
      </c>
      <c r="D64" s="175">
        <v>0</v>
      </c>
      <c r="E64" s="175">
        <v>0</v>
      </c>
      <c r="F64" s="172">
        <v>0</v>
      </c>
      <c r="G64" s="175">
        <v>0</v>
      </c>
      <c r="H64" s="172">
        <v>0</v>
      </c>
      <c r="I64" s="175">
        <v>184</v>
      </c>
      <c r="J64" s="172">
        <v>0</v>
      </c>
      <c r="K64" s="175">
        <v>279</v>
      </c>
      <c r="L64" s="172">
        <v>299</v>
      </c>
      <c r="M64" s="172">
        <v>85</v>
      </c>
      <c r="N64" s="172">
        <v>32</v>
      </c>
    </row>
    <row r="65" spans="1:14" ht="27.95" customHeight="1">
      <c r="A65" s="282" t="s">
        <v>455</v>
      </c>
      <c r="B65" s="176">
        <v>576</v>
      </c>
      <c r="C65" s="177">
        <v>31</v>
      </c>
      <c r="D65" s="177">
        <v>20</v>
      </c>
      <c r="E65" s="177">
        <v>22</v>
      </c>
      <c r="F65" s="177">
        <v>31</v>
      </c>
      <c r="G65" s="177">
        <v>37</v>
      </c>
      <c r="H65" s="177">
        <v>37</v>
      </c>
      <c r="I65" s="177">
        <v>20</v>
      </c>
      <c r="J65" s="177">
        <v>40</v>
      </c>
      <c r="K65" s="177">
        <v>28</v>
      </c>
      <c r="L65" s="177">
        <v>114</v>
      </c>
      <c r="M65" s="177">
        <v>182</v>
      </c>
      <c r="N65" s="177">
        <v>14</v>
      </c>
    </row>
    <row r="66" spans="1:14" ht="27.95" customHeight="1">
      <c r="A66" s="169" t="s">
        <v>86</v>
      </c>
      <c r="B66" s="166">
        <v>9778</v>
      </c>
      <c r="C66" s="175">
        <v>8354</v>
      </c>
      <c r="D66" s="175">
        <v>405</v>
      </c>
      <c r="E66" s="175">
        <v>128</v>
      </c>
      <c r="F66" s="172">
        <v>700</v>
      </c>
      <c r="G66" s="175">
        <v>191</v>
      </c>
      <c r="H66" s="172">
        <v>0</v>
      </c>
      <c r="I66" s="175">
        <v>0</v>
      </c>
      <c r="J66" s="172">
        <v>0</v>
      </c>
      <c r="K66" s="175">
        <v>0</v>
      </c>
      <c r="L66" s="172">
        <v>0</v>
      </c>
      <c r="M66" s="172">
        <v>0</v>
      </c>
      <c r="N66" s="172">
        <v>0</v>
      </c>
    </row>
    <row r="67" spans="1:14" ht="27.95" customHeight="1">
      <c r="A67" s="168" t="s">
        <v>87</v>
      </c>
      <c r="B67" s="163">
        <v>1941</v>
      </c>
      <c r="C67" s="173">
        <v>0</v>
      </c>
      <c r="D67" s="173">
        <v>0</v>
      </c>
      <c r="E67" s="173">
        <v>0</v>
      </c>
      <c r="F67" s="174">
        <v>43</v>
      </c>
      <c r="G67" s="173">
        <v>187</v>
      </c>
      <c r="H67" s="174">
        <v>266</v>
      </c>
      <c r="I67" s="173">
        <v>298</v>
      </c>
      <c r="J67" s="174">
        <v>347</v>
      </c>
      <c r="K67" s="173">
        <v>558</v>
      </c>
      <c r="L67" s="174">
        <v>96</v>
      </c>
      <c r="M67" s="174">
        <v>146</v>
      </c>
      <c r="N67" s="174">
        <v>0</v>
      </c>
    </row>
    <row r="68" spans="1:14" ht="27.95" customHeight="1">
      <c r="A68" s="169" t="s">
        <v>88</v>
      </c>
      <c r="B68" s="166">
        <v>1398</v>
      </c>
      <c r="C68" s="175">
        <v>1118</v>
      </c>
      <c r="D68" s="175">
        <v>18</v>
      </c>
      <c r="E68" s="175">
        <v>6</v>
      </c>
      <c r="F68" s="172">
        <v>60</v>
      </c>
      <c r="G68" s="175">
        <v>42</v>
      </c>
      <c r="H68" s="172">
        <v>33</v>
      </c>
      <c r="I68" s="175">
        <v>19</v>
      </c>
      <c r="J68" s="172">
        <v>16</v>
      </c>
      <c r="K68" s="175">
        <v>17</v>
      </c>
      <c r="L68" s="172">
        <v>42</v>
      </c>
      <c r="M68" s="172">
        <v>26</v>
      </c>
      <c r="N68" s="172">
        <v>1</v>
      </c>
    </row>
    <row r="69" spans="1:14" ht="27.95" customHeight="1">
      <c r="A69" s="282" t="s">
        <v>456</v>
      </c>
      <c r="B69" s="176">
        <v>734</v>
      </c>
      <c r="C69" s="177">
        <v>46</v>
      </c>
      <c r="D69" s="177">
        <v>5</v>
      </c>
      <c r="E69" s="177">
        <v>2</v>
      </c>
      <c r="F69" s="177">
        <v>2</v>
      </c>
      <c r="G69" s="177">
        <v>4</v>
      </c>
      <c r="H69" s="177">
        <v>6</v>
      </c>
      <c r="I69" s="177">
        <v>10</v>
      </c>
      <c r="J69" s="177">
        <v>602</v>
      </c>
      <c r="K69" s="177">
        <v>45</v>
      </c>
      <c r="L69" s="177">
        <v>3</v>
      </c>
      <c r="M69" s="177">
        <v>9</v>
      </c>
      <c r="N69" s="177">
        <v>0</v>
      </c>
    </row>
    <row r="70" spans="1:14" ht="27.95" customHeight="1">
      <c r="A70" s="169" t="s">
        <v>89</v>
      </c>
      <c r="B70" s="166">
        <v>1956</v>
      </c>
      <c r="C70" s="175">
        <v>71</v>
      </c>
      <c r="D70" s="175">
        <v>48</v>
      </c>
      <c r="E70" s="175">
        <v>149</v>
      </c>
      <c r="F70" s="172">
        <v>118</v>
      </c>
      <c r="G70" s="175">
        <v>27</v>
      </c>
      <c r="H70" s="172">
        <v>303</v>
      </c>
      <c r="I70" s="175">
        <v>245</v>
      </c>
      <c r="J70" s="172">
        <v>230</v>
      </c>
      <c r="K70" s="175">
        <v>384</v>
      </c>
      <c r="L70" s="172">
        <v>224</v>
      </c>
      <c r="M70" s="172">
        <v>157</v>
      </c>
      <c r="N70" s="172">
        <v>0</v>
      </c>
    </row>
    <row r="71" spans="1:14" ht="27.95" customHeight="1">
      <c r="A71" s="168" t="s">
        <v>90</v>
      </c>
      <c r="B71" s="163">
        <v>2829</v>
      </c>
      <c r="C71" s="173">
        <v>49</v>
      </c>
      <c r="D71" s="173">
        <v>117</v>
      </c>
      <c r="E71" s="173">
        <v>449</v>
      </c>
      <c r="F71" s="174">
        <v>277</v>
      </c>
      <c r="G71" s="173">
        <v>158</v>
      </c>
      <c r="H71" s="174">
        <v>100</v>
      </c>
      <c r="I71" s="173">
        <v>263</v>
      </c>
      <c r="J71" s="174">
        <v>507</v>
      </c>
      <c r="K71" s="173">
        <v>527</v>
      </c>
      <c r="L71" s="174">
        <v>223</v>
      </c>
      <c r="M71" s="174">
        <v>127</v>
      </c>
      <c r="N71" s="174">
        <v>32</v>
      </c>
    </row>
    <row r="72" spans="1:14" ht="27.95" customHeight="1">
      <c r="A72" s="169" t="s">
        <v>91</v>
      </c>
      <c r="B72" s="166">
        <v>7771</v>
      </c>
      <c r="C72" s="175">
        <v>83</v>
      </c>
      <c r="D72" s="175">
        <v>109</v>
      </c>
      <c r="E72" s="175">
        <v>168</v>
      </c>
      <c r="F72" s="172">
        <v>407</v>
      </c>
      <c r="G72" s="175">
        <v>436</v>
      </c>
      <c r="H72" s="172">
        <v>471</v>
      </c>
      <c r="I72" s="175">
        <v>365</v>
      </c>
      <c r="J72" s="172">
        <v>481</v>
      </c>
      <c r="K72" s="175">
        <v>1161</v>
      </c>
      <c r="L72" s="172">
        <v>1842</v>
      </c>
      <c r="M72" s="172">
        <v>2068</v>
      </c>
      <c r="N72" s="172">
        <v>180</v>
      </c>
    </row>
    <row r="73" spans="1:14" ht="27.95" customHeight="1">
      <c r="A73" s="282" t="s">
        <v>92</v>
      </c>
      <c r="B73" s="176">
        <v>3170</v>
      </c>
      <c r="C73" s="177">
        <v>1475</v>
      </c>
      <c r="D73" s="177">
        <v>35</v>
      </c>
      <c r="E73" s="177">
        <v>76</v>
      </c>
      <c r="F73" s="177">
        <v>43</v>
      </c>
      <c r="G73" s="177">
        <v>92</v>
      </c>
      <c r="H73" s="177">
        <v>98</v>
      </c>
      <c r="I73" s="177">
        <v>396</v>
      </c>
      <c r="J73" s="177">
        <v>50</v>
      </c>
      <c r="K73" s="177">
        <v>150</v>
      </c>
      <c r="L73" s="177">
        <v>294</v>
      </c>
      <c r="M73" s="177">
        <v>372</v>
      </c>
      <c r="N73" s="177">
        <v>89</v>
      </c>
    </row>
    <row r="74" spans="1:14" ht="27.95" customHeight="1">
      <c r="A74" s="169" t="s">
        <v>457</v>
      </c>
      <c r="B74" s="166">
        <v>510</v>
      </c>
      <c r="C74" s="175">
        <v>1</v>
      </c>
      <c r="D74" s="175">
        <v>0</v>
      </c>
      <c r="E74" s="175">
        <v>0</v>
      </c>
      <c r="F74" s="172">
        <v>0</v>
      </c>
      <c r="G74" s="175">
        <v>0</v>
      </c>
      <c r="H74" s="172">
        <v>0</v>
      </c>
      <c r="I74" s="175">
        <v>0</v>
      </c>
      <c r="J74" s="172">
        <v>3</v>
      </c>
      <c r="K74" s="175">
        <v>65</v>
      </c>
      <c r="L74" s="172">
        <v>255</v>
      </c>
      <c r="M74" s="172">
        <v>186</v>
      </c>
      <c r="N74" s="172">
        <v>0</v>
      </c>
    </row>
    <row r="75" spans="1:14" ht="27.95" customHeight="1">
      <c r="A75" s="168" t="s">
        <v>458</v>
      </c>
      <c r="B75" s="163">
        <v>477</v>
      </c>
      <c r="C75" s="173">
        <v>158</v>
      </c>
      <c r="D75" s="173">
        <v>10</v>
      </c>
      <c r="E75" s="173">
        <v>11</v>
      </c>
      <c r="F75" s="174">
        <v>10</v>
      </c>
      <c r="G75" s="173">
        <v>34</v>
      </c>
      <c r="H75" s="174">
        <v>24</v>
      </c>
      <c r="I75" s="173">
        <v>51</v>
      </c>
      <c r="J75" s="174">
        <v>62</v>
      </c>
      <c r="K75" s="173">
        <v>16</v>
      </c>
      <c r="L75" s="174">
        <v>35</v>
      </c>
      <c r="M75" s="174">
        <v>66</v>
      </c>
      <c r="N75" s="174">
        <v>0</v>
      </c>
    </row>
    <row r="76" spans="1:14" ht="27.95" customHeight="1">
      <c r="A76" s="169" t="s">
        <v>93</v>
      </c>
      <c r="B76" s="166">
        <v>97959</v>
      </c>
      <c r="C76" s="175">
        <v>38294</v>
      </c>
      <c r="D76" s="175">
        <v>2659</v>
      </c>
      <c r="E76" s="175">
        <v>3801</v>
      </c>
      <c r="F76" s="172">
        <v>4699</v>
      </c>
      <c r="G76" s="175">
        <v>6861</v>
      </c>
      <c r="H76" s="172">
        <v>7428</v>
      </c>
      <c r="I76" s="175">
        <v>7902</v>
      </c>
      <c r="J76" s="172">
        <v>6974</v>
      </c>
      <c r="K76" s="175">
        <v>6005</v>
      </c>
      <c r="L76" s="172">
        <v>4616</v>
      </c>
      <c r="M76" s="172">
        <v>5473</v>
      </c>
      <c r="N76" s="172">
        <v>3247</v>
      </c>
    </row>
    <row r="77" spans="1:14" s="211" customFormat="1" ht="27.95" customHeight="1">
      <c r="A77" s="168" t="s">
        <v>94</v>
      </c>
      <c r="B77" s="204">
        <v>10242</v>
      </c>
      <c r="C77" s="205">
        <v>7205</v>
      </c>
      <c r="D77" s="205">
        <v>344</v>
      </c>
      <c r="E77" s="205">
        <v>575</v>
      </c>
      <c r="F77" s="205">
        <v>554</v>
      </c>
      <c r="G77" s="205">
        <v>301</v>
      </c>
      <c r="H77" s="205">
        <v>238</v>
      </c>
      <c r="I77" s="205">
        <v>181</v>
      </c>
      <c r="J77" s="205">
        <v>208</v>
      </c>
      <c r="K77" s="205">
        <v>290</v>
      </c>
      <c r="L77" s="205">
        <v>234</v>
      </c>
      <c r="M77" s="205">
        <v>62</v>
      </c>
      <c r="N77" s="205">
        <v>50</v>
      </c>
    </row>
    <row r="78" spans="1:14" ht="27.95" customHeight="1">
      <c r="A78" s="169" t="s">
        <v>95</v>
      </c>
      <c r="B78" s="166">
        <v>1187</v>
      </c>
      <c r="C78" s="175">
        <v>0</v>
      </c>
      <c r="D78" s="175">
        <v>0</v>
      </c>
      <c r="E78" s="175">
        <v>0</v>
      </c>
      <c r="F78" s="172">
        <v>0</v>
      </c>
      <c r="G78" s="175">
        <v>40</v>
      </c>
      <c r="H78" s="172">
        <v>995</v>
      </c>
      <c r="I78" s="175">
        <v>131</v>
      </c>
      <c r="J78" s="172">
        <v>4</v>
      </c>
      <c r="K78" s="175">
        <v>0</v>
      </c>
      <c r="L78" s="172">
        <v>17</v>
      </c>
      <c r="M78" s="172">
        <v>0</v>
      </c>
      <c r="N78" s="172">
        <v>0</v>
      </c>
    </row>
    <row r="79" spans="1:14" ht="27.95" customHeight="1">
      <c r="A79" s="168" t="s">
        <v>96</v>
      </c>
      <c r="B79" s="163">
        <v>33770</v>
      </c>
      <c r="C79" s="173">
        <v>22717</v>
      </c>
      <c r="D79" s="173">
        <v>965</v>
      </c>
      <c r="E79" s="173">
        <v>797</v>
      </c>
      <c r="F79" s="174">
        <v>1289</v>
      </c>
      <c r="G79" s="173">
        <v>1827</v>
      </c>
      <c r="H79" s="174">
        <v>1899</v>
      </c>
      <c r="I79" s="173">
        <v>1658</v>
      </c>
      <c r="J79" s="174">
        <v>626</v>
      </c>
      <c r="K79" s="173">
        <v>994</v>
      </c>
      <c r="L79" s="174">
        <v>531</v>
      </c>
      <c r="M79" s="174">
        <v>358</v>
      </c>
      <c r="N79" s="174">
        <v>109</v>
      </c>
    </row>
    <row r="80" spans="1:14" ht="27.95" customHeight="1">
      <c r="A80" s="169" t="s">
        <v>459</v>
      </c>
      <c r="B80" s="166">
        <v>90</v>
      </c>
      <c r="C80" s="175">
        <v>0</v>
      </c>
      <c r="D80" s="175">
        <v>0</v>
      </c>
      <c r="E80" s="175">
        <v>0</v>
      </c>
      <c r="F80" s="172">
        <v>23</v>
      </c>
      <c r="G80" s="175">
        <v>0</v>
      </c>
      <c r="H80" s="172">
        <v>67</v>
      </c>
      <c r="I80" s="175">
        <v>0</v>
      </c>
      <c r="J80" s="172">
        <v>0</v>
      </c>
      <c r="K80" s="175">
        <v>0</v>
      </c>
      <c r="L80" s="172">
        <v>0</v>
      </c>
      <c r="M80" s="172">
        <v>0</v>
      </c>
      <c r="N80" s="172">
        <v>0</v>
      </c>
    </row>
    <row r="81" spans="1:14" ht="27.95" customHeight="1">
      <c r="A81" s="168" t="s">
        <v>97</v>
      </c>
      <c r="B81" s="204">
        <v>26688</v>
      </c>
      <c r="C81" s="205">
        <v>0</v>
      </c>
      <c r="D81" s="205">
        <v>95</v>
      </c>
      <c r="E81" s="205">
        <v>290</v>
      </c>
      <c r="F81" s="205">
        <v>567</v>
      </c>
      <c r="G81" s="205">
        <v>1518</v>
      </c>
      <c r="H81" s="205">
        <v>1457</v>
      </c>
      <c r="I81" s="205">
        <v>2341</v>
      </c>
      <c r="J81" s="205">
        <v>3555</v>
      </c>
      <c r="K81" s="205">
        <v>3027</v>
      </c>
      <c r="L81" s="205">
        <v>6338</v>
      </c>
      <c r="M81" s="205">
        <v>6483</v>
      </c>
      <c r="N81" s="205">
        <v>1017</v>
      </c>
    </row>
    <row r="82" spans="1:14" ht="27.95" customHeight="1">
      <c r="A82" s="169" t="s">
        <v>98</v>
      </c>
      <c r="B82" s="166">
        <v>1245</v>
      </c>
      <c r="C82" s="175">
        <v>0</v>
      </c>
      <c r="D82" s="175">
        <v>0</v>
      </c>
      <c r="E82" s="175">
        <v>0</v>
      </c>
      <c r="F82" s="172">
        <v>0</v>
      </c>
      <c r="G82" s="175">
        <v>55</v>
      </c>
      <c r="H82" s="172">
        <v>213</v>
      </c>
      <c r="I82" s="175">
        <v>285</v>
      </c>
      <c r="J82" s="172">
        <v>529</v>
      </c>
      <c r="K82" s="175">
        <v>27</v>
      </c>
      <c r="L82" s="172">
        <v>13</v>
      </c>
      <c r="M82" s="172">
        <v>123</v>
      </c>
      <c r="N82" s="172">
        <v>0</v>
      </c>
    </row>
    <row r="83" spans="1:14" ht="27.95" customHeight="1">
      <c r="A83" s="168" t="s">
        <v>99</v>
      </c>
      <c r="B83" s="163">
        <v>82035</v>
      </c>
      <c r="C83" s="173">
        <v>41732</v>
      </c>
      <c r="D83" s="173">
        <v>1600</v>
      </c>
      <c r="E83" s="173">
        <v>1843</v>
      </c>
      <c r="F83" s="174">
        <v>1901</v>
      </c>
      <c r="G83" s="173">
        <v>2808</v>
      </c>
      <c r="H83" s="174">
        <v>2052</v>
      </c>
      <c r="I83" s="173">
        <v>4110</v>
      </c>
      <c r="J83" s="174">
        <v>4400</v>
      </c>
      <c r="K83" s="173">
        <v>7127</v>
      </c>
      <c r="L83" s="174">
        <v>6385</v>
      </c>
      <c r="M83" s="174">
        <v>6536</v>
      </c>
      <c r="N83" s="174">
        <v>1541</v>
      </c>
    </row>
    <row r="84" spans="1:14" ht="27.95" customHeight="1">
      <c r="A84" s="169" t="s">
        <v>460</v>
      </c>
      <c r="B84" s="166">
        <v>141</v>
      </c>
      <c r="C84" s="175">
        <v>120</v>
      </c>
      <c r="D84" s="175">
        <v>0</v>
      </c>
      <c r="E84" s="175">
        <v>0</v>
      </c>
      <c r="F84" s="172">
        <v>4</v>
      </c>
      <c r="G84" s="175">
        <v>3</v>
      </c>
      <c r="H84" s="172">
        <v>2</v>
      </c>
      <c r="I84" s="175">
        <v>1</v>
      </c>
      <c r="J84" s="172">
        <v>6</v>
      </c>
      <c r="K84" s="175">
        <v>3</v>
      </c>
      <c r="L84" s="172">
        <v>1</v>
      </c>
      <c r="M84" s="172">
        <v>1</v>
      </c>
      <c r="N84" s="172">
        <v>0</v>
      </c>
    </row>
    <row r="85" spans="1:14" ht="27.95" customHeight="1">
      <c r="A85" s="168" t="s">
        <v>461</v>
      </c>
      <c r="B85" s="204">
        <v>5919</v>
      </c>
      <c r="C85" s="205">
        <v>0</v>
      </c>
      <c r="D85" s="205">
        <v>30</v>
      </c>
      <c r="E85" s="205">
        <v>359</v>
      </c>
      <c r="F85" s="205">
        <v>214</v>
      </c>
      <c r="G85" s="205">
        <v>751</v>
      </c>
      <c r="H85" s="205">
        <v>992</v>
      </c>
      <c r="I85" s="205">
        <v>1143</v>
      </c>
      <c r="J85" s="205">
        <v>65</v>
      </c>
      <c r="K85" s="205">
        <v>913</v>
      </c>
      <c r="L85" s="205">
        <v>1039</v>
      </c>
      <c r="M85" s="205">
        <v>412</v>
      </c>
      <c r="N85" s="205">
        <v>1</v>
      </c>
    </row>
    <row r="86" spans="1:14" ht="27.95" customHeight="1">
      <c r="A86" s="169" t="s">
        <v>101</v>
      </c>
      <c r="B86" s="166">
        <v>5398</v>
      </c>
      <c r="C86" s="175">
        <v>27</v>
      </c>
      <c r="D86" s="175">
        <v>0</v>
      </c>
      <c r="E86" s="175">
        <v>0</v>
      </c>
      <c r="F86" s="172">
        <v>0</v>
      </c>
      <c r="G86" s="175">
        <v>87</v>
      </c>
      <c r="H86" s="172">
        <v>1335</v>
      </c>
      <c r="I86" s="175">
        <v>1119</v>
      </c>
      <c r="J86" s="172">
        <v>804</v>
      </c>
      <c r="K86" s="175">
        <v>463</v>
      </c>
      <c r="L86" s="172">
        <v>1416</v>
      </c>
      <c r="M86" s="172">
        <v>147</v>
      </c>
      <c r="N86" s="172">
        <v>0</v>
      </c>
    </row>
    <row r="87" spans="1:14" ht="27.95" customHeight="1">
      <c r="A87" s="168" t="s">
        <v>462</v>
      </c>
      <c r="B87" s="163">
        <v>174</v>
      </c>
      <c r="C87" s="173">
        <v>152</v>
      </c>
      <c r="D87" s="173">
        <v>1</v>
      </c>
      <c r="E87" s="173">
        <v>3</v>
      </c>
      <c r="F87" s="174">
        <v>2</v>
      </c>
      <c r="G87" s="173">
        <v>5</v>
      </c>
      <c r="H87" s="174">
        <v>3</v>
      </c>
      <c r="I87" s="173">
        <v>2</v>
      </c>
      <c r="J87" s="174">
        <v>0</v>
      </c>
      <c r="K87" s="173">
        <v>0</v>
      </c>
      <c r="L87" s="174">
        <v>4</v>
      </c>
      <c r="M87" s="174">
        <v>2</v>
      </c>
      <c r="N87" s="174">
        <v>0</v>
      </c>
    </row>
    <row r="88" spans="1:14" ht="27.95" customHeight="1">
      <c r="A88" s="169" t="s">
        <v>102</v>
      </c>
      <c r="B88" s="166">
        <v>8307</v>
      </c>
      <c r="C88" s="175">
        <v>2254</v>
      </c>
      <c r="D88" s="175">
        <v>651</v>
      </c>
      <c r="E88" s="175">
        <v>1075</v>
      </c>
      <c r="F88" s="172">
        <v>1376</v>
      </c>
      <c r="G88" s="175">
        <v>873</v>
      </c>
      <c r="H88" s="172">
        <v>643</v>
      </c>
      <c r="I88" s="175">
        <v>602</v>
      </c>
      <c r="J88" s="172">
        <v>119</v>
      </c>
      <c r="K88" s="175">
        <v>281</v>
      </c>
      <c r="L88" s="172">
        <v>231</v>
      </c>
      <c r="M88" s="172">
        <v>138</v>
      </c>
      <c r="N88" s="172">
        <v>64</v>
      </c>
    </row>
    <row r="89" spans="1:14" ht="27.95" customHeight="1">
      <c r="A89" s="168" t="s">
        <v>103</v>
      </c>
      <c r="B89" s="204">
        <v>4002</v>
      </c>
      <c r="C89" s="205">
        <v>16</v>
      </c>
      <c r="D89" s="205">
        <v>93</v>
      </c>
      <c r="E89" s="205">
        <v>164</v>
      </c>
      <c r="F89" s="205">
        <v>200</v>
      </c>
      <c r="G89" s="205">
        <v>271</v>
      </c>
      <c r="H89" s="205">
        <v>398</v>
      </c>
      <c r="I89" s="205">
        <v>174</v>
      </c>
      <c r="J89" s="205">
        <v>280</v>
      </c>
      <c r="K89" s="205">
        <v>946</v>
      </c>
      <c r="L89" s="205">
        <v>716</v>
      </c>
      <c r="M89" s="205">
        <v>632</v>
      </c>
      <c r="N89" s="205">
        <v>112</v>
      </c>
    </row>
    <row r="90" spans="1:14" ht="27.95" customHeight="1">
      <c r="A90" s="169" t="s">
        <v>104</v>
      </c>
      <c r="B90" s="166">
        <v>13836</v>
      </c>
      <c r="C90" s="175">
        <v>0</v>
      </c>
      <c r="D90" s="175">
        <v>221</v>
      </c>
      <c r="E90" s="175">
        <v>98</v>
      </c>
      <c r="F90" s="172">
        <v>402</v>
      </c>
      <c r="G90" s="175">
        <v>894</v>
      </c>
      <c r="H90" s="172">
        <v>1537</v>
      </c>
      <c r="I90" s="175">
        <v>773</v>
      </c>
      <c r="J90" s="172">
        <v>786</v>
      </c>
      <c r="K90" s="175">
        <v>2408</v>
      </c>
      <c r="L90" s="172">
        <v>5230</v>
      </c>
      <c r="M90" s="172">
        <v>1262</v>
      </c>
      <c r="N90" s="172">
        <v>225</v>
      </c>
    </row>
    <row r="91" spans="1:14" ht="27.95" customHeight="1">
      <c r="A91" s="168" t="s">
        <v>463</v>
      </c>
      <c r="B91" s="163">
        <v>1</v>
      </c>
      <c r="C91" s="173">
        <v>1</v>
      </c>
      <c r="D91" s="173">
        <v>0</v>
      </c>
      <c r="E91" s="173">
        <v>0</v>
      </c>
      <c r="F91" s="174">
        <v>0</v>
      </c>
      <c r="G91" s="173">
        <v>0</v>
      </c>
      <c r="H91" s="174">
        <v>0</v>
      </c>
      <c r="I91" s="173">
        <v>0</v>
      </c>
      <c r="J91" s="174">
        <v>0</v>
      </c>
      <c r="K91" s="173">
        <v>0</v>
      </c>
      <c r="L91" s="174">
        <v>0</v>
      </c>
      <c r="M91" s="174">
        <v>0</v>
      </c>
      <c r="N91" s="174">
        <v>0</v>
      </c>
    </row>
    <row r="92" spans="1:14" ht="27.95" customHeight="1">
      <c r="A92" s="169" t="s">
        <v>105</v>
      </c>
      <c r="B92" s="166">
        <v>13539</v>
      </c>
      <c r="C92" s="175">
        <v>136</v>
      </c>
      <c r="D92" s="175">
        <v>412</v>
      </c>
      <c r="E92" s="175">
        <v>254</v>
      </c>
      <c r="F92" s="172">
        <v>842</v>
      </c>
      <c r="G92" s="175">
        <v>1550</v>
      </c>
      <c r="H92" s="172">
        <v>135</v>
      </c>
      <c r="I92" s="175">
        <v>881</v>
      </c>
      <c r="J92" s="172">
        <v>4061</v>
      </c>
      <c r="K92" s="175">
        <v>424</v>
      </c>
      <c r="L92" s="172">
        <v>2859</v>
      </c>
      <c r="M92" s="172">
        <v>1832</v>
      </c>
      <c r="N92" s="172">
        <v>153</v>
      </c>
    </row>
    <row r="93" spans="1:14" ht="27.95" customHeight="1">
      <c r="A93" s="168" t="s">
        <v>106</v>
      </c>
      <c r="B93" s="204">
        <v>25758</v>
      </c>
      <c r="C93" s="205">
        <v>3328</v>
      </c>
      <c r="D93" s="205">
        <v>994</v>
      </c>
      <c r="E93" s="205">
        <v>1135</v>
      </c>
      <c r="F93" s="205">
        <v>1146</v>
      </c>
      <c r="G93" s="205">
        <v>1555</v>
      </c>
      <c r="H93" s="205">
        <v>1524</v>
      </c>
      <c r="I93" s="205">
        <v>2188</v>
      </c>
      <c r="J93" s="205">
        <v>1939</v>
      </c>
      <c r="K93" s="205">
        <v>4668</v>
      </c>
      <c r="L93" s="205">
        <v>3901</v>
      </c>
      <c r="M93" s="205">
        <v>2038</v>
      </c>
      <c r="N93" s="205">
        <v>1342</v>
      </c>
    </row>
    <row r="94" spans="1:14" ht="27.95" customHeight="1">
      <c r="A94" s="169" t="s">
        <v>464</v>
      </c>
      <c r="B94" s="166">
        <v>667</v>
      </c>
      <c r="C94" s="175">
        <v>0</v>
      </c>
      <c r="D94" s="175">
        <v>0</v>
      </c>
      <c r="E94" s="175">
        <v>0</v>
      </c>
      <c r="F94" s="172">
        <v>1</v>
      </c>
      <c r="G94" s="175">
        <v>54</v>
      </c>
      <c r="H94" s="172">
        <v>196</v>
      </c>
      <c r="I94" s="175">
        <v>416</v>
      </c>
      <c r="J94" s="172">
        <v>0</v>
      </c>
      <c r="K94" s="175">
        <v>0</v>
      </c>
      <c r="L94" s="172">
        <v>0</v>
      </c>
      <c r="M94" s="172">
        <v>0</v>
      </c>
      <c r="N94" s="172">
        <v>0</v>
      </c>
    </row>
    <row r="95" spans="1:14" ht="27.95" customHeight="1">
      <c r="A95" s="168" t="s">
        <v>107</v>
      </c>
      <c r="B95" s="163">
        <v>2212</v>
      </c>
      <c r="C95" s="173">
        <v>5</v>
      </c>
      <c r="D95" s="173">
        <v>5</v>
      </c>
      <c r="E95" s="173">
        <v>34</v>
      </c>
      <c r="F95" s="174">
        <v>70</v>
      </c>
      <c r="G95" s="173">
        <v>152</v>
      </c>
      <c r="H95" s="174">
        <v>177</v>
      </c>
      <c r="I95" s="173">
        <v>279</v>
      </c>
      <c r="J95" s="174">
        <v>296</v>
      </c>
      <c r="K95" s="173">
        <v>684</v>
      </c>
      <c r="L95" s="174">
        <v>263</v>
      </c>
      <c r="M95" s="174">
        <v>189</v>
      </c>
      <c r="N95" s="174">
        <v>58</v>
      </c>
    </row>
    <row r="96" spans="1:14" ht="27.95" customHeight="1">
      <c r="A96" s="169" t="s">
        <v>465</v>
      </c>
      <c r="B96" s="166">
        <v>576</v>
      </c>
      <c r="C96" s="175">
        <v>502</v>
      </c>
      <c r="D96" s="175">
        <v>1</v>
      </c>
      <c r="E96" s="175">
        <v>7</v>
      </c>
      <c r="F96" s="172">
        <v>15</v>
      </c>
      <c r="G96" s="175">
        <v>9</v>
      </c>
      <c r="H96" s="172">
        <v>4</v>
      </c>
      <c r="I96" s="175">
        <v>7</v>
      </c>
      <c r="J96" s="172">
        <v>3</v>
      </c>
      <c r="K96" s="175">
        <v>3</v>
      </c>
      <c r="L96" s="172">
        <v>4</v>
      </c>
      <c r="M96" s="172">
        <v>21</v>
      </c>
      <c r="N96" s="172">
        <v>0</v>
      </c>
    </row>
    <row r="97" spans="1:14" ht="27.95" customHeight="1">
      <c r="A97" s="168" t="s">
        <v>108</v>
      </c>
      <c r="B97" s="204">
        <v>33579</v>
      </c>
      <c r="C97" s="205">
        <v>3</v>
      </c>
      <c r="D97" s="205">
        <v>237</v>
      </c>
      <c r="E97" s="205">
        <v>476</v>
      </c>
      <c r="F97" s="205">
        <v>1433</v>
      </c>
      <c r="G97" s="205">
        <v>1967</v>
      </c>
      <c r="H97" s="205">
        <v>2133</v>
      </c>
      <c r="I97" s="205">
        <v>2432</v>
      </c>
      <c r="J97" s="205">
        <v>4055</v>
      </c>
      <c r="K97" s="205">
        <v>7671</v>
      </c>
      <c r="L97" s="205">
        <v>6459</v>
      </c>
      <c r="M97" s="205">
        <v>4106</v>
      </c>
      <c r="N97" s="205">
        <v>2607</v>
      </c>
    </row>
    <row r="98" spans="1:14" ht="27.95" customHeight="1">
      <c r="A98" s="169" t="s">
        <v>109</v>
      </c>
      <c r="B98" s="166">
        <v>10599</v>
      </c>
      <c r="C98" s="175">
        <v>4714</v>
      </c>
      <c r="D98" s="175">
        <v>624</v>
      </c>
      <c r="E98" s="175">
        <v>337</v>
      </c>
      <c r="F98" s="172">
        <v>652</v>
      </c>
      <c r="G98" s="175">
        <v>640</v>
      </c>
      <c r="H98" s="172">
        <v>764</v>
      </c>
      <c r="I98" s="175">
        <v>558</v>
      </c>
      <c r="J98" s="172">
        <v>535</v>
      </c>
      <c r="K98" s="175">
        <v>738</v>
      </c>
      <c r="L98" s="172">
        <v>412</v>
      </c>
      <c r="M98" s="172">
        <v>457</v>
      </c>
      <c r="N98" s="172">
        <v>168</v>
      </c>
    </row>
    <row r="99" spans="1:14" ht="27.95" customHeight="1">
      <c r="A99" s="168" t="s">
        <v>466</v>
      </c>
      <c r="B99" s="163">
        <v>1350</v>
      </c>
      <c r="C99" s="173">
        <v>0</v>
      </c>
      <c r="D99" s="173">
        <v>0</v>
      </c>
      <c r="E99" s="173">
        <v>0</v>
      </c>
      <c r="F99" s="174">
        <v>0</v>
      </c>
      <c r="G99" s="173">
        <v>0</v>
      </c>
      <c r="H99" s="174">
        <v>343</v>
      </c>
      <c r="I99" s="173">
        <v>21</v>
      </c>
      <c r="J99" s="174">
        <v>0</v>
      </c>
      <c r="K99" s="173">
        <v>0</v>
      </c>
      <c r="L99" s="174">
        <v>235</v>
      </c>
      <c r="M99" s="174">
        <v>660</v>
      </c>
      <c r="N99" s="174">
        <v>91</v>
      </c>
    </row>
    <row r="100" spans="1:14" ht="27.95" customHeight="1">
      <c r="A100" s="169" t="s">
        <v>467</v>
      </c>
      <c r="B100" s="166">
        <v>592</v>
      </c>
      <c r="C100" s="175">
        <v>562</v>
      </c>
      <c r="D100" s="175">
        <v>2</v>
      </c>
      <c r="E100" s="175">
        <v>2</v>
      </c>
      <c r="F100" s="172">
        <v>1</v>
      </c>
      <c r="G100" s="175">
        <v>0</v>
      </c>
      <c r="H100" s="172">
        <v>0</v>
      </c>
      <c r="I100" s="175">
        <v>6</v>
      </c>
      <c r="J100" s="172">
        <v>6</v>
      </c>
      <c r="K100" s="175">
        <v>5</v>
      </c>
      <c r="L100" s="172">
        <v>3</v>
      </c>
      <c r="M100" s="172">
        <v>5</v>
      </c>
      <c r="N100" s="172">
        <v>0</v>
      </c>
    </row>
    <row r="101" spans="1:14" ht="27.95" customHeight="1">
      <c r="A101" s="168" t="s">
        <v>110</v>
      </c>
      <c r="B101" s="204">
        <v>13645</v>
      </c>
      <c r="C101" s="205">
        <v>33</v>
      </c>
      <c r="D101" s="205">
        <v>106</v>
      </c>
      <c r="E101" s="205">
        <v>91</v>
      </c>
      <c r="F101" s="205">
        <v>19</v>
      </c>
      <c r="G101" s="205">
        <v>0</v>
      </c>
      <c r="H101" s="205">
        <v>0</v>
      </c>
      <c r="I101" s="205">
        <v>376</v>
      </c>
      <c r="J101" s="205">
        <v>1211</v>
      </c>
      <c r="K101" s="205">
        <v>2006</v>
      </c>
      <c r="L101" s="205">
        <v>2699</v>
      </c>
      <c r="M101" s="205">
        <v>5327</v>
      </c>
      <c r="N101" s="205">
        <v>1777</v>
      </c>
    </row>
    <row r="102" spans="1:14" ht="27.95" customHeight="1">
      <c r="A102" s="169" t="s">
        <v>111</v>
      </c>
      <c r="B102" s="166">
        <v>121137</v>
      </c>
      <c r="C102" s="175">
        <v>26560</v>
      </c>
      <c r="D102" s="175">
        <v>925</v>
      </c>
      <c r="E102" s="175">
        <v>1803</v>
      </c>
      <c r="F102" s="172">
        <v>5145</v>
      </c>
      <c r="G102" s="175">
        <v>5016</v>
      </c>
      <c r="H102" s="172">
        <v>8226</v>
      </c>
      <c r="I102" s="175">
        <v>13755</v>
      </c>
      <c r="J102" s="172">
        <v>14052</v>
      </c>
      <c r="K102" s="175">
        <v>13457</v>
      </c>
      <c r="L102" s="172">
        <v>16272</v>
      </c>
      <c r="M102" s="172">
        <v>11037</v>
      </c>
      <c r="N102" s="172">
        <v>4889</v>
      </c>
    </row>
    <row r="103" spans="1:14" ht="27.95" customHeight="1">
      <c r="A103" s="168" t="s">
        <v>112</v>
      </c>
      <c r="B103" s="163">
        <v>5553</v>
      </c>
      <c r="C103" s="173">
        <v>0</v>
      </c>
      <c r="D103" s="173">
        <v>0</v>
      </c>
      <c r="E103" s="173">
        <v>69</v>
      </c>
      <c r="F103" s="174">
        <v>604</v>
      </c>
      <c r="G103" s="173">
        <v>727</v>
      </c>
      <c r="H103" s="174">
        <v>993</v>
      </c>
      <c r="I103" s="173">
        <v>214</v>
      </c>
      <c r="J103" s="174">
        <v>962</v>
      </c>
      <c r="K103" s="173">
        <v>993</v>
      </c>
      <c r="L103" s="174">
        <v>703</v>
      </c>
      <c r="M103" s="174">
        <v>285</v>
      </c>
      <c r="N103" s="174">
        <v>3</v>
      </c>
    </row>
    <row r="104" spans="1:14" ht="27.95" customHeight="1">
      <c r="A104" s="169" t="s">
        <v>113</v>
      </c>
      <c r="B104" s="166">
        <v>6470</v>
      </c>
      <c r="C104" s="175">
        <v>0</v>
      </c>
      <c r="D104" s="175">
        <v>0</v>
      </c>
      <c r="E104" s="175">
        <v>0</v>
      </c>
      <c r="F104" s="172">
        <v>0</v>
      </c>
      <c r="G104" s="175">
        <v>17</v>
      </c>
      <c r="H104" s="172">
        <v>96</v>
      </c>
      <c r="I104" s="175">
        <v>109</v>
      </c>
      <c r="J104" s="172">
        <v>221</v>
      </c>
      <c r="K104" s="175">
        <v>969</v>
      </c>
      <c r="L104" s="172">
        <v>2093</v>
      </c>
      <c r="M104" s="172">
        <v>2334</v>
      </c>
      <c r="N104" s="172">
        <v>631</v>
      </c>
    </row>
    <row r="105" spans="1:14" ht="27.95" customHeight="1">
      <c r="A105" s="168" t="s">
        <v>114</v>
      </c>
      <c r="B105" s="204">
        <v>119790</v>
      </c>
      <c r="C105" s="205">
        <v>58438</v>
      </c>
      <c r="D105" s="205">
        <v>3318</v>
      </c>
      <c r="E105" s="205">
        <v>4107</v>
      </c>
      <c r="F105" s="205">
        <v>4889</v>
      </c>
      <c r="G105" s="205">
        <v>6537</v>
      </c>
      <c r="H105" s="205">
        <v>7560</v>
      </c>
      <c r="I105" s="205">
        <v>7807</v>
      </c>
      <c r="J105" s="205">
        <v>6976</v>
      </c>
      <c r="K105" s="205">
        <v>5657</v>
      </c>
      <c r="L105" s="205">
        <v>4914</v>
      </c>
      <c r="M105" s="205">
        <v>7601</v>
      </c>
      <c r="N105" s="205">
        <v>1986</v>
      </c>
    </row>
    <row r="106" spans="1:14" ht="27.95" customHeight="1">
      <c r="A106" s="169" t="s">
        <v>115</v>
      </c>
      <c r="B106" s="166">
        <v>12231</v>
      </c>
      <c r="C106" s="175">
        <v>0</v>
      </c>
      <c r="D106" s="175">
        <v>74</v>
      </c>
      <c r="E106" s="175">
        <v>0</v>
      </c>
      <c r="F106" s="172">
        <v>284</v>
      </c>
      <c r="G106" s="175">
        <v>1313</v>
      </c>
      <c r="H106" s="172">
        <v>2536</v>
      </c>
      <c r="I106" s="175">
        <v>1484</v>
      </c>
      <c r="J106" s="172">
        <v>3560</v>
      </c>
      <c r="K106" s="175">
        <v>1030</v>
      </c>
      <c r="L106" s="172">
        <v>1486</v>
      </c>
      <c r="M106" s="172">
        <v>458</v>
      </c>
      <c r="N106" s="172">
        <v>6</v>
      </c>
    </row>
    <row r="107" spans="1:14" ht="27.95" customHeight="1">
      <c r="A107" s="168" t="s">
        <v>468</v>
      </c>
      <c r="B107" s="163">
        <v>1194</v>
      </c>
      <c r="C107" s="173">
        <v>0</v>
      </c>
      <c r="D107" s="173">
        <v>0</v>
      </c>
      <c r="E107" s="173">
        <v>0</v>
      </c>
      <c r="F107" s="174">
        <v>0</v>
      </c>
      <c r="G107" s="173">
        <v>0</v>
      </c>
      <c r="H107" s="174">
        <v>0</v>
      </c>
      <c r="I107" s="173">
        <v>0</v>
      </c>
      <c r="J107" s="174">
        <v>0</v>
      </c>
      <c r="K107" s="173">
        <v>0</v>
      </c>
      <c r="L107" s="174">
        <v>351</v>
      </c>
      <c r="M107" s="174">
        <v>828</v>
      </c>
      <c r="N107" s="174">
        <v>15</v>
      </c>
    </row>
    <row r="108" spans="1:14" ht="27.95" customHeight="1">
      <c r="A108" s="169" t="s">
        <v>116</v>
      </c>
      <c r="B108" s="166">
        <v>12786</v>
      </c>
      <c r="C108" s="175">
        <v>0</v>
      </c>
      <c r="D108" s="175">
        <v>0</v>
      </c>
      <c r="E108" s="175">
        <v>0</v>
      </c>
      <c r="F108" s="172">
        <v>0</v>
      </c>
      <c r="G108" s="175">
        <v>0</v>
      </c>
      <c r="H108" s="172">
        <v>0</v>
      </c>
      <c r="I108" s="175">
        <v>0</v>
      </c>
      <c r="J108" s="172">
        <v>1168</v>
      </c>
      <c r="K108" s="175">
        <v>1701</v>
      </c>
      <c r="L108" s="172">
        <v>5687</v>
      </c>
      <c r="M108" s="172">
        <v>3793</v>
      </c>
      <c r="N108" s="172">
        <v>437</v>
      </c>
    </row>
    <row r="109" spans="1:14" ht="27.95" customHeight="1">
      <c r="A109" s="168" t="s">
        <v>117</v>
      </c>
      <c r="B109" s="204">
        <v>3657</v>
      </c>
      <c r="C109" s="205">
        <v>0</v>
      </c>
      <c r="D109" s="205">
        <v>0</v>
      </c>
      <c r="E109" s="205">
        <v>0</v>
      </c>
      <c r="F109" s="205">
        <v>0</v>
      </c>
      <c r="G109" s="205">
        <v>0</v>
      </c>
      <c r="H109" s="205">
        <v>0</v>
      </c>
      <c r="I109" s="205">
        <v>0</v>
      </c>
      <c r="J109" s="205">
        <v>14</v>
      </c>
      <c r="K109" s="205">
        <v>1118</v>
      </c>
      <c r="L109" s="205">
        <v>1490</v>
      </c>
      <c r="M109" s="205">
        <v>1025</v>
      </c>
      <c r="N109" s="205">
        <v>10</v>
      </c>
    </row>
    <row r="110" spans="1:14" ht="27.95" customHeight="1">
      <c r="A110" s="169" t="s">
        <v>469</v>
      </c>
      <c r="B110" s="166">
        <v>455</v>
      </c>
      <c r="C110" s="175">
        <v>402</v>
      </c>
      <c r="D110" s="175">
        <v>0</v>
      </c>
      <c r="E110" s="175">
        <v>0</v>
      </c>
      <c r="F110" s="172">
        <v>0</v>
      </c>
      <c r="G110" s="175">
        <v>0</v>
      </c>
      <c r="H110" s="172">
        <v>0</v>
      </c>
      <c r="I110" s="175">
        <v>0</v>
      </c>
      <c r="J110" s="172">
        <v>0</v>
      </c>
      <c r="K110" s="175">
        <v>0</v>
      </c>
      <c r="L110" s="172">
        <v>20</v>
      </c>
      <c r="M110" s="172">
        <v>33</v>
      </c>
      <c r="N110" s="172">
        <v>0</v>
      </c>
    </row>
    <row r="111" spans="1:14" ht="27.95" customHeight="1">
      <c r="A111" s="168" t="s">
        <v>118</v>
      </c>
      <c r="B111" s="163">
        <v>37565</v>
      </c>
      <c r="C111" s="173">
        <v>18293</v>
      </c>
      <c r="D111" s="173">
        <v>2006</v>
      </c>
      <c r="E111" s="173">
        <v>3664</v>
      </c>
      <c r="F111" s="174">
        <v>1655</v>
      </c>
      <c r="G111" s="173">
        <v>992</v>
      </c>
      <c r="H111" s="174">
        <v>884</v>
      </c>
      <c r="I111" s="173">
        <v>1895</v>
      </c>
      <c r="J111" s="174">
        <v>740</v>
      </c>
      <c r="K111" s="173">
        <v>3621</v>
      </c>
      <c r="L111" s="174">
        <v>1903</v>
      </c>
      <c r="M111" s="174">
        <v>1696</v>
      </c>
      <c r="N111" s="174">
        <v>216</v>
      </c>
    </row>
    <row r="112" spans="1:14" ht="27.95" customHeight="1">
      <c r="A112" s="169" t="s">
        <v>119</v>
      </c>
      <c r="B112" s="166">
        <v>1673</v>
      </c>
      <c r="C112" s="175">
        <v>1344</v>
      </c>
      <c r="D112" s="175">
        <v>22</v>
      </c>
      <c r="E112" s="175">
        <v>31</v>
      </c>
      <c r="F112" s="172">
        <v>57</v>
      </c>
      <c r="G112" s="175">
        <v>46</v>
      </c>
      <c r="H112" s="172">
        <v>62</v>
      </c>
      <c r="I112" s="175">
        <v>18</v>
      </c>
      <c r="J112" s="172">
        <v>25</v>
      </c>
      <c r="K112" s="175">
        <v>15</v>
      </c>
      <c r="L112" s="172">
        <v>43</v>
      </c>
      <c r="M112" s="172">
        <v>9</v>
      </c>
      <c r="N112" s="172">
        <v>1</v>
      </c>
    </row>
    <row r="113" spans="1:14" ht="27.95" customHeight="1">
      <c r="A113" s="168" t="s">
        <v>120</v>
      </c>
      <c r="B113" s="204">
        <v>16706</v>
      </c>
      <c r="C113" s="205">
        <v>4373</v>
      </c>
      <c r="D113" s="205">
        <v>671</v>
      </c>
      <c r="E113" s="205">
        <v>656</v>
      </c>
      <c r="F113" s="205">
        <v>1960</v>
      </c>
      <c r="G113" s="205">
        <v>503</v>
      </c>
      <c r="H113" s="205">
        <v>312</v>
      </c>
      <c r="I113" s="205">
        <v>1411</v>
      </c>
      <c r="J113" s="205">
        <v>690</v>
      </c>
      <c r="K113" s="205">
        <v>1854</v>
      </c>
      <c r="L113" s="205">
        <v>1633</v>
      </c>
      <c r="M113" s="205">
        <v>2159</v>
      </c>
      <c r="N113" s="205">
        <v>484</v>
      </c>
    </row>
    <row r="114" spans="1:14" ht="27.95" customHeight="1">
      <c r="A114" s="169" t="s">
        <v>470</v>
      </c>
      <c r="B114" s="166">
        <v>185</v>
      </c>
      <c r="C114" s="175">
        <v>185</v>
      </c>
      <c r="D114" s="175">
        <v>0</v>
      </c>
      <c r="E114" s="175">
        <v>0</v>
      </c>
      <c r="F114" s="172">
        <v>0</v>
      </c>
      <c r="G114" s="175">
        <v>0</v>
      </c>
      <c r="H114" s="172">
        <v>0</v>
      </c>
      <c r="I114" s="175">
        <v>0</v>
      </c>
      <c r="J114" s="172">
        <v>0</v>
      </c>
      <c r="K114" s="175">
        <v>0</v>
      </c>
      <c r="L114" s="172">
        <v>0</v>
      </c>
      <c r="M114" s="172">
        <v>0</v>
      </c>
      <c r="N114" s="172">
        <v>0</v>
      </c>
    </row>
    <row r="115" spans="1:14" ht="27.95" customHeight="1">
      <c r="A115" s="168" t="s">
        <v>471</v>
      </c>
      <c r="B115" s="163">
        <v>1201</v>
      </c>
      <c r="C115" s="173">
        <v>0</v>
      </c>
      <c r="D115" s="173">
        <v>0</v>
      </c>
      <c r="E115" s="173">
        <v>0</v>
      </c>
      <c r="F115" s="174">
        <v>0</v>
      </c>
      <c r="G115" s="173">
        <v>219</v>
      </c>
      <c r="H115" s="174">
        <v>283</v>
      </c>
      <c r="I115" s="173">
        <v>182</v>
      </c>
      <c r="J115" s="174">
        <v>47</v>
      </c>
      <c r="K115" s="173">
        <v>126</v>
      </c>
      <c r="L115" s="174">
        <v>228</v>
      </c>
      <c r="M115" s="174">
        <v>116</v>
      </c>
      <c r="N115" s="174">
        <v>0</v>
      </c>
    </row>
    <row r="116" spans="1:14" ht="27.95" customHeight="1">
      <c r="A116" s="169" t="s">
        <v>100</v>
      </c>
      <c r="B116" s="166">
        <v>28948</v>
      </c>
      <c r="C116" s="175">
        <v>6084</v>
      </c>
      <c r="D116" s="175">
        <v>934</v>
      </c>
      <c r="E116" s="175">
        <v>1518</v>
      </c>
      <c r="F116" s="172">
        <v>2244</v>
      </c>
      <c r="G116" s="175">
        <v>2361</v>
      </c>
      <c r="H116" s="172">
        <v>4142</v>
      </c>
      <c r="I116" s="175">
        <v>2825</v>
      </c>
      <c r="J116" s="172">
        <v>1595</v>
      </c>
      <c r="K116" s="175">
        <v>2287</v>
      </c>
      <c r="L116" s="172">
        <v>2484</v>
      </c>
      <c r="M116" s="172">
        <v>1811</v>
      </c>
      <c r="N116" s="172">
        <v>663</v>
      </c>
    </row>
    <row r="117" spans="1:14" s="10" customFormat="1" ht="27.95" customHeight="1">
      <c r="A117" s="371"/>
      <c r="B117" s="228"/>
      <c r="C117" s="372"/>
      <c r="D117" s="372"/>
      <c r="E117" s="372"/>
      <c r="F117" s="372"/>
      <c r="G117" s="372"/>
      <c r="H117" s="372"/>
      <c r="I117" s="372"/>
      <c r="J117" s="372"/>
      <c r="K117" s="372"/>
      <c r="L117" s="372"/>
      <c r="M117" s="372"/>
      <c r="N117" s="372"/>
    </row>
  </sheetData>
  <mergeCells count="4">
    <mergeCell ref="A2:N3"/>
    <mergeCell ref="A4:A5"/>
    <mergeCell ref="B4:B5"/>
    <mergeCell ref="C4:N4"/>
  </mergeCells>
  <hyperlinks>
    <hyperlink ref="O8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0" orientation="landscape" r:id="rId1"/>
  <headerFooter>
    <oddFooter>&amp;L&amp;"Arial,Normal"&amp;8INSTITUTO NACIONAL DE ESTADISTICA Y CENSOS (INEC), ESTADÍSTICAS DE TRANSPORTE 2013
FUENTE: Agencia Nacional de Tránsito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tabColor rgb="FF92D050"/>
  </sheetPr>
  <dimension ref="A1:P118"/>
  <sheetViews>
    <sheetView showGridLines="0" view="pageBreakPreview" zoomScale="70" zoomScaleNormal="55" zoomScaleSheetLayoutView="70" zoomScalePageLayoutView="70" workbookViewId="0">
      <selection activeCell="C4" sqref="C4:O5"/>
    </sheetView>
  </sheetViews>
  <sheetFormatPr baseColWidth="10" defaultColWidth="9.77734375" defaultRowHeight="15.75"/>
  <cols>
    <col min="1" max="1" width="16.6640625" style="1" customWidth="1"/>
    <col min="2" max="2" width="9.88671875" style="1" customWidth="1"/>
    <col min="3" max="3" width="12.109375" style="1" customWidth="1"/>
    <col min="4" max="4" width="10.109375" style="1" customWidth="1"/>
    <col min="5" max="5" width="12.109375" style="1" customWidth="1"/>
    <col min="6" max="6" width="12.44140625" style="1" customWidth="1"/>
    <col min="7" max="7" width="12.21875" customWidth="1"/>
    <col min="8" max="8" width="12.33203125" customWidth="1"/>
    <col min="9" max="10" width="12.109375" customWidth="1"/>
    <col min="11" max="11" width="13.88671875" customWidth="1"/>
    <col min="12" max="12" width="11" customWidth="1"/>
    <col min="13" max="13" width="10.33203125" customWidth="1"/>
    <col min="14" max="14" width="12.109375" customWidth="1"/>
    <col min="15" max="15" width="10.6640625" customWidth="1"/>
  </cols>
  <sheetData>
    <row r="1" spans="1:16" ht="92.25" customHeight="1">
      <c r="A1" s="8"/>
      <c r="B1" s="8"/>
      <c r="C1" s="8"/>
      <c r="D1" s="8"/>
      <c r="E1" s="8"/>
      <c r="F1" s="8"/>
      <c r="G1" s="9"/>
      <c r="H1" s="9"/>
      <c r="I1" s="9"/>
      <c r="J1" s="9"/>
      <c r="K1" s="9"/>
      <c r="L1" s="9"/>
      <c r="M1" s="9"/>
      <c r="N1" s="9"/>
      <c r="O1" s="9"/>
    </row>
    <row r="2" spans="1:16" ht="32.1" customHeight="1">
      <c r="A2" s="495" t="s">
        <v>121</v>
      </c>
      <c r="B2" s="495"/>
      <c r="C2" s="495"/>
      <c r="D2" s="495"/>
      <c r="E2" s="495"/>
      <c r="F2" s="495"/>
      <c r="G2" s="495"/>
      <c r="H2" s="495"/>
      <c r="I2" s="495"/>
      <c r="J2" s="495"/>
      <c r="K2" s="495"/>
      <c r="L2" s="495"/>
      <c r="M2" s="495"/>
      <c r="N2" s="495"/>
      <c r="O2" s="495"/>
    </row>
    <row r="3" spans="1:16" s="1" customFormat="1" ht="32.1" customHeight="1" thickBot="1">
      <c r="A3" s="496"/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/>
      <c r="M3" s="496"/>
      <c r="N3" s="496"/>
      <c r="O3" s="496"/>
    </row>
    <row r="4" spans="1:16" s="1" customFormat="1" ht="32.1" customHeight="1" thickTop="1" thickBot="1">
      <c r="A4" s="506" t="s">
        <v>377</v>
      </c>
      <c r="B4" s="497" t="s">
        <v>1</v>
      </c>
      <c r="C4" s="493" t="s">
        <v>54</v>
      </c>
      <c r="D4" s="493"/>
      <c r="E4" s="493"/>
      <c r="F4" s="493"/>
      <c r="G4" s="493"/>
      <c r="H4" s="493"/>
      <c r="I4" s="493"/>
      <c r="J4" s="493"/>
      <c r="K4" s="493"/>
      <c r="L4" s="493"/>
      <c r="M4" s="493"/>
      <c r="N4" s="493"/>
      <c r="O4" s="505"/>
    </row>
    <row r="5" spans="1:16" ht="31.5" customHeight="1" thickTop="1" thickBot="1">
      <c r="A5" s="507"/>
      <c r="B5" s="498"/>
      <c r="C5" s="244" t="s">
        <v>129</v>
      </c>
      <c r="D5" s="244" t="s">
        <v>32</v>
      </c>
      <c r="E5" s="244" t="s">
        <v>33</v>
      </c>
      <c r="F5" s="244" t="s">
        <v>34</v>
      </c>
      <c r="G5" s="244" t="s">
        <v>35</v>
      </c>
      <c r="H5" s="229" t="s">
        <v>128</v>
      </c>
      <c r="I5" s="229" t="s">
        <v>36</v>
      </c>
      <c r="J5" s="229" t="s">
        <v>37</v>
      </c>
      <c r="K5" s="229" t="s">
        <v>38</v>
      </c>
      <c r="L5" s="229" t="s">
        <v>39</v>
      </c>
      <c r="M5" s="229" t="s">
        <v>426</v>
      </c>
      <c r="N5" s="229" t="s">
        <v>41</v>
      </c>
      <c r="O5" s="230" t="s">
        <v>425</v>
      </c>
    </row>
    <row r="6" spans="1:16" ht="27.95" customHeight="1" thickTop="1">
      <c r="A6" s="5"/>
      <c r="B6" s="270"/>
      <c r="C6" s="270"/>
      <c r="D6" s="270"/>
      <c r="E6" s="270"/>
      <c r="F6" s="4"/>
      <c r="G6" s="119"/>
      <c r="H6" s="63"/>
      <c r="I6" s="63"/>
      <c r="J6" s="63"/>
      <c r="K6" s="63"/>
      <c r="L6" s="63"/>
      <c r="M6" s="63"/>
      <c r="N6" s="63"/>
      <c r="O6" s="63"/>
    </row>
    <row r="7" spans="1:16" ht="27.95" customHeight="1">
      <c r="A7" s="281" t="s">
        <v>1</v>
      </c>
      <c r="B7" s="330">
        <v>1717886</v>
      </c>
      <c r="C7" s="330">
        <v>563859</v>
      </c>
      <c r="D7" s="330">
        <v>8281</v>
      </c>
      <c r="E7" s="330">
        <v>111266</v>
      </c>
      <c r="F7" s="330">
        <v>305590</v>
      </c>
      <c r="G7" s="330">
        <v>1511</v>
      </c>
      <c r="H7" s="330">
        <v>23569</v>
      </c>
      <c r="I7" s="330">
        <v>33560</v>
      </c>
      <c r="J7" s="330">
        <v>275790</v>
      </c>
      <c r="K7" s="330">
        <v>362357</v>
      </c>
      <c r="L7" s="330">
        <v>2719</v>
      </c>
      <c r="M7" s="330">
        <v>12766</v>
      </c>
      <c r="N7" s="330">
        <v>12284</v>
      </c>
      <c r="O7" s="330">
        <v>4334</v>
      </c>
      <c r="P7" s="64" t="s">
        <v>354</v>
      </c>
    </row>
    <row r="8" spans="1:16" ht="27.95" customHeight="1">
      <c r="A8" s="160" t="s">
        <v>429</v>
      </c>
      <c r="B8" s="275">
        <v>170</v>
      </c>
      <c r="C8" s="275">
        <v>167</v>
      </c>
      <c r="D8" s="275">
        <v>0</v>
      </c>
      <c r="E8" s="275">
        <v>1</v>
      </c>
      <c r="F8" s="275">
        <v>2</v>
      </c>
      <c r="G8" s="275">
        <v>0</v>
      </c>
      <c r="H8" s="275">
        <v>0</v>
      </c>
      <c r="I8" s="275">
        <v>0</v>
      </c>
      <c r="J8" s="275">
        <v>0</v>
      </c>
      <c r="K8" s="275">
        <v>0</v>
      </c>
      <c r="L8" s="275">
        <v>0</v>
      </c>
      <c r="M8" s="275">
        <v>0</v>
      </c>
      <c r="N8" s="275">
        <v>0</v>
      </c>
      <c r="O8" s="275">
        <v>0</v>
      </c>
    </row>
    <row r="9" spans="1:16" ht="27.95" customHeight="1">
      <c r="A9" s="162" t="s">
        <v>430</v>
      </c>
      <c r="B9" s="276">
        <v>290</v>
      </c>
      <c r="C9" s="276">
        <v>0</v>
      </c>
      <c r="D9" s="276">
        <v>0</v>
      </c>
      <c r="E9" s="276">
        <v>0</v>
      </c>
      <c r="F9" s="276">
        <v>0</v>
      </c>
      <c r="G9" s="276">
        <v>0</v>
      </c>
      <c r="H9" s="276">
        <v>0</v>
      </c>
      <c r="I9" s="276">
        <v>0</v>
      </c>
      <c r="J9" s="276">
        <v>0</v>
      </c>
      <c r="K9" s="276">
        <v>290</v>
      </c>
      <c r="L9" s="276">
        <v>0</v>
      </c>
      <c r="M9" s="276">
        <v>0</v>
      </c>
      <c r="N9" s="276">
        <v>0</v>
      </c>
      <c r="O9" s="276">
        <v>0</v>
      </c>
    </row>
    <row r="10" spans="1:16" ht="27.95" customHeight="1">
      <c r="A10" s="165" t="s">
        <v>431</v>
      </c>
      <c r="B10" s="278">
        <v>132</v>
      </c>
      <c r="C10" s="278">
        <v>110</v>
      </c>
      <c r="D10" s="278">
        <v>0</v>
      </c>
      <c r="E10" s="278">
        <v>1</v>
      </c>
      <c r="F10" s="275">
        <v>2</v>
      </c>
      <c r="G10" s="278">
        <v>0</v>
      </c>
      <c r="H10" s="275">
        <v>0</v>
      </c>
      <c r="I10" s="278">
        <v>13</v>
      </c>
      <c r="J10" s="275">
        <v>6</v>
      </c>
      <c r="K10" s="278">
        <v>0</v>
      </c>
      <c r="L10" s="275">
        <v>0</v>
      </c>
      <c r="M10" s="275">
        <v>0</v>
      </c>
      <c r="N10" s="275">
        <v>0</v>
      </c>
      <c r="O10" s="275">
        <v>0</v>
      </c>
    </row>
    <row r="11" spans="1:16" ht="27.95" customHeight="1">
      <c r="A11" s="162" t="s">
        <v>432</v>
      </c>
      <c r="B11" s="276">
        <v>1100</v>
      </c>
      <c r="C11" s="276">
        <v>789</v>
      </c>
      <c r="D11" s="276">
        <v>0</v>
      </c>
      <c r="E11" s="276">
        <v>0</v>
      </c>
      <c r="F11" s="277">
        <v>1</v>
      </c>
      <c r="G11" s="276">
        <v>0</v>
      </c>
      <c r="H11" s="277">
        <v>0</v>
      </c>
      <c r="I11" s="276">
        <v>0</v>
      </c>
      <c r="J11" s="277">
        <v>310</v>
      </c>
      <c r="K11" s="276">
        <v>0</v>
      </c>
      <c r="L11" s="276">
        <v>0</v>
      </c>
      <c r="M11" s="276">
        <v>0</v>
      </c>
      <c r="N11" s="276">
        <v>0</v>
      </c>
      <c r="O11" s="276">
        <v>0</v>
      </c>
    </row>
    <row r="12" spans="1:16" ht="27.95" customHeight="1">
      <c r="A12" s="165" t="s">
        <v>433</v>
      </c>
      <c r="B12" s="278">
        <v>842</v>
      </c>
      <c r="C12" s="278">
        <v>701</v>
      </c>
      <c r="D12" s="278">
        <v>0</v>
      </c>
      <c r="E12" s="278">
        <v>4</v>
      </c>
      <c r="F12" s="275">
        <v>123</v>
      </c>
      <c r="G12" s="278">
        <v>0</v>
      </c>
      <c r="H12" s="275">
        <v>0</v>
      </c>
      <c r="I12" s="278">
        <v>4</v>
      </c>
      <c r="J12" s="275">
        <v>9</v>
      </c>
      <c r="K12" s="278">
        <v>0</v>
      </c>
      <c r="L12" s="275">
        <v>0</v>
      </c>
      <c r="M12" s="275">
        <v>0</v>
      </c>
      <c r="N12" s="275">
        <v>0</v>
      </c>
      <c r="O12" s="275">
        <v>1</v>
      </c>
    </row>
    <row r="13" spans="1:16" ht="27.95" customHeight="1">
      <c r="A13" s="162" t="s">
        <v>56</v>
      </c>
      <c r="B13" s="276">
        <v>1561</v>
      </c>
      <c r="C13" s="276">
        <v>0</v>
      </c>
      <c r="D13" s="276">
        <v>0</v>
      </c>
      <c r="E13" s="276">
        <v>0</v>
      </c>
      <c r="F13" s="277">
        <v>0</v>
      </c>
      <c r="G13" s="276">
        <v>0</v>
      </c>
      <c r="H13" s="277">
        <v>0</v>
      </c>
      <c r="I13" s="276">
        <v>0</v>
      </c>
      <c r="J13" s="277">
        <v>0</v>
      </c>
      <c r="K13" s="276">
        <v>1561</v>
      </c>
      <c r="L13" s="276">
        <v>0</v>
      </c>
      <c r="M13" s="276">
        <v>0</v>
      </c>
      <c r="N13" s="276">
        <v>0</v>
      </c>
      <c r="O13" s="276">
        <v>0</v>
      </c>
    </row>
    <row r="14" spans="1:16" ht="27.95" customHeight="1">
      <c r="A14" s="165" t="s">
        <v>57</v>
      </c>
      <c r="B14" s="278">
        <v>11600</v>
      </c>
      <c r="C14" s="278">
        <v>0</v>
      </c>
      <c r="D14" s="278">
        <v>0</v>
      </c>
      <c r="E14" s="278">
        <v>0</v>
      </c>
      <c r="F14" s="275">
        <v>0</v>
      </c>
      <c r="G14" s="278">
        <v>0</v>
      </c>
      <c r="H14" s="275">
        <v>0</v>
      </c>
      <c r="I14" s="278">
        <v>0</v>
      </c>
      <c r="J14" s="275">
        <v>0</v>
      </c>
      <c r="K14" s="278">
        <v>11600</v>
      </c>
      <c r="L14" s="275">
        <v>0</v>
      </c>
      <c r="M14" s="275">
        <v>0</v>
      </c>
      <c r="N14" s="275">
        <v>0</v>
      </c>
      <c r="O14" s="275">
        <v>0</v>
      </c>
    </row>
    <row r="15" spans="1:16" ht="27.95" customHeight="1">
      <c r="A15" s="162" t="s">
        <v>58</v>
      </c>
      <c r="B15" s="276">
        <v>3603</v>
      </c>
      <c r="C15" s="276">
        <v>2605</v>
      </c>
      <c r="D15" s="276">
        <v>0</v>
      </c>
      <c r="E15" s="276">
        <v>0</v>
      </c>
      <c r="F15" s="277">
        <v>1</v>
      </c>
      <c r="G15" s="276">
        <v>0</v>
      </c>
      <c r="H15" s="277">
        <v>0</v>
      </c>
      <c r="I15" s="276">
        <v>0</v>
      </c>
      <c r="J15" s="277">
        <v>602</v>
      </c>
      <c r="K15" s="276">
        <v>390</v>
      </c>
      <c r="L15" s="277">
        <v>0</v>
      </c>
      <c r="M15" s="277">
        <v>0</v>
      </c>
      <c r="N15" s="277">
        <v>0</v>
      </c>
      <c r="O15" s="277">
        <v>5</v>
      </c>
    </row>
    <row r="16" spans="1:16" ht="27.95" customHeight="1">
      <c r="A16" s="165" t="s">
        <v>434</v>
      </c>
      <c r="B16" s="278">
        <v>75</v>
      </c>
      <c r="C16" s="278">
        <v>19</v>
      </c>
      <c r="D16" s="278">
        <v>0</v>
      </c>
      <c r="E16" s="278">
        <v>0</v>
      </c>
      <c r="F16" s="275">
        <v>1</v>
      </c>
      <c r="G16" s="278">
        <v>0</v>
      </c>
      <c r="H16" s="275">
        <v>0</v>
      </c>
      <c r="I16" s="278">
        <v>2</v>
      </c>
      <c r="J16" s="275">
        <v>51</v>
      </c>
      <c r="K16" s="278">
        <v>0</v>
      </c>
      <c r="L16" s="275">
        <v>0</v>
      </c>
      <c r="M16" s="275">
        <v>0</v>
      </c>
      <c r="N16" s="275">
        <v>0</v>
      </c>
      <c r="O16" s="275">
        <v>2</v>
      </c>
    </row>
    <row r="17" spans="1:15" ht="27.95" customHeight="1">
      <c r="A17" s="162" t="s">
        <v>435</v>
      </c>
      <c r="B17" s="276">
        <v>1569</v>
      </c>
      <c r="C17" s="276">
        <v>69</v>
      </c>
      <c r="D17" s="276">
        <v>0</v>
      </c>
      <c r="E17" s="276">
        <v>23</v>
      </c>
      <c r="F17" s="277">
        <v>536</v>
      </c>
      <c r="G17" s="276">
        <v>1</v>
      </c>
      <c r="H17" s="277">
        <v>61</v>
      </c>
      <c r="I17" s="276">
        <v>879</v>
      </c>
      <c r="J17" s="277">
        <v>0</v>
      </c>
      <c r="K17" s="276">
        <v>0</v>
      </c>
      <c r="L17" s="277">
        <v>0</v>
      </c>
      <c r="M17" s="277">
        <v>0</v>
      </c>
      <c r="N17" s="277">
        <v>0</v>
      </c>
      <c r="O17" s="277">
        <v>0</v>
      </c>
    </row>
    <row r="18" spans="1:15" ht="27.95" customHeight="1">
      <c r="A18" s="165" t="s">
        <v>59</v>
      </c>
      <c r="B18" s="278">
        <v>4254</v>
      </c>
      <c r="C18" s="278">
        <v>2149</v>
      </c>
      <c r="D18" s="278">
        <v>0</v>
      </c>
      <c r="E18" s="278">
        <v>3</v>
      </c>
      <c r="F18" s="275">
        <v>24</v>
      </c>
      <c r="G18" s="278">
        <v>1</v>
      </c>
      <c r="H18" s="275">
        <v>13</v>
      </c>
      <c r="I18" s="278">
        <v>1669</v>
      </c>
      <c r="J18" s="275">
        <v>395</v>
      </c>
      <c r="K18" s="278">
        <v>0</v>
      </c>
      <c r="L18" s="275">
        <v>0</v>
      </c>
      <c r="M18" s="275">
        <v>0</v>
      </c>
      <c r="N18" s="275">
        <v>0</v>
      </c>
      <c r="O18" s="275">
        <v>0</v>
      </c>
    </row>
    <row r="19" spans="1:15" ht="27.95" customHeight="1">
      <c r="A19" s="162" t="s">
        <v>60</v>
      </c>
      <c r="B19" s="276">
        <v>497969</v>
      </c>
      <c r="C19" s="276">
        <v>238365</v>
      </c>
      <c r="D19" s="276">
        <v>1043</v>
      </c>
      <c r="E19" s="276">
        <v>19485</v>
      </c>
      <c r="F19" s="277">
        <v>118881</v>
      </c>
      <c r="G19" s="276">
        <v>250</v>
      </c>
      <c r="H19" s="277">
        <v>8141</v>
      </c>
      <c r="I19" s="276">
        <v>7586</v>
      </c>
      <c r="J19" s="277">
        <v>99822</v>
      </c>
      <c r="K19" s="276">
        <v>248</v>
      </c>
      <c r="L19" s="277">
        <v>333</v>
      </c>
      <c r="M19" s="277">
        <v>1918</v>
      </c>
      <c r="N19" s="277">
        <v>850</v>
      </c>
      <c r="O19" s="277">
        <v>1047</v>
      </c>
    </row>
    <row r="20" spans="1:15" ht="27.95" customHeight="1">
      <c r="A20" s="165" t="s">
        <v>61</v>
      </c>
      <c r="B20" s="278">
        <v>2042</v>
      </c>
      <c r="C20" s="278">
        <v>1679</v>
      </c>
      <c r="D20" s="278">
        <v>0</v>
      </c>
      <c r="E20" s="278">
        <v>7</v>
      </c>
      <c r="F20" s="275">
        <v>2</v>
      </c>
      <c r="G20" s="278">
        <v>0</v>
      </c>
      <c r="H20" s="275">
        <v>61</v>
      </c>
      <c r="I20" s="278">
        <v>276</v>
      </c>
      <c r="J20" s="275">
        <v>16</v>
      </c>
      <c r="K20" s="278">
        <v>0</v>
      </c>
      <c r="L20" s="275">
        <v>0</v>
      </c>
      <c r="M20" s="275">
        <v>0</v>
      </c>
      <c r="N20" s="275">
        <v>0</v>
      </c>
      <c r="O20" s="275">
        <v>1</v>
      </c>
    </row>
    <row r="21" spans="1:15" ht="27.95" customHeight="1">
      <c r="A21" s="162" t="s">
        <v>436</v>
      </c>
      <c r="B21" s="276">
        <v>1</v>
      </c>
      <c r="C21" s="276">
        <v>0</v>
      </c>
      <c r="D21" s="276">
        <v>0</v>
      </c>
      <c r="E21" s="276">
        <v>0</v>
      </c>
      <c r="F21" s="277">
        <v>0</v>
      </c>
      <c r="G21" s="276">
        <v>0</v>
      </c>
      <c r="H21" s="277">
        <v>0</v>
      </c>
      <c r="I21" s="276">
        <v>0</v>
      </c>
      <c r="J21" s="277">
        <v>0</v>
      </c>
      <c r="K21" s="276">
        <v>0</v>
      </c>
      <c r="L21" s="277">
        <v>0</v>
      </c>
      <c r="M21" s="277">
        <v>0</v>
      </c>
      <c r="N21" s="277">
        <v>0</v>
      </c>
      <c r="O21" s="277">
        <v>1</v>
      </c>
    </row>
    <row r="22" spans="1:15" ht="27.95" customHeight="1">
      <c r="A22" s="165" t="s">
        <v>62</v>
      </c>
      <c r="B22" s="278">
        <v>10205</v>
      </c>
      <c r="C22" s="278">
        <v>10046</v>
      </c>
      <c r="D22" s="278">
        <v>1</v>
      </c>
      <c r="E22" s="278">
        <v>0</v>
      </c>
      <c r="F22" s="275">
        <v>2</v>
      </c>
      <c r="G22" s="278">
        <v>1</v>
      </c>
      <c r="H22" s="275">
        <v>1</v>
      </c>
      <c r="I22" s="278">
        <v>137</v>
      </c>
      <c r="J22" s="275">
        <v>16</v>
      </c>
      <c r="K22" s="278">
        <v>0</v>
      </c>
      <c r="L22" s="275">
        <v>0</v>
      </c>
      <c r="M22" s="275">
        <v>0</v>
      </c>
      <c r="N22" s="275">
        <v>0</v>
      </c>
      <c r="O22" s="275">
        <v>1</v>
      </c>
    </row>
    <row r="23" spans="1:15" ht="27.95" customHeight="1">
      <c r="A23" s="162" t="s">
        <v>63</v>
      </c>
      <c r="B23" s="276">
        <v>9652</v>
      </c>
      <c r="C23" s="276">
        <v>1343</v>
      </c>
      <c r="D23" s="276">
        <v>12</v>
      </c>
      <c r="E23" s="276">
        <v>3375</v>
      </c>
      <c r="F23" s="277">
        <v>373</v>
      </c>
      <c r="G23" s="276">
        <v>48</v>
      </c>
      <c r="H23" s="277">
        <v>920</v>
      </c>
      <c r="I23" s="276">
        <v>116</v>
      </c>
      <c r="J23" s="277">
        <v>3154</v>
      </c>
      <c r="K23" s="276">
        <v>0</v>
      </c>
      <c r="L23" s="277">
        <v>35</v>
      </c>
      <c r="M23" s="277">
        <v>215</v>
      </c>
      <c r="N23" s="277">
        <v>11</v>
      </c>
      <c r="O23" s="277">
        <v>50</v>
      </c>
    </row>
    <row r="24" spans="1:15" ht="27.95" customHeight="1">
      <c r="A24" s="165" t="s">
        <v>437</v>
      </c>
      <c r="B24" s="278">
        <v>299</v>
      </c>
      <c r="C24" s="278">
        <v>0</v>
      </c>
      <c r="D24" s="278">
        <v>0</v>
      </c>
      <c r="E24" s="278">
        <v>0</v>
      </c>
      <c r="F24" s="275">
        <v>0</v>
      </c>
      <c r="G24" s="278">
        <v>0</v>
      </c>
      <c r="H24" s="275">
        <v>0</v>
      </c>
      <c r="I24" s="278">
        <v>0</v>
      </c>
      <c r="J24" s="275">
        <v>0</v>
      </c>
      <c r="K24" s="278">
        <v>299</v>
      </c>
      <c r="L24" s="275">
        <v>0</v>
      </c>
      <c r="M24" s="275">
        <v>0</v>
      </c>
      <c r="N24" s="275">
        <v>0</v>
      </c>
      <c r="O24" s="275">
        <v>0</v>
      </c>
    </row>
    <row r="25" spans="1:15" ht="27.95" customHeight="1">
      <c r="A25" s="162" t="s">
        <v>64</v>
      </c>
      <c r="B25" s="276">
        <v>7940</v>
      </c>
      <c r="C25" s="276">
        <v>1587</v>
      </c>
      <c r="D25" s="276">
        <v>0</v>
      </c>
      <c r="E25" s="276">
        <v>1222</v>
      </c>
      <c r="F25" s="277">
        <v>5092</v>
      </c>
      <c r="G25" s="276">
        <v>0</v>
      </c>
      <c r="H25" s="277">
        <v>9</v>
      </c>
      <c r="I25" s="276">
        <v>27</v>
      </c>
      <c r="J25" s="277">
        <v>1</v>
      </c>
      <c r="K25" s="276">
        <v>1</v>
      </c>
      <c r="L25" s="277">
        <v>0</v>
      </c>
      <c r="M25" s="277">
        <v>1</v>
      </c>
      <c r="N25" s="277">
        <v>0</v>
      </c>
      <c r="O25" s="277">
        <v>0</v>
      </c>
    </row>
    <row r="26" spans="1:15" ht="27.95" customHeight="1">
      <c r="A26" s="165" t="s">
        <v>65</v>
      </c>
      <c r="B26" s="278">
        <v>4511</v>
      </c>
      <c r="C26" s="278">
        <v>0</v>
      </c>
      <c r="D26" s="278">
        <v>0</v>
      </c>
      <c r="E26" s="278">
        <v>0</v>
      </c>
      <c r="F26" s="275">
        <v>0</v>
      </c>
      <c r="G26" s="278">
        <v>0</v>
      </c>
      <c r="H26" s="275">
        <v>0</v>
      </c>
      <c r="I26" s="278">
        <v>0</v>
      </c>
      <c r="J26" s="275">
        <v>0</v>
      </c>
      <c r="K26" s="278">
        <v>4511</v>
      </c>
      <c r="L26" s="275">
        <v>0</v>
      </c>
      <c r="M26" s="275">
        <v>0</v>
      </c>
      <c r="N26" s="275">
        <v>0</v>
      </c>
      <c r="O26" s="275">
        <v>0</v>
      </c>
    </row>
    <row r="27" spans="1:15" ht="27.95" customHeight="1">
      <c r="A27" s="162" t="s">
        <v>66</v>
      </c>
      <c r="B27" s="276">
        <v>15219</v>
      </c>
      <c r="C27" s="276">
        <v>0</v>
      </c>
      <c r="D27" s="276">
        <v>0</v>
      </c>
      <c r="E27" s="276">
        <v>0</v>
      </c>
      <c r="F27" s="277">
        <v>0</v>
      </c>
      <c r="G27" s="276">
        <v>0</v>
      </c>
      <c r="H27" s="277">
        <v>0</v>
      </c>
      <c r="I27" s="276">
        <v>0</v>
      </c>
      <c r="J27" s="277">
        <v>0</v>
      </c>
      <c r="K27" s="276">
        <v>15219</v>
      </c>
      <c r="L27" s="277">
        <v>0</v>
      </c>
      <c r="M27" s="277">
        <v>0</v>
      </c>
      <c r="N27" s="277">
        <v>0</v>
      </c>
      <c r="O27" s="277">
        <v>0</v>
      </c>
    </row>
    <row r="28" spans="1:15" ht="27.95" customHeight="1">
      <c r="A28" s="165" t="s">
        <v>438</v>
      </c>
      <c r="B28" s="278">
        <v>1076</v>
      </c>
      <c r="C28" s="278">
        <v>0</v>
      </c>
      <c r="D28" s="278">
        <v>0</v>
      </c>
      <c r="E28" s="278">
        <v>5</v>
      </c>
      <c r="F28" s="275">
        <v>0</v>
      </c>
      <c r="G28" s="278">
        <v>0</v>
      </c>
      <c r="H28" s="275">
        <v>0</v>
      </c>
      <c r="I28" s="278">
        <v>0</v>
      </c>
      <c r="J28" s="275">
        <v>0</v>
      </c>
      <c r="K28" s="278">
        <v>1070</v>
      </c>
      <c r="L28" s="275">
        <v>0</v>
      </c>
      <c r="M28" s="275">
        <v>1</v>
      </c>
      <c r="N28" s="275">
        <v>0</v>
      </c>
      <c r="O28" s="275">
        <v>0</v>
      </c>
    </row>
    <row r="29" spans="1:15" ht="27.95" customHeight="1">
      <c r="A29" s="162" t="s">
        <v>439</v>
      </c>
      <c r="B29" s="276">
        <v>1334</v>
      </c>
      <c r="C29" s="276">
        <v>181</v>
      </c>
      <c r="D29" s="276">
        <v>2</v>
      </c>
      <c r="E29" s="276">
        <v>113</v>
      </c>
      <c r="F29" s="277">
        <v>469</v>
      </c>
      <c r="G29" s="276">
        <v>2</v>
      </c>
      <c r="H29" s="277">
        <v>10</v>
      </c>
      <c r="I29" s="276">
        <v>128</v>
      </c>
      <c r="J29" s="277">
        <v>344</v>
      </c>
      <c r="K29" s="276">
        <v>1</v>
      </c>
      <c r="L29" s="277">
        <v>11</v>
      </c>
      <c r="M29" s="277">
        <v>17</v>
      </c>
      <c r="N29" s="277">
        <v>21</v>
      </c>
      <c r="O29" s="277">
        <v>35</v>
      </c>
    </row>
    <row r="30" spans="1:15" ht="27.95" customHeight="1">
      <c r="A30" s="165" t="s">
        <v>440</v>
      </c>
      <c r="B30" s="278">
        <v>675</v>
      </c>
      <c r="C30" s="278">
        <v>0</v>
      </c>
      <c r="D30" s="278">
        <v>0</v>
      </c>
      <c r="E30" s="278">
        <v>0</v>
      </c>
      <c r="F30" s="275">
        <v>0</v>
      </c>
      <c r="G30" s="278">
        <v>0</v>
      </c>
      <c r="H30" s="275">
        <v>0</v>
      </c>
      <c r="I30" s="278">
        <v>0</v>
      </c>
      <c r="J30" s="275">
        <v>0</v>
      </c>
      <c r="K30" s="278">
        <v>675</v>
      </c>
      <c r="L30" s="275">
        <v>0</v>
      </c>
      <c r="M30" s="275">
        <v>0</v>
      </c>
      <c r="N30" s="275">
        <v>0</v>
      </c>
      <c r="O30" s="275">
        <v>0</v>
      </c>
    </row>
    <row r="31" spans="1:15" ht="27.95" customHeight="1">
      <c r="A31" s="162" t="s">
        <v>441</v>
      </c>
      <c r="B31" s="276">
        <v>142</v>
      </c>
      <c r="C31" s="276">
        <v>0</v>
      </c>
      <c r="D31" s="276">
        <v>0</v>
      </c>
      <c r="E31" s="276">
        <v>0</v>
      </c>
      <c r="F31" s="277">
        <v>0</v>
      </c>
      <c r="G31" s="276">
        <v>0</v>
      </c>
      <c r="H31" s="277">
        <v>0</v>
      </c>
      <c r="I31" s="276">
        <v>0</v>
      </c>
      <c r="J31" s="277">
        <v>0</v>
      </c>
      <c r="K31" s="276">
        <v>142</v>
      </c>
      <c r="L31" s="277">
        <v>0</v>
      </c>
      <c r="M31" s="277">
        <v>0</v>
      </c>
      <c r="N31" s="277">
        <v>0</v>
      </c>
      <c r="O31" s="277">
        <v>0</v>
      </c>
    </row>
    <row r="32" spans="1:15" ht="27.95" customHeight="1">
      <c r="A32" s="165" t="s">
        <v>67</v>
      </c>
      <c r="B32" s="278">
        <v>7489</v>
      </c>
      <c r="C32" s="278">
        <v>0</v>
      </c>
      <c r="D32" s="278">
        <v>0</v>
      </c>
      <c r="E32" s="278">
        <v>0</v>
      </c>
      <c r="F32" s="275">
        <v>0</v>
      </c>
      <c r="G32" s="278">
        <v>0</v>
      </c>
      <c r="H32" s="275">
        <v>0</v>
      </c>
      <c r="I32" s="278">
        <v>0</v>
      </c>
      <c r="J32" s="275">
        <v>0</v>
      </c>
      <c r="K32" s="278">
        <v>7489</v>
      </c>
      <c r="L32" s="275">
        <v>0</v>
      </c>
      <c r="M32" s="275">
        <v>0</v>
      </c>
      <c r="N32" s="275">
        <v>0</v>
      </c>
      <c r="O32" s="275">
        <v>0</v>
      </c>
    </row>
    <row r="33" spans="1:15" ht="27.95" customHeight="1">
      <c r="A33" s="162" t="s">
        <v>442</v>
      </c>
      <c r="B33" s="276">
        <v>1</v>
      </c>
      <c r="C33" s="276">
        <v>1</v>
      </c>
      <c r="D33" s="276">
        <v>0</v>
      </c>
      <c r="E33" s="276">
        <v>0</v>
      </c>
      <c r="F33" s="277">
        <v>0</v>
      </c>
      <c r="G33" s="276">
        <v>0</v>
      </c>
      <c r="H33" s="277">
        <v>0</v>
      </c>
      <c r="I33" s="276">
        <v>0</v>
      </c>
      <c r="J33" s="277">
        <v>0</v>
      </c>
      <c r="K33" s="276">
        <v>0</v>
      </c>
      <c r="L33" s="277">
        <v>0</v>
      </c>
      <c r="M33" s="277">
        <v>0</v>
      </c>
      <c r="N33" s="277">
        <v>0</v>
      </c>
      <c r="O33" s="277">
        <v>0</v>
      </c>
    </row>
    <row r="34" spans="1:15" ht="27.95" customHeight="1">
      <c r="A34" s="165" t="s">
        <v>68</v>
      </c>
      <c r="B34" s="278">
        <v>13997</v>
      </c>
      <c r="C34" s="278">
        <v>12072</v>
      </c>
      <c r="D34" s="278">
        <v>3</v>
      </c>
      <c r="E34" s="278">
        <v>33</v>
      </c>
      <c r="F34" s="275">
        <v>1548</v>
      </c>
      <c r="G34" s="278">
        <v>0</v>
      </c>
      <c r="H34" s="275">
        <v>174</v>
      </c>
      <c r="I34" s="278">
        <v>108</v>
      </c>
      <c r="J34" s="275">
        <v>16</v>
      </c>
      <c r="K34" s="278">
        <v>1</v>
      </c>
      <c r="L34" s="275">
        <v>4</v>
      </c>
      <c r="M34" s="275">
        <v>12</v>
      </c>
      <c r="N34" s="275">
        <v>24</v>
      </c>
      <c r="O34" s="275">
        <v>2</v>
      </c>
    </row>
    <row r="35" spans="1:15" ht="27.95" customHeight="1">
      <c r="A35" s="162" t="s">
        <v>69</v>
      </c>
      <c r="B35" s="276">
        <v>63153</v>
      </c>
      <c r="C35" s="276">
        <v>7396</v>
      </c>
      <c r="D35" s="276">
        <v>115</v>
      </c>
      <c r="E35" s="276">
        <v>10232</v>
      </c>
      <c r="F35" s="277">
        <v>24225</v>
      </c>
      <c r="G35" s="276">
        <v>36</v>
      </c>
      <c r="H35" s="277">
        <v>375</v>
      </c>
      <c r="I35" s="276">
        <v>964</v>
      </c>
      <c r="J35" s="277">
        <v>17209</v>
      </c>
      <c r="K35" s="276">
        <v>18</v>
      </c>
      <c r="L35" s="277">
        <v>455</v>
      </c>
      <c r="M35" s="277">
        <v>699</v>
      </c>
      <c r="N35" s="277">
        <v>1056</v>
      </c>
      <c r="O35" s="277">
        <v>373</v>
      </c>
    </row>
    <row r="36" spans="1:15" ht="27.95" customHeight="1">
      <c r="A36" s="165" t="s">
        <v>70</v>
      </c>
      <c r="B36" s="278">
        <v>3517</v>
      </c>
      <c r="C36" s="278">
        <v>0</v>
      </c>
      <c r="D36" s="278">
        <v>0</v>
      </c>
      <c r="E36" s="278">
        <v>0</v>
      </c>
      <c r="F36" s="275">
        <v>0</v>
      </c>
      <c r="G36" s="278">
        <v>0</v>
      </c>
      <c r="H36" s="275">
        <v>0</v>
      </c>
      <c r="I36" s="278">
        <v>0</v>
      </c>
      <c r="J36" s="275">
        <v>0</v>
      </c>
      <c r="K36" s="278">
        <v>3517</v>
      </c>
      <c r="L36" s="275">
        <v>0</v>
      </c>
      <c r="M36" s="275">
        <v>0</v>
      </c>
      <c r="N36" s="275">
        <v>0</v>
      </c>
      <c r="O36" s="275">
        <v>0</v>
      </c>
    </row>
    <row r="37" spans="1:15" ht="27.95" customHeight="1">
      <c r="A37" s="162" t="s">
        <v>443</v>
      </c>
      <c r="B37" s="276">
        <v>1302</v>
      </c>
      <c r="C37" s="276">
        <v>0</v>
      </c>
      <c r="D37" s="276">
        <v>3</v>
      </c>
      <c r="E37" s="276">
        <v>201</v>
      </c>
      <c r="F37" s="277">
        <v>0</v>
      </c>
      <c r="G37" s="276">
        <v>0</v>
      </c>
      <c r="H37" s="277">
        <v>8</v>
      </c>
      <c r="I37" s="276">
        <v>42</v>
      </c>
      <c r="J37" s="277">
        <v>0</v>
      </c>
      <c r="K37" s="276">
        <v>9</v>
      </c>
      <c r="L37" s="277">
        <v>47</v>
      </c>
      <c r="M37" s="277">
        <v>747</v>
      </c>
      <c r="N37" s="277">
        <v>163</v>
      </c>
      <c r="O37" s="277">
        <v>82</v>
      </c>
    </row>
    <row r="38" spans="1:15" ht="27.95" customHeight="1">
      <c r="A38" s="165" t="s">
        <v>71</v>
      </c>
      <c r="B38" s="278">
        <v>1512</v>
      </c>
      <c r="C38" s="278">
        <v>0</v>
      </c>
      <c r="D38" s="278">
        <v>0</v>
      </c>
      <c r="E38" s="278">
        <v>0</v>
      </c>
      <c r="F38" s="275">
        <v>0</v>
      </c>
      <c r="G38" s="278">
        <v>0</v>
      </c>
      <c r="H38" s="275">
        <v>0</v>
      </c>
      <c r="I38" s="278">
        <v>0</v>
      </c>
      <c r="J38" s="275">
        <v>0</v>
      </c>
      <c r="K38" s="278">
        <v>1512</v>
      </c>
      <c r="L38" s="275">
        <v>0</v>
      </c>
      <c r="M38" s="275">
        <v>0</v>
      </c>
      <c r="N38" s="275">
        <v>0</v>
      </c>
      <c r="O38" s="275">
        <v>0</v>
      </c>
    </row>
    <row r="39" spans="1:15" ht="27.95" customHeight="1">
      <c r="A39" s="162" t="s">
        <v>72</v>
      </c>
      <c r="B39" s="276">
        <v>1388</v>
      </c>
      <c r="C39" s="276">
        <v>9</v>
      </c>
      <c r="D39" s="276">
        <v>0</v>
      </c>
      <c r="E39" s="276">
        <v>230</v>
      </c>
      <c r="F39" s="277">
        <v>512</v>
      </c>
      <c r="G39" s="276">
        <v>5</v>
      </c>
      <c r="H39" s="277">
        <v>14</v>
      </c>
      <c r="I39" s="276">
        <v>94</v>
      </c>
      <c r="J39" s="277">
        <v>437</v>
      </c>
      <c r="K39" s="276">
        <v>1</v>
      </c>
      <c r="L39" s="277">
        <v>9</v>
      </c>
      <c r="M39" s="277">
        <v>24</v>
      </c>
      <c r="N39" s="277">
        <v>41</v>
      </c>
      <c r="O39" s="277">
        <v>12</v>
      </c>
    </row>
    <row r="40" spans="1:15" ht="27.95" customHeight="1">
      <c r="A40" s="165" t="s">
        <v>73</v>
      </c>
      <c r="B40" s="278">
        <v>5708</v>
      </c>
      <c r="C40" s="278">
        <v>616</v>
      </c>
      <c r="D40" s="278">
        <v>0</v>
      </c>
      <c r="E40" s="278">
        <v>17</v>
      </c>
      <c r="F40" s="275">
        <v>2467</v>
      </c>
      <c r="G40" s="278">
        <v>0</v>
      </c>
      <c r="H40" s="275">
        <v>4</v>
      </c>
      <c r="I40" s="278">
        <v>0</v>
      </c>
      <c r="J40" s="275">
        <v>2604</v>
      </c>
      <c r="K40" s="278">
        <v>0</v>
      </c>
      <c r="L40" s="275">
        <v>0</v>
      </c>
      <c r="M40" s="275">
        <v>0</v>
      </c>
      <c r="N40" s="275">
        <v>0</v>
      </c>
      <c r="O40" s="275">
        <v>0</v>
      </c>
    </row>
    <row r="41" spans="1:15" ht="27.95" customHeight="1">
      <c r="A41" s="162" t="s">
        <v>444</v>
      </c>
      <c r="B41" s="276">
        <v>297</v>
      </c>
      <c r="C41" s="276">
        <v>0</v>
      </c>
      <c r="D41" s="276">
        <v>0</v>
      </c>
      <c r="E41" s="276">
        <v>0</v>
      </c>
      <c r="F41" s="277">
        <v>0</v>
      </c>
      <c r="G41" s="276">
        <v>0</v>
      </c>
      <c r="H41" s="277">
        <v>0</v>
      </c>
      <c r="I41" s="276">
        <v>0</v>
      </c>
      <c r="J41" s="277">
        <v>0</v>
      </c>
      <c r="K41" s="276">
        <v>297</v>
      </c>
      <c r="L41" s="277">
        <v>0</v>
      </c>
      <c r="M41" s="277">
        <v>0</v>
      </c>
      <c r="N41" s="277">
        <v>0</v>
      </c>
      <c r="O41" s="277">
        <v>0</v>
      </c>
    </row>
    <row r="42" spans="1:15" ht="27.95" customHeight="1">
      <c r="A42" s="165" t="s">
        <v>74</v>
      </c>
      <c r="B42" s="278">
        <v>29290</v>
      </c>
      <c r="C42" s="278">
        <v>1</v>
      </c>
      <c r="D42" s="278">
        <v>3212</v>
      </c>
      <c r="E42" s="278">
        <v>13087</v>
      </c>
      <c r="F42" s="275">
        <v>0</v>
      </c>
      <c r="G42" s="278">
        <v>109</v>
      </c>
      <c r="H42" s="275">
        <v>5752</v>
      </c>
      <c r="I42" s="278">
        <v>70</v>
      </c>
      <c r="J42" s="275">
        <v>0</v>
      </c>
      <c r="K42" s="278">
        <v>32</v>
      </c>
      <c r="L42" s="275">
        <v>847</v>
      </c>
      <c r="M42" s="275">
        <v>2423</v>
      </c>
      <c r="N42" s="275">
        <v>3414</v>
      </c>
      <c r="O42" s="275">
        <v>343</v>
      </c>
    </row>
    <row r="43" spans="1:15" ht="27.95" customHeight="1">
      <c r="A43" s="162" t="s">
        <v>75</v>
      </c>
      <c r="B43" s="276">
        <v>27306</v>
      </c>
      <c r="C43" s="276">
        <v>2802</v>
      </c>
      <c r="D43" s="276">
        <v>0</v>
      </c>
      <c r="E43" s="276">
        <v>2</v>
      </c>
      <c r="F43" s="277">
        <v>28</v>
      </c>
      <c r="G43" s="276">
        <v>0</v>
      </c>
      <c r="H43" s="277">
        <v>4</v>
      </c>
      <c r="I43" s="276">
        <v>103</v>
      </c>
      <c r="J43" s="277">
        <v>3494</v>
      </c>
      <c r="K43" s="276">
        <v>20842</v>
      </c>
      <c r="L43" s="277">
        <v>0</v>
      </c>
      <c r="M43" s="277">
        <v>0</v>
      </c>
      <c r="N43" s="277">
        <v>0</v>
      </c>
      <c r="O43" s="277">
        <v>31</v>
      </c>
    </row>
    <row r="44" spans="1:15" ht="27.95" customHeight="1">
      <c r="A44" s="165" t="s">
        <v>445</v>
      </c>
      <c r="B44" s="278">
        <v>22</v>
      </c>
      <c r="C44" s="278">
        <v>0</v>
      </c>
      <c r="D44" s="278">
        <v>0</v>
      </c>
      <c r="E44" s="278">
        <v>0</v>
      </c>
      <c r="F44" s="275">
        <v>0</v>
      </c>
      <c r="G44" s="278">
        <v>0</v>
      </c>
      <c r="H44" s="275">
        <v>0</v>
      </c>
      <c r="I44" s="278">
        <v>0</v>
      </c>
      <c r="J44" s="275">
        <v>0</v>
      </c>
      <c r="K44" s="278">
        <v>22</v>
      </c>
      <c r="L44" s="275">
        <v>0</v>
      </c>
      <c r="M44" s="275">
        <v>0</v>
      </c>
      <c r="N44" s="275">
        <v>0</v>
      </c>
      <c r="O44" s="275">
        <v>0</v>
      </c>
    </row>
    <row r="45" spans="1:15" ht="27.95" customHeight="1">
      <c r="A45" s="162" t="s">
        <v>446</v>
      </c>
      <c r="B45" s="276">
        <v>1</v>
      </c>
      <c r="C45" s="276">
        <v>0</v>
      </c>
      <c r="D45" s="276">
        <v>0</v>
      </c>
      <c r="E45" s="276">
        <v>0</v>
      </c>
      <c r="F45" s="276">
        <v>0</v>
      </c>
      <c r="G45" s="276">
        <v>0</v>
      </c>
      <c r="H45" s="276">
        <v>0</v>
      </c>
      <c r="I45" s="276">
        <v>0</v>
      </c>
      <c r="J45" s="276">
        <v>0</v>
      </c>
      <c r="K45" s="276">
        <v>0</v>
      </c>
      <c r="L45" s="276">
        <v>0</v>
      </c>
      <c r="M45" s="276">
        <v>0</v>
      </c>
      <c r="N45" s="276">
        <v>1</v>
      </c>
      <c r="O45" s="276">
        <v>0</v>
      </c>
    </row>
    <row r="46" spans="1:15" ht="27.95" customHeight="1">
      <c r="A46" s="165" t="s">
        <v>447</v>
      </c>
      <c r="B46" s="278">
        <v>78</v>
      </c>
      <c r="C46" s="278">
        <v>0</v>
      </c>
      <c r="D46" s="278">
        <v>0</v>
      </c>
      <c r="E46" s="278">
        <v>0</v>
      </c>
      <c r="F46" s="275">
        <v>4</v>
      </c>
      <c r="G46" s="278">
        <v>0</v>
      </c>
      <c r="H46" s="275">
        <v>0</v>
      </c>
      <c r="I46" s="278">
        <v>0</v>
      </c>
      <c r="J46" s="275">
        <v>72</v>
      </c>
      <c r="K46" s="278">
        <v>0</v>
      </c>
      <c r="L46" s="275">
        <v>0</v>
      </c>
      <c r="M46" s="275">
        <v>0</v>
      </c>
      <c r="N46" s="275">
        <v>0</v>
      </c>
      <c r="O46" s="275">
        <v>2</v>
      </c>
    </row>
    <row r="47" spans="1:15" ht="27.95" customHeight="1">
      <c r="A47" s="162" t="s">
        <v>448</v>
      </c>
      <c r="B47" s="276">
        <v>96</v>
      </c>
      <c r="C47" s="276">
        <v>0</v>
      </c>
      <c r="D47" s="276">
        <v>0</v>
      </c>
      <c r="E47" s="276">
        <v>0</v>
      </c>
      <c r="F47" s="276">
        <v>0</v>
      </c>
      <c r="G47" s="276">
        <v>0</v>
      </c>
      <c r="H47" s="276">
        <v>0</v>
      </c>
      <c r="I47" s="276">
        <v>0</v>
      </c>
      <c r="J47" s="276">
        <v>0</v>
      </c>
      <c r="K47" s="276">
        <v>96</v>
      </c>
      <c r="L47" s="276">
        <v>0</v>
      </c>
      <c r="M47" s="276">
        <v>0</v>
      </c>
      <c r="N47" s="276">
        <v>0</v>
      </c>
      <c r="O47" s="276">
        <v>0</v>
      </c>
    </row>
    <row r="48" spans="1:15" ht="27.95" customHeight="1">
      <c r="A48" s="165" t="s">
        <v>449</v>
      </c>
      <c r="B48" s="278">
        <v>82</v>
      </c>
      <c r="C48" s="278">
        <v>0</v>
      </c>
      <c r="D48" s="278">
        <v>0</v>
      </c>
      <c r="E48" s="278">
        <v>0</v>
      </c>
      <c r="F48" s="275">
        <v>0</v>
      </c>
      <c r="G48" s="278">
        <v>0</v>
      </c>
      <c r="H48" s="275">
        <v>0</v>
      </c>
      <c r="I48" s="278">
        <v>0</v>
      </c>
      <c r="J48" s="275">
        <v>0</v>
      </c>
      <c r="K48" s="278">
        <v>82</v>
      </c>
      <c r="L48" s="275">
        <v>0</v>
      </c>
      <c r="M48" s="275">
        <v>0</v>
      </c>
      <c r="N48" s="275">
        <v>0</v>
      </c>
      <c r="O48" s="275">
        <v>0</v>
      </c>
    </row>
    <row r="49" spans="1:15" ht="27.95" customHeight="1">
      <c r="A49" s="162" t="s">
        <v>76</v>
      </c>
      <c r="B49" s="276">
        <v>1062</v>
      </c>
      <c r="C49" s="276">
        <v>0</v>
      </c>
      <c r="D49" s="276">
        <v>0</v>
      </c>
      <c r="E49" s="276">
        <v>0</v>
      </c>
      <c r="F49" s="276">
        <v>0</v>
      </c>
      <c r="G49" s="276">
        <v>0</v>
      </c>
      <c r="H49" s="276">
        <v>0</v>
      </c>
      <c r="I49" s="276">
        <v>0</v>
      </c>
      <c r="J49" s="276">
        <v>0</v>
      </c>
      <c r="K49" s="276">
        <v>1062</v>
      </c>
      <c r="L49" s="276">
        <v>0</v>
      </c>
      <c r="M49" s="276">
        <v>0</v>
      </c>
      <c r="N49" s="276">
        <v>0</v>
      </c>
      <c r="O49" s="276">
        <v>0</v>
      </c>
    </row>
    <row r="50" spans="1:15" ht="27.95" customHeight="1">
      <c r="A50" s="165" t="s">
        <v>77</v>
      </c>
      <c r="B50" s="278">
        <v>106785</v>
      </c>
      <c r="C50" s="278">
        <v>55619</v>
      </c>
      <c r="D50" s="278">
        <v>330</v>
      </c>
      <c r="E50" s="278">
        <v>3219</v>
      </c>
      <c r="F50" s="275">
        <v>97</v>
      </c>
      <c r="G50" s="278">
        <v>164</v>
      </c>
      <c r="H50" s="275">
        <v>1652</v>
      </c>
      <c r="I50" s="278">
        <v>7871</v>
      </c>
      <c r="J50" s="275">
        <v>36397</v>
      </c>
      <c r="K50" s="278">
        <v>100</v>
      </c>
      <c r="L50" s="275">
        <v>76</v>
      </c>
      <c r="M50" s="275">
        <v>659</v>
      </c>
      <c r="N50" s="275">
        <v>139</v>
      </c>
      <c r="O50" s="275">
        <v>462</v>
      </c>
    </row>
    <row r="51" spans="1:15" ht="27.95" customHeight="1">
      <c r="A51" s="162" t="s">
        <v>450</v>
      </c>
      <c r="B51" s="276">
        <v>16</v>
      </c>
      <c r="C51" s="276">
        <v>6</v>
      </c>
      <c r="D51" s="276">
        <v>0</v>
      </c>
      <c r="E51" s="276">
        <v>0</v>
      </c>
      <c r="F51" s="276">
        <v>0</v>
      </c>
      <c r="G51" s="276">
        <v>0</v>
      </c>
      <c r="H51" s="276">
        <v>0</v>
      </c>
      <c r="I51" s="276">
        <v>0</v>
      </c>
      <c r="J51" s="276">
        <v>10</v>
      </c>
      <c r="K51" s="276">
        <v>0</v>
      </c>
      <c r="L51" s="276">
        <v>0</v>
      </c>
      <c r="M51" s="276">
        <v>0</v>
      </c>
      <c r="N51" s="276">
        <v>0</v>
      </c>
      <c r="O51" s="276">
        <v>0</v>
      </c>
    </row>
    <row r="52" spans="1:15" ht="27.95" customHeight="1">
      <c r="A52" s="165" t="s">
        <v>78</v>
      </c>
      <c r="B52" s="278">
        <v>2655</v>
      </c>
      <c r="C52" s="278">
        <v>4</v>
      </c>
      <c r="D52" s="278">
        <v>23</v>
      </c>
      <c r="E52" s="278">
        <v>521</v>
      </c>
      <c r="F52" s="275">
        <v>93</v>
      </c>
      <c r="G52" s="278">
        <v>2</v>
      </c>
      <c r="H52" s="275">
        <v>30</v>
      </c>
      <c r="I52" s="278">
        <v>185</v>
      </c>
      <c r="J52" s="275">
        <v>64</v>
      </c>
      <c r="K52" s="278">
        <v>42</v>
      </c>
      <c r="L52" s="275">
        <v>120</v>
      </c>
      <c r="M52" s="275">
        <v>847</v>
      </c>
      <c r="N52" s="275">
        <v>597</v>
      </c>
      <c r="O52" s="275">
        <v>127</v>
      </c>
    </row>
    <row r="53" spans="1:15" ht="27.95" customHeight="1">
      <c r="A53" s="162" t="s">
        <v>79</v>
      </c>
      <c r="B53" s="276">
        <v>3363</v>
      </c>
      <c r="C53" s="276">
        <v>170</v>
      </c>
      <c r="D53" s="276">
        <v>96</v>
      </c>
      <c r="E53" s="276">
        <v>1374</v>
      </c>
      <c r="F53" s="276">
        <v>904</v>
      </c>
      <c r="G53" s="276">
        <v>13</v>
      </c>
      <c r="H53" s="276">
        <v>230</v>
      </c>
      <c r="I53" s="276">
        <v>82</v>
      </c>
      <c r="J53" s="276">
        <v>272</v>
      </c>
      <c r="K53" s="276">
        <v>0</v>
      </c>
      <c r="L53" s="276">
        <v>36</v>
      </c>
      <c r="M53" s="276">
        <v>109</v>
      </c>
      <c r="N53" s="276">
        <v>60</v>
      </c>
      <c r="O53" s="276">
        <v>17</v>
      </c>
    </row>
    <row r="54" spans="1:15" ht="27.95" customHeight="1">
      <c r="A54" s="165" t="s">
        <v>80</v>
      </c>
      <c r="B54" s="278">
        <v>2878</v>
      </c>
      <c r="C54" s="278">
        <v>123</v>
      </c>
      <c r="D54" s="278">
        <v>46</v>
      </c>
      <c r="E54" s="278">
        <v>1606</v>
      </c>
      <c r="F54" s="275">
        <v>3</v>
      </c>
      <c r="G54" s="278">
        <v>19</v>
      </c>
      <c r="H54" s="275">
        <v>500</v>
      </c>
      <c r="I54" s="278">
        <v>1</v>
      </c>
      <c r="J54" s="275">
        <v>2</v>
      </c>
      <c r="K54" s="278">
        <v>5</v>
      </c>
      <c r="L54" s="275">
        <v>43</v>
      </c>
      <c r="M54" s="275">
        <v>372</v>
      </c>
      <c r="N54" s="275">
        <v>145</v>
      </c>
      <c r="O54" s="275">
        <v>13</v>
      </c>
    </row>
    <row r="55" spans="1:15" ht="27.95" customHeight="1">
      <c r="A55" s="162" t="s">
        <v>451</v>
      </c>
      <c r="B55" s="276">
        <v>33</v>
      </c>
      <c r="C55" s="276">
        <v>33</v>
      </c>
      <c r="D55" s="276">
        <v>0</v>
      </c>
      <c r="E55" s="276">
        <v>0</v>
      </c>
      <c r="F55" s="276">
        <v>0</v>
      </c>
      <c r="G55" s="276">
        <v>0</v>
      </c>
      <c r="H55" s="276">
        <v>0</v>
      </c>
      <c r="I55" s="276">
        <v>0</v>
      </c>
      <c r="J55" s="276">
        <v>0</v>
      </c>
      <c r="K55" s="276">
        <v>0</v>
      </c>
      <c r="L55" s="276">
        <v>0</v>
      </c>
      <c r="M55" s="276">
        <v>0</v>
      </c>
      <c r="N55" s="276">
        <v>0</v>
      </c>
      <c r="O55" s="276">
        <v>0</v>
      </c>
    </row>
    <row r="56" spans="1:15" ht="27.95" customHeight="1">
      <c r="A56" s="165" t="s">
        <v>37</v>
      </c>
      <c r="B56" s="278">
        <v>3681</v>
      </c>
      <c r="C56" s="278">
        <v>23</v>
      </c>
      <c r="D56" s="278">
        <v>0</v>
      </c>
      <c r="E56" s="278">
        <v>39</v>
      </c>
      <c r="F56" s="275">
        <v>54</v>
      </c>
      <c r="G56" s="278">
        <v>0</v>
      </c>
      <c r="H56" s="275">
        <v>0</v>
      </c>
      <c r="I56" s="278">
        <v>9</v>
      </c>
      <c r="J56" s="275">
        <v>3515</v>
      </c>
      <c r="K56" s="278">
        <v>0</v>
      </c>
      <c r="L56" s="275">
        <v>0</v>
      </c>
      <c r="M56" s="275">
        <v>0</v>
      </c>
      <c r="N56" s="275">
        <v>0</v>
      </c>
      <c r="O56" s="275">
        <v>41</v>
      </c>
    </row>
    <row r="57" spans="1:15" ht="27.95" customHeight="1">
      <c r="A57" s="162" t="s">
        <v>81</v>
      </c>
      <c r="B57" s="276">
        <v>3484</v>
      </c>
      <c r="C57" s="276">
        <v>0</v>
      </c>
      <c r="D57" s="276">
        <v>0</v>
      </c>
      <c r="E57" s="276">
        <v>0</v>
      </c>
      <c r="F57" s="276">
        <v>0</v>
      </c>
      <c r="G57" s="276">
        <v>0</v>
      </c>
      <c r="H57" s="276">
        <v>0</v>
      </c>
      <c r="I57" s="276">
        <v>0</v>
      </c>
      <c r="J57" s="276">
        <v>0</v>
      </c>
      <c r="K57" s="276">
        <v>3484</v>
      </c>
      <c r="L57" s="276">
        <v>0</v>
      </c>
      <c r="M57" s="276">
        <v>0</v>
      </c>
      <c r="N57" s="276">
        <v>0</v>
      </c>
      <c r="O57" s="276">
        <v>0</v>
      </c>
    </row>
    <row r="58" spans="1:15" ht="27.95" customHeight="1">
      <c r="A58" s="165" t="s">
        <v>82</v>
      </c>
      <c r="B58" s="278">
        <v>1355</v>
      </c>
      <c r="C58" s="278">
        <v>0</v>
      </c>
      <c r="D58" s="278">
        <v>0</v>
      </c>
      <c r="E58" s="278">
        <v>0</v>
      </c>
      <c r="F58" s="275">
        <v>0</v>
      </c>
      <c r="G58" s="278">
        <v>0</v>
      </c>
      <c r="H58" s="275">
        <v>0</v>
      </c>
      <c r="I58" s="278">
        <v>0</v>
      </c>
      <c r="J58" s="275">
        <v>0</v>
      </c>
      <c r="K58" s="278">
        <v>1355</v>
      </c>
      <c r="L58" s="275">
        <v>0</v>
      </c>
      <c r="M58" s="275">
        <v>0</v>
      </c>
      <c r="N58" s="275">
        <v>0</v>
      </c>
      <c r="O58" s="275">
        <v>0</v>
      </c>
    </row>
    <row r="59" spans="1:15" ht="27.95" customHeight="1">
      <c r="A59" s="162" t="s">
        <v>452</v>
      </c>
      <c r="B59" s="276">
        <v>697</v>
      </c>
      <c r="C59" s="276">
        <v>0</v>
      </c>
      <c r="D59" s="276">
        <v>3</v>
      </c>
      <c r="E59" s="276">
        <v>268</v>
      </c>
      <c r="F59" s="276">
        <v>69</v>
      </c>
      <c r="G59" s="276">
        <v>1</v>
      </c>
      <c r="H59" s="276">
        <v>206</v>
      </c>
      <c r="I59" s="276">
        <v>0</v>
      </c>
      <c r="J59" s="276">
        <v>0</v>
      </c>
      <c r="K59" s="276">
        <v>0</v>
      </c>
      <c r="L59" s="276">
        <v>5</v>
      </c>
      <c r="M59" s="276">
        <v>141</v>
      </c>
      <c r="N59" s="276">
        <v>2</v>
      </c>
      <c r="O59" s="276">
        <v>2</v>
      </c>
    </row>
    <row r="60" spans="1:15" ht="27.95" customHeight="1">
      <c r="A60" s="165" t="s">
        <v>83</v>
      </c>
      <c r="B60" s="278">
        <v>1366</v>
      </c>
      <c r="C60" s="278">
        <v>0</v>
      </c>
      <c r="D60" s="278">
        <v>0</v>
      </c>
      <c r="E60" s="278">
        <v>0</v>
      </c>
      <c r="F60" s="275">
        <v>0</v>
      </c>
      <c r="G60" s="278">
        <v>0</v>
      </c>
      <c r="H60" s="275">
        <v>0</v>
      </c>
      <c r="I60" s="278">
        <v>0</v>
      </c>
      <c r="J60" s="275">
        <v>0</v>
      </c>
      <c r="K60" s="278">
        <v>1366</v>
      </c>
      <c r="L60" s="275">
        <v>0</v>
      </c>
      <c r="M60" s="275">
        <v>0</v>
      </c>
      <c r="N60" s="275">
        <v>0</v>
      </c>
      <c r="O60" s="275">
        <v>0</v>
      </c>
    </row>
    <row r="61" spans="1:15" ht="27.95" customHeight="1">
      <c r="A61" s="162" t="s">
        <v>453</v>
      </c>
      <c r="B61" s="276">
        <v>1564</v>
      </c>
      <c r="C61" s="276">
        <v>0</v>
      </c>
      <c r="D61" s="276">
        <v>0</v>
      </c>
      <c r="E61" s="276">
        <v>0</v>
      </c>
      <c r="F61" s="276">
        <v>0</v>
      </c>
      <c r="G61" s="276">
        <v>0</v>
      </c>
      <c r="H61" s="276">
        <v>0</v>
      </c>
      <c r="I61" s="276">
        <v>0</v>
      </c>
      <c r="J61" s="276">
        <v>0</v>
      </c>
      <c r="K61" s="276">
        <v>1564</v>
      </c>
      <c r="L61" s="276">
        <v>0</v>
      </c>
      <c r="M61" s="276">
        <v>0</v>
      </c>
      <c r="N61" s="276">
        <v>0</v>
      </c>
      <c r="O61" s="276">
        <v>0</v>
      </c>
    </row>
    <row r="62" spans="1:15" ht="27.95" customHeight="1">
      <c r="A62" s="165" t="s">
        <v>84</v>
      </c>
      <c r="B62" s="278">
        <v>1543</v>
      </c>
      <c r="C62" s="278">
        <v>0</v>
      </c>
      <c r="D62" s="278">
        <v>0</v>
      </c>
      <c r="E62" s="278">
        <v>146</v>
      </c>
      <c r="F62" s="275">
        <v>0</v>
      </c>
      <c r="G62" s="278">
        <v>0</v>
      </c>
      <c r="H62" s="275">
        <v>10</v>
      </c>
      <c r="I62" s="278">
        <v>65</v>
      </c>
      <c r="J62" s="275">
        <v>0</v>
      </c>
      <c r="K62" s="278">
        <v>33</v>
      </c>
      <c r="L62" s="275">
        <v>24</v>
      </c>
      <c r="M62" s="275">
        <v>1099</v>
      </c>
      <c r="N62" s="275">
        <v>71</v>
      </c>
      <c r="O62" s="275">
        <v>95</v>
      </c>
    </row>
    <row r="63" spans="1:15" ht="27.95" customHeight="1">
      <c r="A63" s="162" t="s">
        <v>85</v>
      </c>
      <c r="B63" s="276">
        <v>60823</v>
      </c>
      <c r="C63" s="276">
        <v>29933</v>
      </c>
      <c r="D63" s="276">
        <v>16</v>
      </c>
      <c r="E63" s="276">
        <v>2275</v>
      </c>
      <c r="F63" s="276">
        <v>261</v>
      </c>
      <c r="G63" s="276">
        <v>31</v>
      </c>
      <c r="H63" s="276">
        <v>778</v>
      </c>
      <c r="I63" s="276">
        <v>4643</v>
      </c>
      <c r="J63" s="276">
        <v>22588</v>
      </c>
      <c r="K63" s="276">
        <v>0</v>
      </c>
      <c r="L63" s="276">
        <v>11</v>
      </c>
      <c r="M63" s="276">
        <v>144</v>
      </c>
      <c r="N63" s="276">
        <v>10</v>
      </c>
      <c r="O63" s="276">
        <v>133</v>
      </c>
    </row>
    <row r="64" spans="1:15" ht="27.95" customHeight="1">
      <c r="A64" s="165" t="s">
        <v>454</v>
      </c>
      <c r="B64" s="278">
        <v>879</v>
      </c>
      <c r="C64" s="278">
        <v>0</v>
      </c>
      <c r="D64" s="278">
        <v>0</v>
      </c>
      <c r="E64" s="278">
        <v>0</v>
      </c>
      <c r="F64" s="275">
        <v>0</v>
      </c>
      <c r="G64" s="278">
        <v>0</v>
      </c>
      <c r="H64" s="275">
        <v>0</v>
      </c>
      <c r="I64" s="278">
        <v>0</v>
      </c>
      <c r="J64" s="275">
        <v>0</v>
      </c>
      <c r="K64" s="278">
        <v>879</v>
      </c>
      <c r="L64" s="275">
        <v>0</v>
      </c>
      <c r="M64" s="275">
        <v>0</v>
      </c>
      <c r="N64" s="275">
        <v>0</v>
      </c>
      <c r="O64" s="275">
        <v>0</v>
      </c>
    </row>
    <row r="65" spans="1:15" ht="27.95" customHeight="1">
      <c r="A65" s="162" t="s">
        <v>455</v>
      </c>
      <c r="B65" s="276">
        <v>576</v>
      </c>
      <c r="C65" s="276">
        <v>0</v>
      </c>
      <c r="D65" s="276">
        <v>0</v>
      </c>
      <c r="E65" s="276">
        <v>0</v>
      </c>
      <c r="F65" s="276">
        <v>0</v>
      </c>
      <c r="G65" s="276">
        <v>0</v>
      </c>
      <c r="H65" s="276">
        <v>0</v>
      </c>
      <c r="I65" s="276">
        <v>0</v>
      </c>
      <c r="J65" s="276">
        <v>0</v>
      </c>
      <c r="K65" s="276">
        <v>576</v>
      </c>
      <c r="L65" s="276">
        <v>0</v>
      </c>
      <c r="M65" s="276">
        <v>0</v>
      </c>
      <c r="N65" s="276">
        <v>0</v>
      </c>
      <c r="O65" s="276">
        <v>0</v>
      </c>
    </row>
    <row r="66" spans="1:15" ht="27.95" customHeight="1">
      <c r="A66" s="165" t="s">
        <v>86</v>
      </c>
      <c r="B66" s="278">
        <v>9778</v>
      </c>
      <c r="C66" s="278">
        <v>6904</v>
      </c>
      <c r="D66" s="278">
        <v>0</v>
      </c>
      <c r="E66" s="278">
        <v>4</v>
      </c>
      <c r="F66" s="275">
        <v>22</v>
      </c>
      <c r="G66" s="278">
        <v>0</v>
      </c>
      <c r="H66" s="275">
        <v>0</v>
      </c>
      <c r="I66" s="278">
        <v>11</v>
      </c>
      <c r="J66" s="275">
        <v>2810</v>
      </c>
      <c r="K66" s="278">
        <v>1</v>
      </c>
      <c r="L66" s="275">
        <v>0</v>
      </c>
      <c r="M66" s="275">
        <v>0</v>
      </c>
      <c r="N66" s="275">
        <v>0</v>
      </c>
      <c r="O66" s="275">
        <v>26</v>
      </c>
    </row>
    <row r="67" spans="1:15" ht="27.95" customHeight="1">
      <c r="A67" s="162" t="s">
        <v>87</v>
      </c>
      <c r="B67" s="276">
        <v>1941</v>
      </c>
      <c r="C67" s="276">
        <v>0</v>
      </c>
      <c r="D67" s="276">
        <v>0</v>
      </c>
      <c r="E67" s="276">
        <v>0</v>
      </c>
      <c r="F67" s="276">
        <v>0</v>
      </c>
      <c r="G67" s="276">
        <v>0</v>
      </c>
      <c r="H67" s="276">
        <v>0</v>
      </c>
      <c r="I67" s="276">
        <v>0</v>
      </c>
      <c r="J67" s="276">
        <v>0</v>
      </c>
      <c r="K67" s="276">
        <v>1941</v>
      </c>
      <c r="L67" s="276">
        <v>0</v>
      </c>
      <c r="M67" s="276">
        <v>0</v>
      </c>
      <c r="N67" s="276">
        <v>0</v>
      </c>
      <c r="O67" s="276">
        <v>0</v>
      </c>
    </row>
    <row r="68" spans="1:15" ht="27.95" customHeight="1">
      <c r="A68" s="165" t="s">
        <v>88</v>
      </c>
      <c r="B68" s="278">
        <v>1398</v>
      </c>
      <c r="C68" s="278">
        <v>3</v>
      </c>
      <c r="D68" s="278">
        <v>0</v>
      </c>
      <c r="E68" s="278">
        <v>16</v>
      </c>
      <c r="F68" s="275">
        <v>55</v>
      </c>
      <c r="G68" s="278">
        <v>0</v>
      </c>
      <c r="H68" s="275">
        <v>0</v>
      </c>
      <c r="I68" s="278">
        <v>1</v>
      </c>
      <c r="J68" s="275">
        <v>1307</v>
      </c>
      <c r="K68" s="278">
        <v>0</v>
      </c>
      <c r="L68" s="275">
        <v>0</v>
      </c>
      <c r="M68" s="275">
        <v>0</v>
      </c>
      <c r="N68" s="275">
        <v>0</v>
      </c>
      <c r="O68" s="275">
        <v>16</v>
      </c>
    </row>
    <row r="69" spans="1:15" ht="27.95" customHeight="1">
      <c r="A69" s="162" t="s">
        <v>456</v>
      </c>
      <c r="B69" s="276">
        <v>734</v>
      </c>
      <c r="C69" s="276">
        <v>127</v>
      </c>
      <c r="D69" s="276">
        <v>0</v>
      </c>
      <c r="E69" s="276">
        <v>0</v>
      </c>
      <c r="F69" s="276">
        <v>1</v>
      </c>
      <c r="G69" s="276">
        <v>0</v>
      </c>
      <c r="H69" s="276">
        <v>0</v>
      </c>
      <c r="I69" s="276">
        <v>1</v>
      </c>
      <c r="J69" s="276">
        <v>603</v>
      </c>
      <c r="K69" s="276">
        <v>0</v>
      </c>
      <c r="L69" s="276">
        <v>0</v>
      </c>
      <c r="M69" s="276">
        <v>0</v>
      </c>
      <c r="N69" s="276">
        <v>0</v>
      </c>
      <c r="O69" s="276">
        <v>2</v>
      </c>
    </row>
    <row r="70" spans="1:15" ht="27.95" customHeight="1">
      <c r="A70" s="165" t="s">
        <v>89</v>
      </c>
      <c r="B70" s="278">
        <v>1956</v>
      </c>
      <c r="C70" s="278">
        <v>378</v>
      </c>
      <c r="D70" s="278">
        <v>0</v>
      </c>
      <c r="E70" s="278">
        <v>0</v>
      </c>
      <c r="F70" s="275">
        <v>2</v>
      </c>
      <c r="G70" s="278">
        <v>0</v>
      </c>
      <c r="H70" s="275">
        <v>1</v>
      </c>
      <c r="I70" s="278">
        <v>106</v>
      </c>
      <c r="J70" s="275">
        <v>53</v>
      </c>
      <c r="K70" s="278">
        <v>1416</v>
      </c>
      <c r="L70" s="275">
        <v>0</v>
      </c>
      <c r="M70" s="275">
        <v>0</v>
      </c>
      <c r="N70" s="275">
        <v>0</v>
      </c>
      <c r="O70" s="275">
        <v>0</v>
      </c>
    </row>
    <row r="71" spans="1:15" ht="27.95" customHeight="1">
      <c r="A71" s="162" t="s">
        <v>90</v>
      </c>
      <c r="B71" s="276">
        <v>2829</v>
      </c>
      <c r="C71" s="276">
        <v>0</v>
      </c>
      <c r="D71" s="276">
        <v>0</v>
      </c>
      <c r="E71" s="276">
        <v>0</v>
      </c>
      <c r="F71" s="276">
        <v>0</v>
      </c>
      <c r="G71" s="276">
        <v>0</v>
      </c>
      <c r="H71" s="276">
        <v>0</v>
      </c>
      <c r="I71" s="276">
        <v>0</v>
      </c>
      <c r="J71" s="276">
        <v>0</v>
      </c>
      <c r="K71" s="276">
        <v>2829</v>
      </c>
      <c r="L71" s="276">
        <v>0</v>
      </c>
      <c r="M71" s="276">
        <v>0</v>
      </c>
      <c r="N71" s="276">
        <v>0</v>
      </c>
      <c r="O71" s="276">
        <v>0</v>
      </c>
    </row>
    <row r="72" spans="1:15" ht="27.95" customHeight="1">
      <c r="A72" s="165" t="s">
        <v>91</v>
      </c>
      <c r="B72" s="278">
        <v>7771</v>
      </c>
      <c r="C72" s="278">
        <v>0</v>
      </c>
      <c r="D72" s="278">
        <v>0</v>
      </c>
      <c r="E72" s="278">
        <v>0</v>
      </c>
      <c r="F72" s="275">
        <v>0</v>
      </c>
      <c r="G72" s="278">
        <v>0</v>
      </c>
      <c r="H72" s="275">
        <v>0</v>
      </c>
      <c r="I72" s="278">
        <v>0</v>
      </c>
      <c r="J72" s="275">
        <v>0</v>
      </c>
      <c r="K72" s="278">
        <v>7770</v>
      </c>
      <c r="L72" s="275">
        <v>0</v>
      </c>
      <c r="M72" s="275">
        <v>0</v>
      </c>
      <c r="N72" s="275">
        <v>0</v>
      </c>
      <c r="O72" s="275">
        <v>1</v>
      </c>
    </row>
    <row r="73" spans="1:15" ht="27.95" customHeight="1">
      <c r="A73" s="162" t="s">
        <v>92</v>
      </c>
      <c r="B73" s="276">
        <v>3170</v>
      </c>
      <c r="C73" s="276">
        <v>0</v>
      </c>
      <c r="D73" s="276">
        <v>1</v>
      </c>
      <c r="E73" s="276">
        <v>436</v>
      </c>
      <c r="F73" s="276">
        <v>0</v>
      </c>
      <c r="G73" s="276">
        <v>0</v>
      </c>
      <c r="H73" s="276">
        <v>12</v>
      </c>
      <c r="I73" s="276">
        <v>222</v>
      </c>
      <c r="J73" s="276">
        <v>0</v>
      </c>
      <c r="K73" s="276">
        <v>27</v>
      </c>
      <c r="L73" s="276">
        <v>68</v>
      </c>
      <c r="M73" s="276">
        <v>615</v>
      </c>
      <c r="N73" s="276">
        <v>1506</v>
      </c>
      <c r="O73" s="276">
        <v>283</v>
      </c>
    </row>
    <row r="74" spans="1:15" ht="27.95" customHeight="1">
      <c r="A74" s="165" t="s">
        <v>457</v>
      </c>
      <c r="B74" s="278">
        <v>510</v>
      </c>
      <c r="C74" s="278">
        <v>0</v>
      </c>
      <c r="D74" s="278">
        <v>0</v>
      </c>
      <c r="E74" s="278">
        <v>5</v>
      </c>
      <c r="F74" s="275">
        <v>497</v>
      </c>
      <c r="G74" s="278">
        <v>0</v>
      </c>
      <c r="H74" s="275">
        <v>2</v>
      </c>
      <c r="I74" s="278">
        <v>0</v>
      </c>
      <c r="J74" s="275">
        <v>6</v>
      </c>
      <c r="K74" s="278">
        <v>0</v>
      </c>
      <c r="L74" s="275">
        <v>0</v>
      </c>
      <c r="M74" s="275">
        <v>0</v>
      </c>
      <c r="N74" s="275">
        <v>0</v>
      </c>
      <c r="O74" s="275">
        <v>0</v>
      </c>
    </row>
    <row r="75" spans="1:15" ht="27.95" customHeight="1">
      <c r="A75" s="162" t="s">
        <v>458</v>
      </c>
      <c r="B75" s="276">
        <v>477</v>
      </c>
      <c r="C75" s="276">
        <v>0</v>
      </c>
      <c r="D75" s="276">
        <v>3</v>
      </c>
      <c r="E75" s="276">
        <v>90</v>
      </c>
      <c r="F75" s="276">
        <v>0</v>
      </c>
      <c r="G75" s="276">
        <v>0</v>
      </c>
      <c r="H75" s="276">
        <v>14</v>
      </c>
      <c r="I75" s="276">
        <v>4</v>
      </c>
      <c r="J75" s="276">
        <v>0</v>
      </c>
      <c r="K75" s="276">
        <v>8</v>
      </c>
      <c r="L75" s="276">
        <v>12</v>
      </c>
      <c r="M75" s="276">
        <v>118</v>
      </c>
      <c r="N75" s="276">
        <v>228</v>
      </c>
      <c r="O75" s="276">
        <v>0</v>
      </c>
    </row>
    <row r="76" spans="1:15" ht="27.95" customHeight="1">
      <c r="A76" s="165" t="s">
        <v>93</v>
      </c>
      <c r="B76" s="278">
        <v>97959</v>
      </c>
      <c r="C76" s="278">
        <v>18925</v>
      </c>
      <c r="D76" s="278">
        <v>3</v>
      </c>
      <c r="E76" s="278">
        <v>10449</v>
      </c>
      <c r="F76" s="275">
        <v>66485</v>
      </c>
      <c r="G76" s="278">
        <v>4</v>
      </c>
      <c r="H76" s="275">
        <v>303</v>
      </c>
      <c r="I76" s="278">
        <v>718</v>
      </c>
      <c r="J76" s="275">
        <v>1036</v>
      </c>
      <c r="K76" s="278">
        <v>0</v>
      </c>
      <c r="L76" s="275">
        <v>1</v>
      </c>
      <c r="M76" s="275">
        <v>7</v>
      </c>
      <c r="N76" s="275">
        <v>1</v>
      </c>
      <c r="O76" s="275">
        <v>27</v>
      </c>
    </row>
    <row r="77" spans="1:15" ht="27.95" customHeight="1">
      <c r="A77" s="162" t="s">
        <v>94</v>
      </c>
      <c r="B77" s="276">
        <v>10242</v>
      </c>
      <c r="C77" s="276">
        <v>3613</v>
      </c>
      <c r="D77" s="276">
        <v>1426</v>
      </c>
      <c r="E77" s="276">
        <v>1640</v>
      </c>
      <c r="F77" s="276">
        <v>8</v>
      </c>
      <c r="G77" s="276">
        <v>205</v>
      </c>
      <c r="H77" s="276">
        <v>217</v>
      </c>
      <c r="I77" s="276">
        <v>229</v>
      </c>
      <c r="J77" s="276">
        <v>368</v>
      </c>
      <c r="K77" s="276">
        <v>30</v>
      </c>
      <c r="L77" s="276">
        <v>199</v>
      </c>
      <c r="M77" s="276">
        <v>589</v>
      </c>
      <c r="N77" s="276">
        <v>1513</v>
      </c>
      <c r="O77" s="276">
        <v>205</v>
      </c>
    </row>
    <row r="78" spans="1:15" ht="27.95" customHeight="1">
      <c r="A78" s="165" t="s">
        <v>95</v>
      </c>
      <c r="B78" s="278">
        <v>1187</v>
      </c>
      <c r="C78" s="278">
        <v>0</v>
      </c>
      <c r="D78" s="278">
        <v>0</v>
      </c>
      <c r="E78" s="278">
        <v>0</v>
      </c>
      <c r="F78" s="275">
        <v>0</v>
      </c>
      <c r="G78" s="278">
        <v>0</v>
      </c>
      <c r="H78" s="275">
        <v>0</v>
      </c>
      <c r="I78" s="278">
        <v>0</v>
      </c>
      <c r="J78" s="275">
        <v>0</v>
      </c>
      <c r="K78" s="278">
        <v>1187</v>
      </c>
      <c r="L78" s="275">
        <v>0</v>
      </c>
      <c r="M78" s="275">
        <v>0</v>
      </c>
      <c r="N78" s="275">
        <v>0</v>
      </c>
      <c r="O78" s="275">
        <v>0</v>
      </c>
    </row>
    <row r="79" spans="1:15" ht="27.95" customHeight="1">
      <c r="A79" s="162" t="s">
        <v>96</v>
      </c>
      <c r="B79" s="276">
        <v>33770</v>
      </c>
      <c r="C79" s="276">
        <v>5609</v>
      </c>
      <c r="D79" s="276">
        <v>206</v>
      </c>
      <c r="E79" s="276">
        <v>5258</v>
      </c>
      <c r="F79" s="276">
        <v>6666</v>
      </c>
      <c r="G79" s="276">
        <v>164</v>
      </c>
      <c r="H79" s="276">
        <v>2348</v>
      </c>
      <c r="I79" s="276">
        <v>690</v>
      </c>
      <c r="J79" s="276">
        <v>11768</v>
      </c>
      <c r="K79" s="276">
        <v>3</v>
      </c>
      <c r="L79" s="276">
        <v>57</v>
      </c>
      <c r="M79" s="276">
        <v>604</v>
      </c>
      <c r="N79" s="276">
        <v>152</v>
      </c>
      <c r="O79" s="276">
        <v>245</v>
      </c>
    </row>
    <row r="80" spans="1:15" ht="27.95" customHeight="1">
      <c r="A80" s="165" t="s">
        <v>459</v>
      </c>
      <c r="B80" s="278">
        <v>90</v>
      </c>
      <c r="C80" s="278">
        <v>0</v>
      </c>
      <c r="D80" s="278">
        <v>0</v>
      </c>
      <c r="E80" s="278">
        <v>0</v>
      </c>
      <c r="F80" s="275">
        <v>0</v>
      </c>
      <c r="G80" s="278">
        <v>0</v>
      </c>
      <c r="H80" s="275">
        <v>0</v>
      </c>
      <c r="I80" s="278">
        <v>0</v>
      </c>
      <c r="J80" s="275">
        <v>0</v>
      </c>
      <c r="K80" s="278">
        <v>90</v>
      </c>
      <c r="L80" s="275">
        <v>0</v>
      </c>
      <c r="M80" s="275">
        <v>0</v>
      </c>
      <c r="N80" s="275">
        <v>0</v>
      </c>
      <c r="O80" s="275">
        <v>0</v>
      </c>
    </row>
    <row r="81" spans="1:15" ht="27.95" customHeight="1">
      <c r="A81" s="162" t="s">
        <v>97</v>
      </c>
      <c r="B81" s="276">
        <v>26688</v>
      </c>
      <c r="C81" s="276">
        <v>1</v>
      </c>
      <c r="D81" s="276">
        <v>0</v>
      </c>
      <c r="E81" s="276">
        <v>0</v>
      </c>
      <c r="F81" s="276">
        <v>0</v>
      </c>
      <c r="G81" s="276">
        <v>0</v>
      </c>
      <c r="H81" s="276">
        <v>0</v>
      </c>
      <c r="I81" s="276">
        <v>0</v>
      </c>
      <c r="J81" s="276">
        <v>0</v>
      </c>
      <c r="K81" s="276">
        <v>26687</v>
      </c>
      <c r="L81" s="276">
        <v>0</v>
      </c>
      <c r="M81" s="276">
        <v>0</v>
      </c>
      <c r="N81" s="276">
        <v>0</v>
      </c>
      <c r="O81" s="276">
        <v>0</v>
      </c>
    </row>
    <row r="82" spans="1:15" ht="27.95" customHeight="1">
      <c r="A82" s="165" t="s">
        <v>98</v>
      </c>
      <c r="B82" s="278">
        <v>1245</v>
      </c>
      <c r="C82" s="278">
        <v>0</v>
      </c>
      <c r="D82" s="278">
        <v>0</v>
      </c>
      <c r="E82" s="278">
        <v>0</v>
      </c>
      <c r="F82" s="275">
        <v>0</v>
      </c>
      <c r="G82" s="278">
        <v>0</v>
      </c>
      <c r="H82" s="275">
        <v>0</v>
      </c>
      <c r="I82" s="278">
        <v>0</v>
      </c>
      <c r="J82" s="275">
        <v>0</v>
      </c>
      <c r="K82" s="278">
        <v>1245</v>
      </c>
      <c r="L82" s="275">
        <v>0</v>
      </c>
      <c r="M82" s="275">
        <v>0</v>
      </c>
      <c r="N82" s="275">
        <v>0</v>
      </c>
      <c r="O82" s="275">
        <v>0</v>
      </c>
    </row>
    <row r="83" spans="1:15" ht="27.95" customHeight="1">
      <c r="A83" s="162" t="s">
        <v>99</v>
      </c>
      <c r="B83" s="276">
        <v>82035</v>
      </c>
      <c r="C83" s="276">
        <v>32898</v>
      </c>
      <c r="D83" s="276">
        <v>59</v>
      </c>
      <c r="E83" s="276">
        <v>8717</v>
      </c>
      <c r="F83" s="277">
        <v>25881</v>
      </c>
      <c r="G83" s="276">
        <v>27</v>
      </c>
      <c r="H83" s="277">
        <v>293</v>
      </c>
      <c r="I83" s="276">
        <v>1181</v>
      </c>
      <c r="J83" s="277">
        <v>11496</v>
      </c>
      <c r="K83" s="276">
        <v>10</v>
      </c>
      <c r="L83" s="277">
        <v>103</v>
      </c>
      <c r="M83" s="276">
        <v>181</v>
      </c>
      <c r="N83" s="276">
        <v>1022</v>
      </c>
      <c r="O83" s="277">
        <v>167</v>
      </c>
    </row>
    <row r="84" spans="1:15" ht="27.95" customHeight="1">
      <c r="A84" s="160" t="s">
        <v>460</v>
      </c>
      <c r="B84" s="275">
        <v>141</v>
      </c>
      <c r="C84" s="275">
        <v>90</v>
      </c>
      <c r="D84" s="275">
        <v>0</v>
      </c>
      <c r="E84" s="275">
        <v>6</v>
      </c>
      <c r="F84" s="275">
        <v>11</v>
      </c>
      <c r="G84" s="275">
        <v>0</v>
      </c>
      <c r="H84" s="275">
        <v>0</v>
      </c>
      <c r="I84" s="275">
        <v>32</v>
      </c>
      <c r="J84" s="275">
        <v>2</v>
      </c>
      <c r="K84" s="275">
        <v>0</v>
      </c>
      <c r="L84" s="275">
        <v>0</v>
      </c>
      <c r="M84" s="275">
        <v>0</v>
      </c>
      <c r="N84" s="275">
        <v>0</v>
      </c>
      <c r="O84" s="275">
        <v>0</v>
      </c>
    </row>
    <row r="85" spans="1:15" ht="27.95" customHeight="1">
      <c r="A85" s="162" t="s">
        <v>461</v>
      </c>
      <c r="B85" s="276">
        <v>5919</v>
      </c>
      <c r="C85" s="276">
        <v>0</v>
      </c>
      <c r="D85" s="276">
        <v>0</v>
      </c>
      <c r="E85" s="276">
        <v>0</v>
      </c>
      <c r="F85" s="277">
        <v>0</v>
      </c>
      <c r="G85" s="276">
        <v>0</v>
      </c>
      <c r="H85" s="277">
        <v>0</v>
      </c>
      <c r="I85" s="276">
        <v>0</v>
      </c>
      <c r="J85" s="277">
        <v>0</v>
      </c>
      <c r="K85" s="276">
        <v>5919</v>
      </c>
      <c r="L85" s="277">
        <v>0</v>
      </c>
      <c r="M85" s="276">
        <v>0</v>
      </c>
      <c r="N85" s="276">
        <v>0</v>
      </c>
      <c r="O85" s="277">
        <v>0</v>
      </c>
    </row>
    <row r="86" spans="1:15" ht="27.95" customHeight="1">
      <c r="A86" s="162" t="s">
        <v>101</v>
      </c>
      <c r="B86" s="276">
        <v>5398</v>
      </c>
      <c r="C86" s="276">
        <v>0</v>
      </c>
      <c r="D86" s="276">
        <v>0</v>
      </c>
      <c r="E86" s="276">
        <v>2</v>
      </c>
      <c r="F86" s="277">
        <v>0</v>
      </c>
      <c r="G86" s="276">
        <v>0</v>
      </c>
      <c r="H86" s="277">
        <v>0</v>
      </c>
      <c r="I86" s="276">
        <v>0</v>
      </c>
      <c r="J86" s="277">
        <v>0</v>
      </c>
      <c r="K86" s="276">
        <v>5371</v>
      </c>
      <c r="L86" s="277">
        <v>0</v>
      </c>
      <c r="M86" s="276">
        <v>5</v>
      </c>
      <c r="N86" s="276">
        <v>11</v>
      </c>
      <c r="O86" s="277">
        <v>9</v>
      </c>
    </row>
    <row r="87" spans="1:15" ht="27.95" customHeight="1">
      <c r="A87" s="160" t="s">
        <v>462</v>
      </c>
      <c r="B87" s="275">
        <v>174</v>
      </c>
      <c r="C87" s="275">
        <v>0</v>
      </c>
      <c r="D87" s="275">
        <v>0</v>
      </c>
      <c r="E87" s="275">
        <v>23</v>
      </c>
      <c r="F87" s="275">
        <v>0</v>
      </c>
      <c r="G87" s="275">
        <v>0</v>
      </c>
      <c r="H87" s="275">
        <v>6</v>
      </c>
      <c r="I87" s="275">
        <v>17</v>
      </c>
      <c r="J87" s="275">
        <v>0</v>
      </c>
      <c r="K87" s="275">
        <v>1</v>
      </c>
      <c r="L87" s="275">
        <v>6</v>
      </c>
      <c r="M87" s="275">
        <v>95</v>
      </c>
      <c r="N87" s="275">
        <v>11</v>
      </c>
      <c r="O87" s="275">
        <v>15</v>
      </c>
    </row>
    <row r="88" spans="1:15" ht="27.95" customHeight="1">
      <c r="A88" s="162" t="s">
        <v>102</v>
      </c>
      <c r="B88" s="276">
        <v>8307</v>
      </c>
      <c r="C88" s="276">
        <v>8147</v>
      </c>
      <c r="D88" s="276">
        <v>0</v>
      </c>
      <c r="E88" s="276">
        <v>4</v>
      </c>
      <c r="F88" s="277">
        <v>83</v>
      </c>
      <c r="G88" s="276">
        <v>0</v>
      </c>
      <c r="H88" s="277">
        <v>5</v>
      </c>
      <c r="I88" s="276">
        <v>61</v>
      </c>
      <c r="J88" s="277">
        <v>4</v>
      </c>
      <c r="K88" s="276">
        <v>1</v>
      </c>
      <c r="L88" s="277">
        <v>0</v>
      </c>
      <c r="M88" s="276">
        <v>0</v>
      </c>
      <c r="N88" s="276">
        <v>0</v>
      </c>
      <c r="O88" s="277">
        <v>2</v>
      </c>
    </row>
    <row r="89" spans="1:15" ht="27.95" customHeight="1">
      <c r="A89" s="165" t="s">
        <v>103</v>
      </c>
      <c r="B89" s="278">
        <v>4002</v>
      </c>
      <c r="C89" s="278">
        <v>0</v>
      </c>
      <c r="D89" s="278">
        <v>0</v>
      </c>
      <c r="E89" s="278">
        <v>0</v>
      </c>
      <c r="F89" s="275">
        <v>0</v>
      </c>
      <c r="G89" s="278">
        <v>0</v>
      </c>
      <c r="H89" s="275">
        <v>0</v>
      </c>
      <c r="I89" s="278">
        <v>0</v>
      </c>
      <c r="J89" s="275">
        <v>0</v>
      </c>
      <c r="K89" s="278">
        <v>4002</v>
      </c>
      <c r="L89" s="275">
        <v>0</v>
      </c>
      <c r="M89" s="278">
        <v>0</v>
      </c>
      <c r="N89" s="278">
        <v>0</v>
      </c>
      <c r="O89" s="275">
        <v>0</v>
      </c>
    </row>
    <row r="90" spans="1:15" ht="27.95" customHeight="1">
      <c r="A90" s="162" t="s">
        <v>104</v>
      </c>
      <c r="B90" s="276">
        <v>13836</v>
      </c>
      <c r="C90" s="276">
        <v>126</v>
      </c>
      <c r="D90" s="276">
        <v>6</v>
      </c>
      <c r="E90" s="276">
        <v>682</v>
      </c>
      <c r="F90" s="277">
        <v>36</v>
      </c>
      <c r="G90" s="276">
        <v>0</v>
      </c>
      <c r="H90" s="277">
        <v>416</v>
      </c>
      <c r="I90" s="276">
        <v>2</v>
      </c>
      <c r="J90" s="277">
        <v>147</v>
      </c>
      <c r="K90" s="276">
        <v>12234</v>
      </c>
      <c r="L90" s="277">
        <v>7</v>
      </c>
      <c r="M90" s="276">
        <v>140</v>
      </c>
      <c r="N90" s="276">
        <v>6</v>
      </c>
      <c r="O90" s="277">
        <v>34</v>
      </c>
    </row>
    <row r="91" spans="1:15" ht="27.95" customHeight="1">
      <c r="A91" s="160" t="s">
        <v>463</v>
      </c>
      <c r="B91" s="275">
        <v>1</v>
      </c>
      <c r="C91" s="275">
        <v>0</v>
      </c>
      <c r="D91" s="275">
        <v>0</v>
      </c>
      <c r="E91" s="275">
        <v>0</v>
      </c>
      <c r="F91" s="275">
        <v>0</v>
      </c>
      <c r="G91" s="275">
        <v>0</v>
      </c>
      <c r="H91" s="275">
        <v>0</v>
      </c>
      <c r="I91" s="275">
        <v>0</v>
      </c>
      <c r="J91" s="275">
        <v>1</v>
      </c>
      <c r="K91" s="275">
        <v>0</v>
      </c>
      <c r="L91" s="275">
        <v>0</v>
      </c>
      <c r="M91" s="275">
        <v>0</v>
      </c>
      <c r="N91" s="275">
        <v>0</v>
      </c>
      <c r="O91" s="275">
        <v>0</v>
      </c>
    </row>
    <row r="92" spans="1:15" ht="27.95" customHeight="1">
      <c r="A92" s="162" t="s">
        <v>105</v>
      </c>
      <c r="B92" s="276">
        <v>13539</v>
      </c>
      <c r="C92" s="276">
        <v>0</v>
      </c>
      <c r="D92" s="276">
        <v>0</v>
      </c>
      <c r="E92" s="276">
        <v>0</v>
      </c>
      <c r="F92" s="277">
        <v>0</v>
      </c>
      <c r="G92" s="276">
        <v>0</v>
      </c>
      <c r="H92" s="277">
        <v>0</v>
      </c>
      <c r="I92" s="276">
        <v>0</v>
      </c>
      <c r="J92" s="277">
        <v>0</v>
      </c>
      <c r="K92" s="276">
        <v>13539</v>
      </c>
      <c r="L92" s="277">
        <v>0</v>
      </c>
      <c r="M92" s="276">
        <v>0</v>
      </c>
      <c r="N92" s="276">
        <v>0</v>
      </c>
      <c r="O92" s="277">
        <v>0</v>
      </c>
    </row>
    <row r="93" spans="1:15" ht="27.95" customHeight="1">
      <c r="A93" s="165" t="s">
        <v>106</v>
      </c>
      <c r="B93" s="278">
        <v>25758</v>
      </c>
      <c r="C93" s="278">
        <v>23250</v>
      </c>
      <c r="D93" s="278">
        <v>0</v>
      </c>
      <c r="E93" s="278">
        <v>7</v>
      </c>
      <c r="F93" s="275">
        <v>2</v>
      </c>
      <c r="G93" s="278">
        <v>0</v>
      </c>
      <c r="H93" s="275">
        <v>5</v>
      </c>
      <c r="I93" s="278">
        <v>31</v>
      </c>
      <c r="J93" s="275">
        <v>2380</v>
      </c>
      <c r="K93" s="278">
        <v>2</v>
      </c>
      <c r="L93" s="275">
        <v>8</v>
      </c>
      <c r="M93" s="278">
        <v>9</v>
      </c>
      <c r="N93" s="278">
        <v>60</v>
      </c>
      <c r="O93" s="275">
        <v>4</v>
      </c>
    </row>
    <row r="94" spans="1:15" ht="27.95" customHeight="1">
      <c r="A94" s="162" t="s">
        <v>464</v>
      </c>
      <c r="B94" s="276">
        <v>667</v>
      </c>
      <c r="C94" s="276">
        <v>13</v>
      </c>
      <c r="D94" s="276">
        <v>0</v>
      </c>
      <c r="E94" s="276">
        <v>3</v>
      </c>
      <c r="F94" s="277">
        <v>53</v>
      </c>
      <c r="G94" s="276">
        <v>2</v>
      </c>
      <c r="H94" s="277">
        <v>41</v>
      </c>
      <c r="I94" s="276">
        <v>554</v>
      </c>
      <c r="J94" s="277">
        <v>1</v>
      </c>
      <c r="K94" s="276">
        <v>0</v>
      </c>
      <c r="L94" s="277">
        <v>0</v>
      </c>
      <c r="M94" s="276">
        <v>0</v>
      </c>
      <c r="N94" s="276">
        <v>0</v>
      </c>
      <c r="O94" s="277">
        <v>0</v>
      </c>
    </row>
    <row r="95" spans="1:15" ht="27.95" customHeight="1">
      <c r="A95" s="160" t="s">
        <v>107</v>
      </c>
      <c r="B95" s="275">
        <v>2212</v>
      </c>
      <c r="C95" s="275">
        <v>0</v>
      </c>
      <c r="D95" s="275">
        <v>0</v>
      </c>
      <c r="E95" s="275">
        <v>0</v>
      </c>
      <c r="F95" s="275">
        <v>0</v>
      </c>
      <c r="G95" s="275">
        <v>0</v>
      </c>
      <c r="H95" s="275">
        <v>0</v>
      </c>
      <c r="I95" s="275">
        <v>0</v>
      </c>
      <c r="J95" s="275">
        <v>0</v>
      </c>
      <c r="K95" s="275">
        <v>2212</v>
      </c>
      <c r="L95" s="275">
        <v>0</v>
      </c>
      <c r="M95" s="275">
        <v>0</v>
      </c>
      <c r="N95" s="275">
        <v>0</v>
      </c>
      <c r="O95" s="275">
        <v>0</v>
      </c>
    </row>
    <row r="96" spans="1:15" ht="27.95" customHeight="1">
      <c r="A96" s="162" t="s">
        <v>465</v>
      </c>
      <c r="B96" s="276">
        <v>576</v>
      </c>
      <c r="C96" s="276">
        <v>0</v>
      </c>
      <c r="D96" s="276">
        <v>37</v>
      </c>
      <c r="E96" s="276">
        <v>214</v>
      </c>
      <c r="F96" s="277">
        <v>0</v>
      </c>
      <c r="G96" s="276">
        <v>0</v>
      </c>
      <c r="H96" s="277">
        <v>5</v>
      </c>
      <c r="I96" s="276">
        <v>5</v>
      </c>
      <c r="J96" s="277">
        <v>0</v>
      </c>
      <c r="K96" s="276">
        <v>7</v>
      </c>
      <c r="L96" s="277">
        <v>34</v>
      </c>
      <c r="M96" s="276">
        <v>145</v>
      </c>
      <c r="N96" s="276">
        <v>115</v>
      </c>
      <c r="O96" s="277">
        <v>14</v>
      </c>
    </row>
    <row r="97" spans="1:15" ht="27.95" customHeight="1">
      <c r="A97" s="165" t="s">
        <v>108</v>
      </c>
      <c r="B97" s="278">
        <v>33579</v>
      </c>
      <c r="C97" s="278">
        <v>1</v>
      </c>
      <c r="D97" s="278">
        <v>0</v>
      </c>
      <c r="E97" s="278">
        <v>0</v>
      </c>
      <c r="F97" s="275">
        <v>0</v>
      </c>
      <c r="G97" s="278">
        <v>0</v>
      </c>
      <c r="H97" s="275">
        <v>0</v>
      </c>
      <c r="I97" s="278">
        <v>0</v>
      </c>
      <c r="J97" s="275">
        <v>0</v>
      </c>
      <c r="K97" s="278">
        <v>33578</v>
      </c>
      <c r="L97" s="275">
        <v>0</v>
      </c>
      <c r="M97" s="278">
        <v>0</v>
      </c>
      <c r="N97" s="278">
        <v>0</v>
      </c>
      <c r="O97" s="275">
        <v>0</v>
      </c>
    </row>
    <row r="98" spans="1:15" ht="27.95" customHeight="1">
      <c r="A98" s="162" t="s">
        <v>109</v>
      </c>
      <c r="B98" s="276">
        <v>10599</v>
      </c>
      <c r="C98" s="276">
        <v>9960</v>
      </c>
      <c r="D98" s="276">
        <v>0</v>
      </c>
      <c r="E98" s="276">
        <v>0</v>
      </c>
      <c r="F98" s="277">
        <v>605</v>
      </c>
      <c r="G98" s="276">
        <v>0</v>
      </c>
      <c r="H98" s="277">
        <v>6</v>
      </c>
      <c r="I98" s="276">
        <v>3</v>
      </c>
      <c r="J98" s="277">
        <v>25</v>
      </c>
      <c r="K98" s="276">
        <v>0</v>
      </c>
      <c r="L98" s="277">
        <v>0</v>
      </c>
      <c r="M98" s="276">
        <v>0</v>
      </c>
      <c r="N98" s="276">
        <v>0</v>
      </c>
      <c r="O98" s="277">
        <v>0</v>
      </c>
    </row>
    <row r="99" spans="1:15" ht="27.95" customHeight="1">
      <c r="A99" s="160" t="s">
        <v>466</v>
      </c>
      <c r="B99" s="275">
        <v>1350</v>
      </c>
      <c r="C99" s="275">
        <v>0</v>
      </c>
      <c r="D99" s="275">
        <v>0</v>
      </c>
      <c r="E99" s="275">
        <v>0</v>
      </c>
      <c r="F99" s="275">
        <v>0</v>
      </c>
      <c r="G99" s="275">
        <v>0</v>
      </c>
      <c r="H99" s="275">
        <v>0</v>
      </c>
      <c r="I99" s="275">
        <v>0</v>
      </c>
      <c r="J99" s="275">
        <v>0</v>
      </c>
      <c r="K99" s="275">
        <v>1350</v>
      </c>
      <c r="L99" s="275">
        <v>0</v>
      </c>
      <c r="M99" s="275">
        <v>0</v>
      </c>
      <c r="N99" s="275">
        <v>0</v>
      </c>
      <c r="O99" s="275">
        <v>0</v>
      </c>
    </row>
    <row r="100" spans="1:15" ht="27.95" customHeight="1">
      <c r="A100" s="162" t="s">
        <v>467</v>
      </c>
      <c r="B100" s="276">
        <v>592</v>
      </c>
      <c r="C100" s="276">
        <v>564</v>
      </c>
      <c r="D100" s="276">
        <v>0</v>
      </c>
      <c r="E100" s="276">
        <v>1</v>
      </c>
      <c r="F100" s="277">
        <v>4</v>
      </c>
      <c r="G100" s="276">
        <v>0</v>
      </c>
      <c r="H100" s="277">
        <v>0</v>
      </c>
      <c r="I100" s="276">
        <v>9</v>
      </c>
      <c r="J100" s="277">
        <v>14</v>
      </c>
      <c r="K100" s="276">
        <v>0</v>
      </c>
      <c r="L100" s="277">
        <v>0</v>
      </c>
      <c r="M100" s="276">
        <v>0</v>
      </c>
      <c r="N100" s="276">
        <v>0</v>
      </c>
      <c r="O100" s="277">
        <v>0</v>
      </c>
    </row>
    <row r="101" spans="1:15" ht="27.95" customHeight="1">
      <c r="A101" s="165" t="s">
        <v>110</v>
      </c>
      <c r="B101" s="278">
        <v>13645</v>
      </c>
      <c r="C101" s="278">
        <v>0</v>
      </c>
      <c r="D101" s="278">
        <v>0</v>
      </c>
      <c r="E101" s="278">
        <v>0</v>
      </c>
      <c r="F101" s="275">
        <v>0</v>
      </c>
      <c r="G101" s="278">
        <v>0</v>
      </c>
      <c r="H101" s="275">
        <v>0</v>
      </c>
      <c r="I101" s="278">
        <v>0</v>
      </c>
      <c r="J101" s="275">
        <v>0</v>
      </c>
      <c r="K101" s="278">
        <v>13645</v>
      </c>
      <c r="L101" s="275">
        <v>0</v>
      </c>
      <c r="M101" s="278">
        <v>0</v>
      </c>
      <c r="N101" s="278">
        <v>0</v>
      </c>
      <c r="O101" s="275">
        <v>0</v>
      </c>
    </row>
    <row r="102" spans="1:15" ht="27.95" customHeight="1">
      <c r="A102" s="162" t="s">
        <v>111</v>
      </c>
      <c r="B102" s="276">
        <v>121137</v>
      </c>
      <c r="C102" s="276">
        <v>22875</v>
      </c>
      <c r="D102" s="276">
        <v>0</v>
      </c>
      <c r="E102" s="276">
        <v>3</v>
      </c>
      <c r="F102" s="277">
        <v>12</v>
      </c>
      <c r="G102" s="276">
        <v>1</v>
      </c>
      <c r="H102" s="277">
        <v>7</v>
      </c>
      <c r="I102" s="276">
        <v>478</v>
      </c>
      <c r="J102" s="277">
        <v>28192</v>
      </c>
      <c r="K102" s="276">
        <v>69539</v>
      </c>
      <c r="L102" s="277">
        <v>0</v>
      </c>
      <c r="M102" s="276">
        <v>0</v>
      </c>
      <c r="N102" s="276">
        <v>0</v>
      </c>
      <c r="O102" s="277">
        <v>30</v>
      </c>
    </row>
    <row r="103" spans="1:15" ht="27.95" customHeight="1">
      <c r="A103" s="160" t="s">
        <v>112</v>
      </c>
      <c r="B103" s="275">
        <v>5553</v>
      </c>
      <c r="C103" s="275">
        <v>0</v>
      </c>
      <c r="D103" s="275">
        <v>0</v>
      </c>
      <c r="E103" s="275">
        <v>0</v>
      </c>
      <c r="F103" s="275">
        <v>0</v>
      </c>
      <c r="G103" s="275">
        <v>0</v>
      </c>
      <c r="H103" s="275">
        <v>0</v>
      </c>
      <c r="I103" s="275">
        <v>0</v>
      </c>
      <c r="J103" s="275">
        <v>0</v>
      </c>
      <c r="K103" s="275">
        <v>5553</v>
      </c>
      <c r="L103" s="275">
        <v>0</v>
      </c>
      <c r="M103" s="275">
        <v>0</v>
      </c>
      <c r="N103" s="275">
        <v>0</v>
      </c>
      <c r="O103" s="275">
        <v>0</v>
      </c>
    </row>
    <row r="104" spans="1:15" ht="27.95" customHeight="1">
      <c r="A104" s="162" t="s">
        <v>113</v>
      </c>
      <c r="B104" s="276">
        <v>6470</v>
      </c>
      <c r="C104" s="276">
        <v>0</v>
      </c>
      <c r="D104" s="276">
        <v>0</v>
      </c>
      <c r="E104" s="276">
        <v>0</v>
      </c>
      <c r="F104" s="277">
        <v>0</v>
      </c>
      <c r="G104" s="276">
        <v>0</v>
      </c>
      <c r="H104" s="277">
        <v>0</v>
      </c>
      <c r="I104" s="276">
        <v>0</v>
      </c>
      <c r="J104" s="277">
        <v>0</v>
      </c>
      <c r="K104" s="276">
        <v>6470</v>
      </c>
      <c r="L104" s="277">
        <v>0</v>
      </c>
      <c r="M104" s="276">
        <v>0</v>
      </c>
      <c r="N104" s="276">
        <v>0</v>
      </c>
      <c r="O104" s="277">
        <v>0</v>
      </c>
    </row>
    <row r="105" spans="1:15" ht="27.95" customHeight="1">
      <c r="A105" s="160" t="s">
        <v>114</v>
      </c>
      <c r="B105" s="275">
        <v>119790</v>
      </c>
      <c r="C105" s="275">
        <v>26329</v>
      </c>
      <c r="D105" s="275">
        <v>25</v>
      </c>
      <c r="E105" s="275">
        <v>24901</v>
      </c>
      <c r="F105" s="275">
        <v>44271</v>
      </c>
      <c r="G105" s="275">
        <v>121</v>
      </c>
      <c r="H105" s="275">
        <v>622</v>
      </c>
      <c r="I105" s="275">
        <v>2010</v>
      </c>
      <c r="J105" s="275">
        <v>21216</v>
      </c>
      <c r="K105" s="275">
        <v>2</v>
      </c>
      <c r="L105" s="275">
        <v>22</v>
      </c>
      <c r="M105" s="275">
        <v>88</v>
      </c>
      <c r="N105" s="275">
        <v>25</v>
      </c>
      <c r="O105" s="275">
        <v>158</v>
      </c>
    </row>
    <row r="106" spans="1:15" ht="27.95" customHeight="1">
      <c r="A106" s="162" t="s">
        <v>115</v>
      </c>
      <c r="B106" s="276">
        <v>12231</v>
      </c>
      <c r="C106" s="276">
        <v>0</v>
      </c>
      <c r="D106" s="276">
        <v>0</v>
      </c>
      <c r="E106" s="276">
        <v>0</v>
      </c>
      <c r="F106" s="277">
        <v>0</v>
      </c>
      <c r="G106" s="276">
        <v>0</v>
      </c>
      <c r="H106" s="277">
        <v>0</v>
      </c>
      <c r="I106" s="276">
        <v>0</v>
      </c>
      <c r="J106" s="277">
        <v>0</v>
      </c>
      <c r="K106" s="276">
        <v>12231</v>
      </c>
      <c r="L106" s="277">
        <v>0</v>
      </c>
      <c r="M106" s="276">
        <v>0</v>
      </c>
      <c r="N106" s="276">
        <v>0</v>
      </c>
      <c r="O106" s="277">
        <v>0</v>
      </c>
    </row>
    <row r="107" spans="1:15" ht="27.95" customHeight="1">
      <c r="A107" s="160" t="s">
        <v>468</v>
      </c>
      <c r="B107" s="275">
        <v>1194</v>
      </c>
      <c r="C107" s="275">
        <v>0</v>
      </c>
      <c r="D107" s="275">
        <v>0</v>
      </c>
      <c r="E107" s="275">
        <v>0</v>
      </c>
      <c r="F107" s="275">
        <v>0</v>
      </c>
      <c r="G107" s="275">
        <v>0</v>
      </c>
      <c r="H107" s="275">
        <v>0</v>
      </c>
      <c r="I107" s="275">
        <v>0</v>
      </c>
      <c r="J107" s="275">
        <v>0</v>
      </c>
      <c r="K107" s="275">
        <v>1194</v>
      </c>
      <c r="L107" s="275">
        <v>0</v>
      </c>
      <c r="M107" s="275">
        <v>0</v>
      </c>
      <c r="N107" s="275">
        <v>0</v>
      </c>
      <c r="O107" s="275">
        <v>0</v>
      </c>
    </row>
    <row r="108" spans="1:15" ht="27.95" customHeight="1">
      <c r="A108" s="162" t="s">
        <v>116</v>
      </c>
      <c r="B108" s="276">
        <v>12786</v>
      </c>
      <c r="C108" s="276">
        <v>0</v>
      </c>
      <c r="D108" s="276">
        <v>0</v>
      </c>
      <c r="E108" s="276">
        <v>0</v>
      </c>
      <c r="F108" s="277">
        <v>0</v>
      </c>
      <c r="G108" s="276">
        <v>0</v>
      </c>
      <c r="H108" s="277">
        <v>0</v>
      </c>
      <c r="I108" s="276">
        <v>0</v>
      </c>
      <c r="J108" s="277">
        <v>0</v>
      </c>
      <c r="K108" s="276">
        <v>12786</v>
      </c>
      <c r="L108" s="277">
        <v>0</v>
      </c>
      <c r="M108" s="276">
        <v>0</v>
      </c>
      <c r="N108" s="276">
        <v>0</v>
      </c>
      <c r="O108" s="277">
        <v>0</v>
      </c>
    </row>
    <row r="109" spans="1:15" ht="27.95" customHeight="1">
      <c r="A109" s="160" t="s">
        <v>117</v>
      </c>
      <c r="B109" s="275">
        <v>3657</v>
      </c>
      <c r="C109" s="275">
        <v>0</v>
      </c>
      <c r="D109" s="275">
        <v>0</v>
      </c>
      <c r="E109" s="275">
        <v>0</v>
      </c>
      <c r="F109" s="275">
        <v>0</v>
      </c>
      <c r="G109" s="275">
        <v>0</v>
      </c>
      <c r="H109" s="275">
        <v>0</v>
      </c>
      <c r="I109" s="275">
        <v>0</v>
      </c>
      <c r="J109" s="275">
        <v>0</v>
      </c>
      <c r="K109" s="275">
        <v>3657</v>
      </c>
      <c r="L109" s="275">
        <v>0</v>
      </c>
      <c r="M109" s="275">
        <v>0</v>
      </c>
      <c r="N109" s="275">
        <v>0</v>
      </c>
      <c r="O109" s="275">
        <v>0</v>
      </c>
    </row>
    <row r="110" spans="1:15" ht="27.95" customHeight="1">
      <c r="A110" s="162" t="s">
        <v>469</v>
      </c>
      <c r="B110" s="276">
        <v>455</v>
      </c>
      <c r="C110" s="276">
        <v>0</v>
      </c>
      <c r="D110" s="276">
        <v>0</v>
      </c>
      <c r="E110" s="276">
        <v>0</v>
      </c>
      <c r="F110" s="277">
        <v>0</v>
      </c>
      <c r="G110" s="276">
        <v>0</v>
      </c>
      <c r="H110" s="277">
        <v>0</v>
      </c>
      <c r="I110" s="276">
        <v>0</v>
      </c>
      <c r="J110" s="277">
        <v>0</v>
      </c>
      <c r="K110" s="276">
        <v>455</v>
      </c>
      <c r="L110" s="277">
        <v>0</v>
      </c>
      <c r="M110" s="276">
        <v>0</v>
      </c>
      <c r="N110" s="276">
        <v>0</v>
      </c>
      <c r="O110" s="277">
        <v>0</v>
      </c>
    </row>
    <row r="111" spans="1:15" ht="27.95" customHeight="1">
      <c r="A111" s="160" t="s">
        <v>118</v>
      </c>
      <c r="B111" s="275">
        <v>37565</v>
      </c>
      <c r="C111" s="275">
        <v>31335</v>
      </c>
      <c r="D111" s="275">
        <v>1096</v>
      </c>
      <c r="E111" s="275">
        <v>117</v>
      </c>
      <c r="F111" s="275">
        <v>3220</v>
      </c>
      <c r="G111" s="275">
        <v>190</v>
      </c>
      <c r="H111" s="275">
        <v>61</v>
      </c>
      <c r="I111" s="275">
        <v>810</v>
      </c>
      <c r="J111" s="275">
        <v>427</v>
      </c>
      <c r="K111" s="275">
        <v>3</v>
      </c>
      <c r="L111" s="275">
        <v>37</v>
      </c>
      <c r="M111" s="275">
        <v>44</v>
      </c>
      <c r="N111" s="275">
        <v>168</v>
      </c>
      <c r="O111" s="275">
        <v>57</v>
      </c>
    </row>
    <row r="112" spans="1:15" ht="27.95" customHeight="1">
      <c r="A112" s="162" t="s">
        <v>119</v>
      </c>
      <c r="B112" s="276">
        <v>1673</v>
      </c>
      <c r="C112" s="276">
        <v>1192</v>
      </c>
      <c r="D112" s="276">
        <v>15</v>
      </c>
      <c r="E112" s="276">
        <v>76</v>
      </c>
      <c r="F112" s="277">
        <v>2</v>
      </c>
      <c r="G112" s="276">
        <v>0</v>
      </c>
      <c r="H112" s="277">
        <v>3</v>
      </c>
      <c r="I112" s="276">
        <v>21</v>
      </c>
      <c r="J112" s="277">
        <v>40</v>
      </c>
      <c r="K112" s="276">
        <v>4</v>
      </c>
      <c r="L112" s="277">
        <v>7</v>
      </c>
      <c r="M112" s="276">
        <v>116</v>
      </c>
      <c r="N112" s="276">
        <v>191</v>
      </c>
      <c r="O112" s="277">
        <v>6</v>
      </c>
    </row>
    <row r="113" spans="1:15" ht="27.95" customHeight="1">
      <c r="A113" s="160" t="s">
        <v>120</v>
      </c>
      <c r="B113" s="275">
        <v>16706</v>
      </c>
      <c r="C113" s="275">
        <v>0</v>
      </c>
      <c r="D113" s="275">
        <v>0</v>
      </c>
      <c r="E113" s="275">
        <v>0</v>
      </c>
      <c r="F113" s="275">
        <v>0</v>
      </c>
      <c r="G113" s="275">
        <v>0</v>
      </c>
      <c r="H113" s="275">
        <v>0</v>
      </c>
      <c r="I113" s="275">
        <v>0</v>
      </c>
      <c r="J113" s="275">
        <v>1</v>
      </c>
      <c r="K113" s="275">
        <v>16705</v>
      </c>
      <c r="L113" s="275">
        <v>0</v>
      </c>
      <c r="M113" s="275">
        <v>0</v>
      </c>
      <c r="N113" s="275">
        <v>0</v>
      </c>
      <c r="O113" s="275">
        <v>0</v>
      </c>
    </row>
    <row r="114" spans="1:15" ht="27.95" customHeight="1">
      <c r="A114" s="162" t="s">
        <v>470</v>
      </c>
      <c r="B114" s="276">
        <v>185</v>
      </c>
      <c r="C114" s="276">
        <v>179</v>
      </c>
      <c r="D114" s="276">
        <v>0</v>
      </c>
      <c r="E114" s="276">
        <v>1</v>
      </c>
      <c r="F114" s="277">
        <v>5</v>
      </c>
      <c r="G114" s="276">
        <v>0</v>
      </c>
      <c r="H114" s="277">
        <v>0</v>
      </c>
      <c r="I114" s="276">
        <v>0</v>
      </c>
      <c r="J114" s="277">
        <v>0</v>
      </c>
      <c r="K114" s="276">
        <v>0</v>
      </c>
      <c r="L114" s="277">
        <v>0</v>
      </c>
      <c r="M114" s="276">
        <v>0</v>
      </c>
      <c r="N114" s="276">
        <v>0</v>
      </c>
      <c r="O114" s="277">
        <v>0</v>
      </c>
    </row>
    <row r="115" spans="1:15" ht="27.95" customHeight="1">
      <c r="A115" s="165" t="s">
        <v>471</v>
      </c>
      <c r="B115" s="278">
        <v>1201</v>
      </c>
      <c r="C115" s="278">
        <v>58</v>
      </c>
      <c r="D115" s="278">
        <v>0</v>
      </c>
      <c r="E115" s="278">
        <v>0</v>
      </c>
      <c r="F115" s="278">
        <v>0</v>
      </c>
      <c r="G115" s="278">
        <v>0</v>
      </c>
      <c r="H115" s="278">
        <v>0</v>
      </c>
      <c r="I115" s="278">
        <v>0</v>
      </c>
      <c r="J115" s="278">
        <v>1142</v>
      </c>
      <c r="K115" s="278">
        <v>0</v>
      </c>
      <c r="L115" s="278">
        <v>0</v>
      </c>
      <c r="M115" s="278">
        <v>0</v>
      </c>
      <c r="N115" s="278">
        <v>0</v>
      </c>
      <c r="O115" s="278">
        <v>1</v>
      </c>
    </row>
    <row r="116" spans="1:15" ht="27.95" customHeight="1">
      <c r="A116" s="165" t="s">
        <v>100</v>
      </c>
      <c r="B116" s="278">
        <v>28948</v>
      </c>
      <c r="C116" s="278">
        <v>2664</v>
      </c>
      <c r="D116" s="278">
        <v>499</v>
      </c>
      <c r="E116" s="278">
        <v>1122</v>
      </c>
      <c r="F116" s="275">
        <v>1895</v>
      </c>
      <c r="G116" s="278">
        <v>114</v>
      </c>
      <c r="H116" s="275">
        <v>249</v>
      </c>
      <c r="I116" s="278">
        <v>1290</v>
      </c>
      <c r="J116" s="275">
        <v>1345</v>
      </c>
      <c r="K116" s="278">
        <v>18262</v>
      </c>
      <c r="L116" s="275">
        <v>102</v>
      </c>
      <c r="M116" s="278">
        <v>582</v>
      </c>
      <c r="N116" s="278">
        <v>670</v>
      </c>
      <c r="O116" s="275">
        <v>154</v>
      </c>
    </row>
    <row r="117" spans="1:15" ht="27.95" customHeight="1">
      <c r="A117" s="165"/>
      <c r="B117" s="165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65"/>
      <c r="N117" s="165"/>
      <c r="O117" s="165"/>
    </row>
    <row r="118" spans="1:15" ht="27.95" customHeight="1"/>
  </sheetData>
  <mergeCells count="4">
    <mergeCell ref="C4:O4"/>
    <mergeCell ref="A2:O3"/>
    <mergeCell ref="A4:A5"/>
    <mergeCell ref="B4:B5"/>
  </mergeCells>
  <conditionalFormatting sqref="A7:O116">
    <cfRule type="expression" priority="1" stopIfTrue="1">
      <formula>"'=residuo((fila();2)"</formula>
    </cfRule>
  </conditionalFormatting>
  <hyperlinks>
    <hyperlink ref="P7" location="INDICE!A1" display="INDICE&gt;&gt;"/>
    <hyperlink ref="L83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55" orientation="landscape" r:id="rId1"/>
  <headerFooter>
    <oddFooter xml:space="preserve">&amp;LINSTITUTO NACIONAL DE ESTADISTICA Y CENSOS (INEC), ESTADÍSTICAS DE &amp;"Arial,Normal"&amp;8TRANSPORTE 2013
FUENTE: Agencia Nacional de Tránsito
</oddFooter>
  </headerFooter>
  <rowBreaks count="4" manualBreakCount="4">
    <brk id="29" max="14" man="1"/>
    <brk id="53" max="14" man="1"/>
    <brk id="77" max="14" man="1"/>
    <brk id="101" max="14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tabColor rgb="FF92D050"/>
  </sheetPr>
  <dimension ref="A1:K16"/>
  <sheetViews>
    <sheetView showGridLines="0" view="pageBreakPreview" zoomScale="70" zoomScaleNormal="100" zoomScaleSheetLayoutView="70" zoomScalePageLayoutView="85" workbookViewId="0">
      <selection activeCell="A2" sqref="A2:H3"/>
    </sheetView>
  </sheetViews>
  <sheetFormatPr baseColWidth="10" defaultColWidth="9.77734375" defaultRowHeight="15.75"/>
  <cols>
    <col min="1" max="2" width="16.21875" style="1" customWidth="1"/>
    <col min="3" max="4" width="16.6640625" style="1" customWidth="1"/>
    <col min="5" max="6" width="16.88671875" style="1" customWidth="1"/>
    <col min="7" max="7" width="16.33203125" style="1" customWidth="1"/>
    <col min="8" max="8" width="16.21875" customWidth="1"/>
    <col min="9" max="10" width="11.21875" style="10" customWidth="1"/>
  </cols>
  <sheetData>
    <row r="1" spans="1:11" ht="92.25" customHeight="1">
      <c r="A1" s="8"/>
      <c r="B1" s="8"/>
      <c r="C1" s="8"/>
      <c r="D1" s="8"/>
      <c r="E1" s="8"/>
      <c r="F1" s="8"/>
      <c r="G1" s="8"/>
      <c r="H1" s="9"/>
      <c r="I1" s="105"/>
      <c r="J1" s="105"/>
    </row>
    <row r="2" spans="1:11" ht="32.1" customHeight="1">
      <c r="A2" s="495" t="s">
        <v>477</v>
      </c>
      <c r="B2" s="495"/>
      <c r="C2" s="495"/>
      <c r="D2" s="495"/>
      <c r="E2" s="495"/>
      <c r="F2" s="495"/>
      <c r="G2" s="495"/>
      <c r="H2" s="495"/>
      <c r="I2" s="106"/>
      <c r="J2" s="106"/>
    </row>
    <row r="3" spans="1:11" ht="32.1" customHeight="1" thickBot="1">
      <c r="A3" s="495"/>
      <c r="B3" s="495"/>
      <c r="C3" s="495"/>
      <c r="D3" s="495"/>
      <c r="E3" s="495"/>
      <c r="F3" s="495"/>
      <c r="G3" s="495"/>
      <c r="H3" s="495"/>
      <c r="I3" s="106"/>
      <c r="J3" s="106"/>
    </row>
    <row r="4" spans="1:11" s="1" customFormat="1" ht="32.1" customHeight="1" thickTop="1" thickBot="1">
      <c r="A4" s="492" t="s">
        <v>54</v>
      </c>
      <c r="B4" s="493" t="s">
        <v>130</v>
      </c>
      <c r="C4" s="493" t="s">
        <v>131</v>
      </c>
      <c r="D4" s="493" t="s">
        <v>136</v>
      </c>
      <c r="E4" s="493"/>
      <c r="F4" s="493"/>
      <c r="G4" s="493"/>
      <c r="H4" s="494"/>
      <c r="I4" s="97"/>
      <c r="J4" s="97"/>
    </row>
    <row r="5" spans="1:11" ht="32.1" customHeight="1" thickTop="1" thickBot="1">
      <c r="A5" s="492"/>
      <c r="B5" s="493"/>
      <c r="C5" s="493"/>
      <c r="D5" s="244" t="s">
        <v>123</v>
      </c>
      <c r="E5" s="244" t="s">
        <v>124</v>
      </c>
      <c r="F5" s="244" t="s">
        <v>125</v>
      </c>
      <c r="G5" s="244" t="s">
        <v>126</v>
      </c>
      <c r="H5" s="230" t="s">
        <v>475</v>
      </c>
      <c r="I5" s="107"/>
      <c r="J5" s="107"/>
    </row>
    <row r="6" spans="1:11" ht="27.95" customHeight="1" thickTop="1">
      <c r="A6" s="5"/>
      <c r="B6" s="331"/>
      <c r="C6" s="332"/>
      <c r="D6" s="332"/>
      <c r="E6" s="332"/>
      <c r="F6" s="333"/>
      <c r="G6" s="334"/>
      <c r="H6" s="335"/>
      <c r="I6" s="2"/>
      <c r="J6" s="2"/>
    </row>
    <row r="7" spans="1:11" s="7" customFormat="1" ht="27.95" customHeight="1">
      <c r="A7" s="158" t="s">
        <v>1</v>
      </c>
      <c r="B7" s="159">
        <v>5343572.0000003399</v>
      </c>
      <c r="C7" s="159">
        <v>1245358</v>
      </c>
      <c r="D7" s="159">
        <v>1219699</v>
      </c>
      <c r="E7" s="159">
        <v>16370</v>
      </c>
      <c r="F7" s="159">
        <v>1238</v>
      </c>
      <c r="G7" s="159">
        <v>3561</v>
      </c>
      <c r="H7" s="159">
        <v>4490</v>
      </c>
      <c r="I7" s="108"/>
      <c r="J7" s="108"/>
      <c r="K7" s="64" t="s">
        <v>354</v>
      </c>
    </row>
    <row r="8" spans="1:11" ht="27.95" customHeight="1">
      <c r="A8" s="201" t="s">
        <v>129</v>
      </c>
      <c r="B8" s="487">
        <v>2820618.0000000992</v>
      </c>
      <c r="C8" s="487">
        <v>563859</v>
      </c>
      <c r="D8" s="487">
        <v>563859</v>
      </c>
      <c r="E8" s="487">
        <v>0</v>
      </c>
      <c r="F8" s="487">
        <v>0</v>
      </c>
      <c r="G8" s="487">
        <v>0</v>
      </c>
      <c r="H8" s="487">
        <v>0</v>
      </c>
      <c r="I8" s="109"/>
      <c r="J8" s="109"/>
    </row>
    <row r="9" spans="1:11" ht="27.95" customHeight="1">
      <c r="A9" s="162" t="s">
        <v>32</v>
      </c>
      <c r="B9" s="204">
        <v>342883.00000000058</v>
      </c>
      <c r="C9" s="204">
        <v>8281</v>
      </c>
      <c r="D9" s="204">
        <v>5</v>
      </c>
      <c r="E9" s="204">
        <v>104</v>
      </c>
      <c r="F9" s="204">
        <v>725</v>
      </c>
      <c r="G9" s="204">
        <v>3148</v>
      </c>
      <c r="H9" s="204">
        <v>4299</v>
      </c>
      <c r="I9" s="109"/>
      <c r="J9" s="109"/>
    </row>
    <row r="10" spans="1:11" ht="27.95" customHeight="1">
      <c r="A10" s="201" t="s">
        <v>35</v>
      </c>
      <c r="B10" s="487">
        <v>42930.000000000022</v>
      </c>
      <c r="C10" s="487">
        <v>1511</v>
      </c>
      <c r="D10" s="487">
        <v>99</v>
      </c>
      <c r="E10" s="487">
        <v>295</v>
      </c>
      <c r="F10" s="487">
        <v>513</v>
      </c>
      <c r="G10" s="487">
        <v>413</v>
      </c>
      <c r="H10" s="487">
        <v>191</v>
      </c>
      <c r="I10" s="109"/>
      <c r="J10" s="109"/>
    </row>
    <row r="11" spans="1:11" ht="27.95" customHeight="1">
      <c r="A11" s="162" t="s">
        <v>36</v>
      </c>
      <c r="B11" s="204">
        <v>325037.99999999831</v>
      </c>
      <c r="C11" s="204">
        <v>33560</v>
      </c>
      <c r="D11" s="204">
        <v>17589</v>
      </c>
      <c r="E11" s="204">
        <v>15971</v>
      </c>
      <c r="F11" s="204">
        <v>0</v>
      </c>
      <c r="G11" s="204">
        <v>0</v>
      </c>
      <c r="H11" s="204">
        <v>0</v>
      </c>
      <c r="I11" s="109"/>
      <c r="J11" s="109"/>
    </row>
    <row r="12" spans="1:11" ht="27.95" customHeight="1">
      <c r="A12" s="201" t="s">
        <v>37</v>
      </c>
      <c r="B12" s="487">
        <v>1440718.0000000293</v>
      </c>
      <c r="C12" s="487">
        <v>275790</v>
      </c>
      <c r="D12" s="487">
        <v>275790</v>
      </c>
      <c r="E12" s="487">
        <v>0</v>
      </c>
      <c r="F12" s="487">
        <v>0</v>
      </c>
      <c r="G12" s="487">
        <v>0</v>
      </c>
      <c r="H12" s="487">
        <v>0</v>
      </c>
      <c r="I12" s="109"/>
      <c r="J12" s="109"/>
    </row>
    <row r="13" spans="1:11" ht="27.95" customHeight="1">
      <c r="A13" s="162" t="s">
        <v>38</v>
      </c>
      <c r="B13" s="204">
        <v>371385.0000000039</v>
      </c>
      <c r="C13" s="204">
        <v>362357</v>
      </c>
      <c r="D13" s="204">
        <v>362357</v>
      </c>
      <c r="E13" s="204">
        <v>0</v>
      </c>
      <c r="F13" s="204">
        <v>0</v>
      </c>
      <c r="G13" s="204">
        <v>0</v>
      </c>
      <c r="H13" s="204">
        <v>0</v>
      </c>
      <c r="I13" s="109"/>
      <c r="J13" s="109"/>
    </row>
    <row r="14" spans="1:11" ht="27.95" customHeight="1">
      <c r="A14" s="165"/>
      <c r="B14" s="373"/>
      <c r="C14" s="373"/>
      <c r="D14" s="373"/>
      <c r="E14" s="373"/>
      <c r="F14" s="373"/>
      <c r="G14" s="374"/>
      <c r="H14" s="373"/>
      <c r="I14" s="110"/>
      <c r="J14" s="110"/>
    </row>
    <row r="15" spans="1:11" ht="15">
      <c r="A15" s="63"/>
      <c r="B15" s="63"/>
      <c r="C15" s="63"/>
      <c r="D15" s="63"/>
      <c r="E15" s="63"/>
      <c r="F15" s="63"/>
      <c r="G15" s="63"/>
    </row>
    <row r="16" spans="1:11" ht="15">
      <c r="A16" s="63"/>
      <c r="B16" s="63"/>
      <c r="C16" s="63"/>
      <c r="D16" s="63"/>
      <c r="E16" s="63"/>
      <c r="F16" s="63"/>
      <c r="G16" s="63"/>
    </row>
  </sheetData>
  <mergeCells count="5">
    <mergeCell ref="A4:A5"/>
    <mergeCell ref="C4:C5"/>
    <mergeCell ref="D4:H4"/>
    <mergeCell ref="A2:H3"/>
    <mergeCell ref="B4:B5"/>
  </mergeCells>
  <hyperlinks>
    <hyperlink ref="K7" location="INDICE!A1" display="INDICE&gt;&gt;"/>
  </hyperlinks>
  <printOptions horizontalCentered="1"/>
  <pageMargins left="1.1811023622047245" right="0.59055118110236227" top="0.39370078740157483" bottom="0.55118110236220474" header="0.31496062992125984" footer="0.31496062992125984"/>
  <pageSetup paperSize="9" scale="75" orientation="landscape" r:id="rId1"/>
  <headerFooter>
    <oddFooter xml:space="preserve">&amp;L&amp;"Arial,Normal"&amp;8INSTITUTO NACIONAL DE ESTADISTICA Y CENSOS (INEC), ESTADÍSTICAS DE TRANSPORTE 2013
FUENTE: Agencia Nacional de Tránsito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Rangos con nombre</vt:lpstr>
      </vt:variant>
      <vt:variant>
        <vt:i4>109</vt:i4>
      </vt:variant>
    </vt:vector>
  </HeadingPairs>
  <TitlesOfParts>
    <vt:vector size="159" baseType="lpstr">
      <vt:lpstr>INDICE</vt:lpstr>
      <vt:lpstr>VM1</vt:lpstr>
      <vt:lpstr>VM2</vt:lpstr>
      <vt:lpstr>VM3</vt:lpstr>
      <vt:lpstr>VM4</vt:lpstr>
      <vt:lpstr>VM5</vt:lpstr>
      <vt:lpstr>VM6</vt:lpstr>
      <vt:lpstr>VM7</vt:lpstr>
      <vt:lpstr>VM8</vt:lpstr>
      <vt:lpstr>VM9</vt:lpstr>
      <vt:lpstr>VM10</vt:lpstr>
      <vt:lpstr>VM11</vt:lpstr>
      <vt:lpstr>VM12</vt:lpstr>
      <vt:lpstr>VM13</vt:lpstr>
      <vt:lpstr>AT14</vt:lpstr>
      <vt:lpstr>AT15</vt:lpstr>
      <vt:lpstr>AT16</vt:lpstr>
      <vt:lpstr>AT17</vt:lpstr>
      <vt:lpstr>AT18</vt:lpstr>
      <vt:lpstr>AT19</vt:lpstr>
      <vt:lpstr>FERR20</vt:lpstr>
      <vt:lpstr>FERR21</vt:lpstr>
      <vt:lpstr>FERR22</vt:lpstr>
      <vt:lpstr>FERR23</vt:lpstr>
      <vt:lpstr>FERR24</vt:lpstr>
      <vt:lpstr>FERR25</vt:lpstr>
      <vt:lpstr>FERR_26</vt:lpstr>
      <vt:lpstr>A27</vt:lpstr>
      <vt:lpstr>A28</vt:lpstr>
      <vt:lpstr>A29</vt:lpstr>
      <vt:lpstr>A30</vt:lpstr>
      <vt:lpstr>A31</vt:lpstr>
      <vt:lpstr>A32</vt:lpstr>
      <vt:lpstr>A33</vt:lpstr>
      <vt:lpstr>A34</vt:lpstr>
      <vt:lpstr>A35</vt:lpstr>
      <vt:lpstr>M 36</vt:lpstr>
      <vt:lpstr>M 37</vt:lpstr>
      <vt:lpstr>M 38</vt:lpstr>
      <vt:lpstr>M 39</vt:lpstr>
      <vt:lpstr>M 40</vt:lpstr>
      <vt:lpstr>M 41</vt:lpstr>
      <vt:lpstr>M 42</vt:lpstr>
      <vt:lpstr>M 43</vt:lpstr>
      <vt:lpstr>M 44</vt:lpstr>
      <vt:lpstr>M 45</vt:lpstr>
      <vt:lpstr>M 46</vt:lpstr>
      <vt:lpstr>M 47</vt:lpstr>
      <vt:lpstr>M 48</vt:lpstr>
      <vt:lpstr>M 49</vt:lpstr>
      <vt:lpstr>'A27'!Área_de_impresión</vt:lpstr>
      <vt:lpstr>'A28'!Área_de_impresión</vt:lpstr>
      <vt:lpstr>'A29'!Área_de_impresión</vt:lpstr>
      <vt:lpstr>'A30'!Área_de_impresión</vt:lpstr>
      <vt:lpstr>'A31'!Área_de_impresión</vt:lpstr>
      <vt:lpstr>'A32'!Área_de_impresión</vt:lpstr>
      <vt:lpstr>'A33'!Área_de_impresión</vt:lpstr>
      <vt:lpstr>'A34'!Área_de_impresión</vt:lpstr>
      <vt:lpstr>'A35'!Área_de_impresión</vt:lpstr>
      <vt:lpstr>'AT14'!Área_de_impresión</vt:lpstr>
      <vt:lpstr>'AT15'!Área_de_impresión</vt:lpstr>
      <vt:lpstr>'AT16'!Área_de_impresión</vt:lpstr>
      <vt:lpstr>'AT17'!Área_de_impresión</vt:lpstr>
      <vt:lpstr>'AT18'!Área_de_impresión</vt:lpstr>
      <vt:lpstr>'AT19'!Área_de_impresión</vt:lpstr>
      <vt:lpstr>FERR_26!Área_de_impresión</vt:lpstr>
      <vt:lpstr>FERR20!Área_de_impresión</vt:lpstr>
      <vt:lpstr>FERR21!Área_de_impresión</vt:lpstr>
      <vt:lpstr>FERR22!Área_de_impresión</vt:lpstr>
      <vt:lpstr>FERR23!Área_de_impresión</vt:lpstr>
      <vt:lpstr>FERR24!Área_de_impresión</vt:lpstr>
      <vt:lpstr>FERR25!Área_de_impresión</vt:lpstr>
      <vt:lpstr>'M 36'!Área_de_impresión</vt:lpstr>
      <vt:lpstr>'M 37'!Área_de_impresión</vt:lpstr>
      <vt:lpstr>'M 38'!Área_de_impresión</vt:lpstr>
      <vt:lpstr>'M 39'!Área_de_impresión</vt:lpstr>
      <vt:lpstr>'M 40'!Área_de_impresión</vt:lpstr>
      <vt:lpstr>'M 41'!Área_de_impresión</vt:lpstr>
      <vt:lpstr>'M 42'!Área_de_impresión</vt:lpstr>
      <vt:lpstr>'M 43'!Área_de_impresión</vt:lpstr>
      <vt:lpstr>'M 44'!Área_de_impresión</vt:lpstr>
      <vt:lpstr>'M 45'!Área_de_impresión</vt:lpstr>
      <vt:lpstr>'M 46'!Área_de_impresión</vt:lpstr>
      <vt:lpstr>'M 47'!Área_de_impresión</vt:lpstr>
      <vt:lpstr>'M 48'!Área_de_impresión</vt:lpstr>
      <vt:lpstr>'M 49'!Área_de_impresión</vt:lpstr>
      <vt:lpstr>'VM1'!Área_de_impresión</vt:lpstr>
      <vt:lpstr>'VM10'!Área_de_impresión</vt:lpstr>
      <vt:lpstr>'VM11'!Área_de_impresión</vt:lpstr>
      <vt:lpstr>'VM12'!Área_de_impresión</vt:lpstr>
      <vt:lpstr>'VM13'!Área_de_impresión</vt:lpstr>
      <vt:lpstr>'VM2'!Área_de_impresión</vt:lpstr>
      <vt:lpstr>'VM3'!Área_de_impresión</vt:lpstr>
      <vt:lpstr>'VM4'!Área_de_impresión</vt:lpstr>
      <vt:lpstr>'VM5'!Área_de_impresión</vt:lpstr>
      <vt:lpstr>'VM6'!Área_de_impresión</vt:lpstr>
      <vt:lpstr>'VM7'!Área_de_impresión</vt:lpstr>
      <vt:lpstr>'VM8'!Área_de_impresión</vt:lpstr>
      <vt:lpstr>'VM9'!Área_de_impresión</vt:lpstr>
      <vt:lpstr>'VM1'!Imprimir_área_IM</vt:lpstr>
      <vt:lpstr>'VM10'!Imprimir_área_IM</vt:lpstr>
      <vt:lpstr>'VM11'!Imprimir_área_IM</vt:lpstr>
      <vt:lpstr>'VM12'!Imprimir_área_IM</vt:lpstr>
      <vt:lpstr>'VM13'!Imprimir_área_IM</vt:lpstr>
      <vt:lpstr>'VM2'!Imprimir_área_IM</vt:lpstr>
      <vt:lpstr>'VM3'!Imprimir_área_IM</vt:lpstr>
      <vt:lpstr>'VM4'!Imprimir_área_IM</vt:lpstr>
      <vt:lpstr>'VM5'!Imprimir_área_IM</vt:lpstr>
      <vt:lpstr>'VM6'!Imprimir_área_IM</vt:lpstr>
      <vt:lpstr>'VM7'!Imprimir_área_IM</vt:lpstr>
      <vt:lpstr>'VM8'!Imprimir_área_IM</vt:lpstr>
      <vt:lpstr>'VM9'!Imprimir_área_IM</vt:lpstr>
      <vt:lpstr>'A27'!Títulos_a_imprimir</vt:lpstr>
      <vt:lpstr>'A28'!Títulos_a_imprimir</vt:lpstr>
      <vt:lpstr>'A29'!Títulos_a_imprimir</vt:lpstr>
      <vt:lpstr>'A30'!Títulos_a_imprimir</vt:lpstr>
      <vt:lpstr>'A31'!Títulos_a_imprimir</vt:lpstr>
      <vt:lpstr>'A32'!Títulos_a_imprimir</vt:lpstr>
      <vt:lpstr>'A33'!Títulos_a_imprimir</vt:lpstr>
      <vt:lpstr>'A34'!Títulos_a_imprimir</vt:lpstr>
      <vt:lpstr>'A35'!Títulos_a_imprimir</vt:lpstr>
      <vt:lpstr>'AT14'!Títulos_a_imprimir</vt:lpstr>
      <vt:lpstr>'AT15'!Títulos_a_imprimir</vt:lpstr>
      <vt:lpstr>'AT16'!Títulos_a_imprimir</vt:lpstr>
      <vt:lpstr>'AT17'!Títulos_a_imprimir</vt:lpstr>
      <vt:lpstr>'AT18'!Títulos_a_imprimir</vt:lpstr>
      <vt:lpstr>'AT19'!Títulos_a_imprimir</vt:lpstr>
      <vt:lpstr>FERR_26!Títulos_a_imprimir</vt:lpstr>
      <vt:lpstr>FERR20!Títulos_a_imprimir</vt:lpstr>
      <vt:lpstr>FERR21!Títulos_a_imprimir</vt:lpstr>
      <vt:lpstr>FERR22!Títulos_a_imprimir</vt:lpstr>
      <vt:lpstr>FERR23!Títulos_a_imprimir</vt:lpstr>
      <vt:lpstr>FERR24!Títulos_a_imprimir</vt:lpstr>
      <vt:lpstr>FERR25!Títulos_a_imprimir</vt:lpstr>
      <vt:lpstr>'M 36'!Títulos_a_imprimir</vt:lpstr>
      <vt:lpstr>'M 37'!Títulos_a_imprimir</vt:lpstr>
      <vt:lpstr>'M 38'!Títulos_a_imprimir</vt:lpstr>
      <vt:lpstr>'M 39'!Títulos_a_imprimir</vt:lpstr>
      <vt:lpstr>'M 42'!Títulos_a_imprimir</vt:lpstr>
      <vt:lpstr>'M 43'!Títulos_a_imprimir</vt:lpstr>
      <vt:lpstr>'M 44'!Títulos_a_imprimir</vt:lpstr>
      <vt:lpstr>'M 45'!Títulos_a_imprimir</vt:lpstr>
      <vt:lpstr>'M 46'!Títulos_a_imprimir</vt:lpstr>
      <vt:lpstr>'M 47'!Títulos_a_imprimir</vt:lpstr>
      <vt:lpstr>'M 48'!Títulos_a_imprimir</vt:lpstr>
      <vt:lpstr>'M 49'!Títulos_a_imprimir</vt:lpstr>
      <vt:lpstr>'VM1'!Títulos_a_imprimir</vt:lpstr>
      <vt:lpstr>'VM10'!Títulos_a_imprimir</vt:lpstr>
      <vt:lpstr>'VM11'!Títulos_a_imprimir</vt:lpstr>
      <vt:lpstr>'VM12'!Títulos_a_imprimir</vt:lpstr>
      <vt:lpstr>'VM13'!Títulos_a_imprimir</vt:lpstr>
      <vt:lpstr>'VM2'!Títulos_a_imprimir</vt:lpstr>
      <vt:lpstr>'VM3'!Títulos_a_imprimir</vt:lpstr>
      <vt:lpstr>'VM4'!Títulos_a_imprimir</vt:lpstr>
      <vt:lpstr>'VM5'!Títulos_a_imprimir</vt:lpstr>
      <vt:lpstr>'VM6'!Títulos_a_imprimir</vt:lpstr>
      <vt:lpstr>'VM7'!Títulos_a_imprimir</vt:lpstr>
      <vt:lpstr>'VM8'!Títulos_a_imprimir</vt:lpstr>
      <vt:lpstr>'VM9'!Títulos_a_imprimir</vt:lpstr>
    </vt:vector>
  </TitlesOfParts>
  <Company>INEC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 Y PRODUCCION</dc:creator>
  <cp:lastModifiedBy>INEC Jenny Borja</cp:lastModifiedBy>
  <cp:lastPrinted>2014-10-23T23:02:29Z</cp:lastPrinted>
  <dcterms:created xsi:type="dcterms:W3CDTF">2000-10-16T14:38:42Z</dcterms:created>
  <dcterms:modified xsi:type="dcterms:W3CDTF">2017-11-10T13:22:20Z</dcterms:modified>
</cp:coreProperties>
</file>