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redithoconnell/Desktop/"/>
    </mc:Choice>
  </mc:AlternateContent>
  <xr:revisionPtr revIDLastSave="0" documentId="8_{22FAA989-B666-2248-884B-01D18CC240A3}" xr6:coauthVersionLast="36" xr6:coauthVersionMax="36" xr10:uidLastSave="{00000000-0000-0000-0000-000000000000}"/>
  <bookViews>
    <workbookView xWindow="2260" yWindow="460" windowWidth="10000" windowHeight="5740" tabRatio="728" activeTab="2" xr2:uid="{00000000-000D-0000-FFFF-FFFF00000000}"/>
  </bookViews>
  <sheets>
    <sheet name="Wrong" sheetId="1" r:id="rId1"/>
    <sheet name="Right" sheetId="4" r:id="rId2"/>
    <sheet name="portfolio" sheetId="12" r:id="rId3"/>
    <sheet name="AND, OR, NOT" sheetId="11" r:id="rId4"/>
    <sheet name="SUMIF, SUMIFS" sheetId="6" r:id="rId5"/>
    <sheet name="SumIF, CountIF s" sheetId="5" r:id="rId6"/>
    <sheet name="Forecasting" sheetId="10" r:id="rId7"/>
  </sheets>
  <calcPr calcId="162913"/>
</workbook>
</file>

<file path=xl/calcChain.xml><?xml version="1.0" encoding="utf-8"?>
<calcChain xmlns="http://schemas.openxmlformats.org/spreadsheetml/2006/main">
  <c r="G7" i="12" l="1"/>
  <c r="E7" i="12"/>
  <c r="F7" i="12" s="1"/>
  <c r="F6" i="12"/>
  <c r="E6" i="12"/>
  <c r="G6" i="12" s="1"/>
  <c r="G5" i="12"/>
  <c r="G9" i="12" s="1"/>
  <c r="E5" i="12"/>
  <c r="E9" i="12" s="1"/>
  <c r="F5" i="12" l="1"/>
  <c r="F9" i="12" s="1"/>
  <c r="C7" i="10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B3" i="10"/>
  <c r="H5" i="5"/>
  <c r="H6" i="5"/>
  <c r="H7" i="5"/>
  <c r="H8" i="5"/>
  <c r="H4" i="5"/>
  <c r="G5" i="5"/>
  <c r="G6" i="5"/>
  <c r="G7" i="5"/>
  <c r="G8" i="5"/>
  <c r="G4" i="5"/>
  <c r="F5" i="11" l="1"/>
  <c r="H5" i="11" s="1"/>
  <c r="F6" i="11"/>
  <c r="H6" i="11" s="1"/>
  <c r="F7" i="11"/>
  <c r="H7" i="11" s="1"/>
  <c r="F8" i="11"/>
  <c r="H8" i="11" s="1"/>
  <c r="F4" i="11"/>
  <c r="H4" i="11" s="1"/>
  <c r="G2" i="6"/>
  <c r="F2" i="6"/>
  <c r="E2" i="6"/>
  <c r="D2" i="6"/>
  <c r="L3" i="11" l="1"/>
  <c r="L4" i="11"/>
  <c r="D20" i="5"/>
  <c r="C6" i="1" l="1"/>
  <c r="C7" i="1"/>
  <c r="C8" i="1"/>
  <c r="C5" i="1"/>
  <c r="C5" i="4"/>
  <c r="C6" i="4"/>
  <c r="C7" i="4"/>
  <c r="C8" i="4"/>
</calcChain>
</file>

<file path=xl/sharedStrings.xml><?xml version="1.0" encoding="utf-8"?>
<sst xmlns="http://schemas.openxmlformats.org/spreadsheetml/2006/main" count="102" uniqueCount="61">
  <si>
    <t>Hourly Rate</t>
  </si>
  <si>
    <t>Name</t>
  </si>
  <si>
    <t>Hours Worked</t>
  </si>
  <si>
    <t>Wages Due</t>
  </si>
  <si>
    <t>Michael</t>
  </si>
  <si>
    <t>Farid</t>
  </si>
  <si>
    <t>Ito</t>
  </si>
  <si>
    <t>David</t>
  </si>
  <si>
    <t>Transactions</t>
  </si>
  <si>
    <t>Terry</t>
  </si>
  <si>
    <t>Andy</t>
  </si>
  <si>
    <t>Douglas</t>
  </si>
  <si>
    <t>Fran</t>
  </si>
  <si>
    <t>Units</t>
  </si>
  <si>
    <t>Location</t>
  </si>
  <si>
    <t>Sales</t>
  </si>
  <si>
    <t>Atlantic Software Company</t>
  </si>
  <si>
    <t>TOTAL:</t>
  </si>
  <si>
    <t>Salesperson</t>
  </si>
  <si>
    <t>Total Sales</t>
  </si>
  <si>
    <t>Criteria_range1</t>
  </si>
  <si>
    <t>Criteria_range2</t>
  </si>
  <si>
    <t>SumIF</t>
  </si>
  <si>
    <t>SumIFS</t>
  </si>
  <si>
    <t>CountIF</t>
  </si>
  <si>
    <t>CountIFS</t>
  </si>
  <si>
    <t>yes</t>
  </si>
  <si>
    <t>no</t>
  </si>
  <si>
    <t>Sum_range</t>
  </si>
  <si>
    <t>Exam Scores</t>
  </si>
  <si>
    <t>Student</t>
  </si>
  <si>
    <t>Exam 1</t>
  </si>
  <si>
    <t>Exam 2</t>
  </si>
  <si>
    <t>Exam 3</t>
  </si>
  <si>
    <t>Exam 4</t>
  </si>
  <si>
    <t>Average</t>
  </si>
  <si>
    <t>Absences</t>
  </si>
  <si>
    <t>Pass/Fail</t>
  </si>
  <si>
    <t>Overall Average</t>
  </si>
  <si>
    <t>Carothers, Andy</t>
  </si>
  <si>
    <t>Standard Deviation</t>
  </si>
  <si>
    <t>Groncki, Douglas</t>
  </si>
  <si>
    <t>MacDonald, Scott</t>
  </si>
  <si>
    <t>Nusbaum, Tawana</t>
  </si>
  <si>
    <t>Rothenberg, Eric</t>
  </si>
  <si>
    <t>A student passes if his/her average is greater than 75 or has less than 5 absences</t>
  </si>
  <si>
    <t>Number of Sales</t>
  </si>
  <si>
    <t xml:space="preserve">Starting Balance: </t>
  </si>
  <si>
    <t>Annual Interest Rate</t>
  </si>
  <si>
    <t>Monthly Interest Rate</t>
  </si>
  <si>
    <t>Date</t>
  </si>
  <si>
    <t>Balance</t>
  </si>
  <si>
    <t>Market Price of Silver per OZ:</t>
  </si>
  <si>
    <t>Market Price of Gold per OZ:</t>
  </si>
  <si>
    <t>Metal</t>
  </si>
  <si>
    <t>Amt (oz)</t>
  </si>
  <si>
    <t>Basis (oz)</t>
  </si>
  <si>
    <t>Gain/Loss</t>
  </si>
  <si>
    <t>Gold</t>
  </si>
  <si>
    <t>Silver</t>
  </si>
  <si>
    <t>Total Portfolio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</si>
</sst>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"/>
    <numFmt numFmtId="166" formatCode="0.00000"/>
  </numFmts>
  <fonts count="16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8"/>
      <color theme="8" tint="-0.499984740745262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name val="Calibri"/>
      <family val="2"/>
      <scheme val="minor"/>
    </font>
    <font>
      <i/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</patternFill>
    </fill>
    <fill>
      <patternFill patternType="solid">
        <fgColor indexed="2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9">
    <xf numFmtId="0" fontId="0" fillId="0" borderId="0" xfId="0"/>
    <xf numFmtId="0" fontId="2" fillId="2" borderId="4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0" borderId="0" xfId="0" applyFont="1"/>
    <xf numFmtId="0" fontId="3" fillId="0" borderId="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5" xfId="0" applyFont="1" applyFill="1" applyBorder="1" applyAlignment="1"/>
    <xf numFmtId="0" fontId="4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2" fontId="2" fillId="0" borderId="0" xfId="0" applyNumberFormat="1" applyFont="1" applyFill="1" applyBorder="1" applyAlignment="1"/>
    <xf numFmtId="164" fontId="0" fillId="0" borderId="0" xfId="0" applyNumberFormat="1"/>
    <xf numFmtId="0" fontId="0" fillId="0" borderId="0" xfId="0" applyAlignment="1"/>
    <xf numFmtId="16" fontId="0" fillId="0" borderId="0" xfId="0" applyNumberFormat="1"/>
    <xf numFmtId="0" fontId="8" fillId="0" borderId="0" xfId="0" applyFont="1"/>
    <xf numFmtId="164" fontId="0" fillId="3" borderId="0" xfId="0" applyNumberFormat="1" applyFill="1"/>
    <xf numFmtId="2" fontId="0" fillId="0" borderId="0" xfId="0" applyNumberFormat="1"/>
    <xf numFmtId="0" fontId="6" fillId="0" borderId="4" xfId="0" applyFont="1" applyBorder="1"/>
    <xf numFmtId="0" fontId="6" fillId="0" borderId="5" xfId="0" applyFont="1" applyBorder="1"/>
    <xf numFmtId="0" fontId="6" fillId="0" borderId="2" xfId="0" applyFont="1" applyBorder="1"/>
    <xf numFmtId="0" fontId="0" fillId="0" borderId="2" xfId="0" applyBorder="1"/>
    <xf numFmtId="0" fontId="8" fillId="0" borderId="2" xfId="0" applyFont="1" applyBorder="1"/>
    <xf numFmtId="164" fontId="0" fillId="3" borderId="2" xfId="0" applyNumberFormat="1" applyFill="1" applyBorder="1"/>
    <xf numFmtId="164" fontId="0" fillId="4" borderId="2" xfId="0" applyNumberFormat="1" applyFill="1" applyBorder="1"/>
    <xf numFmtId="0" fontId="10" fillId="0" borderId="0" xfId="0" applyFont="1"/>
    <xf numFmtId="166" fontId="10" fillId="0" borderId="0" xfId="0" applyNumberFormat="1" applyFont="1"/>
    <xf numFmtId="0" fontId="11" fillId="0" borderId="0" xfId="0" applyFont="1"/>
    <xf numFmtId="14" fontId="11" fillId="0" borderId="0" xfId="0" applyNumberFormat="1" applyFont="1"/>
    <xf numFmtId="165" fontId="11" fillId="0" borderId="0" xfId="0" applyNumberFormat="1" applyFont="1"/>
    <xf numFmtId="0" fontId="13" fillId="5" borderId="8" xfId="0" applyFont="1" applyFill="1" applyBorder="1" applyAlignment="1">
      <alignment horizontal="left"/>
    </xf>
    <xf numFmtId="0" fontId="14" fillId="5" borderId="8" xfId="0" applyFont="1" applyFill="1" applyBorder="1" applyAlignment="1">
      <alignment horizontal="right"/>
    </xf>
    <xf numFmtId="0" fontId="13" fillId="5" borderId="8" xfId="0" applyFont="1" applyFill="1" applyBorder="1" applyAlignment="1">
      <alignment horizontal="right"/>
    </xf>
    <xf numFmtId="0" fontId="15" fillId="6" borderId="9" xfId="0" applyFont="1" applyFill="1" applyBorder="1" applyAlignment="1">
      <alignment horizontal="left"/>
    </xf>
    <xf numFmtId="43" fontId="2" fillId="0" borderId="10" xfId="1" applyFont="1" applyBorder="1"/>
    <xf numFmtId="0" fontId="15" fillId="6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/>
    <xf numFmtId="0" fontId="15" fillId="6" borderId="11" xfId="0" applyFont="1" applyFill="1" applyBorder="1" applyAlignment="1">
      <alignment horizontal="left"/>
    </xf>
    <xf numFmtId="43" fontId="2" fillId="0" borderId="12" xfId="1" applyFont="1" applyBorder="1"/>
    <xf numFmtId="0" fontId="15" fillId="6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1" fontId="2" fillId="0" borderId="1" xfId="0" applyNumberFormat="1" applyFont="1" applyFill="1" applyBorder="1" applyAlignment="1"/>
    <xf numFmtId="0" fontId="0" fillId="0" borderId="0" xfId="0" applyFill="1" applyBorder="1"/>
    <xf numFmtId="164" fontId="0" fillId="0" borderId="0" xfId="0" applyNumberFormat="1" applyFill="1" applyBorder="1"/>
    <xf numFmtId="0" fontId="0" fillId="7" borderId="0" xfId="0" applyNumberFormat="1" applyFill="1"/>
    <xf numFmtId="44" fontId="11" fillId="0" borderId="0" xfId="0" applyNumberFormat="1" applyFont="1"/>
    <xf numFmtId="10" fontId="11" fillId="0" borderId="0" xfId="0" applyNumberFormat="1" applyFont="1"/>
    <xf numFmtId="0" fontId="11" fillId="0" borderId="0" xfId="0" applyFont="1" applyAlignment="1">
      <alignment horizontal="center"/>
    </xf>
    <xf numFmtId="8" fontId="0" fillId="0" borderId="0" xfId="0" applyNumberFormat="1"/>
    <xf numFmtId="0" fontId="6" fillId="8" borderId="0" xfId="0" applyFont="1" applyFill="1"/>
    <xf numFmtId="0" fontId="6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F5" sqref="F5"/>
    </sheetView>
  </sheetViews>
  <sheetFormatPr baseColWidth="10" defaultColWidth="9" defaultRowHeight="15" x14ac:dyDescent="0.2"/>
  <cols>
    <col min="1" max="1" width="16.83203125" style="4" customWidth="1"/>
    <col min="2" max="2" width="9.6640625" style="4" customWidth="1"/>
    <col min="3" max="3" width="10" style="4" customWidth="1"/>
    <col min="4" max="16384" width="9" style="4"/>
  </cols>
  <sheetData>
    <row r="1" spans="1:3" ht="5.25" customHeight="1" x14ac:dyDescent="0.2">
      <c r="A1" s="1"/>
      <c r="B1" s="2"/>
      <c r="C1" s="3"/>
    </row>
    <row r="2" spans="1:3" x14ac:dyDescent="0.2">
      <c r="A2" s="5" t="s">
        <v>0</v>
      </c>
      <c r="B2" s="6">
        <v>22.25</v>
      </c>
      <c r="C2" s="7"/>
    </row>
    <row r="3" spans="1:3" ht="5.25" customHeight="1" x14ac:dyDescent="0.2">
      <c r="A3" s="8"/>
      <c r="B3" s="9"/>
      <c r="C3" s="10"/>
    </row>
    <row r="4" spans="1:3" ht="32" x14ac:dyDescent="0.2">
      <c r="A4" s="11" t="s">
        <v>1</v>
      </c>
      <c r="B4" s="11" t="s">
        <v>2</v>
      </c>
      <c r="C4" s="11" t="s">
        <v>3</v>
      </c>
    </row>
    <row r="5" spans="1:3" x14ac:dyDescent="0.2">
      <c r="A5" s="4" t="s">
        <v>4</v>
      </c>
      <c r="B5" s="12">
        <v>27</v>
      </c>
      <c r="C5" s="13">
        <f>B2*B5</f>
        <v>600.75</v>
      </c>
    </row>
    <row r="6" spans="1:3" x14ac:dyDescent="0.2">
      <c r="A6" s="4" t="s">
        <v>5</v>
      </c>
      <c r="B6" s="12">
        <v>32</v>
      </c>
      <c r="C6" s="13">
        <f t="shared" ref="C6:C8" si="0">B3*B6</f>
        <v>0</v>
      </c>
    </row>
    <row r="7" spans="1:3" x14ac:dyDescent="0.2">
      <c r="A7" s="4" t="s">
        <v>6</v>
      </c>
      <c r="B7" s="12">
        <v>40</v>
      </c>
      <c r="C7" s="13" t="e">
        <f t="shared" si="0"/>
        <v>#VALUE!</v>
      </c>
    </row>
    <row r="8" spans="1:3" x14ac:dyDescent="0.2">
      <c r="A8" s="4" t="s">
        <v>7</v>
      </c>
      <c r="B8" s="12">
        <v>29</v>
      </c>
      <c r="C8" s="13">
        <f t="shared" si="0"/>
        <v>783</v>
      </c>
    </row>
  </sheetData>
  <phoneticPr fontId="1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7" sqref="C7"/>
    </sheetView>
  </sheetViews>
  <sheetFormatPr baseColWidth="10" defaultColWidth="9" defaultRowHeight="15" x14ac:dyDescent="0.2"/>
  <cols>
    <col min="1" max="1" width="16.83203125" style="4" customWidth="1"/>
    <col min="2" max="2" width="9.6640625" style="4" customWidth="1"/>
    <col min="3" max="3" width="10" style="4" customWidth="1"/>
    <col min="4" max="16384" width="9" style="4"/>
  </cols>
  <sheetData>
    <row r="1" spans="1:3" ht="5.25" customHeight="1" x14ac:dyDescent="0.2">
      <c r="A1" s="1"/>
      <c r="B1" s="2"/>
      <c r="C1" s="3"/>
    </row>
    <row r="2" spans="1:3" x14ac:dyDescent="0.2">
      <c r="A2" s="5" t="s">
        <v>0</v>
      </c>
      <c r="B2" s="6">
        <v>22.25</v>
      </c>
      <c r="C2" s="7"/>
    </row>
    <row r="3" spans="1:3" ht="5.25" customHeight="1" x14ac:dyDescent="0.2">
      <c r="A3" s="8"/>
      <c r="B3" s="9"/>
      <c r="C3" s="10"/>
    </row>
    <row r="4" spans="1:3" ht="32" x14ac:dyDescent="0.2">
      <c r="A4" s="11" t="s">
        <v>1</v>
      </c>
      <c r="B4" s="11" t="s">
        <v>2</v>
      </c>
      <c r="C4" s="11" t="s">
        <v>3</v>
      </c>
    </row>
    <row r="5" spans="1:3" x14ac:dyDescent="0.2">
      <c r="A5" s="4" t="s">
        <v>4</v>
      </c>
      <c r="B5" s="12">
        <v>27</v>
      </c>
      <c r="C5" s="13">
        <f>$B$2*B5</f>
        <v>600.75</v>
      </c>
    </row>
    <row r="6" spans="1:3" x14ac:dyDescent="0.2">
      <c r="A6" s="4" t="s">
        <v>5</v>
      </c>
      <c r="B6" s="12">
        <v>32</v>
      </c>
      <c r="C6" s="13">
        <f>$B$2*B6</f>
        <v>712</v>
      </c>
    </row>
    <row r="7" spans="1:3" x14ac:dyDescent="0.2">
      <c r="A7" s="4" t="s">
        <v>6</v>
      </c>
      <c r="B7" s="12">
        <v>40</v>
      </c>
      <c r="C7" s="13">
        <f>$B$2*B7</f>
        <v>890</v>
      </c>
    </row>
    <row r="8" spans="1:3" x14ac:dyDescent="0.2">
      <c r="A8" s="4" t="s">
        <v>7</v>
      </c>
      <c r="B8" s="12">
        <v>29</v>
      </c>
      <c r="C8" s="13">
        <f>$B$2*B8</f>
        <v>645.25</v>
      </c>
    </row>
  </sheetData>
  <phoneticPr fontId="1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tabSelected="1" workbookViewId="0">
      <selection activeCell="B9" sqref="B9"/>
    </sheetView>
  </sheetViews>
  <sheetFormatPr baseColWidth="10" defaultColWidth="8.83203125" defaultRowHeight="13" x14ac:dyDescent="0.15"/>
  <cols>
    <col min="1" max="1" width="27.6640625" customWidth="1"/>
    <col min="2" max="2" width="15.83203125" customWidth="1"/>
    <col min="3" max="3" width="13.1640625" customWidth="1"/>
    <col min="4" max="4" width="11" customWidth="1"/>
    <col min="5" max="5" width="15" customWidth="1"/>
    <col min="6" max="6" width="14.1640625" customWidth="1"/>
    <col min="7" max="7" width="14.83203125" customWidth="1"/>
  </cols>
  <sheetData>
    <row r="1" spans="1:7" x14ac:dyDescent="0.15">
      <c r="A1" t="s">
        <v>52</v>
      </c>
      <c r="B1" s="50">
        <v>30</v>
      </c>
    </row>
    <row r="2" spans="1:7" x14ac:dyDescent="0.15">
      <c r="A2" t="s">
        <v>53</v>
      </c>
      <c r="B2" s="50">
        <v>1401</v>
      </c>
    </row>
    <row r="4" spans="1:7" s="52" customFormat="1" x14ac:dyDescent="0.15">
      <c r="A4" s="51" t="s">
        <v>54</v>
      </c>
      <c r="B4" s="51" t="s">
        <v>55</v>
      </c>
      <c r="C4" s="51" t="s">
        <v>50</v>
      </c>
      <c r="D4" s="51" t="s">
        <v>56</v>
      </c>
      <c r="E4" s="51" t="s">
        <v>57</v>
      </c>
      <c r="F4" s="51" t="s">
        <v>58</v>
      </c>
      <c r="G4" s="51" t="s">
        <v>59</v>
      </c>
    </row>
    <row r="5" spans="1:7" x14ac:dyDescent="0.15">
      <c r="A5" t="s">
        <v>58</v>
      </c>
      <c r="B5">
        <v>10</v>
      </c>
      <c r="C5" s="53">
        <v>39575</v>
      </c>
      <c r="D5" s="14">
        <v>392</v>
      </c>
      <c r="E5" s="50">
        <f>IF(A5="Gold",$B$2*B5,$B$1*B5)-(D5*B5)</f>
        <v>10090</v>
      </c>
      <c r="F5" s="50">
        <f>IF($A5=F$4,$E5,"")</f>
        <v>10090</v>
      </c>
      <c r="G5" s="50" t="str">
        <f>IF($A5=G$4,$E5,"")</f>
        <v/>
      </c>
    </row>
    <row r="6" spans="1:7" x14ac:dyDescent="0.15">
      <c r="A6" t="s">
        <v>59</v>
      </c>
      <c r="B6">
        <v>100</v>
      </c>
      <c r="C6" s="53">
        <v>40057</v>
      </c>
      <c r="D6" s="14">
        <v>13.75</v>
      </c>
      <c r="E6" s="50">
        <f t="shared" ref="E6:E7" si="0">IF(A6="Gold",$B$2*B6,$B$1*B6)-(D6*B6)</f>
        <v>1625</v>
      </c>
      <c r="F6" s="50" t="str">
        <f t="shared" ref="F6:G7" si="1">IF($A6=F$4,$E6,"")</f>
        <v/>
      </c>
      <c r="G6" s="50">
        <f t="shared" si="1"/>
        <v>1625</v>
      </c>
    </row>
    <row r="7" spans="1:7" x14ac:dyDescent="0.15">
      <c r="A7" t="s">
        <v>58</v>
      </c>
      <c r="B7">
        <v>2</v>
      </c>
      <c r="C7" s="53">
        <v>40061</v>
      </c>
      <c r="D7" s="14">
        <v>899</v>
      </c>
      <c r="E7" s="50">
        <f t="shared" si="0"/>
        <v>1004</v>
      </c>
      <c r="F7" s="50">
        <f t="shared" si="1"/>
        <v>1004</v>
      </c>
      <c r="G7" s="50" t="str">
        <f t="shared" si="1"/>
        <v/>
      </c>
    </row>
    <row r="9" spans="1:7" x14ac:dyDescent="0.15">
      <c r="B9" s="50"/>
      <c r="C9" s="54" t="s">
        <v>60</v>
      </c>
      <c r="D9" s="54"/>
      <c r="E9" s="50">
        <f>SUM(E5:E7)</f>
        <v>12719</v>
      </c>
      <c r="F9" s="50">
        <f t="shared" ref="F9:G9" si="2">SUM(F5:F7)</f>
        <v>11094</v>
      </c>
      <c r="G9" s="50">
        <f t="shared" si="2"/>
        <v>1625</v>
      </c>
    </row>
  </sheetData>
  <mergeCells count="1">
    <mergeCell ref="C9:D9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workbookViewId="0">
      <selection activeCell="H4" sqref="H4"/>
    </sheetView>
  </sheetViews>
  <sheetFormatPr baseColWidth="10" defaultColWidth="8.83203125" defaultRowHeight="13" x14ac:dyDescent="0.15"/>
  <sheetData>
    <row r="1" spans="1:12" ht="19" x14ac:dyDescent="0.25">
      <c r="A1" s="55" t="s">
        <v>29</v>
      </c>
      <c r="B1" s="55"/>
      <c r="C1" s="4"/>
      <c r="D1" s="4"/>
      <c r="E1" s="4"/>
      <c r="F1" s="4"/>
      <c r="G1" s="4"/>
      <c r="H1" s="4"/>
      <c r="I1" s="4"/>
      <c r="J1" s="4"/>
      <c r="K1" s="4"/>
    </row>
    <row r="2" spans="1:12" ht="16" thickBot="1" x14ac:dyDescent="0.25">
      <c r="A2" s="4"/>
      <c r="B2" s="4"/>
      <c r="C2" s="4"/>
      <c r="D2" s="4"/>
      <c r="E2" s="4"/>
      <c r="F2" s="4"/>
      <c r="G2" s="4"/>
      <c r="H2" s="4"/>
      <c r="J2" s="4"/>
      <c r="K2" s="4"/>
    </row>
    <row r="3" spans="1:12" ht="15" x14ac:dyDescent="0.2">
      <c r="A3" s="32" t="s">
        <v>30</v>
      </c>
      <c r="B3" s="33" t="s">
        <v>31</v>
      </c>
      <c r="C3" s="33" t="s">
        <v>32</v>
      </c>
      <c r="D3" s="33" t="s">
        <v>33</v>
      </c>
      <c r="E3" s="33" t="s">
        <v>34</v>
      </c>
      <c r="F3" s="34" t="s">
        <v>35</v>
      </c>
      <c r="G3" s="34" t="s">
        <v>36</v>
      </c>
      <c r="H3" s="34" t="s">
        <v>37</v>
      </c>
      <c r="J3" s="35" t="s">
        <v>38</v>
      </c>
      <c r="K3" s="36"/>
      <c r="L3" s="19">
        <f>AVERAGE(F4:F8)</f>
        <v>81.45</v>
      </c>
    </row>
    <row r="4" spans="1:12" ht="16" thickBot="1" x14ac:dyDescent="0.25">
      <c r="A4" s="37" t="s">
        <v>39</v>
      </c>
      <c r="B4" s="12">
        <v>87</v>
      </c>
      <c r="C4" s="12">
        <v>90</v>
      </c>
      <c r="D4" s="12">
        <v>79</v>
      </c>
      <c r="E4" s="12">
        <v>96</v>
      </c>
      <c r="F4" s="13">
        <f>AVERAGE(B4:E4)</f>
        <v>88</v>
      </c>
      <c r="G4" s="38">
        <v>2</v>
      </c>
      <c r="H4" s="13" t="str">
        <f>IF(AND(F4&gt;75, G4&lt;5),"pass","fail")</f>
        <v>pass</v>
      </c>
      <c r="J4" s="39" t="s">
        <v>40</v>
      </c>
      <c r="K4" s="40"/>
      <c r="L4">
        <f>_xlfn.STDEV.S(F4:F8)</f>
        <v>12.267079929632835</v>
      </c>
    </row>
    <row r="5" spans="1:12" ht="15" x14ac:dyDescent="0.2">
      <c r="A5" s="37" t="s">
        <v>41</v>
      </c>
      <c r="B5" s="12">
        <v>92</v>
      </c>
      <c r="C5" s="12">
        <v>94</v>
      </c>
      <c r="D5" s="12">
        <v>94</v>
      </c>
      <c r="E5" s="12">
        <v>97</v>
      </c>
      <c r="F5" s="13">
        <f t="shared" ref="F5:F8" si="0">AVERAGE(B5:E5)</f>
        <v>94.25</v>
      </c>
      <c r="G5" s="38">
        <v>5</v>
      </c>
      <c r="H5" s="13" t="str">
        <f t="shared" ref="H5:H8" si="1">IF(AND(F5&gt;75, G5&lt;5),"pass","fail")</f>
        <v>fail</v>
      </c>
    </row>
    <row r="6" spans="1:12" ht="15" x14ac:dyDescent="0.2">
      <c r="A6" s="37" t="s">
        <v>42</v>
      </c>
      <c r="B6" s="12">
        <v>69</v>
      </c>
      <c r="C6" s="12">
        <v>73</v>
      </c>
      <c r="D6" s="12">
        <v>80</v>
      </c>
      <c r="E6" s="12">
        <v>77</v>
      </c>
      <c r="F6" s="13">
        <f t="shared" si="0"/>
        <v>74.75</v>
      </c>
      <c r="G6" s="38">
        <v>0</v>
      </c>
      <c r="H6" s="13" t="str">
        <f t="shared" si="1"/>
        <v>fail</v>
      </c>
      <c r="J6" s="4"/>
      <c r="K6" s="4"/>
    </row>
    <row r="7" spans="1:12" ht="15" x14ac:dyDescent="0.2">
      <c r="A7" s="37" t="s">
        <v>43</v>
      </c>
      <c r="B7" s="12">
        <v>85</v>
      </c>
      <c r="C7" s="12">
        <v>87</v>
      </c>
      <c r="D7" s="12">
        <v>87</v>
      </c>
      <c r="E7" s="12">
        <v>88</v>
      </c>
      <c r="F7" s="13">
        <f t="shared" si="0"/>
        <v>86.75</v>
      </c>
      <c r="G7" s="38">
        <v>4</v>
      </c>
      <c r="H7" s="13" t="str">
        <f t="shared" si="1"/>
        <v>pass</v>
      </c>
      <c r="J7" s="4"/>
      <c r="K7" s="4"/>
    </row>
    <row r="8" spans="1:12" ht="16" thickBot="1" x14ac:dyDescent="0.25">
      <c r="A8" s="41" t="s">
        <v>44</v>
      </c>
      <c r="B8" s="42">
        <v>81</v>
      </c>
      <c r="C8" s="42">
        <v>88</v>
      </c>
      <c r="D8" s="42">
        <v>0</v>
      </c>
      <c r="E8" s="42">
        <v>85</v>
      </c>
      <c r="F8" s="13">
        <f t="shared" si="0"/>
        <v>63.5</v>
      </c>
      <c r="G8" s="43">
        <v>5</v>
      </c>
      <c r="H8" s="13" t="str">
        <f t="shared" si="1"/>
        <v>fail</v>
      </c>
      <c r="J8" s="4"/>
      <c r="K8" s="4"/>
    </row>
    <row r="9" spans="1:12" ht="15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4" spans="1:12" x14ac:dyDescent="0.15">
      <c r="A14" s="17" t="s">
        <v>45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G2" sqref="G2"/>
    </sheetView>
  </sheetViews>
  <sheetFormatPr baseColWidth="10" defaultColWidth="8.83203125" defaultRowHeight="13" x14ac:dyDescent="0.15"/>
  <cols>
    <col min="1" max="1" width="14.1640625" customWidth="1"/>
    <col min="2" max="2" width="13.5" customWidth="1"/>
    <col min="3" max="3" width="14.5" customWidth="1"/>
    <col min="4" max="4" width="10.6640625" customWidth="1"/>
    <col min="5" max="5" width="10.33203125" customWidth="1"/>
  </cols>
  <sheetData>
    <row r="1" spans="1:7" x14ac:dyDescent="0.15">
      <c r="A1" t="s">
        <v>20</v>
      </c>
      <c r="B1" t="s">
        <v>21</v>
      </c>
      <c r="C1" t="s">
        <v>28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15">
      <c r="A2" t="s">
        <v>26</v>
      </c>
      <c r="B2" t="s">
        <v>27</v>
      </c>
      <c r="C2">
        <v>10</v>
      </c>
      <c r="D2">
        <f>SUMIF(A2:A7,"yes",C2:C7)</f>
        <v>40</v>
      </c>
      <c r="E2">
        <f>SUMIFS(C2:C7,A2:A7,"yes",B2:B7,"yes")</f>
        <v>30</v>
      </c>
      <c r="F2">
        <f>COUNTIF(A2:A7, "yes")</f>
        <v>3</v>
      </c>
      <c r="G2">
        <f>COUNTIFS(A2:A7, "yes", B2:B7, "yes")</f>
        <v>2</v>
      </c>
    </row>
    <row r="3" spans="1:7" x14ac:dyDescent="0.15">
      <c r="A3" t="s">
        <v>26</v>
      </c>
      <c r="B3" t="s">
        <v>26</v>
      </c>
      <c r="C3">
        <v>5</v>
      </c>
    </row>
    <row r="4" spans="1:7" x14ac:dyDescent="0.15">
      <c r="A4" t="s">
        <v>27</v>
      </c>
      <c r="B4" t="s">
        <v>26</v>
      </c>
      <c r="C4">
        <v>20</v>
      </c>
    </row>
    <row r="5" spans="1:7" x14ac:dyDescent="0.15">
      <c r="A5" t="s">
        <v>26</v>
      </c>
      <c r="B5" t="s">
        <v>26</v>
      </c>
      <c r="C5">
        <v>25</v>
      </c>
    </row>
    <row r="6" spans="1:7" x14ac:dyDescent="0.15">
      <c r="A6" t="s">
        <v>27</v>
      </c>
      <c r="B6" t="s">
        <v>26</v>
      </c>
      <c r="C6">
        <v>30</v>
      </c>
    </row>
    <row r="7" spans="1:7" x14ac:dyDescent="0.15">
      <c r="A7" t="s">
        <v>27</v>
      </c>
      <c r="B7" t="s">
        <v>27</v>
      </c>
      <c r="C7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"/>
  <sheetViews>
    <sheetView workbookViewId="0">
      <selection activeCell="H3" sqref="H3:H9"/>
    </sheetView>
  </sheetViews>
  <sheetFormatPr baseColWidth="10" defaultColWidth="8.83203125" defaultRowHeight="13" x14ac:dyDescent="0.15"/>
  <cols>
    <col min="1" max="1" width="12.6640625" customWidth="1"/>
    <col min="2" max="2" width="12.5" customWidth="1"/>
    <col min="4" max="4" width="11.1640625" customWidth="1"/>
    <col min="5" max="5" width="3.5" customWidth="1"/>
    <col min="6" max="6" width="13.5" customWidth="1"/>
    <col min="7" max="7" width="12.1640625" customWidth="1"/>
    <col min="8" max="8" width="15.6640625" customWidth="1"/>
    <col min="9" max="11" width="10.1640625" bestFit="1" customWidth="1"/>
    <col min="12" max="12" width="1.6640625" customWidth="1"/>
  </cols>
  <sheetData>
    <row r="1" spans="1:15" s="15" customFormat="1" ht="23" x14ac:dyDescent="0.25">
      <c r="A1" s="56" t="s">
        <v>16</v>
      </c>
      <c r="B1" s="56"/>
      <c r="C1" s="56"/>
      <c r="D1" s="56"/>
    </row>
    <row r="2" spans="1:15" ht="14" x14ac:dyDescent="0.15">
      <c r="A2" s="16">
        <v>40736</v>
      </c>
      <c r="B2" s="57" t="s">
        <v>8</v>
      </c>
      <c r="C2" s="57"/>
      <c r="D2" s="57"/>
      <c r="I2" s="58"/>
      <c r="J2" s="58"/>
      <c r="K2" s="58"/>
      <c r="L2" s="44"/>
      <c r="M2" s="58"/>
      <c r="N2" s="58"/>
      <c r="O2" s="58"/>
    </row>
    <row r="3" spans="1:15" x14ac:dyDescent="0.15">
      <c r="A3" s="20" t="s">
        <v>1</v>
      </c>
      <c r="B3" s="22" t="s">
        <v>13</v>
      </c>
      <c r="C3" s="22" t="s">
        <v>14</v>
      </c>
      <c r="D3" s="21" t="s">
        <v>15</v>
      </c>
      <c r="F3" s="20" t="s">
        <v>18</v>
      </c>
      <c r="G3" s="21" t="s">
        <v>19</v>
      </c>
      <c r="H3" s="21" t="s">
        <v>46</v>
      </c>
      <c r="I3" s="44"/>
      <c r="J3" s="44"/>
      <c r="K3" s="44"/>
      <c r="L3" s="44"/>
      <c r="M3" s="44"/>
      <c r="N3" s="44"/>
      <c r="O3" s="44"/>
    </row>
    <row r="4" spans="1:15" x14ac:dyDescent="0.15">
      <c r="A4" t="s">
        <v>9</v>
      </c>
      <c r="B4" s="19">
        <v>12</v>
      </c>
      <c r="C4">
        <v>1</v>
      </c>
      <c r="D4" s="14">
        <v>8873</v>
      </c>
      <c r="F4" s="17" t="s">
        <v>9</v>
      </c>
      <c r="G4" s="18">
        <f>SUMIF(A4:A19,F4,D4:D19)</f>
        <v>21294</v>
      </c>
      <c r="H4" s="46">
        <f>COUNTIF(A4:A19,F4)</f>
        <v>4</v>
      </c>
      <c r="I4" s="45"/>
      <c r="J4" s="45"/>
      <c r="K4" s="45"/>
      <c r="L4" s="44"/>
      <c r="M4" s="44"/>
      <c r="N4" s="44"/>
      <c r="O4" s="44"/>
    </row>
    <row r="5" spans="1:15" x14ac:dyDescent="0.15">
      <c r="A5" t="s">
        <v>10</v>
      </c>
      <c r="B5" s="19">
        <v>11</v>
      </c>
      <c r="C5">
        <v>2</v>
      </c>
      <c r="D5" s="14">
        <v>5409</v>
      </c>
      <c r="F5" s="17" t="s">
        <v>10</v>
      </c>
      <c r="G5" s="18">
        <f t="shared" ref="G5:G8" si="0">SUMIF(A5:A20,F5,D5:D20)</f>
        <v>12935</v>
      </c>
      <c r="H5" s="46">
        <f t="shared" ref="H5:H8" si="1">COUNTIF(A5:A20,F5)</f>
        <v>3</v>
      </c>
      <c r="I5" s="45"/>
      <c r="J5" s="45"/>
      <c r="K5" s="45"/>
      <c r="L5" s="44"/>
      <c r="M5" s="44"/>
      <c r="N5" s="44"/>
      <c r="O5" s="44"/>
    </row>
    <row r="6" spans="1:15" x14ac:dyDescent="0.15">
      <c r="A6" t="s">
        <v>4</v>
      </c>
      <c r="B6" s="19">
        <v>9</v>
      </c>
      <c r="C6">
        <v>3</v>
      </c>
      <c r="D6" s="14">
        <v>7080</v>
      </c>
      <c r="F6" s="17" t="s">
        <v>4</v>
      </c>
      <c r="G6" s="18">
        <f t="shared" si="0"/>
        <v>41680</v>
      </c>
      <c r="H6" s="46">
        <f t="shared" si="1"/>
        <v>6</v>
      </c>
      <c r="I6" s="45"/>
      <c r="J6" s="45"/>
      <c r="K6" s="45"/>
      <c r="L6" s="44"/>
      <c r="M6" s="44"/>
      <c r="N6" s="44"/>
      <c r="O6" s="44"/>
    </row>
    <row r="7" spans="1:15" x14ac:dyDescent="0.15">
      <c r="A7" t="s">
        <v>10</v>
      </c>
      <c r="B7" s="19">
        <v>11</v>
      </c>
      <c r="C7">
        <v>3</v>
      </c>
      <c r="D7" s="14">
        <v>1928</v>
      </c>
      <c r="F7" s="17" t="s">
        <v>12</v>
      </c>
      <c r="G7" s="18">
        <f t="shared" si="0"/>
        <v>11545</v>
      </c>
      <c r="H7" s="46">
        <f t="shared" si="1"/>
        <v>2</v>
      </c>
      <c r="I7" s="45"/>
      <c r="J7" s="45"/>
      <c r="K7" s="45"/>
      <c r="L7" s="44"/>
      <c r="M7" s="44"/>
      <c r="N7" s="44"/>
      <c r="O7" s="44"/>
    </row>
    <row r="8" spans="1:15" x14ac:dyDescent="0.15">
      <c r="A8" t="s">
        <v>4</v>
      </c>
      <c r="B8" s="19">
        <v>9</v>
      </c>
      <c r="C8">
        <v>2</v>
      </c>
      <c r="D8" s="14">
        <v>6095</v>
      </c>
      <c r="F8" s="17" t="s">
        <v>11</v>
      </c>
      <c r="G8" s="18">
        <f t="shared" si="0"/>
        <v>4125</v>
      </c>
      <c r="H8" s="46">
        <f t="shared" si="1"/>
        <v>1</v>
      </c>
      <c r="I8" s="45"/>
      <c r="J8" s="45"/>
      <c r="K8" s="45"/>
      <c r="L8" s="44"/>
      <c r="M8" s="44"/>
      <c r="N8" s="44"/>
      <c r="O8" s="44"/>
    </row>
    <row r="9" spans="1:15" x14ac:dyDescent="0.15">
      <c r="A9" t="s">
        <v>12</v>
      </c>
      <c r="B9" s="19">
        <v>15</v>
      </c>
      <c r="C9">
        <v>1</v>
      </c>
      <c r="D9" s="14">
        <v>7201</v>
      </c>
      <c r="F9" s="24" t="s">
        <v>17</v>
      </c>
      <c r="G9" s="26"/>
      <c r="H9" s="26"/>
      <c r="I9" s="45"/>
      <c r="J9" s="45"/>
      <c r="K9" s="45"/>
      <c r="L9" s="44"/>
      <c r="M9" s="44"/>
      <c r="N9" s="44"/>
      <c r="O9" s="44"/>
    </row>
    <row r="10" spans="1:15" x14ac:dyDescent="0.15">
      <c r="A10" t="s">
        <v>4</v>
      </c>
      <c r="B10" s="19">
        <v>14</v>
      </c>
      <c r="C10">
        <v>2</v>
      </c>
      <c r="D10" s="14">
        <v>6887</v>
      </c>
    </row>
    <row r="11" spans="1:15" x14ac:dyDescent="0.15">
      <c r="A11" t="s">
        <v>9</v>
      </c>
      <c r="B11" s="19">
        <v>8</v>
      </c>
      <c r="C11">
        <v>1</v>
      </c>
      <c r="D11" s="14">
        <v>5831</v>
      </c>
    </row>
    <row r="12" spans="1:15" x14ac:dyDescent="0.15">
      <c r="A12" t="s">
        <v>4</v>
      </c>
      <c r="B12" s="19">
        <v>12</v>
      </c>
      <c r="C12">
        <v>3</v>
      </c>
      <c r="D12" s="14">
        <v>8538</v>
      </c>
    </row>
    <row r="13" spans="1:15" x14ac:dyDescent="0.15">
      <c r="A13" t="s">
        <v>10</v>
      </c>
      <c r="B13" s="19">
        <v>11</v>
      </c>
      <c r="C13">
        <v>2</v>
      </c>
      <c r="D13" s="14">
        <v>5598</v>
      </c>
    </row>
    <row r="14" spans="1:15" x14ac:dyDescent="0.15">
      <c r="A14" t="s">
        <v>4</v>
      </c>
      <c r="B14" s="19">
        <v>19</v>
      </c>
      <c r="C14">
        <v>2</v>
      </c>
      <c r="D14" s="14">
        <v>8067</v>
      </c>
    </row>
    <row r="15" spans="1:15" x14ac:dyDescent="0.15">
      <c r="A15" t="s">
        <v>9</v>
      </c>
      <c r="B15" s="19">
        <v>9</v>
      </c>
      <c r="C15">
        <v>1</v>
      </c>
      <c r="D15" s="14">
        <v>5240</v>
      </c>
    </row>
    <row r="16" spans="1:15" x14ac:dyDescent="0.15">
      <c r="A16" t="s">
        <v>4</v>
      </c>
      <c r="B16" s="19">
        <v>12</v>
      </c>
      <c r="C16">
        <v>3</v>
      </c>
      <c r="D16" s="14">
        <v>5013</v>
      </c>
    </row>
    <row r="17" spans="1:4" x14ac:dyDescent="0.15">
      <c r="A17" t="s">
        <v>11</v>
      </c>
      <c r="B17" s="19">
        <v>8</v>
      </c>
      <c r="C17">
        <v>2</v>
      </c>
      <c r="D17" s="14">
        <v>4125</v>
      </c>
    </row>
    <row r="18" spans="1:4" x14ac:dyDescent="0.15">
      <c r="A18" t="s">
        <v>9</v>
      </c>
      <c r="B18" s="19">
        <v>15</v>
      </c>
      <c r="C18">
        <v>2</v>
      </c>
      <c r="D18" s="14">
        <v>1350</v>
      </c>
    </row>
    <row r="19" spans="1:4" x14ac:dyDescent="0.15">
      <c r="A19" t="s">
        <v>12</v>
      </c>
      <c r="B19" s="19">
        <v>8</v>
      </c>
      <c r="C19">
        <v>1</v>
      </c>
      <c r="D19" s="14">
        <v>4344</v>
      </c>
    </row>
    <row r="20" spans="1:4" x14ac:dyDescent="0.15">
      <c r="A20" s="24" t="s">
        <v>17</v>
      </c>
      <c r="B20" s="23"/>
      <c r="C20" s="23"/>
      <c r="D20" s="25">
        <f>SUM(D4:D19)</f>
        <v>91579</v>
      </c>
    </row>
  </sheetData>
  <mergeCells count="4">
    <mergeCell ref="A1:D1"/>
    <mergeCell ref="B2:D2"/>
    <mergeCell ref="I2:K2"/>
    <mergeCell ref="M2:O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workbookViewId="0">
      <selection activeCell="C18" sqref="C18"/>
    </sheetView>
  </sheetViews>
  <sheetFormatPr baseColWidth="10" defaultColWidth="8.83203125" defaultRowHeight="13" x14ac:dyDescent="0.15"/>
  <cols>
    <col min="1" max="1" width="29.83203125" customWidth="1"/>
    <col min="2" max="2" width="20.5" customWidth="1"/>
    <col min="3" max="3" width="22.1640625" customWidth="1"/>
    <col min="4" max="4" width="12.5" customWidth="1"/>
  </cols>
  <sheetData>
    <row r="1" spans="1:6" ht="19" x14ac:dyDescent="0.25">
      <c r="A1" s="29" t="s">
        <v>47</v>
      </c>
      <c r="B1" s="47">
        <v>1000</v>
      </c>
      <c r="D1" s="29"/>
      <c r="E1" s="29"/>
      <c r="F1" s="27"/>
    </row>
    <row r="2" spans="1:6" ht="19" x14ac:dyDescent="0.25">
      <c r="A2" s="29" t="s">
        <v>48</v>
      </c>
      <c r="B2" s="48">
        <v>0.02</v>
      </c>
      <c r="D2" s="29"/>
      <c r="E2" s="29"/>
      <c r="F2" s="27"/>
    </row>
    <row r="3" spans="1:6" ht="19" x14ac:dyDescent="0.25">
      <c r="A3" s="29" t="s">
        <v>49</v>
      </c>
      <c r="B3" s="29">
        <f>B2/12</f>
        <v>1.6666666666666668E-3</v>
      </c>
      <c r="C3" s="29"/>
      <c r="D3" s="29"/>
      <c r="E3" s="29"/>
      <c r="F3" s="27"/>
    </row>
    <row r="4" spans="1:6" ht="19" x14ac:dyDescent="0.25">
      <c r="A4" s="29"/>
      <c r="B4" s="29"/>
      <c r="C4" s="29"/>
      <c r="D4" s="29"/>
      <c r="E4" s="29"/>
      <c r="F4" s="27"/>
    </row>
    <row r="5" spans="1:6" ht="19" x14ac:dyDescent="0.25">
      <c r="A5" s="29"/>
      <c r="B5" s="29"/>
      <c r="C5" s="29"/>
      <c r="D5" s="29"/>
      <c r="E5" s="29"/>
      <c r="F5" s="27"/>
    </row>
    <row r="6" spans="1:6" ht="19" x14ac:dyDescent="0.25">
      <c r="A6" s="29"/>
      <c r="B6" s="49" t="s">
        <v>50</v>
      </c>
      <c r="C6" s="49" t="s">
        <v>51</v>
      </c>
      <c r="D6" s="29"/>
      <c r="E6" s="29"/>
      <c r="F6" s="27"/>
    </row>
    <row r="7" spans="1:6" ht="19" x14ac:dyDescent="0.25">
      <c r="A7" s="29"/>
      <c r="B7" s="30">
        <v>40544</v>
      </c>
      <c r="C7" s="47">
        <f>B1</f>
        <v>1000</v>
      </c>
      <c r="D7" s="29"/>
      <c r="E7" s="29"/>
      <c r="F7" s="27"/>
    </row>
    <row r="8" spans="1:6" ht="19" x14ac:dyDescent="0.25">
      <c r="A8" s="29"/>
      <c r="B8" s="30">
        <v>40575</v>
      </c>
      <c r="C8" s="47">
        <f>C7+C7*$B$3</f>
        <v>1001.6666666666666</v>
      </c>
      <c r="D8" s="29"/>
      <c r="E8" s="29"/>
      <c r="F8" s="27"/>
    </row>
    <row r="9" spans="1:6" ht="19" x14ac:dyDescent="0.25">
      <c r="A9" s="29"/>
      <c r="B9" s="30">
        <v>40603</v>
      </c>
      <c r="C9" s="47">
        <f t="shared" ref="C9:C18" si="0">C8+C8*$B$3</f>
        <v>1003.3361111111111</v>
      </c>
      <c r="D9" s="29"/>
      <c r="E9" s="29"/>
      <c r="F9" s="27"/>
    </row>
    <row r="10" spans="1:6" ht="19" x14ac:dyDescent="0.25">
      <c r="A10" s="29"/>
      <c r="B10" s="30">
        <v>40634</v>
      </c>
      <c r="C10" s="47">
        <f t="shared" si="0"/>
        <v>1005.008337962963</v>
      </c>
      <c r="D10" s="29"/>
      <c r="E10" s="29"/>
      <c r="F10" s="27"/>
    </row>
    <row r="11" spans="1:6" ht="19" x14ac:dyDescent="0.25">
      <c r="A11" s="29"/>
      <c r="B11" s="30">
        <v>40664</v>
      </c>
      <c r="C11" s="47">
        <f t="shared" si="0"/>
        <v>1006.6833518595679</v>
      </c>
      <c r="D11" s="29"/>
      <c r="E11" s="29"/>
      <c r="F11" s="27"/>
    </row>
    <row r="12" spans="1:6" ht="19" x14ac:dyDescent="0.25">
      <c r="A12" s="29"/>
      <c r="B12" s="30">
        <v>40695</v>
      </c>
      <c r="C12" s="47">
        <f t="shared" si="0"/>
        <v>1008.3611574460006</v>
      </c>
      <c r="D12" s="31"/>
      <c r="E12" s="29"/>
      <c r="F12" s="27"/>
    </row>
    <row r="13" spans="1:6" ht="19" x14ac:dyDescent="0.25">
      <c r="A13" s="29"/>
      <c r="B13" s="30">
        <v>40725</v>
      </c>
      <c r="C13" s="47">
        <f t="shared" si="0"/>
        <v>1010.0417593750773</v>
      </c>
      <c r="D13" s="31"/>
      <c r="E13" s="31"/>
      <c r="F13" s="27"/>
    </row>
    <row r="14" spans="1:6" ht="19" x14ac:dyDescent="0.25">
      <c r="A14" s="29"/>
      <c r="B14" s="30">
        <v>40756</v>
      </c>
      <c r="C14" s="47">
        <f t="shared" si="0"/>
        <v>1011.725162307369</v>
      </c>
      <c r="D14" s="31"/>
      <c r="E14" s="31"/>
      <c r="F14" s="27"/>
    </row>
    <row r="15" spans="1:6" ht="19" x14ac:dyDescent="0.25">
      <c r="A15" s="29"/>
      <c r="B15" s="30">
        <v>40787</v>
      </c>
      <c r="C15" s="47">
        <f t="shared" si="0"/>
        <v>1013.4113709112147</v>
      </c>
      <c r="D15" s="31"/>
      <c r="E15" s="31"/>
      <c r="F15" s="27"/>
    </row>
    <row r="16" spans="1:6" ht="19" x14ac:dyDescent="0.25">
      <c r="A16" s="29"/>
      <c r="B16" s="30">
        <v>40817</v>
      </c>
      <c r="C16" s="47">
        <f t="shared" si="0"/>
        <v>1015.1003898627334</v>
      </c>
      <c r="D16" s="31"/>
      <c r="E16" s="31"/>
      <c r="F16" s="27"/>
    </row>
    <row r="17" spans="1:6" ht="19" x14ac:dyDescent="0.25">
      <c r="A17" s="29"/>
      <c r="B17" s="30">
        <v>40848</v>
      </c>
      <c r="C17" s="47">
        <f t="shared" si="0"/>
        <v>1016.792223845838</v>
      </c>
      <c r="D17" s="31"/>
      <c r="E17" s="31"/>
      <c r="F17" s="27"/>
    </row>
    <row r="18" spans="1:6" ht="19" x14ac:dyDescent="0.25">
      <c r="A18" s="29"/>
      <c r="B18" s="30">
        <v>40878</v>
      </c>
      <c r="C18" s="47">
        <f t="shared" si="0"/>
        <v>1018.4868775522477</v>
      </c>
      <c r="D18" s="27"/>
      <c r="E18" s="27"/>
      <c r="F18" s="27"/>
    </row>
    <row r="19" spans="1:6" ht="19" x14ac:dyDescent="0.25">
      <c r="A19" s="27"/>
      <c r="B19" s="27"/>
      <c r="C19" s="28"/>
      <c r="D19" s="27"/>
      <c r="E19" s="27"/>
      <c r="F19" s="27"/>
    </row>
    <row r="20" spans="1:6" ht="19" x14ac:dyDescent="0.25">
      <c r="A20" s="27"/>
      <c r="B20" s="27"/>
      <c r="C20" s="28"/>
      <c r="D20" s="27"/>
      <c r="E20" s="27"/>
      <c r="F20" s="27"/>
    </row>
    <row r="21" spans="1:6" ht="19" x14ac:dyDescent="0.25">
      <c r="A21" s="27"/>
      <c r="B21" s="27"/>
      <c r="C21" s="28"/>
      <c r="D21" s="27"/>
      <c r="E21" s="27"/>
      <c r="F21" s="27"/>
    </row>
    <row r="22" spans="1:6" ht="19" x14ac:dyDescent="0.25">
      <c r="A22" s="27"/>
      <c r="B22" s="27"/>
      <c r="C22" s="28"/>
      <c r="D22" s="27"/>
      <c r="E22" s="27"/>
      <c r="F22" s="27"/>
    </row>
    <row r="23" spans="1:6" ht="19" x14ac:dyDescent="0.25">
      <c r="A23" s="27"/>
      <c r="B23" s="27"/>
      <c r="C23" s="28"/>
      <c r="D23" s="27"/>
      <c r="E23" s="27"/>
      <c r="F23" s="27"/>
    </row>
    <row r="24" spans="1:6" ht="19" x14ac:dyDescent="0.25">
      <c r="A24" s="27"/>
      <c r="B24" s="27"/>
      <c r="C24" s="28"/>
      <c r="D24" s="27"/>
      <c r="E24" s="27"/>
      <c r="F2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Wrong</vt:lpstr>
      <vt:lpstr>Right</vt:lpstr>
      <vt:lpstr>portfolio</vt:lpstr>
      <vt:lpstr>AND, OR, NOT</vt:lpstr>
      <vt:lpstr>SUMIF, SUMIFS</vt:lpstr>
      <vt:lpstr>SumIF, CountIF s</vt:lpstr>
      <vt:lpstr>Forecasting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O'Connell, Meredith</cp:lastModifiedBy>
  <dcterms:created xsi:type="dcterms:W3CDTF">2000-12-28T20:26:44Z</dcterms:created>
  <dcterms:modified xsi:type="dcterms:W3CDTF">2018-09-25T15:29:40Z</dcterms:modified>
</cp:coreProperties>
</file>