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5" documentId="8_{253E31E7-7BB5-4B50-A087-14FF40753890}" xr6:coauthVersionLast="45" xr6:coauthVersionMax="45" xr10:uidLastSave="{EEDD278D-B128-4292-9091-1E44977AAA0C}"/>
  <bookViews>
    <workbookView xWindow="2150" yWindow="890" windowWidth="24030" windowHeight="1433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Updates'!$A$1:$U$59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3" l="1"/>
  <c r="L42" i="3"/>
  <c r="L22" i="3"/>
  <c r="L10" i="3"/>
  <c r="L26" i="3"/>
  <c r="L12" i="3"/>
  <c r="L37" i="3"/>
  <c r="L15" i="3"/>
  <c r="L24" i="3"/>
  <c r="L39" i="3"/>
  <c r="L51" i="3"/>
  <c r="L3" i="3"/>
  <c r="L21" i="3"/>
  <c r="L45" i="3"/>
  <c r="L48" i="3"/>
  <c r="L38" i="3"/>
  <c r="L4" i="3"/>
  <c r="L49" i="3"/>
  <c r="L25" i="3"/>
  <c r="L34" i="3"/>
  <c r="L35" i="3"/>
  <c r="L5" i="3"/>
  <c r="L31" i="3"/>
  <c r="L47" i="3"/>
  <c r="L27" i="3"/>
  <c r="L6" i="3"/>
  <c r="L54" i="3"/>
  <c r="L50" i="3"/>
  <c r="L46" i="3"/>
  <c r="L20" i="3"/>
  <c r="L18" i="3"/>
  <c r="L56" i="3"/>
  <c r="L30" i="3"/>
  <c r="L2" i="3"/>
  <c r="L13" i="3"/>
  <c r="L14" i="3"/>
  <c r="L53" i="3"/>
  <c r="L40" i="3"/>
  <c r="L41" i="3"/>
  <c r="L8" i="3"/>
  <c r="L36" i="3"/>
  <c r="L23" i="3"/>
  <c r="L11" i="3"/>
  <c r="L43" i="3"/>
  <c r="L44" i="3"/>
  <c r="L17" i="3"/>
  <c r="L29" i="3"/>
  <c r="L28" i="3"/>
  <c r="L33" i="3"/>
  <c r="L7" i="3"/>
  <c r="L52" i="3"/>
  <c r="L16" i="3"/>
  <c r="L9" i="3"/>
  <c r="L55" i="3"/>
  <c r="M54" i="3" l="1"/>
  <c r="M37" i="3"/>
  <c r="M9" i="3"/>
  <c r="M46" i="3"/>
  <c r="M43" i="3"/>
  <c r="M16" i="3"/>
  <c r="M41" i="3"/>
  <c r="M22" i="3"/>
  <c r="M24" i="3"/>
  <c r="M44" i="3"/>
  <c r="M14" i="3"/>
  <c r="M3" i="3"/>
  <c r="M23" i="3"/>
  <c r="M27" i="3"/>
  <c r="M32" i="3"/>
  <c r="M17" i="3"/>
  <c r="M49" i="3"/>
  <c r="M11" i="3"/>
  <c r="M4" i="3"/>
  <c r="M45" i="3"/>
  <c r="M42" i="3"/>
  <c r="M13" i="3"/>
  <c r="M20" i="3"/>
  <c r="M40" i="3"/>
  <c r="M56" i="3"/>
  <c r="M28" i="3"/>
  <c r="M31" i="3"/>
  <c r="M30" i="3"/>
  <c r="M47" i="3"/>
  <c r="M2" i="3"/>
  <c r="M33" i="3"/>
  <c r="M48" i="3"/>
  <c r="M10" i="3"/>
  <c r="M52" i="3"/>
  <c r="M39" i="3"/>
  <c r="M36" i="3"/>
  <c r="M25" i="3"/>
  <c r="M21" i="3"/>
  <c r="M8" i="3"/>
  <c r="M34" i="3"/>
  <c r="M19" i="3"/>
  <c r="M50" i="3"/>
  <c r="M35" i="3"/>
  <c r="M55" i="3"/>
  <c r="M15" i="3"/>
  <c r="M12" i="3"/>
  <c r="M29" i="3"/>
  <c r="M7" i="3"/>
  <c r="M51" i="3"/>
  <c r="M26" i="3"/>
  <c r="M53" i="3"/>
  <c r="M18" i="3"/>
  <c r="M38" i="3"/>
  <c r="M5" i="3"/>
  <c r="M6" i="3"/>
  <c r="M57" i="3" l="1"/>
  <c r="L32" i="3"/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M5" i="1"/>
  <c r="N5" i="1" s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M14" i="1"/>
  <c r="M15" i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M31" i="1"/>
  <c r="M32" i="1"/>
  <c r="N32" i="1" s="1"/>
  <c r="M33" i="1"/>
  <c r="N33" i="1" s="1"/>
  <c r="M34" i="1"/>
  <c r="N34" i="1" s="1"/>
  <c r="M35" i="1"/>
  <c r="M36" i="1"/>
  <c r="N36" i="1" s="1"/>
  <c r="M37" i="1"/>
  <c r="M38" i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M47" i="1"/>
  <c r="M48" i="1"/>
  <c r="N48" i="1" s="1"/>
  <c r="M49" i="1"/>
  <c r="N49" i="1" s="1"/>
  <c r="M50" i="1"/>
  <c r="N50" i="1" s="1"/>
  <c r="M51" i="1"/>
  <c r="N51" i="1" s="1"/>
  <c r="M52" i="1"/>
  <c r="N52" i="1" s="1"/>
  <c r="M53" i="1"/>
  <c r="M54" i="1"/>
  <c r="M55" i="1"/>
  <c r="M56" i="1"/>
  <c r="N56" i="1" s="1"/>
  <c r="M57" i="1"/>
  <c r="N57" i="1" s="1"/>
  <c r="N54" i="1" l="1"/>
  <c r="N35" i="1"/>
  <c r="N53" i="1"/>
  <c r="N38" i="1"/>
  <c r="N15" i="1"/>
  <c r="N37" i="1"/>
  <c r="N30" i="1"/>
  <c r="N22" i="1"/>
  <c r="N13" i="1"/>
  <c r="N46" i="1"/>
  <c r="N31" i="1"/>
  <c r="N6" i="1"/>
  <c r="N55" i="1"/>
  <c r="N47" i="1"/>
  <c r="N14" i="1"/>
  <c r="T2" i="1"/>
  <c r="M58" i="1" l="1"/>
  <c r="N58" i="1" l="1"/>
  <c r="T18" i="1"/>
  <c r="U18" i="1" s="1"/>
  <c r="T52" i="1"/>
  <c r="U52" i="1" s="1"/>
  <c r="T54" i="1"/>
  <c r="U54" i="1" s="1"/>
  <c r="T29" i="1"/>
  <c r="U29" i="1" s="1"/>
  <c r="T24" i="1"/>
  <c r="U24" i="1" s="1"/>
  <c r="T31" i="1"/>
  <c r="U31" i="1" s="1"/>
  <c r="T41" i="1"/>
  <c r="U41" i="1" s="1"/>
  <c r="T36" i="1"/>
  <c r="U36" i="1" s="1"/>
  <c r="T40" i="1"/>
  <c r="U40" i="1" s="1"/>
  <c r="T34" i="1"/>
  <c r="U34" i="1" s="1"/>
  <c r="T25" i="1"/>
  <c r="U25" i="1" s="1"/>
  <c r="T27" i="1"/>
  <c r="U27" i="1" s="1"/>
  <c r="T22" i="1"/>
  <c r="U22" i="1" s="1"/>
  <c r="T10" i="1"/>
  <c r="U10" i="1" s="1"/>
  <c r="T26" i="1"/>
  <c r="U26" i="1" s="1"/>
  <c r="T42" i="1"/>
  <c r="U42" i="1" s="1"/>
  <c r="T51" i="1"/>
  <c r="U51" i="1" s="1"/>
  <c r="T17" i="1"/>
  <c r="U17" i="1" s="1"/>
  <c r="T33" i="1"/>
  <c r="U33" i="1" s="1"/>
  <c r="T49" i="1"/>
  <c r="U49" i="1" s="1"/>
  <c r="T12" i="1"/>
  <c r="U12" i="1" s="1"/>
  <c r="T28" i="1"/>
  <c r="U28" i="1" s="1"/>
  <c r="T57" i="1"/>
  <c r="U57" i="1" s="1"/>
  <c r="T35" i="1"/>
  <c r="U35" i="1" s="1"/>
  <c r="T30" i="1"/>
  <c r="U30" i="1" s="1"/>
  <c r="T21" i="1"/>
  <c r="U21" i="1" s="1"/>
  <c r="T55" i="1"/>
  <c r="U55" i="1" s="1"/>
  <c r="T50" i="1"/>
  <c r="U50" i="1" s="1"/>
  <c r="T9" i="1"/>
  <c r="U9" i="1" s="1"/>
  <c r="T20" i="1"/>
  <c r="U20" i="1" s="1"/>
  <c r="T11" i="1"/>
  <c r="U11" i="1" s="1"/>
  <c r="T43" i="1"/>
  <c r="U43" i="1" s="1"/>
  <c r="T38" i="1"/>
  <c r="U38" i="1" s="1"/>
  <c r="T13" i="1"/>
  <c r="U13" i="1" s="1"/>
  <c r="T45" i="1"/>
  <c r="U45" i="1" s="1"/>
  <c r="T8" i="1"/>
  <c r="U8" i="1" s="1"/>
  <c r="T56" i="1"/>
  <c r="U56" i="1" s="1"/>
  <c r="T15" i="1"/>
  <c r="U15" i="1" s="1"/>
  <c r="T47" i="1"/>
  <c r="U47" i="1" s="1"/>
  <c r="T44" i="1"/>
  <c r="U44" i="1" s="1"/>
  <c r="T19" i="1"/>
  <c r="U19" i="1" s="1"/>
  <c r="T53" i="1"/>
  <c r="U53" i="1" s="1"/>
  <c r="T14" i="1"/>
  <c r="U14" i="1" s="1"/>
  <c r="T46" i="1"/>
  <c r="U46" i="1" s="1"/>
  <c r="T5" i="1"/>
  <c r="U5" i="1" s="1"/>
  <c r="T37" i="1"/>
  <c r="U37" i="1" s="1"/>
  <c r="T16" i="1"/>
  <c r="U16" i="1" s="1"/>
  <c r="T48" i="1"/>
  <c r="U48" i="1" s="1"/>
  <c r="T7" i="1"/>
  <c r="U7" i="1" s="1"/>
  <c r="T23" i="1"/>
  <c r="U23" i="1" s="1"/>
  <c r="T39" i="1"/>
  <c r="U39" i="1" s="1"/>
  <c r="T6" i="1"/>
  <c r="U6" i="1" s="1"/>
  <c r="T32" i="1"/>
  <c r="U32" i="1" s="1"/>
  <c r="R46" i="1"/>
  <c r="R30" i="1"/>
  <c r="R57" i="1"/>
  <c r="R49" i="1"/>
  <c r="R41" i="1"/>
  <c r="R33" i="1"/>
  <c r="R25" i="1"/>
  <c r="R17" i="1"/>
  <c r="R9" i="1"/>
  <c r="R6" i="1"/>
  <c r="R51" i="1"/>
  <c r="R43" i="1"/>
  <c r="R35" i="1"/>
  <c r="R27" i="1"/>
  <c r="R19" i="1"/>
  <c r="R11" i="1"/>
  <c r="R22" i="1"/>
  <c r="R14" i="1"/>
  <c r="R56" i="1"/>
  <c r="R48" i="1"/>
  <c r="R40" i="1"/>
  <c r="R24" i="1"/>
  <c r="R16" i="1"/>
  <c r="R8" i="1"/>
  <c r="R53" i="1"/>
  <c r="R45" i="1"/>
  <c r="R37" i="1"/>
  <c r="R29" i="1"/>
  <c r="R21" i="1"/>
  <c r="R13" i="1"/>
  <c r="R5" i="1"/>
  <c r="R38" i="1"/>
  <c r="R50" i="1"/>
  <c r="R34" i="1"/>
  <c r="R18" i="1"/>
  <c r="R10" i="1"/>
  <c r="R47" i="1"/>
  <c r="R39" i="1"/>
  <c r="R31" i="1"/>
  <c r="R23" i="1"/>
  <c r="R15" i="1"/>
  <c r="R7" i="1"/>
  <c r="R54" i="1"/>
  <c r="R42" i="1"/>
  <c r="R26" i="1"/>
  <c r="R55" i="1"/>
  <c r="R58" i="1" s="1"/>
  <c r="R52" i="1"/>
  <c r="R44" i="1"/>
  <c r="R36" i="1"/>
  <c r="R28" i="1"/>
  <c r="R20" i="1"/>
  <c r="R32" i="1"/>
  <c r="R12" i="1"/>
  <c r="S51" i="1"/>
  <c r="S55" i="1"/>
  <c r="S58" i="1" s="1"/>
  <c r="S54" i="1"/>
  <c r="S46" i="1"/>
  <c r="S38" i="1"/>
  <c r="S30" i="1"/>
  <c r="S22" i="1"/>
  <c r="S14" i="1"/>
  <c r="S6" i="1"/>
  <c r="S27" i="1"/>
  <c r="S56" i="1"/>
  <c r="S24" i="1"/>
  <c r="S16" i="1"/>
  <c r="S8" i="1"/>
  <c r="S48" i="1"/>
  <c r="S40" i="1"/>
  <c r="S53" i="1"/>
  <c r="S45" i="1"/>
  <c r="S37" i="1"/>
  <c r="S29" i="1"/>
  <c r="S21" i="1"/>
  <c r="S13" i="1"/>
  <c r="S5" i="1"/>
  <c r="S43" i="1"/>
  <c r="S19" i="1"/>
  <c r="S11" i="1"/>
  <c r="S50" i="1"/>
  <c r="S42" i="1"/>
  <c r="S34" i="1"/>
  <c r="S26" i="1"/>
  <c r="S18" i="1"/>
  <c r="S10" i="1"/>
  <c r="S39" i="1"/>
  <c r="S23" i="1"/>
  <c r="S52" i="1"/>
  <c r="S44" i="1"/>
  <c r="S36" i="1"/>
  <c r="S28" i="1"/>
  <c r="S20" i="1"/>
  <c r="S12" i="1"/>
  <c r="S35" i="1"/>
  <c r="S47" i="1"/>
  <c r="S31" i="1"/>
  <c r="S15" i="1"/>
  <c r="S7" i="1"/>
  <c r="S57" i="1"/>
  <c r="S49" i="1"/>
  <c r="S41" i="1"/>
  <c r="S33" i="1"/>
  <c r="S25" i="1"/>
  <c r="S17" i="1"/>
  <c r="S32" i="1"/>
  <c r="S9" i="1"/>
  <c r="Q17" i="1"/>
  <c r="Q9" i="1"/>
  <c r="Q52" i="1"/>
  <c r="Q44" i="1"/>
  <c r="Q36" i="1"/>
  <c r="Q28" i="1"/>
  <c r="Q20" i="1"/>
  <c r="Q12" i="1"/>
  <c r="Q33" i="1"/>
  <c r="Q49" i="1"/>
  <c r="Q38" i="1"/>
  <c r="Q22" i="1"/>
  <c r="Q14" i="1"/>
  <c r="Q6" i="1"/>
  <c r="Q41" i="1"/>
  <c r="Q54" i="1"/>
  <c r="Q46" i="1"/>
  <c r="Q30" i="1"/>
  <c r="Q51" i="1"/>
  <c r="Q43" i="1"/>
  <c r="Q35" i="1"/>
  <c r="Q27" i="1"/>
  <c r="Q19" i="1"/>
  <c r="Q11" i="1"/>
  <c r="Q57" i="1"/>
  <c r="Q25" i="1"/>
  <c r="Q56" i="1"/>
  <c r="Q48" i="1"/>
  <c r="Q40" i="1"/>
  <c r="Q24" i="1"/>
  <c r="Q16" i="1"/>
  <c r="Q8" i="1"/>
  <c r="Q45" i="1"/>
  <c r="Q29" i="1"/>
  <c r="Q13" i="1"/>
  <c r="Q5" i="1"/>
  <c r="Q50" i="1"/>
  <c r="Q42" i="1"/>
  <c r="Q34" i="1"/>
  <c r="Q26" i="1"/>
  <c r="Q18" i="1"/>
  <c r="Q10" i="1"/>
  <c r="Q53" i="1"/>
  <c r="Q37" i="1"/>
  <c r="Q21" i="1"/>
  <c r="Q55" i="1"/>
  <c r="Q58" i="1" s="1"/>
  <c r="Q47" i="1"/>
  <c r="Q39" i="1"/>
  <c r="Q31" i="1"/>
  <c r="Q23" i="1"/>
  <c r="Q15" i="1"/>
  <c r="Q32" i="1"/>
  <c r="Q7" i="1"/>
  <c r="P28" i="1"/>
  <c r="P25" i="1"/>
  <c r="P36" i="1"/>
  <c r="P29" i="1"/>
  <c r="P10" i="1"/>
  <c r="P48" i="1"/>
  <c r="P23" i="1"/>
  <c r="P55" i="1"/>
  <c r="P58" i="1" s="1"/>
  <c r="P30" i="1"/>
  <c r="P41" i="1"/>
  <c r="P12" i="1"/>
  <c r="P15" i="1"/>
  <c r="P31" i="1"/>
  <c r="P52" i="1"/>
  <c r="P38" i="1"/>
  <c r="P49" i="1"/>
  <c r="P7" i="1"/>
  <c r="P34" i="1"/>
  <c r="P20" i="1"/>
  <c r="P35" i="1"/>
  <c r="P39" i="1"/>
  <c r="P33" i="1"/>
  <c r="P53" i="1"/>
  <c r="P57" i="1"/>
  <c r="P11" i="1"/>
  <c r="P56" i="1"/>
  <c r="P21" i="1"/>
  <c r="P22" i="1"/>
  <c r="P19" i="1"/>
  <c r="P8" i="1"/>
  <c r="P40" i="1"/>
  <c r="P37" i="1"/>
  <c r="P9" i="1"/>
  <c r="P18" i="1"/>
  <c r="P44" i="1"/>
  <c r="P45" i="1"/>
  <c r="P50" i="1"/>
  <c r="P14" i="1"/>
  <c r="P51" i="1"/>
  <c r="P47" i="1"/>
  <c r="P5" i="1"/>
  <c r="P26" i="1"/>
  <c r="P43" i="1"/>
  <c r="P6" i="1"/>
  <c r="P13" i="1"/>
  <c r="P17" i="1"/>
  <c r="P27" i="1"/>
  <c r="P46" i="1"/>
  <c r="P54" i="1"/>
  <c r="P42" i="1"/>
  <c r="P24" i="1"/>
  <c r="P32" i="1"/>
  <c r="P16" i="1"/>
  <c r="T58" i="1" l="1"/>
</calcChain>
</file>

<file path=xl/sharedStrings.xml><?xml version="1.0" encoding="utf-8"?>
<sst xmlns="http://schemas.openxmlformats.org/spreadsheetml/2006/main" count="318" uniqueCount="99">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</sst>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8"/>
      <color rgb="FF222222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rgb="FF36394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0F0F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64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right" vertical="top" wrapText="1"/>
    </xf>
    <xf numFmtId="0" fontId="4" fillId="2" borderId="0" xfId="3" applyFill="1" applyBorder="1" applyAlignment="1">
      <alignment horizontal="right" vertical="top" wrapText="1"/>
    </xf>
    <xf numFmtId="165" fontId="0" fillId="0" borderId="0" xfId="2" applyNumberFormat="1" applyFont="1"/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0" fontId="10" fillId="0" borderId="0" xfId="0" applyFont="1"/>
    <xf numFmtId="165" fontId="11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3" borderId="3" xfId="3" applyFont="1" applyFill="1" applyBorder="1" applyAlignment="1">
      <alignment horizontal="right" vertical="top" wrapText="1"/>
    </xf>
    <xf numFmtId="165" fontId="12" fillId="0" borderId="0" xfId="2" applyNumberFormat="1" applyFont="1"/>
    <xf numFmtId="0" fontId="4" fillId="2" borderId="3" xfId="3" applyFont="1" applyFill="1" applyBorder="1" applyAlignment="1">
      <alignment horizontal="right" vertical="top" wrapText="1"/>
    </xf>
    <xf numFmtId="0" fontId="13" fillId="2" borderId="3" xfId="0" applyFont="1" applyFill="1" applyBorder="1" applyAlignment="1">
      <alignment horizontal="right" vertical="top" wrapText="1"/>
    </xf>
    <xf numFmtId="165" fontId="8" fillId="0" borderId="0" xfId="2" applyNumberFormat="1" applyFont="1"/>
    <xf numFmtId="165" fontId="8" fillId="0" borderId="0" xfId="0" applyNumberFormat="1" applyFont="1"/>
    <xf numFmtId="1" fontId="0" fillId="0" borderId="0" xfId="0" applyNumberFormat="1"/>
    <xf numFmtId="0" fontId="2" fillId="4" borderId="3" xfId="0" applyFont="1" applyFill="1" applyBorder="1" applyAlignment="1">
      <alignment horizontal="right" vertical="top" wrapText="1"/>
    </xf>
    <xf numFmtId="0" fontId="2" fillId="4" borderId="4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right" vertical="top" wrapText="1"/>
    </xf>
    <xf numFmtId="0" fontId="13" fillId="2" borderId="7" xfId="0" applyFont="1" applyFill="1" applyBorder="1" applyAlignment="1">
      <alignment horizontal="right" vertical="top" wrapText="1"/>
    </xf>
    <xf numFmtId="1" fontId="2" fillId="4" borderId="3" xfId="0" applyNumberFormat="1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0" fontId="3" fillId="3" borderId="7" xfId="0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59"/>
  <sheetViews>
    <sheetView topLeftCell="A32" workbookViewId="0">
      <selection activeCell="A5" sqref="A5:J5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3"/>
  </cols>
  <sheetData>
    <row r="1" spans="1:21" x14ac:dyDescent="0.35">
      <c r="K1" s="56" t="s">
        <v>68</v>
      </c>
      <c r="L1" s="56"/>
      <c r="M1" s="56"/>
      <c r="N1" s="6">
        <v>1.4999999999999999E-2</v>
      </c>
      <c r="O1" s="6"/>
      <c r="P1" s="57" t="s">
        <v>77</v>
      </c>
      <c r="Q1" s="57"/>
      <c r="R1" s="57"/>
      <c r="S1" s="57"/>
      <c r="T1" s="57"/>
    </row>
    <row r="2" spans="1:21" ht="21.5" thickBot="1" x14ac:dyDescent="0.55000000000000004">
      <c r="A2" s="27" t="s">
        <v>57</v>
      </c>
      <c r="B2" s="27"/>
      <c r="C2" s="27"/>
      <c r="D2" s="27"/>
      <c r="E2" s="27"/>
      <c r="F2" s="27"/>
      <c r="G2" s="27"/>
      <c r="H2" s="27"/>
      <c r="I2" s="27"/>
      <c r="J2" s="27"/>
      <c r="K2" s="28"/>
      <c r="M2" s="27" t="s">
        <v>62</v>
      </c>
      <c r="N2" s="27"/>
      <c r="O2" s="20"/>
      <c r="P2" s="17">
        <v>0.15</v>
      </c>
      <c r="Q2" s="17">
        <v>0.6</v>
      </c>
      <c r="R2" s="17">
        <v>0.25</v>
      </c>
      <c r="S2" s="17">
        <v>0.125</v>
      </c>
      <c r="T2" s="18">
        <f>N1</f>
        <v>1.4999999999999999E-2</v>
      </c>
      <c r="U2" s="16"/>
    </row>
    <row r="3" spans="1:21" x14ac:dyDescent="0.35">
      <c r="A3" s="9" t="s">
        <v>0</v>
      </c>
      <c r="B3" s="10" t="s">
        <v>2</v>
      </c>
      <c r="C3" s="10" t="s">
        <v>4</v>
      </c>
      <c r="D3" s="10" t="s">
        <v>2</v>
      </c>
      <c r="E3" s="10" t="s">
        <v>4</v>
      </c>
      <c r="F3" s="10" t="s">
        <v>6</v>
      </c>
      <c r="G3" s="10" t="s">
        <v>79</v>
      </c>
      <c r="H3" s="10" t="s">
        <v>81</v>
      </c>
      <c r="I3" s="10" t="s">
        <v>2</v>
      </c>
      <c r="J3" s="10" t="s">
        <v>83</v>
      </c>
      <c r="K3" s="29"/>
      <c r="L3" s="11" t="s">
        <v>84</v>
      </c>
      <c r="M3" s="11" t="s">
        <v>58</v>
      </c>
      <c r="N3" s="11" t="s">
        <v>60</v>
      </c>
      <c r="O3" s="11"/>
      <c r="P3" s="21" t="s">
        <v>69</v>
      </c>
      <c r="Q3" s="21" t="s">
        <v>71</v>
      </c>
      <c r="R3" s="21" t="s">
        <v>73</v>
      </c>
      <c r="S3" s="21" t="s">
        <v>75</v>
      </c>
      <c r="T3" s="21" t="s">
        <v>76</v>
      </c>
      <c r="U3" s="21" t="s">
        <v>76</v>
      </c>
    </row>
    <row r="4" spans="1:21" ht="15" thickBot="1" x14ac:dyDescent="0.4">
      <c r="A4" s="12" t="s">
        <v>1</v>
      </c>
      <c r="B4" s="13" t="s">
        <v>3</v>
      </c>
      <c r="C4" s="13" t="s">
        <v>3</v>
      </c>
      <c r="D4" s="13" t="s">
        <v>5</v>
      </c>
      <c r="E4" s="13" t="s">
        <v>5</v>
      </c>
      <c r="F4" s="13" t="s">
        <v>3</v>
      </c>
      <c r="G4" s="13" t="s">
        <v>80</v>
      </c>
      <c r="H4" s="13" t="s">
        <v>80</v>
      </c>
      <c r="I4" s="13" t="s">
        <v>82</v>
      </c>
      <c r="J4" s="13" t="s">
        <v>80</v>
      </c>
      <c r="K4" s="29"/>
      <c r="L4" s="11" t="s">
        <v>85</v>
      </c>
      <c r="M4" s="11" t="s">
        <v>59</v>
      </c>
      <c r="N4" s="11" t="s">
        <v>61</v>
      </c>
      <c r="O4" s="11"/>
      <c r="P4" s="21" t="s">
        <v>70</v>
      </c>
      <c r="Q4" s="21" t="s">
        <v>72</v>
      </c>
      <c r="R4" s="21" t="s">
        <v>74</v>
      </c>
      <c r="S4" s="21" t="s">
        <v>74</v>
      </c>
      <c r="T4" s="21" t="s">
        <v>5</v>
      </c>
      <c r="U4" s="21" t="s">
        <v>78</v>
      </c>
    </row>
    <row r="5" spans="1:21" ht="15" thickBot="1" x14ac:dyDescent="0.4">
      <c r="A5" s="3" t="s">
        <v>7</v>
      </c>
      <c r="B5" s="1">
        <v>301450</v>
      </c>
      <c r="C5" s="2"/>
      <c r="D5" s="1">
        <v>23144</v>
      </c>
      <c r="E5" s="2"/>
      <c r="F5" s="1">
        <v>231343</v>
      </c>
      <c r="G5" s="1">
        <v>15366</v>
      </c>
      <c r="H5" s="1">
        <v>1180</v>
      </c>
      <c r="I5" s="1">
        <v>844994</v>
      </c>
      <c r="J5" s="1">
        <v>43071</v>
      </c>
      <c r="K5" s="7"/>
      <c r="L5" s="26">
        <f t="shared" ref="L5:L35" si="0">D5/B5</f>
        <v>7.6775584674075303E-2</v>
      </c>
      <c r="M5" s="4">
        <f t="shared" ref="M5:M35" si="1">D5/$N$1</f>
        <v>1542933.3333333335</v>
      </c>
      <c r="N5" s="5">
        <f t="shared" ref="N5:N35" si="2">ABS(F5-M5)/M5</f>
        <v>0.85006286726581404</v>
      </c>
      <c r="O5" s="5"/>
      <c r="P5" s="22">
        <f t="shared" ref="P5:P35" si="3">$P$2*$M5</f>
        <v>231440.00000000003</v>
      </c>
      <c r="Q5" s="22">
        <f t="shared" ref="Q5:Q35" si="4">$Q$2*$M5</f>
        <v>925760.00000000012</v>
      </c>
      <c r="R5" s="22">
        <f t="shared" ref="R5:R35" si="5">$R$2*$M5</f>
        <v>385733.33333333337</v>
      </c>
      <c r="S5" s="22">
        <f t="shared" ref="S5:S35" si="6">$S$2*$M5</f>
        <v>192866.66666666669</v>
      </c>
      <c r="T5" s="22">
        <f t="shared" ref="T5:T35" si="7">$T$2*$M5</f>
        <v>23144</v>
      </c>
      <c r="U5" s="19">
        <f t="shared" ref="U5:U35" si="8">M5-T5</f>
        <v>1519789.3333333335</v>
      </c>
    </row>
    <row r="6" spans="1:21" ht="15" thickBot="1" x14ac:dyDescent="0.4">
      <c r="A6" s="3" t="s">
        <v>8</v>
      </c>
      <c r="B6" s="1">
        <v>113856</v>
      </c>
      <c r="C6" s="2"/>
      <c r="D6" s="1">
        <v>6442</v>
      </c>
      <c r="E6" s="2"/>
      <c r="F6" s="1">
        <v>106143</v>
      </c>
      <c r="G6" s="1">
        <v>12819</v>
      </c>
      <c r="H6" s="2">
        <v>725</v>
      </c>
      <c r="I6" s="1">
        <v>233381</v>
      </c>
      <c r="J6" s="1">
        <v>26276</v>
      </c>
      <c r="K6" s="7"/>
      <c r="L6" s="26">
        <f t="shared" si="0"/>
        <v>5.6580241708825182E-2</v>
      </c>
      <c r="M6" s="4">
        <f t="shared" si="1"/>
        <v>429466.66666666669</v>
      </c>
      <c r="N6" s="5">
        <f t="shared" si="2"/>
        <v>0.75284927041291527</v>
      </c>
      <c r="O6" s="5"/>
      <c r="P6" s="22">
        <f t="shared" si="3"/>
        <v>64420</v>
      </c>
      <c r="Q6" s="22">
        <f t="shared" si="4"/>
        <v>257680</v>
      </c>
      <c r="R6" s="22">
        <f t="shared" si="5"/>
        <v>107366.66666666667</v>
      </c>
      <c r="S6" s="22">
        <f t="shared" si="6"/>
        <v>53683.333333333336</v>
      </c>
      <c r="T6" s="22">
        <f t="shared" si="7"/>
        <v>6442</v>
      </c>
      <c r="U6" s="19">
        <f t="shared" si="8"/>
        <v>423024.66666666669</v>
      </c>
    </row>
    <row r="7" spans="1:21" ht="15" thickBot="1" x14ac:dyDescent="0.4">
      <c r="A7" s="3" t="s">
        <v>17</v>
      </c>
      <c r="B7" s="1">
        <v>58302</v>
      </c>
      <c r="C7" s="2"/>
      <c r="D7" s="1">
        <v>3153</v>
      </c>
      <c r="E7" s="2"/>
      <c r="F7" s="1">
        <v>47031</v>
      </c>
      <c r="G7" s="1">
        <v>8536</v>
      </c>
      <c r="H7" s="2">
        <v>462</v>
      </c>
      <c r="I7" s="1">
        <v>254500</v>
      </c>
      <c r="J7" s="1">
        <v>37261</v>
      </c>
      <c r="K7" s="7"/>
      <c r="L7" s="26">
        <f t="shared" si="0"/>
        <v>5.4080477513635893E-2</v>
      </c>
      <c r="M7" s="4">
        <f t="shared" si="1"/>
        <v>210200</v>
      </c>
      <c r="N7" s="5">
        <f t="shared" si="2"/>
        <v>0.77625594671741194</v>
      </c>
      <c r="O7" s="5"/>
      <c r="P7" s="22">
        <f t="shared" si="3"/>
        <v>31530</v>
      </c>
      <c r="Q7" s="22">
        <f t="shared" si="4"/>
        <v>126120</v>
      </c>
      <c r="R7" s="22">
        <f t="shared" si="5"/>
        <v>52550</v>
      </c>
      <c r="S7" s="22">
        <f t="shared" si="6"/>
        <v>26275</v>
      </c>
      <c r="T7" s="22">
        <f t="shared" si="7"/>
        <v>3153</v>
      </c>
      <c r="U7" s="19">
        <f t="shared" si="8"/>
        <v>207047</v>
      </c>
    </row>
    <row r="8" spans="1:21" ht="15" thickBot="1" x14ac:dyDescent="0.4">
      <c r="A8" s="3" t="s">
        <v>12</v>
      </c>
      <c r="B8" s="1">
        <v>48102</v>
      </c>
      <c r="C8" s="2"/>
      <c r="D8" s="1">
        <v>2125</v>
      </c>
      <c r="E8" s="2"/>
      <c r="F8" s="1">
        <v>45371</v>
      </c>
      <c r="G8" s="1">
        <v>3752</v>
      </c>
      <c r="H8" s="2">
        <v>166</v>
      </c>
      <c r="I8" s="1">
        <v>242189</v>
      </c>
      <c r="J8" s="1">
        <v>18889</v>
      </c>
      <c r="K8" s="7"/>
      <c r="L8" s="26">
        <f t="shared" si="0"/>
        <v>4.4176957299072804E-2</v>
      </c>
      <c r="M8" s="4">
        <f t="shared" si="1"/>
        <v>141666.66666666669</v>
      </c>
      <c r="N8" s="5">
        <f t="shared" si="2"/>
        <v>0.67973411764705882</v>
      </c>
      <c r="O8" s="5"/>
      <c r="P8" s="22">
        <f t="shared" si="3"/>
        <v>21250.000000000004</v>
      </c>
      <c r="Q8" s="22">
        <f t="shared" si="4"/>
        <v>85000.000000000015</v>
      </c>
      <c r="R8" s="22">
        <f t="shared" si="5"/>
        <v>35416.666666666672</v>
      </c>
      <c r="S8" s="22">
        <f t="shared" si="6"/>
        <v>17708.333333333336</v>
      </c>
      <c r="T8" s="22">
        <f t="shared" si="7"/>
        <v>2125</v>
      </c>
      <c r="U8" s="19">
        <f t="shared" si="8"/>
        <v>139541.66666666669</v>
      </c>
    </row>
    <row r="9" spans="1:21" ht="15" thickBot="1" x14ac:dyDescent="0.4">
      <c r="A9" s="3" t="s">
        <v>10</v>
      </c>
      <c r="B9" s="1">
        <v>46163</v>
      </c>
      <c r="C9" s="2"/>
      <c r="D9" s="1">
        <v>1862</v>
      </c>
      <c r="E9" s="2"/>
      <c r="F9" s="1">
        <v>40964</v>
      </c>
      <c r="G9" s="1">
        <v>1179</v>
      </c>
      <c r="H9" s="2">
        <v>48</v>
      </c>
      <c r="I9" s="1">
        <v>553409</v>
      </c>
      <c r="J9" s="1">
        <v>14136</v>
      </c>
      <c r="K9" s="7"/>
      <c r="L9" s="26">
        <f t="shared" si="0"/>
        <v>4.0335333492190713E-2</v>
      </c>
      <c r="M9" s="4">
        <f t="shared" si="1"/>
        <v>124133.33333333334</v>
      </c>
      <c r="N9" s="5">
        <f t="shared" si="2"/>
        <v>0.67</v>
      </c>
      <c r="O9" s="5"/>
      <c r="P9" s="22">
        <f t="shared" si="3"/>
        <v>18620</v>
      </c>
      <c r="Q9" s="22">
        <f t="shared" si="4"/>
        <v>74480</v>
      </c>
      <c r="R9" s="22">
        <f t="shared" si="5"/>
        <v>31033.333333333336</v>
      </c>
      <c r="S9" s="22">
        <f t="shared" si="6"/>
        <v>15516.666666666668</v>
      </c>
      <c r="T9" s="22">
        <f t="shared" si="7"/>
        <v>1862</v>
      </c>
      <c r="U9" s="19">
        <f t="shared" si="8"/>
        <v>122271.33333333334</v>
      </c>
    </row>
    <row r="10" spans="1:21" ht="15" thickBot="1" x14ac:dyDescent="0.4">
      <c r="A10" s="3" t="s">
        <v>19</v>
      </c>
      <c r="B10" s="1">
        <v>45016</v>
      </c>
      <c r="C10" s="2"/>
      <c r="D10" s="1">
        <v>2060</v>
      </c>
      <c r="E10" s="2"/>
      <c r="F10" s="1">
        <v>42191</v>
      </c>
      <c r="G10" s="1">
        <v>3519</v>
      </c>
      <c r="H10" s="2">
        <v>161</v>
      </c>
      <c r="I10" s="1">
        <v>209088</v>
      </c>
      <c r="J10" s="1">
        <v>16346</v>
      </c>
      <c r="K10" s="7"/>
      <c r="L10" s="26">
        <f t="shared" si="0"/>
        <v>4.5761507019726318E-2</v>
      </c>
      <c r="M10" s="4">
        <f t="shared" si="1"/>
        <v>137333.33333333334</v>
      </c>
      <c r="N10" s="5">
        <f t="shared" si="2"/>
        <v>0.69278398058252433</v>
      </c>
      <c r="O10" s="5"/>
      <c r="P10" s="22">
        <f t="shared" si="3"/>
        <v>20600</v>
      </c>
      <c r="Q10" s="22">
        <f t="shared" si="4"/>
        <v>82400</v>
      </c>
      <c r="R10" s="22">
        <f t="shared" si="5"/>
        <v>34333.333333333336</v>
      </c>
      <c r="S10" s="22">
        <f t="shared" si="6"/>
        <v>17166.666666666668</v>
      </c>
      <c r="T10" s="22">
        <f t="shared" si="7"/>
        <v>2060</v>
      </c>
      <c r="U10" s="19">
        <f t="shared" si="8"/>
        <v>135273.33333333334</v>
      </c>
    </row>
    <row r="11" spans="1:21" ht="15" thickBot="1" x14ac:dyDescent="0.4">
      <c r="A11" s="3" t="s">
        <v>11</v>
      </c>
      <c r="B11" s="1">
        <v>39262</v>
      </c>
      <c r="C11" s="2"/>
      <c r="D11" s="1">
        <v>3567</v>
      </c>
      <c r="E11" s="2"/>
      <c r="F11" s="1">
        <v>27353</v>
      </c>
      <c r="G11" s="1">
        <v>3943</v>
      </c>
      <c r="H11" s="2">
        <v>358</v>
      </c>
      <c r="I11" s="1">
        <v>169929</v>
      </c>
      <c r="J11" s="1">
        <v>17065</v>
      </c>
      <c r="K11" s="7"/>
      <c r="L11" s="26">
        <f t="shared" si="0"/>
        <v>9.0851204727217152E-2</v>
      </c>
      <c r="M11" s="4">
        <f t="shared" si="1"/>
        <v>237800</v>
      </c>
      <c r="N11" s="5">
        <f t="shared" si="2"/>
        <v>0.88497476871320435</v>
      </c>
      <c r="O11" s="5"/>
      <c r="P11" s="22">
        <f t="shared" si="3"/>
        <v>35670</v>
      </c>
      <c r="Q11" s="22">
        <f t="shared" si="4"/>
        <v>142680</v>
      </c>
      <c r="R11" s="22">
        <f t="shared" si="5"/>
        <v>59450</v>
      </c>
      <c r="S11" s="22">
        <f t="shared" si="6"/>
        <v>29725</v>
      </c>
      <c r="T11" s="22">
        <f t="shared" si="7"/>
        <v>3567</v>
      </c>
      <c r="U11" s="19">
        <f t="shared" si="8"/>
        <v>234233</v>
      </c>
    </row>
    <row r="12" spans="1:21" ht="15" thickBot="1" x14ac:dyDescent="0.4">
      <c r="A12" s="3" t="s">
        <v>13</v>
      </c>
      <c r="B12" s="1">
        <v>32846</v>
      </c>
      <c r="C12" s="2"/>
      <c r="D12" s="1">
        <v>1171</v>
      </c>
      <c r="E12" s="2"/>
      <c r="F12" s="1">
        <v>30989</v>
      </c>
      <c r="G12" s="1">
        <v>1595</v>
      </c>
      <c r="H12" s="2">
        <v>57</v>
      </c>
      <c r="I12" s="1">
        <v>368651</v>
      </c>
      <c r="J12" s="1">
        <v>17897</v>
      </c>
      <c r="K12" s="7"/>
      <c r="L12" s="26">
        <f t="shared" si="0"/>
        <v>3.5651220848809596E-2</v>
      </c>
      <c r="M12" s="4">
        <f t="shared" si="1"/>
        <v>78066.666666666672</v>
      </c>
      <c r="N12" s="5">
        <f t="shared" si="2"/>
        <v>0.60304440649017932</v>
      </c>
      <c r="O12" s="5"/>
      <c r="P12" s="22">
        <f t="shared" si="3"/>
        <v>11710</v>
      </c>
      <c r="Q12" s="22">
        <f t="shared" si="4"/>
        <v>46840</v>
      </c>
      <c r="R12" s="22">
        <f t="shared" si="5"/>
        <v>19516.666666666668</v>
      </c>
      <c r="S12" s="22">
        <f t="shared" si="6"/>
        <v>9758.3333333333339</v>
      </c>
      <c r="T12" s="22">
        <f t="shared" si="7"/>
        <v>1171</v>
      </c>
      <c r="U12" s="19">
        <f t="shared" si="8"/>
        <v>76895.666666666672</v>
      </c>
    </row>
    <row r="13" spans="1:21" ht="15" thickBot="1" x14ac:dyDescent="0.4">
      <c r="A13" s="3" t="s">
        <v>14</v>
      </c>
      <c r="B13" s="1">
        <v>27286</v>
      </c>
      <c r="C13" s="2"/>
      <c r="D13" s="1">
        <v>1801</v>
      </c>
      <c r="E13" s="2"/>
      <c r="F13" s="1">
        <v>8182</v>
      </c>
      <c r="G13" s="1">
        <v>5851</v>
      </c>
      <c r="H13" s="2">
        <v>386</v>
      </c>
      <c r="I13" s="1">
        <v>151108</v>
      </c>
      <c r="J13" s="1">
        <v>32401</v>
      </c>
      <c r="K13" s="7"/>
      <c r="L13" s="26">
        <f t="shared" si="0"/>
        <v>6.6004544455031885E-2</v>
      </c>
      <c r="M13" s="4">
        <f t="shared" si="1"/>
        <v>120066.66666666667</v>
      </c>
      <c r="N13" s="5">
        <f t="shared" si="2"/>
        <v>0.93185452526374235</v>
      </c>
      <c r="O13" s="5"/>
      <c r="P13" s="22">
        <f t="shared" si="3"/>
        <v>18010</v>
      </c>
      <c r="Q13" s="22">
        <f t="shared" si="4"/>
        <v>72040</v>
      </c>
      <c r="R13" s="22">
        <f t="shared" si="5"/>
        <v>30016.666666666668</v>
      </c>
      <c r="S13" s="22">
        <f t="shared" si="6"/>
        <v>15008.333333333334</v>
      </c>
      <c r="T13" s="22">
        <f t="shared" si="7"/>
        <v>1801</v>
      </c>
      <c r="U13" s="19">
        <f t="shared" si="8"/>
        <v>118265.66666666667</v>
      </c>
    </row>
    <row r="14" spans="1:21" ht="15" thickBot="1" x14ac:dyDescent="0.4">
      <c r="A14" s="3" t="s">
        <v>23</v>
      </c>
      <c r="B14" s="1">
        <v>26312</v>
      </c>
      <c r="C14" s="2"/>
      <c r="D14" s="1">
        <v>2089</v>
      </c>
      <c r="E14" s="2"/>
      <c r="F14" s="1">
        <v>24158</v>
      </c>
      <c r="G14" s="1">
        <v>7347</v>
      </c>
      <c r="H14" s="2">
        <v>583</v>
      </c>
      <c r="I14" s="1">
        <v>92745</v>
      </c>
      <c r="J14" s="1">
        <v>25896</v>
      </c>
      <c r="K14" s="7"/>
      <c r="L14" s="26">
        <f t="shared" si="0"/>
        <v>7.9393432654302223E-2</v>
      </c>
      <c r="M14" s="4">
        <f t="shared" si="1"/>
        <v>139266.66666666669</v>
      </c>
      <c r="N14" s="5">
        <f t="shared" si="2"/>
        <v>0.8265342269028243</v>
      </c>
      <c r="O14" s="5"/>
      <c r="P14" s="22">
        <f t="shared" si="3"/>
        <v>20890.000000000004</v>
      </c>
      <c r="Q14" s="22">
        <f t="shared" si="4"/>
        <v>83560.000000000015</v>
      </c>
      <c r="R14" s="22">
        <f t="shared" si="5"/>
        <v>34816.666666666672</v>
      </c>
      <c r="S14" s="22">
        <f t="shared" si="6"/>
        <v>17408.333333333336</v>
      </c>
      <c r="T14" s="22">
        <f t="shared" si="7"/>
        <v>2089</v>
      </c>
      <c r="U14" s="19">
        <f t="shared" si="8"/>
        <v>137177.66666666669</v>
      </c>
    </row>
    <row r="15" spans="1:21" ht="15" thickBot="1" x14ac:dyDescent="0.4">
      <c r="A15" s="3" t="s">
        <v>15</v>
      </c>
      <c r="B15" s="1">
        <v>26171</v>
      </c>
      <c r="C15" s="2"/>
      <c r="D15" s="2">
        <v>690</v>
      </c>
      <c r="E15" s="2"/>
      <c r="F15" s="1">
        <v>14311</v>
      </c>
      <c r="G15" s="2">
        <v>939</v>
      </c>
      <c r="H15" s="2">
        <v>25</v>
      </c>
      <c r="I15" s="1">
        <v>300384</v>
      </c>
      <c r="J15" s="1">
        <v>10772</v>
      </c>
      <c r="K15" s="7"/>
      <c r="L15" s="26">
        <f t="shared" si="0"/>
        <v>2.6365060563218828E-2</v>
      </c>
      <c r="M15" s="4">
        <f t="shared" si="1"/>
        <v>46000</v>
      </c>
      <c r="N15" s="5">
        <f t="shared" si="2"/>
        <v>0.68889130434782608</v>
      </c>
      <c r="O15" s="5"/>
      <c r="P15" s="22">
        <f t="shared" si="3"/>
        <v>6900</v>
      </c>
      <c r="Q15" s="22">
        <f t="shared" si="4"/>
        <v>27600</v>
      </c>
      <c r="R15" s="22">
        <f t="shared" si="5"/>
        <v>11500</v>
      </c>
      <c r="S15" s="22">
        <f t="shared" si="6"/>
        <v>5750</v>
      </c>
      <c r="T15" s="22">
        <f t="shared" si="7"/>
        <v>690</v>
      </c>
      <c r="U15" s="19">
        <f t="shared" si="8"/>
        <v>45310</v>
      </c>
    </row>
    <row r="16" spans="1:21" ht="15" thickBot="1" x14ac:dyDescent="0.4">
      <c r="A16" s="3" t="s">
        <v>16</v>
      </c>
      <c r="B16" s="1">
        <v>24854</v>
      </c>
      <c r="C16" s="2"/>
      <c r="D16" s="1">
        <v>1036</v>
      </c>
      <c r="E16" s="2"/>
      <c r="F16" s="1">
        <v>23787</v>
      </c>
      <c r="G16" s="1">
        <v>2414</v>
      </c>
      <c r="H16" s="2">
        <v>101</v>
      </c>
      <c r="I16" s="1">
        <v>140223</v>
      </c>
      <c r="J16" s="1">
        <v>13617</v>
      </c>
      <c r="K16" s="8"/>
      <c r="L16" s="26">
        <f t="shared" si="0"/>
        <v>4.1683431238432447E-2</v>
      </c>
      <c r="M16" s="4">
        <f t="shared" si="1"/>
        <v>69066.666666666672</v>
      </c>
      <c r="N16" s="5">
        <f t="shared" si="2"/>
        <v>0.65559362934362941</v>
      </c>
      <c r="O16" s="5"/>
      <c r="P16" s="22">
        <f t="shared" si="3"/>
        <v>10360</v>
      </c>
      <c r="Q16" s="22">
        <f t="shared" si="4"/>
        <v>41440</v>
      </c>
      <c r="R16" s="22">
        <f t="shared" si="5"/>
        <v>17266.666666666668</v>
      </c>
      <c r="S16" s="22">
        <f t="shared" si="6"/>
        <v>8633.3333333333339</v>
      </c>
      <c r="T16" s="22">
        <f t="shared" si="7"/>
        <v>1036</v>
      </c>
      <c r="U16" s="19">
        <f t="shared" si="8"/>
        <v>68030.666666666672</v>
      </c>
    </row>
    <row r="17" spans="1:21" ht="15" thickBot="1" x14ac:dyDescent="0.4">
      <c r="A17" s="3" t="s">
        <v>26</v>
      </c>
      <c r="B17" s="1">
        <v>20113</v>
      </c>
      <c r="C17" s="2"/>
      <c r="D17" s="1">
        <v>1016</v>
      </c>
      <c r="E17" s="2"/>
      <c r="F17" s="1">
        <v>17834</v>
      </c>
      <c r="G17" s="1">
        <v>3350</v>
      </c>
      <c r="H17" s="2">
        <v>169</v>
      </c>
      <c r="I17" s="1">
        <v>107785</v>
      </c>
      <c r="J17" s="1">
        <v>17954</v>
      </c>
      <c r="K17" s="8"/>
      <c r="L17" s="26">
        <f t="shared" si="0"/>
        <v>5.0514592552080746E-2</v>
      </c>
      <c r="M17" s="4">
        <f t="shared" si="1"/>
        <v>67733.333333333343</v>
      </c>
      <c r="N17" s="5">
        <f t="shared" si="2"/>
        <v>0.73670275590551182</v>
      </c>
      <c r="O17" s="5"/>
      <c r="P17" s="22">
        <f t="shared" si="3"/>
        <v>10160.000000000002</v>
      </c>
      <c r="Q17" s="22">
        <f t="shared" si="4"/>
        <v>40640.000000000007</v>
      </c>
      <c r="R17" s="22">
        <f t="shared" si="5"/>
        <v>16933.333333333336</v>
      </c>
      <c r="S17" s="22">
        <f t="shared" si="6"/>
        <v>8466.6666666666679</v>
      </c>
      <c r="T17" s="22">
        <f t="shared" si="7"/>
        <v>1016.0000000000001</v>
      </c>
      <c r="U17" s="19">
        <f t="shared" si="8"/>
        <v>66717.333333333343</v>
      </c>
    </row>
    <row r="18" spans="1:21" ht="15" thickBot="1" x14ac:dyDescent="0.4">
      <c r="A18" s="3" t="s">
        <v>21</v>
      </c>
      <c r="B18" s="1">
        <v>16769</v>
      </c>
      <c r="C18" s="2"/>
      <c r="D18" s="2">
        <v>799</v>
      </c>
      <c r="E18" s="2"/>
      <c r="F18" s="1">
        <v>15850</v>
      </c>
      <c r="G18" s="1">
        <v>1440</v>
      </c>
      <c r="H18" s="2">
        <v>69</v>
      </c>
      <c r="I18" s="1">
        <v>122706</v>
      </c>
      <c r="J18" s="1">
        <v>10540</v>
      </c>
      <c r="K18" s="7"/>
      <c r="L18" s="26">
        <f t="shared" si="0"/>
        <v>4.7647444689605821E-2</v>
      </c>
      <c r="M18" s="4">
        <f t="shared" si="1"/>
        <v>53266.666666666672</v>
      </c>
      <c r="N18" s="5">
        <f t="shared" si="2"/>
        <v>0.70244055068836053</v>
      </c>
      <c r="O18" s="5"/>
      <c r="P18" s="22">
        <f t="shared" si="3"/>
        <v>7990</v>
      </c>
      <c r="Q18" s="22">
        <f t="shared" si="4"/>
        <v>31960</v>
      </c>
      <c r="R18" s="22">
        <f t="shared" si="5"/>
        <v>13316.666666666668</v>
      </c>
      <c r="S18" s="22">
        <f t="shared" si="6"/>
        <v>6658.3333333333339</v>
      </c>
      <c r="T18" s="22">
        <f t="shared" si="7"/>
        <v>799</v>
      </c>
      <c r="U18" s="19">
        <f t="shared" si="8"/>
        <v>52467.666666666672</v>
      </c>
    </row>
    <row r="19" spans="1:21" ht="15" thickBot="1" x14ac:dyDescent="0.4">
      <c r="A19" s="3" t="s">
        <v>27</v>
      </c>
      <c r="B19" s="1">
        <v>16588</v>
      </c>
      <c r="C19" s="2"/>
      <c r="D19" s="2">
        <v>992</v>
      </c>
      <c r="E19" s="2"/>
      <c r="F19" s="1">
        <v>15582</v>
      </c>
      <c r="G19" s="1">
        <v>2499</v>
      </c>
      <c r="H19" s="2">
        <v>149</v>
      </c>
      <c r="I19" s="1">
        <v>87181</v>
      </c>
      <c r="J19" s="1">
        <v>13135</v>
      </c>
      <c r="K19" s="7"/>
      <c r="L19" s="26">
        <f t="shared" si="0"/>
        <v>5.980226669881842E-2</v>
      </c>
      <c r="M19" s="4">
        <f t="shared" si="1"/>
        <v>66133.333333333343</v>
      </c>
      <c r="N19" s="5">
        <f t="shared" si="2"/>
        <v>0.76438508064516131</v>
      </c>
      <c r="O19" s="5"/>
      <c r="P19" s="22">
        <f t="shared" si="3"/>
        <v>9920.0000000000018</v>
      </c>
      <c r="Q19" s="22">
        <f t="shared" si="4"/>
        <v>39680.000000000007</v>
      </c>
      <c r="R19" s="22">
        <f t="shared" si="5"/>
        <v>16533.333333333336</v>
      </c>
      <c r="S19" s="22">
        <f t="shared" si="6"/>
        <v>8266.6666666666679</v>
      </c>
      <c r="T19" s="22">
        <f t="shared" si="7"/>
        <v>992.00000000000011</v>
      </c>
      <c r="U19" s="19">
        <f t="shared" si="8"/>
        <v>65141.333333333343</v>
      </c>
    </row>
    <row r="20" spans="1:21" ht="15" thickBot="1" x14ac:dyDescent="0.4">
      <c r="A20" s="3" t="s">
        <v>29</v>
      </c>
      <c r="B20" s="1">
        <v>14339</v>
      </c>
      <c r="C20" s="2"/>
      <c r="D20" s="2">
        <v>492</v>
      </c>
      <c r="E20" s="2"/>
      <c r="F20" s="1">
        <v>12032</v>
      </c>
      <c r="G20" s="1">
        <v>1704</v>
      </c>
      <c r="H20" s="2">
        <v>58</v>
      </c>
      <c r="I20" s="1">
        <v>82753</v>
      </c>
      <c r="J20" s="1">
        <v>9835</v>
      </c>
      <c r="K20" s="7"/>
      <c r="L20" s="26">
        <f t="shared" si="0"/>
        <v>3.4312016179649907E-2</v>
      </c>
      <c r="M20" s="4">
        <f t="shared" si="1"/>
        <v>32800</v>
      </c>
      <c r="N20" s="5">
        <f t="shared" si="2"/>
        <v>0.63317073170731708</v>
      </c>
      <c r="O20" s="5"/>
      <c r="P20" s="22">
        <f t="shared" si="3"/>
        <v>4920</v>
      </c>
      <c r="Q20" s="22">
        <f t="shared" si="4"/>
        <v>19680</v>
      </c>
      <c r="R20" s="22">
        <f t="shared" si="5"/>
        <v>8200</v>
      </c>
      <c r="S20" s="22">
        <f t="shared" si="6"/>
        <v>4100</v>
      </c>
      <c r="T20" s="22">
        <f t="shared" si="7"/>
        <v>492</v>
      </c>
      <c r="U20" s="19">
        <f t="shared" si="8"/>
        <v>32308</v>
      </c>
    </row>
    <row r="21" spans="1:21" ht="15" thickBot="1" x14ac:dyDescent="0.4">
      <c r="A21" s="3" t="s">
        <v>18</v>
      </c>
      <c r="B21" s="1">
        <v>14316</v>
      </c>
      <c r="C21" s="2"/>
      <c r="D21" s="2">
        <v>736</v>
      </c>
      <c r="E21" s="2"/>
      <c r="F21" s="1">
        <v>13021</v>
      </c>
      <c r="G21" s="1">
        <v>2588</v>
      </c>
      <c r="H21" s="2">
        <v>133</v>
      </c>
      <c r="I21" s="1">
        <v>67094</v>
      </c>
      <c r="J21" s="1">
        <v>12130</v>
      </c>
      <c r="K21" s="8"/>
      <c r="L21" s="26">
        <f t="shared" si="0"/>
        <v>5.1411008661637329E-2</v>
      </c>
      <c r="M21" s="4">
        <f t="shared" si="1"/>
        <v>49066.666666666672</v>
      </c>
      <c r="N21" s="5">
        <f t="shared" si="2"/>
        <v>0.73462635869565218</v>
      </c>
      <c r="O21" s="5"/>
      <c r="P21" s="22">
        <f t="shared" si="3"/>
        <v>7360.0000000000009</v>
      </c>
      <c r="Q21" s="22">
        <f t="shared" si="4"/>
        <v>29440.000000000004</v>
      </c>
      <c r="R21" s="22">
        <f t="shared" si="5"/>
        <v>12266.666666666668</v>
      </c>
      <c r="S21" s="22">
        <f t="shared" si="6"/>
        <v>6133.3333333333339</v>
      </c>
      <c r="T21" s="22">
        <f t="shared" si="7"/>
        <v>736</v>
      </c>
      <c r="U21" s="19">
        <f t="shared" si="8"/>
        <v>48330.666666666672</v>
      </c>
    </row>
    <row r="22" spans="1:21" ht="15" thickBot="1" x14ac:dyDescent="0.4">
      <c r="A22" s="3" t="s">
        <v>9</v>
      </c>
      <c r="B22" s="1">
        <v>13842</v>
      </c>
      <c r="C22" s="2"/>
      <c r="D22" s="2">
        <v>786</v>
      </c>
      <c r="E22" s="2"/>
      <c r="F22" s="1">
        <v>11205</v>
      </c>
      <c r="G22" s="1">
        <v>1898</v>
      </c>
      <c r="H22" s="2">
        <v>108</v>
      </c>
      <c r="I22" s="1">
        <v>182515</v>
      </c>
      <c r="J22" s="1">
        <v>25021</v>
      </c>
      <c r="K22" s="7"/>
      <c r="L22" s="26">
        <f t="shared" si="0"/>
        <v>5.6783701777199824E-2</v>
      </c>
      <c r="M22" s="4">
        <f t="shared" si="1"/>
        <v>52400</v>
      </c>
      <c r="N22" s="5">
        <f t="shared" si="2"/>
        <v>0.78616412213740461</v>
      </c>
      <c r="O22" s="5"/>
      <c r="P22" s="22">
        <f t="shared" si="3"/>
        <v>7860</v>
      </c>
      <c r="Q22" s="22">
        <f t="shared" si="4"/>
        <v>31440</v>
      </c>
      <c r="R22" s="22">
        <f t="shared" si="5"/>
        <v>13100</v>
      </c>
      <c r="S22" s="22">
        <f t="shared" si="6"/>
        <v>6550</v>
      </c>
      <c r="T22" s="22">
        <f t="shared" si="7"/>
        <v>786</v>
      </c>
      <c r="U22" s="19">
        <f t="shared" si="8"/>
        <v>51614</v>
      </c>
    </row>
    <row r="23" spans="1:21" ht="15" thickBot="1" x14ac:dyDescent="0.4">
      <c r="A23" s="3" t="s">
        <v>20</v>
      </c>
      <c r="B23" s="1">
        <v>10052</v>
      </c>
      <c r="C23" s="2"/>
      <c r="D23" s="2">
        <v>188</v>
      </c>
      <c r="E23" s="2"/>
      <c r="F23" s="1">
        <v>4943</v>
      </c>
      <c r="G23" s="1">
        <v>1511</v>
      </c>
      <c r="H23" s="2">
        <v>28</v>
      </c>
      <c r="I23" s="1">
        <v>161928</v>
      </c>
      <c r="J23" s="1">
        <v>24346</v>
      </c>
      <c r="K23" s="7"/>
      <c r="L23" s="26">
        <f t="shared" si="0"/>
        <v>1.870274572224433E-2</v>
      </c>
      <c r="M23" s="4">
        <f t="shared" si="1"/>
        <v>12533.333333333334</v>
      </c>
      <c r="N23" s="5">
        <f t="shared" si="2"/>
        <v>0.60561170212765958</v>
      </c>
      <c r="O23" s="5"/>
      <c r="P23" s="22">
        <f t="shared" si="3"/>
        <v>1880</v>
      </c>
      <c r="Q23" s="22">
        <f t="shared" si="4"/>
        <v>7520</v>
      </c>
      <c r="R23" s="22">
        <f t="shared" si="5"/>
        <v>3133.3333333333335</v>
      </c>
      <c r="S23" s="22">
        <f t="shared" si="6"/>
        <v>1566.6666666666667</v>
      </c>
      <c r="T23" s="22">
        <f t="shared" si="7"/>
        <v>188</v>
      </c>
      <c r="U23" s="19">
        <f t="shared" si="8"/>
        <v>12345.333333333334</v>
      </c>
    </row>
    <row r="24" spans="1:21" ht="15" thickBot="1" x14ac:dyDescent="0.4">
      <c r="A24" s="3" t="s">
        <v>24</v>
      </c>
      <c r="B24" s="1">
        <v>9739</v>
      </c>
      <c r="C24" s="2"/>
      <c r="D24" s="2">
        <v>361</v>
      </c>
      <c r="E24" s="2"/>
      <c r="F24" s="1">
        <v>8076</v>
      </c>
      <c r="G24" s="2">
        <v>959</v>
      </c>
      <c r="H24" s="2">
        <v>36</v>
      </c>
      <c r="I24" s="1">
        <v>112752</v>
      </c>
      <c r="J24" s="1">
        <v>11102</v>
      </c>
      <c r="K24" s="7"/>
      <c r="L24" s="26">
        <f t="shared" si="0"/>
        <v>3.7067460724920426E-2</v>
      </c>
      <c r="M24" s="4">
        <f t="shared" si="1"/>
        <v>24066.666666666668</v>
      </c>
      <c r="N24" s="5">
        <f t="shared" si="2"/>
        <v>0.66443213296398895</v>
      </c>
      <c r="O24" s="5"/>
      <c r="P24" s="22">
        <f t="shared" si="3"/>
        <v>3610</v>
      </c>
      <c r="Q24" s="22">
        <f t="shared" si="4"/>
        <v>14440</v>
      </c>
      <c r="R24" s="22">
        <f t="shared" si="5"/>
        <v>6016.666666666667</v>
      </c>
      <c r="S24" s="22">
        <f t="shared" si="6"/>
        <v>3008.3333333333335</v>
      </c>
      <c r="T24" s="22">
        <f t="shared" si="7"/>
        <v>361</v>
      </c>
      <c r="U24" s="19">
        <f t="shared" si="8"/>
        <v>23705.666666666668</v>
      </c>
    </row>
    <row r="25" spans="1:21" ht="15" thickBot="1" x14ac:dyDescent="0.4">
      <c r="A25" s="3" t="s">
        <v>40</v>
      </c>
      <c r="B25" s="1">
        <v>7926</v>
      </c>
      <c r="C25" s="2"/>
      <c r="D25" s="2">
        <v>239</v>
      </c>
      <c r="E25" s="2"/>
      <c r="F25" s="1">
        <v>7345</v>
      </c>
      <c r="G25" s="1">
        <v>7501</v>
      </c>
      <c r="H25" s="2">
        <v>226</v>
      </c>
      <c r="I25" s="1">
        <v>57693</v>
      </c>
      <c r="J25" s="1">
        <v>54602</v>
      </c>
      <c r="K25" s="8"/>
      <c r="L25" s="26">
        <f t="shared" si="0"/>
        <v>3.0153923795104717E-2</v>
      </c>
      <c r="M25" s="4">
        <f t="shared" si="1"/>
        <v>15933.333333333334</v>
      </c>
      <c r="N25" s="5">
        <f t="shared" si="2"/>
        <v>0.53901673640167369</v>
      </c>
      <c r="O25" s="5"/>
      <c r="P25" s="22">
        <f t="shared" si="3"/>
        <v>2390</v>
      </c>
      <c r="Q25" s="22">
        <f t="shared" si="4"/>
        <v>9560</v>
      </c>
      <c r="R25" s="22">
        <f t="shared" si="5"/>
        <v>3983.3333333333335</v>
      </c>
      <c r="S25" s="22">
        <f t="shared" si="6"/>
        <v>1991.6666666666667</v>
      </c>
      <c r="T25" s="22">
        <f t="shared" si="7"/>
        <v>239</v>
      </c>
      <c r="U25" s="19">
        <f t="shared" si="8"/>
        <v>15694.333333333334</v>
      </c>
    </row>
    <row r="26" spans="1:21" ht="15" thickBot="1" x14ac:dyDescent="0.4">
      <c r="A26" s="3" t="s">
        <v>35</v>
      </c>
      <c r="B26" s="1">
        <v>7376</v>
      </c>
      <c r="C26" s="2"/>
      <c r="D26" s="2">
        <v>327</v>
      </c>
      <c r="E26" s="2"/>
      <c r="F26" s="1">
        <v>6502</v>
      </c>
      <c r="G26" s="1">
        <v>1211</v>
      </c>
      <c r="H26" s="2">
        <v>54</v>
      </c>
      <c r="I26" s="1">
        <v>73503</v>
      </c>
      <c r="J26" s="1">
        <v>12069</v>
      </c>
      <c r="K26" s="7"/>
      <c r="L26" s="26">
        <f t="shared" si="0"/>
        <v>4.4332971800433836E-2</v>
      </c>
      <c r="M26" s="4">
        <f t="shared" si="1"/>
        <v>21800</v>
      </c>
      <c r="N26" s="5">
        <f t="shared" si="2"/>
        <v>0.70174311926605504</v>
      </c>
      <c r="O26" s="5"/>
      <c r="P26" s="22">
        <f t="shared" si="3"/>
        <v>3270</v>
      </c>
      <c r="Q26" s="22">
        <f t="shared" si="4"/>
        <v>13080</v>
      </c>
      <c r="R26" s="22">
        <f t="shared" si="5"/>
        <v>5450</v>
      </c>
      <c r="S26" s="22">
        <f t="shared" si="6"/>
        <v>2725</v>
      </c>
      <c r="T26" s="22">
        <f t="shared" si="7"/>
        <v>327</v>
      </c>
      <c r="U26" s="19">
        <f t="shared" si="8"/>
        <v>21473</v>
      </c>
    </row>
    <row r="27" spans="1:21" ht="15" thickBot="1" x14ac:dyDescent="0.4">
      <c r="A27" s="3" t="s">
        <v>33</v>
      </c>
      <c r="B27" s="1">
        <v>6948</v>
      </c>
      <c r="C27" s="2"/>
      <c r="D27" s="2">
        <v>293</v>
      </c>
      <c r="E27" s="2"/>
      <c r="F27" s="1">
        <v>6585</v>
      </c>
      <c r="G27" s="1">
        <v>1000</v>
      </c>
      <c r="H27" s="2">
        <v>42</v>
      </c>
      <c r="I27" s="1">
        <v>67438</v>
      </c>
      <c r="J27" s="1">
        <v>9708</v>
      </c>
      <c r="K27" s="8"/>
      <c r="L27" s="26">
        <f t="shared" si="0"/>
        <v>4.2170408750719632E-2</v>
      </c>
      <c r="M27" s="4">
        <f t="shared" si="1"/>
        <v>19533.333333333336</v>
      </c>
      <c r="N27" s="5">
        <f t="shared" si="2"/>
        <v>0.6628839590443687</v>
      </c>
      <c r="O27" s="5"/>
      <c r="P27" s="22">
        <f t="shared" si="3"/>
        <v>2930.0000000000005</v>
      </c>
      <c r="Q27" s="22">
        <f t="shared" si="4"/>
        <v>11720.000000000002</v>
      </c>
      <c r="R27" s="22">
        <f t="shared" si="5"/>
        <v>4883.3333333333339</v>
      </c>
      <c r="S27" s="22">
        <f t="shared" si="6"/>
        <v>2441.666666666667</v>
      </c>
      <c r="T27" s="22">
        <f t="shared" si="7"/>
        <v>293</v>
      </c>
      <c r="U27" s="19">
        <f t="shared" si="8"/>
        <v>19240.333333333336</v>
      </c>
    </row>
    <row r="28" spans="1:21" ht="15" thickBot="1" x14ac:dyDescent="0.4">
      <c r="A28" s="3" t="s">
        <v>36</v>
      </c>
      <c r="B28" s="1">
        <v>6750</v>
      </c>
      <c r="C28" s="2"/>
      <c r="D28" s="2">
        <v>242</v>
      </c>
      <c r="E28" s="2"/>
      <c r="F28" s="1">
        <v>6488</v>
      </c>
      <c r="G28" s="1">
        <v>1388</v>
      </c>
      <c r="H28" s="2">
        <v>50</v>
      </c>
      <c r="I28" s="1">
        <v>75903</v>
      </c>
      <c r="J28" s="1">
        <v>15603</v>
      </c>
      <c r="K28" s="8"/>
      <c r="L28" s="26">
        <f t="shared" si="0"/>
        <v>3.585185185185185E-2</v>
      </c>
      <c r="M28" s="4">
        <f t="shared" si="1"/>
        <v>16133.333333333334</v>
      </c>
      <c r="N28" s="5">
        <f t="shared" si="2"/>
        <v>0.59785123966942155</v>
      </c>
      <c r="O28" s="5"/>
      <c r="P28" s="22">
        <f t="shared" si="3"/>
        <v>2420</v>
      </c>
      <c r="Q28" s="22">
        <f t="shared" si="4"/>
        <v>9680</v>
      </c>
      <c r="R28" s="22">
        <f t="shared" si="5"/>
        <v>4033.3333333333335</v>
      </c>
      <c r="S28" s="22">
        <f t="shared" si="6"/>
        <v>2016.6666666666667</v>
      </c>
      <c r="T28" s="22">
        <f t="shared" si="7"/>
        <v>242</v>
      </c>
      <c r="U28" s="19">
        <f t="shared" si="8"/>
        <v>15891.333333333334</v>
      </c>
    </row>
    <row r="29" spans="1:21" ht="15" thickBot="1" x14ac:dyDescent="0.4">
      <c r="A29" s="3" t="s">
        <v>41</v>
      </c>
      <c r="B29" s="1">
        <v>6376</v>
      </c>
      <c r="C29" s="2"/>
      <c r="D29" s="2">
        <v>136</v>
      </c>
      <c r="E29" s="2"/>
      <c r="F29" s="1">
        <v>4076</v>
      </c>
      <c r="G29" s="1">
        <v>2035</v>
      </c>
      <c r="H29" s="2">
        <v>43</v>
      </c>
      <c r="I29" s="1">
        <v>39823</v>
      </c>
      <c r="J29" s="1">
        <v>12713</v>
      </c>
      <c r="K29" s="7"/>
      <c r="L29" s="26">
        <f t="shared" si="0"/>
        <v>2.1329987452948559E-2</v>
      </c>
      <c r="M29" s="4">
        <f t="shared" si="1"/>
        <v>9066.6666666666679</v>
      </c>
      <c r="N29" s="5">
        <f t="shared" si="2"/>
        <v>0.55044117647058832</v>
      </c>
      <c r="O29" s="5"/>
      <c r="P29" s="22">
        <f t="shared" si="3"/>
        <v>1360.0000000000002</v>
      </c>
      <c r="Q29" s="22">
        <f t="shared" si="4"/>
        <v>5440.0000000000009</v>
      </c>
      <c r="R29" s="22">
        <f t="shared" si="5"/>
        <v>2266.666666666667</v>
      </c>
      <c r="S29" s="22">
        <f t="shared" si="6"/>
        <v>1133.3333333333335</v>
      </c>
      <c r="T29" s="22">
        <f t="shared" si="7"/>
        <v>136</v>
      </c>
      <c r="U29" s="19">
        <f t="shared" si="8"/>
        <v>8930.6666666666679</v>
      </c>
    </row>
    <row r="30" spans="1:21" ht="15" thickBot="1" x14ac:dyDescent="0.4">
      <c r="A30" s="3" t="s">
        <v>30</v>
      </c>
      <c r="B30" s="1">
        <v>6342</v>
      </c>
      <c r="C30" s="2"/>
      <c r="D30" s="2">
        <v>239</v>
      </c>
      <c r="E30" s="2"/>
      <c r="F30" s="1">
        <v>6103</v>
      </c>
      <c r="G30" s="1">
        <v>2122</v>
      </c>
      <c r="H30" s="2">
        <v>80</v>
      </c>
      <c r="I30" s="1">
        <v>64412</v>
      </c>
      <c r="J30" s="1">
        <v>21551</v>
      </c>
      <c r="K30" s="7"/>
      <c r="L30" s="26">
        <f t="shared" si="0"/>
        <v>3.7685272784610535E-2</v>
      </c>
      <c r="M30" s="4">
        <f t="shared" si="1"/>
        <v>15933.333333333334</v>
      </c>
      <c r="N30" s="5">
        <f t="shared" si="2"/>
        <v>0.61696652719665268</v>
      </c>
      <c r="O30" s="5"/>
      <c r="P30" s="22">
        <f t="shared" si="3"/>
        <v>2390</v>
      </c>
      <c r="Q30" s="22">
        <f t="shared" si="4"/>
        <v>9560</v>
      </c>
      <c r="R30" s="22">
        <f t="shared" si="5"/>
        <v>3983.3333333333335</v>
      </c>
      <c r="S30" s="22">
        <f t="shared" si="6"/>
        <v>1991.6666666666667</v>
      </c>
      <c r="T30" s="22">
        <f t="shared" si="7"/>
        <v>239</v>
      </c>
      <c r="U30" s="19">
        <f t="shared" si="8"/>
        <v>15694.333333333334</v>
      </c>
    </row>
    <row r="31" spans="1:21" ht="15" thickBot="1" x14ac:dyDescent="0.4">
      <c r="A31" s="3" t="s">
        <v>22</v>
      </c>
      <c r="B31" s="1">
        <v>6289</v>
      </c>
      <c r="C31" s="2"/>
      <c r="D31" s="2">
        <v>300</v>
      </c>
      <c r="E31" s="2"/>
      <c r="F31" s="1">
        <v>3676</v>
      </c>
      <c r="G31" s="1">
        <v>1088</v>
      </c>
      <c r="H31" s="2">
        <v>52</v>
      </c>
      <c r="I31" s="1">
        <v>69824</v>
      </c>
      <c r="J31" s="1">
        <v>12084</v>
      </c>
      <c r="K31" s="7"/>
      <c r="L31" s="26">
        <f t="shared" si="0"/>
        <v>4.7702337414533315E-2</v>
      </c>
      <c r="M31" s="4">
        <f t="shared" si="1"/>
        <v>20000</v>
      </c>
      <c r="N31" s="5">
        <f t="shared" si="2"/>
        <v>0.81620000000000004</v>
      </c>
      <c r="O31" s="5"/>
      <c r="P31" s="22">
        <f t="shared" si="3"/>
        <v>3000</v>
      </c>
      <c r="Q31" s="22">
        <f t="shared" si="4"/>
        <v>12000</v>
      </c>
      <c r="R31" s="22">
        <f t="shared" si="5"/>
        <v>5000</v>
      </c>
      <c r="S31" s="22">
        <f t="shared" si="6"/>
        <v>2500</v>
      </c>
      <c r="T31" s="22">
        <f t="shared" si="7"/>
        <v>300</v>
      </c>
      <c r="U31" s="19">
        <f t="shared" si="8"/>
        <v>19700</v>
      </c>
    </row>
    <row r="32" spans="1:21" ht="15" thickBot="1" x14ac:dyDescent="0.4">
      <c r="A32" s="3" t="s">
        <v>25</v>
      </c>
      <c r="B32" s="1">
        <v>5735</v>
      </c>
      <c r="C32" s="2"/>
      <c r="D32" s="2">
        <v>192</v>
      </c>
      <c r="E32" s="2"/>
      <c r="F32" s="1">
        <v>1842</v>
      </c>
      <c r="G32" s="1">
        <v>1157</v>
      </c>
      <c r="H32" s="2">
        <v>39</v>
      </c>
      <c r="I32" s="1">
        <v>53133</v>
      </c>
      <c r="J32" s="1">
        <v>10721</v>
      </c>
      <c r="K32" s="7"/>
      <c r="L32" s="26">
        <f t="shared" si="0"/>
        <v>3.3478639930252831E-2</v>
      </c>
      <c r="M32" s="30">
        <f t="shared" si="1"/>
        <v>12800</v>
      </c>
      <c r="N32" s="31">
        <f t="shared" si="2"/>
        <v>0.85609374999999999</v>
      </c>
      <c r="O32" s="5"/>
      <c r="P32" s="22">
        <f t="shared" si="3"/>
        <v>1920</v>
      </c>
      <c r="Q32" s="22">
        <f t="shared" si="4"/>
        <v>7680</v>
      </c>
      <c r="R32" s="22">
        <f t="shared" si="5"/>
        <v>3200</v>
      </c>
      <c r="S32" s="22">
        <f t="shared" si="6"/>
        <v>1600</v>
      </c>
      <c r="T32" s="22">
        <f t="shared" si="7"/>
        <v>192</v>
      </c>
      <c r="U32" s="19">
        <f t="shared" si="8"/>
        <v>12608</v>
      </c>
    </row>
    <row r="33" spans="1:21" ht="15" thickBot="1" x14ac:dyDescent="0.4">
      <c r="A33" s="3" t="s">
        <v>31</v>
      </c>
      <c r="B33" s="1">
        <v>4805</v>
      </c>
      <c r="C33" s="2"/>
      <c r="D33" s="2">
        <v>225</v>
      </c>
      <c r="E33" s="2"/>
      <c r="F33" s="1">
        <v>1933</v>
      </c>
      <c r="G33" s="1">
        <v>1644</v>
      </c>
      <c r="H33" s="2">
        <v>77</v>
      </c>
      <c r="I33" s="1">
        <v>49475</v>
      </c>
      <c r="J33" s="1">
        <v>16927</v>
      </c>
      <c r="K33" s="7"/>
      <c r="L33" s="26">
        <f t="shared" si="0"/>
        <v>4.6826222684703434E-2</v>
      </c>
      <c r="M33" s="4">
        <f t="shared" si="1"/>
        <v>15000</v>
      </c>
      <c r="N33" s="5">
        <f t="shared" si="2"/>
        <v>0.87113333333333332</v>
      </c>
      <c r="O33" s="5"/>
      <c r="P33" s="22">
        <f t="shared" si="3"/>
        <v>2250</v>
      </c>
      <c r="Q33" s="22">
        <f t="shared" si="4"/>
        <v>9000</v>
      </c>
      <c r="R33" s="22">
        <f t="shared" si="5"/>
        <v>3750</v>
      </c>
      <c r="S33" s="22">
        <f t="shared" si="6"/>
        <v>1875</v>
      </c>
      <c r="T33" s="22">
        <f t="shared" si="7"/>
        <v>225</v>
      </c>
      <c r="U33" s="19">
        <f t="shared" si="8"/>
        <v>14775</v>
      </c>
    </row>
    <row r="34" spans="1:21" ht="15" thickBot="1" x14ac:dyDescent="0.4">
      <c r="A34" s="3" t="s">
        <v>43</v>
      </c>
      <c r="B34" s="1">
        <v>4575</v>
      </c>
      <c r="C34" s="2"/>
      <c r="D34" s="2">
        <v>137</v>
      </c>
      <c r="E34" s="2"/>
      <c r="F34" s="1">
        <v>3342</v>
      </c>
      <c r="G34" s="1">
        <v>4818</v>
      </c>
      <c r="H34" s="2">
        <v>144</v>
      </c>
      <c r="I34" s="1">
        <v>21180</v>
      </c>
      <c r="J34" s="1">
        <v>22307</v>
      </c>
      <c r="K34" s="8"/>
      <c r="L34" s="26">
        <f t="shared" si="0"/>
        <v>2.994535519125683E-2</v>
      </c>
      <c r="M34" s="4">
        <f t="shared" si="1"/>
        <v>9133.3333333333339</v>
      </c>
      <c r="N34" s="5">
        <f t="shared" si="2"/>
        <v>0.63408759124087599</v>
      </c>
      <c r="O34" s="5"/>
      <c r="P34" s="22">
        <f t="shared" si="3"/>
        <v>1370</v>
      </c>
      <c r="Q34" s="22">
        <f t="shared" si="4"/>
        <v>5480</v>
      </c>
      <c r="R34" s="22">
        <f t="shared" si="5"/>
        <v>2283.3333333333335</v>
      </c>
      <c r="S34" s="22">
        <f t="shared" si="6"/>
        <v>1141.6666666666667</v>
      </c>
      <c r="T34" s="22">
        <f t="shared" si="7"/>
        <v>137</v>
      </c>
      <c r="U34" s="19">
        <f t="shared" si="8"/>
        <v>8996.3333333333339</v>
      </c>
    </row>
    <row r="35" spans="1:21" ht="15" thickBot="1" x14ac:dyDescent="0.4">
      <c r="A35" s="3" t="s">
        <v>38</v>
      </c>
      <c r="B35" s="1">
        <v>4375</v>
      </c>
      <c r="C35" s="2"/>
      <c r="D35" s="2">
        <v>225</v>
      </c>
      <c r="E35" s="2"/>
      <c r="F35" s="1">
        <v>3028</v>
      </c>
      <c r="G35" s="2">
        <v>985</v>
      </c>
      <c r="H35" s="2">
        <v>51</v>
      </c>
      <c r="I35" s="1">
        <v>52411</v>
      </c>
      <c r="J35" s="1">
        <v>11804</v>
      </c>
      <c r="K35" s="8"/>
      <c r="L35" s="26">
        <f t="shared" si="0"/>
        <v>5.1428571428571428E-2</v>
      </c>
      <c r="M35" s="4">
        <f t="shared" si="1"/>
        <v>15000</v>
      </c>
      <c r="N35" s="5">
        <f t="shared" si="2"/>
        <v>0.79813333333333336</v>
      </c>
      <c r="O35" s="5"/>
      <c r="P35" s="22">
        <f t="shared" si="3"/>
        <v>2250</v>
      </c>
      <c r="Q35" s="22">
        <f t="shared" si="4"/>
        <v>9000</v>
      </c>
      <c r="R35" s="22">
        <f t="shared" si="5"/>
        <v>3750</v>
      </c>
      <c r="S35" s="22">
        <f t="shared" si="6"/>
        <v>1875</v>
      </c>
      <c r="T35" s="22">
        <f t="shared" si="7"/>
        <v>225</v>
      </c>
      <c r="U35" s="19">
        <f t="shared" si="8"/>
        <v>14775</v>
      </c>
    </row>
    <row r="36" spans="1:21" ht="15" thickBot="1" x14ac:dyDescent="0.4">
      <c r="A36" s="3" t="s">
        <v>28</v>
      </c>
      <c r="B36" s="1">
        <v>4343</v>
      </c>
      <c r="C36" s="2"/>
      <c r="D36" s="2">
        <v>45</v>
      </c>
      <c r="E36" s="2"/>
      <c r="F36" s="1">
        <v>3410</v>
      </c>
      <c r="G36" s="1">
        <v>1426</v>
      </c>
      <c r="H36" s="2">
        <v>15</v>
      </c>
      <c r="I36" s="1">
        <v>102439</v>
      </c>
      <c r="J36" s="1">
        <v>33638</v>
      </c>
      <c r="K36" s="8"/>
      <c r="L36" s="26">
        <f t="shared" ref="L36:L57" si="9">D36/B36</f>
        <v>1.036150126640571E-2</v>
      </c>
      <c r="M36" s="4">
        <f t="shared" ref="M36:M58" si="10">D36/$N$1</f>
        <v>3000</v>
      </c>
      <c r="N36" s="5">
        <f t="shared" ref="N36:N58" si="11">ABS(F36-M36)/M36</f>
        <v>0.13666666666666666</v>
      </c>
      <c r="O36" s="5"/>
      <c r="P36" s="22">
        <f t="shared" ref="P36:P57" si="12">$P$2*$M36</f>
        <v>450</v>
      </c>
      <c r="Q36" s="22">
        <f t="shared" ref="Q36:Q57" si="13">$Q$2*$M36</f>
        <v>1800</v>
      </c>
      <c r="R36" s="22">
        <f t="shared" ref="R36:R57" si="14">$R$2*$M36</f>
        <v>750</v>
      </c>
      <c r="S36" s="22">
        <f t="shared" ref="S36:S57" si="15">$S$2*$M36</f>
        <v>375</v>
      </c>
      <c r="T36" s="22">
        <f t="shared" ref="T36:T57" si="16">$T$2*$M36</f>
        <v>45</v>
      </c>
      <c r="U36" s="19">
        <f t="shared" ref="U36:U57" si="17">M36-T36</f>
        <v>2955</v>
      </c>
    </row>
    <row r="37" spans="1:21" ht="15" thickBot="1" x14ac:dyDescent="0.4">
      <c r="A37" s="3" t="s">
        <v>32</v>
      </c>
      <c r="B37" s="1">
        <v>4181</v>
      </c>
      <c r="C37" s="2"/>
      <c r="D37" s="2">
        <v>301</v>
      </c>
      <c r="E37" s="2"/>
      <c r="F37" s="1">
        <v>1968</v>
      </c>
      <c r="G37" s="2">
        <v>756</v>
      </c>
      <c r="H37" s="2">
        <v>54</v>
      </c>
      <c r="I37" s="1">
        <v>63829</v>
      </c>
      <c r="J37" s="1">
        <v>11548</v>
      </c>
      <c r="K37" s="7"/>
      <c r="L37" s="26">
        <f t="shared" si="9"/>
        <v>7.1992346328629511E-2</v>
      </c>
      <c r="M37" s="4">
        <f t="shared" si="10"/>
        <v>20066.666666666668</v>
      </c>
      <c r="N37" s="5">
        <f t="shared" si="11"/>
        <v>0.90192691029900329</v>
      </c>
      <c r="O37" s="5"/>
      <c r="P37" s="22">
        <f t="shared" si="12"/>
        <v>3010</v>
      </c>
      <c r="Q37" s="22">
        <f t="shared" si="13"/>
        <v>12040</v>
      </c>
      <c r="R37" s="22">
        <f t="shared" si="14"/>
        <v>5016.666666666667</v>
      </c>
      <c r="S37" s="22">
        <f t="shared" si="15"/>
        <v>2508.3333333333335</v>
      </c>
      <c r="T37" s="22">
        <f t="shared" si="16"/>
        <v>301</v>
      </c>
      <c r="U37" s="19">
        <f t="shared" si="17"/>
        <v>19765.666666666668</v>
      </c>
    </row>
    <row r="38" spans="1:21" ht="21.5" thickBot="1" x14ac:dyDescent="0.4">
      <c r="A38" s="3" t="s">
        <v>63</v>
      </c>
      <c r="B38" s="1">
        <v>3994</v>
      </c>
      <c r="C38" s="2"/>
      <c r="D38" s="2">
        <v>190</v>
      </c>
      <c r="E38" s="2"/>
      <c r="F38" s="1">
        <v>3144</v>
      </c>
      <c r="G38" s="1">
        <v>5835</v>
      </c>
      <c r="H38" s="2">
        <v>278</v>
      </c>
      <c r="I38" s="1">
        <v>18885</v>
      </c>
      <c r="J38" s="1">
        <v>27590</v>
      </c>
      <c r="K38" s="8"/>
      <c r="L38" s="26">
        <f t="shared" si="9"/>
        <v>4.7571357035553333E-2</v>
      </c>
      <c r="M38" s="4">
        <f t="shared" si="10"/>
        <v>12666.666666666668</v>
      </c>
      <c r="N38" s="5">
        <f t="shared" si="11"/>
        <v>0.75178947368421056</v>
      </c>
      <c r="O38" s="5"/>
      <c r="P38" s="22">
        <f t="shared" si="12"/>
        <v>1900</v>
      </c>
      <c r="Q38" s="22">
        <f t="shared" si="13"/>
        <v>7600</v>
      </c>
      <c r="R38" s="22">
        <f t="shared" si="14"/>
        <v>3166.666666666667</v>
      </c>
      <c r="S38" s="22">
        <f t="shared" si="15"/>
        <v>1583.3333333333335</v>
      </c>
      <c r="T38" s="22">
        <f t="shared" si="16"/>
        <v>190</v>
      </c>
      <c r="U38" s="19">
        <f t="shared" si="17"/>
        <v>12476.666666666668</v>
      </c>
    </row>
    <row r="39" spans="1:21" ht="15" thickBot="1" x14ac:dyDescent="0.4">
      <c r="A39" s="3" t="s">
        <v>45</v>
      </c>
      <c r="B39" s="1">
        <v>3577</v>
      </c>
      <c r="C39" s="2"/>
      <c r="D39" s="2">
        <v>127</v>
      </c>
      <c r="E39" s="2"/>
      <c r="F39" s="1">
        <v>2947</v>
      </c>
      <c r="G39" s="1">
        <v>1230</v>
      </c>
      <c r="H39" s="2">
        <v>44</v>
      </c>
      <c r="I39" s="1">
        <v>28090</v>
      </c>
      <c r="J39" s="1">
        <v>9657</v>
      </c>
      <c r="K39" s="7"/>
      <c r="L39" s="26">
        <f t="shared" si="9"/>
        <v>3.5504612804025719E-2</v>
      </c>
      <c r="M39" s="4">
        <f t="shared" si="10"/>
        <v>8466.6666666666679</v>
      </c>
      <c r="N39" s="5">
        <f t="shared" si="11"/>
        <v>0.65192913385826778</v>
      </c>
      <c r="O39" s="5"/>
      <c r="P39" s="22">
        <f t="shared" si="12"/>
        <v>1270.0000000000002</v>
      </c>
      <c r="Q39" s="22">
        <f t="shared" si="13"/>
        <v>5080.0000000000009</v>
      </c>
      <c r="R39" s="22">
        <f t="shared" si="14"/>
        <v>2116.666666666667</v>
      </c>
      <c r="S39" s="22">
        <f t="shared" si="15"/>
        <v>1058.3333333333335</v>
      </c>
      <c r="T39" s="22">
        <f t="shared" si="16"/>
        <v>127.00000000000001</v>
      </c>
      <c r="U39" s="19">
        <f t="shared" si="17"/>
        <v>8339.6666666666679</v>
      </c>
    </row>
    <row r="40" spans="1:21" ht="15" thickBot="1" x14ac:dyDescent="0.4">
      <c r="A40" s="3" t="s">
        <v>46</v>
      </c>
      <c r="B40" s="1">
        <v>3410</v>
      </c>
      <c r="C40" s="2"/>
      <c r="D40" s="2">
        <v>207</v>
      </c>
      <c r="E40" s="2"/>
      <c r="F40" s="2">
        <v>943</v>
      </c>
      <c r="G40" s="2">
        <v>870</v>
      </c>
      <c r="H40" s="2">
        <v>53</v>
      </c>
      <c r="I40" s="1">
        <v>61619</v>
      </c>
      <c r="J40" s="1">
        <v>15727</v>
      </c>
      <c r="K40" s="7"/>
      <c r="L40" s="26">
        <f t="shared" si="9"/>
        <v>6.0703812316715546E-2</v>
      </c>
      <c r="M40" s="4">
        <f t="shared" si="10"/>
        <v>13800</v>
      </c>
      <c r="N40" s="5">
        <f t="shared" si="11"/>
        <v>0.93166666666666664</v>
      </c>
      <c r="O40" s="5"/>
      <c r="P40" s="22">
        <f t="shared" si="12"/>
        <v>2070</v>
      </c>
      <c r="Q40" s="22">
        <f t="shared" si="13"/>
        <v>8280</v>
      </c>
      <c r="R40" s="22">
        <f t="shared" si="14"/>
        <v>3450</v>
      </c>
      <c r="S40" s="22">
        <f t="shared" si="15"/>
        <v>1725</v>
      </c>
      <c r="T40" s="22">
        <f t="shared" si="16"/>
        <v>207</v>
      </c>
      <c r="U40" s="19">
        <f t="shared" si="17"/>
        <v>13593</v>
      </c>
    </row>
    <row r="41" spans="1:21" ht="15" thickBot="1" x14ac:dyDescent="0.4">
      <c r="A41" s="3" t="s">
        <v>50</v>
      </c>
      <c r="B41" s="1">
        <v>3374</v>
      </c>
      <c r="C41" s="2"/>
      <c r="D41" s="2">
        <v>55</v>
      </c>
      <c r="E41" s="2"/>
      <c r="F41" s="1">
        <v>3297</v>
      </c>
      <c r="G41" s="1">
        <v>1771</v>
      </c>
      <c r="H41" s="2">
        <v>29</v>
      </c>
      <c r="I41" s="1">
        <v>23798</v>
      </c>
      <c r="J41" s="1">
        <v>12494</v>
      </c>
      <c r="K41" s="7"/>
      <c r="L41" s="26">
        <f t="shared" si="9"/>
        <v>1.6301126259632485E-2</v>
      </c>
      <c r="M41" s="4">
        <f t="shared" si="10"/>
        <v>3666.666666666667</v>
      </c>
      <c r="N41" s="5">
        <f t="shared" si="11"/>
        <v>0.10081818181818189</v>
      </c>
      <c r="O41" s="5"/>
      <c r="P41" s="22">
        <f t="shared" si="12"/>
        <v>550</v>
      </c>
      <c r="Q41" s="22">
        <f t="shared" si="13"/>
        <v>2200</v>
      </c>
      <c r="R41" s="22">
        <f t="shared" si="14"/>
        <v>916.66666666666674</v>
      </c>
      <c r="S41" s="22">
        <f t="shared" si="15"/>
        <v>458.33333333333337</v>
      </c>
      <c r="T41" s="22">
        <f t="shared" si="16"/>
        <v>55</v>
      </c>
      <c r="U41" s="19">
        <f t="shared" si="17"/>
        <v>3611.666666666667</v>
      </c>
    </row>
    <row r="42" spans="1:21" ht="15" thickBot="1" x14ac:dyDescent="0.4">
      <c r="A42" s="3" t="s">
        <v>34</v>
      </c>
      <c r="B42" s="1">
        <v>3127</v>
      </c>
      <c r="C42" s="2"/>
      <c r="D42" s="2">
        <v>57</v>
      </c>
      <c r="E42" s="2"/>
      <c r="F42" s="1">
        <v>1854</v>
      </c>
      <c r="G42" s="1">
        <v>1046</v>
      </c>
      <c r="H42" s="2">
        <v>19</v>
      </c>
      <c r="I42" s="1">
        <v>43321</v>
      </c>
      <c r="J42" s="1">
        <v>14485</v>
      </c>
      <c r="K42" s="8"/>
      <c r="L42" s="26">
        <f t="shared" si="9"/>
        <v>1.8228333866325552E-2</v>
      </c>
      <c r="M42" s="4">
        <f t="shared" si="10"/>
        <v>3800</v>
      </c>
      <c r="N42" s="5">
        <f t="shared" si="11"/>
        <v>0.51210526315789473</v>
      </c>
      <c r="O42" s="5"/>
      <c r="P42" s="22">
        <f t="shared" si="12"/>
        <v>570</v>
      </c>
      <c r="Q42" s="22">
        <f t="shared" si="13"/>
        <v>2280</v>
      </c>
      <c r="R42" s="22">
        <f t="shared" si="14"/>
        <v>950</v>
      </c>
      <c r="S42" s="22">
        <f t="shared" si="15"/>
        <v>475</v>
      </c>
      <c r="T42" s="22">
        <f t="shared" si="16"/>
        <v>57</v>
      </c>
      <c r="U42" s="19">
        <f t="shared" si="17"/>
        <v>3743</v>
      </c>
    </row>
    <row r="43" spans="1:21" ht="15" thickBot="1" x14ac:dyDescent="0.4">
      <c r="A43" s="3" t="s">
        <v>44</v>
      </c>
      <c r="B43" s="1">
        <v>2974</v>
      </c>
      <c r="C43" s="2"/>
      <c r="D43" s="2">
        <v>110</v>
      </c>
      <c r="E43" s="2"/>
      <c r="F43" s="1">
        <v>2159</v>
      </c>
      <c r="G43" s="1">
        <v>1421</v>
      </c>
      <c r="H43" s="2">
        <v>53</v>
      </c>
      <c r="I43" s="1">
        <v>61745</v>
      </c>
      <c r="J43" s="1">
        <v>29509</v>
      </c>
      <c r="K43" s="7"/>
      <c r="L43" s="26">
        <f t="shared" si="9"/>
        <v>3.6987222595830531E-2</v>
      </c>
      <c r="M43" s="4">
        <f t="shared" si="10"/>
        <v>7333.3333333333339</v>
      </c>
      <c r="N43" s="5">
        <f t="shared" si="11"/>
        <v>0.70559090909090916</v>
      </c>
      <c r="O43" s="5"/>
      <c r="P43" s="22">
        <f t="shared" si="12"/>
        <v>1100</v>
      </c>
      <c r="Q43" s="22">
        <f t="shared" si="13"/>
        <v>4400</v>
      </c>
      <c r="R43" s="22">
        <f t="shared" si="14"/>
        <v>1833.3333333333335</v>
      </c>
      <c r="S43" s="22">
        <f t="shared" si="15"/>
        <v>916.66666666666674</v>
      </c>
      <c r="T43" s="22">
        <f t="shared" si="16"/>
        <v>110</v>
      </c>
      <c r="U43" s="19">
        <f t="shared" si="17"/>
        <v>7223.3333333333339</v>
      </c>
    </row>
    <row r="44" spans="1:21" ht="15" thickBot="1" x14ac:dyDescent="0.4">
      <c r="A44" s="3" t="s">
        <v>37</v>
      </c>
      <c r="B44" s="1">
        <v>2385</v>
      </c>
      <c r="C44" s="2"/>
      <c r="D44" s="2">
        <v>99</v>
      </c>
      <c r="E44" s="2"/>
      <c r="F44" s="1">
        <v>2286</v>
      </c>
      <c r="G44" s="2">
        <v>584</v>
      </c>
      <c r="H44" s="2">
        <v>24</v>
      </c>
      <c r="I44" s="1">
        <v>52242</v>
      </c>
      <c r="J44" s="1">
        <v>12798</v>
      </c>
      <c r="K44" s="7"/>
      <c r="L44" s="26">
        <f t="shared" si="9"/>
        <v>4.1509433962264149E-2</v>
      </c>
      <c r="M44" s="4">
        <f t="shared" si="10"/>
        <v>6600</v>
      </c>
      <c r="N44" s="5">
        <f t="shared" si="11"/>
        <v>0.65363636363636368</v>
      </c>
      <c r="O44" s="5"/>
      <c r="P44" s="22">
        <f t="shared" si="12"/>
        <v>990</v>
      </c>
      <c r="Q44" s="22">
        <f t="shared" si="13"/>
        <v>3960</v>
      </c>
      <c r="R44" s="22">
        <f t="shared" si="14"/>
        <v>1650</v>
      </c>
      <c r="S44" s="22">
        <f t="shared" si="15"/>
        <v>825</v>
      </c>
      <c r="T44" s="22">
        <f t="shared" si="16"/>
        <v>99</v>
      </c>
      <c r="U44" s="19">
        <f t="shared" si="17"/>
        <v>6501</v>
      </c>
    </row>
    <row r="45" spans="1:21" ht="15" thickBot="1" x14ac:dyDescent="0.4">
      <c r="A45" s="3" t="s">
        <v>54</v>
      </c>
      <c r="B45" s="1">
        <v>2313</v>
      </c>
      <c r="C45" s="2"/>
      <c r="D45" s="2">
        <v>11</v>
      </c>
      <c r="E45" s="2"/>
      <c r="F45" s="2">
        <v>910</v>
      </c>
      <c r="G45" s="1">
        <v>2676</v>
      </c>
      <c r="H45" s="2">
        <v>13</v>
      </c>
      <c r="I45" s="1">
        <v>16612</v>
      </c>
      <c r="J45" s="1">
        <v>19220</v>
      </c>
      <c r="K45" s="8"/>
      <c r="L45" s="26">
        <f t="shared" si="9"/>
        <v>4.755728491137051E-3</v>
      </c>
      <c r="M45" s="4">
        <f t="shared" si="10"/>
        <v>733.33333333333337</v>
      </c>
      <c r="N45" s="5">
        <f t="shared" si="11"/>
        <v>0.24090909090909085</v>
      </c>
      <c r="O45" s="5"/>
      <c r="P45" s="22">
        <f t="shared" si="12"/>
        <v>110</v>
      </c>
      <c r="Q45" s="22">
        <f t="shared" si="13"/>
        <v>440</v>
      </c>
      <c r="R45" s="22">
        <f t="shared" si="14"/>
        <v>183.33333333333334</v>
      </c>
      <c r="S45" s="22">
        <f t="shared" si="15"/>
        <v>91.666666666666671</v>
      </c>
      <c r="T45" s="22">
        <f t="shared" si="16"/>
        <v>11</v>
      </c>
      <c r="U45" s="19">
        <f t="shared" si="17"/>
        <v>722.33333333333337</v>
      </c>
    </row>
    <row r="46" spans="1:21" ht="15" thickBot="1" x14ac:dyDescent="0.4">
      <c r="A46" s="3" t="s">
        <v>42</v>
      </c>
      <c r="B46" s="1">
        <v>2010</v>
      </c>
      <c r="C46" s="2"/>
      <c r="D46" s="2">
        <v>60</v>
      </c>
      <c r="E46" s="2"/>
      <c r="F46" s="1">
        <v>1014</v>
      </c>
      <c r="G46" s="1">
        <v>1496</v>
      </c>
      <c r="H46" s="2">
        <v>45</v>
      </c>
      <c r="I46" s="1">
        <v>20746</v>
      </c>
      <c r="J46" s="1">
        <v>15440</v>
      </c>
      <c r="K46" s="8"/>
      <c r="L46" s="26">
        <f t="shared" si="9"/>
        <v>2.9850746268656716E-2</v>
      </c>
      <c r="M46" s="4">
        <f t="shared" si="10"/>
        <v>4000</v>
      </c>
      <c r="N46" s="5">
        <f t="shared" si="11"/>
        <v>0.74650000000000005</v>
      </c>
      <c r="O46" s="5"/>
      <c r="P46" s="22">
        <f t="shared" si="12"/>
        <v>600</v>
      </c>
      <c r="Q46" s="22">
        <f t="shared" si="13"/>
        <v>2400</v>
      </c>
      <c r="R46" s="22">
        <f t="shared" si="14"/>
        <v>1000</v>
      </c>
      <c r="S46" s="22">
        <f t="shared" si="15"/>
        <v>500</v>
      </c>
      <c r="T46" s="22">
        <f t="shared" si="16"/>
        <v>60</v>
      </c>
      <c r="U46" s="19">
        <f t="shared" si="17"/>
        <v>3940</v>
      </c>
    </row>
    <row r="47" spans="1:21" ht="15" thickBot="1" x14ac:dyDescent="0.4">
      <c r="A47" s="3" t="s">
        <v>49</v>
      </c>
      <c r="B47" s="1">
        <v>1952</v>
      </c>
      <c r="C47" s="2"/>
      <c r="D47" s="2">
        <v>60</v>
      </c>
      <c r="E47" s="2"/>
      <c r="F47" s="2">
        <v>805</v>
      </c>
      <c r="G47" s="1">
        <v>1157</v>
      </c>
      <c r="H47" s="2">
        <v>36</v>
      </c>
      <c r="I47" s="1">
        <v>28240</v>
      </c>
      <c r="J47" s="1">
        <v>16732</v>
      </c>
      <c r="K47" s="7"/>
      <c r="L47" s="26">
        <f t="shared" si="9"/>
        <v>3.0737704918032786E-2</v>
      </c>
      <c r="M47" s="4">
        <f t="shared" si="10"/>
        <v>4000</v>
      </c>
      <c r="N47" s="5">
        <f t="shared" si="11"/>
        <v>0.79874999999999996</v>
      </c>
      <c r="O47" s="5"/>
      <c r="P47" s="22">
        <f t="shared" si="12"/>
        <v>600</v>
      </c>
      <c r="Q47" s="22">
        <f t="shared" si="13"/>
        <v>2400</v>
      </c>
      <c r="R47" s="22">
        <f t="shared" si="14"/>
        <v>1000</v>
      </c>
      <c r="S47" s="22">
        <f t="shared" si="15"/>
        <v>500</v>
      </c>
      <c r="T47" s="22">
        <f t="shared" si="16"/>
        <v>60</v>
      </c>
      <c r="U47" s="19">
        <f t="shared" si="17"/>
        <v>3940</v>
      </c>
    </row>
    <row r="48" spans="1:21" ht="15" thickBot="1" x14ac:dyDescent="0.4">
      <c r="A48" s="3" t="s">
        <v>56</v>
      </c>
      <c r="B48" s="1">
        <v>1095</v>
      </c>
      <c r="C48" s="2"/>
      <c r="D48" s="2">
        <v>38</v>
      </c>
      <c r="E48" s="2"/>
      <c r="F48" s="2">
        <v>576</v>
      </c>
      <c r="G48" s="2">
        <v>599</v>
      </c>
      <c r="H48" s="2">
        <v>21</v>
      </c>
      <c r="I48" s="1">
        <v>43227</v>
      </c>
      <c r="J48" s="1">
        <v>23634</v>
      </c>
      <c r="K48" s="8"/>
      <c r="L48" s="26">
        <f t="shared" si="9"/>
        <v>3.4703196347031964E-2</v>
      </c>
      <c r="M48" s="4">
        <f t="shared" si="10"/>
        <v>2533.3333333333335</v>
      </c>
      <c r="N48" s="5">
        <f t="shared" si="11"/>
        <v>0.77263157894736845</v>
      </c>
      <c r="O48" s="5"/>
      <c r="P48" s="22">
        <f t="shared" si="12"/>
        <v>380</v>
      </c>
      <c r="Q48" s="22">
        <f t="shared" si="13"/>
        <v>1520</v>
      </c>
      <c r="R48" s="22">
        <f t="shared" si="14"/>
        <v>633.33333333333337</v>
      </c>
      <c r="S48" s="22">
        <f t="shared" si="15"/>
        <v>316.66666666666669</v>
      </c>
      <c r="T48" s="22">
        <f t="shared" si="16"/>
        <v>38</v>
      </c>
      <c r="U48" s="19">
        <f t="shared" si="17"/>
        <v>2495.3333333333335</v>
      </c>
    </row>
    <row r="49" spans="1:21" ht="15" thickBot="1" x14ac:dyDescent="0.4">
      <c r="A49" s="3" t="s">
        <v>39</v>
      </c>
      <c r="B49" s="1">
        <v>1040</v>
      </c>
      <c r="C49" s="2"/>
      <c r="D49" s="2">
        <v>51</v>
      </c>
      <c r="E49" s="2"/>
      <c r="F49" s="2">
        <v>404</v>
      </c>
      <c r="G49" s="2">
        <v>780</v>
      </c>
      <c r="H49" s="2">
        <v>38</v>
      </c>
      <c r="I49" s="1">
        <v>17807</v>
      </c>
      <c r="J49" s="1">
        <v>13360</v>
      </c>
      <c r="K49" s="7"/>
      <c r="L49" s="26">
        <f t="shared" si="9"/>
        <v>4.9038461538461538E-2</v>
      </c>
      <c r="M49" s="4">
        <f t="shared" si="10"/>
        <v>3400</v>
      </c>
      <c r="N49" s="5">
        <f t="shared" si="11"/>
        <v>0.88117647058823534</v>
      </c>
      <c r="O49" s="5"/>
      <c r="P49" s="22">
        <f t="shared" si="12"/>
        <v>510</v>
      </c>
      <c r="Q49" s="22">
        <f t="shared" si="13"/>
        <v>2040</v>
      </c>
      <c r="R49" s="22">
        <f t="shared" si="14"/>
        <v>850</v>
      </c>
      <c r="S49" s="22">
        <f t="shared" si="15"/>
        <v>425</v>
      </c>
      <c r="T49" s="22">
        <f t="shared" si="16"/>
        <v>51</v>
      </c>
      <c r="U49" s="19">
        <f t="shared" si="17"/>
        <v>3349</v>
      </c>
    </row>
    <row r="50" spans="1:21" ht="15" thickBot="1" x14ac:dyDescent="0.4">
      <c r="A50" s="3" t="s">
        <v>53</v>
      </c>
      <c r="B50" s="2">
        <v>991</v>
      </c>
      <c r="C50" s="2"/>
      <c r="D50" s="2">
        <v>19</v>
      </c>
      <c r="E50" s="2"/>
      <c r="F50" s="2">
        <v>563</v>
      </c>
      <c r="G50" s="1">
        <v>1317</v>
      </c>
      <c r="H50" s="2">
        <v>25</v>
      </c>
      <c r="I50" s="1">
        <v>23723</v>
      </c>
      <c r="J50" s="1">
        <v>31538</v>
      </c>
      <c r="K50" s="8"/>
      <c r="L50" s="26">
        <f t="shared" si="9"/>
        <v>1.9172552976791119E-2</v>
      </c>
      <c r="M50" s="4">
        <f t="shared" si="10"/>
        <v>1266.6666666666667</v>
      </c>
      <c r="N50" s="5">
        <f t="shared" si="11"/>
        <v>0.55552631578947376</v>
      </c>
      <c r="O50" s="5"/>
      <c r="P50" s="22">
        <f t="shared" si="12"/>
        <v>190</v>
      </c>
      <c r="Q50" s="22">
        <f t="shared" si="13"/>
        <v>760</v>
      </c>
      <c r="R50" s="22">
        <f t="shared" si="14"/>
        <v>316.66666666666669</v>
      </c>
      <c r="S50" s="22">
        <f t="shared" si="15"/>
        <v>158.33333333333334</v>
      </c>
      <c r="T50" s="22">
        <f t="shared" si="16"/>
        <v>19</v>
      </c>
      <c r="U50" s="19">
        <f t="shared" si="17"/>
        <v>1247.6666666666667</v>
      </c>
    </row>
    <row r="51" spans="1:21" ht="15" thickBot="1" x14ac:dyDescent="0.4">
      <c r="A51" s="3" t="s">
        <v>48</v>
      </c>
      <c r="B51" s="2">
        <v>862</v>
      </c>
      <c r="C51" s="2"/>
      <c r="D51" s="2">
        <v>47</v>
      </c>
      <c r="E51" s="2"/>
      <c r="F51" s="2">
        <v>815</v>
      </c>
      <c r="G51" s="1">
        <v>1379</v>
      </c>
      <c r="H51" s="2">
        <v>75</v>
      </c>
      <c r="I51" s="1">
        <v>15215</v>
      </c>
      <c r="J51" s="1">
        <v>24345</v>
      </c>
      <c r="K51" s="8"/>
      <c r="L51" s="26">
        <f t="shared" si="9"/>
        <v>5.4524361948955914E-2</v>
      </c>
      <c r="M51" s="4">
        <f t="shared" si="10"/>
        <v>3133.3333333333335</v>
      </c>
      <c r="N51" s="5">
        <f t="shared" si="11"/>
        <v>0.73989361702127665</v>
      </c>
      <c r="O51" s="5"/>
      <c r="P51" s="22">
        <f t="shared" si="12"/>
        <v>470</v>
      </c>
      <c r="Q51" s="22">
        <f t="shared" si="13"/>
        <v>1880</v>
      </c>
      <c r="R51" s="22">
        <f t="shared" si="14"/>
        <v>783.33333333333337</v>
      </c>
      <c r="S51" s="22">
        <f t="shared" si="15"/>
        <v>391.66666666666669</v>
      </c>
      <c r="T51" s="22">
        <f t="shared" si="16"/>
        <v>47</v>
      </c>
      <c r="U51" s="19">
        <f t="shared" si="17"/>
        <v>3086.3333333333335</v>
      </c>
    </row>
    <row r="52" spans="1:21" ht="15" thickBot="1" x14ac:dyDescent="0.4">
      <c r="A52" s="3" t="s">
        <v>47</v>
      </c>
      <c r="B52" s="2">
        <v>609</v>
      </c>
      <c r="C52" s="2"/>
      <c r="D52" s="2">
        <v>16</v>
      </c>
      <c r="E52" s="2"/>
      <c r="F52" s="2">
        <v>88</v>
      </c>
      <c r="G52" s="2">
        <v>428</v>
      </c>
      <c r="H52" s="2">
        <v>11</v>
      </c>
      <c r="I52" s="1">
        <v>29862</v>
      </c>
      <c r="J52" s="1">
        <v>21000</v>
      </c>
      <c r="K52" s="7"/>
      <c r="L52" s="26">
        <f t="shared" si="9"/>
        <v>2.6272577996715927E-2</v>
      </c>
      <c r="M52" s="4">
        <f t="shared" si="10"/>
        <v>1066.6666666666667</v>
      </c>
      <c r="N52" s="5">
        <f t="shared" si="11"/>
        <v>0.91749999999999998</v>
      </c>
      <c r="O52" s="5"/>
      <c r="P52" s="22">
        <f t="shared" si="12"/>
        <v>160</v>
      </c>
      <c r="Q52" s="22">
        <f t="shared" si="13"/>
        <v>640</v>
      </c>
      <c r="R52" s="22">
        <f t="shared" si="14"/>
        <v>266.66666666666669</v>
      </c>
      <c r="S52" s="22">
        <f t="shared" si="15"/>
        <v>133.33333333333334</v>
      </c>
      <c r="T52" s="22">
        <f t="shared" si="16"/>
        <v>16</v>
      </c>
      <c r="U52" s="19">
        <f t="shared" si="17"/>
        <v>1050.6666666666667</v>
      </c>
    </row>
    <row r="53" spans="1:21" ht="15" thickBot="1" x14ac:dyDescent="0.4">
      <c r="A53" s="3" t="s">
        <v>55</v>
      </c>
      <c r="B53" s="2">
        <v>536</v>
      </c>
      <c r="C53" s="2"/>
      <c r="D53" s="2">
        <v>7</v>
      </c>
      <c r="E53" s="2"/>
      <c r="F53" s="2">
        <v>186</v>
      </c>
      <c r="G53" s="2">
        <v>921</v>
      </c>
      <c r="H53" s="2">
        <v>12</v>
      </c>
      <c r="I53" s="1">
        <v>8615</v>
      </c>
      <c r="J53" s="1">
        <v>14807</v>
      </c>
      <c r="K53" s="7"/>
      <c r="L53" s="26">
        <f t="shared" si="9"/>
        <v>1.3059701492537313E-2</v>
      </c>
      <c r="M53" s="4">
        <f t="shared" si="10"/>
        <v>466.66666666666669</v>
      </c>
      <c r="N53" s="5">
        <f t="shared" si="11"/>
        <v>0.60142857142857142</v>
      </c>
      <c r="O53" s="5"/>
      <c r="P53" s="22">
        <f t="shared" si="12"/>
        <v>70</v>
      </c>
      <c r="Q53" s="22">
        <f t="shared" si="13"/>
        <v>280</v>
      </c>
      <c r="R53" s="22">
        <f t="shared" si="14"/>
        <v>116.66666666666667</v>
      </c>
      <c r="S53" s="22">
        <f t="shared" si="15"/>
        <v>58.333333333333336</v>
      </c>
      <c r="T53" s="22">
        <f t="shared" si="16"/>
        <v>7</v>
      </c>
      <c r="U53" s="19">
        <f t="shared" si="17"/>
        <v>459.66666666666669</v>
      </c>
    </row>
    <row r="54" spans="1:21" ht="15" thickBot="1" x14ac:dyDescent="0.4">
      <c r="A54" s="3" t="s">
        <v>51</v>
      </c>
      <c r="B54" s="2">
        <v>451</v>
      </c>
      <c r="C54" s="2"/>
      <c r="D54" s="2">
        <v>15</v>
      </c>
      <c r="E54" s="2"/>
      <c r="F54" s="2">
        <v>80</v>
      </c>
      <c r="G54" s="2">
        <v>433</v>
      </c>
      <c r="H54" s="2">
        <v>14</v>
      </c>
      <c r="I54" s="1">
        <v>13191</v>
      </c>
      <c r="J54" s="1">
        <v>12663</v>
      </c>
      <c r="K54" s="7"/>
      <c r="L54" s="26">
        <f t="shared" si="9"/>
        <v>3.325942350332594E-2</v>
      </c>
      <c r="M54" s="4">
        <f t="shared" si="10"/>
        <v>1000</v>
      </c>
      <c r="N54" s="5">
        <f t="shared" si="11"/>
        <v>0.92</v>
      </c>
      <c r="O54" s="5"/>
      <c r="P54" s="22">
        <f t="shared" si="12"/>
        <v>150</v>
      </c>
      <c r="Q54" s="22">
        <f t="shared" si="13"/>
        <v>600</v>
      </c>
      <c r="R54" s="22">
        <f t="shared" si="14"/>
        <v>250</v>
      </c>
      <c r="S54" s="22">
        <f t="shared" si="15"/>
        <v>125</v>
      </c>
      <c r="T54" s="22">
        <f t="shared" si="16"/>
        <v>15</v>
      </c>
      <c r="U54" s="19">
        <f t="shared" si="17"/>
        <v>985</v>
      </c>
    </row>
    <row r="55" spans="1:21" ht="15" thickBot="1" x14ac:dyDescent="0.4">
      <c r="A55" s="3" t="s">
        <v>52</v>
      </c>
      <c r="B55" s="2">
        <v>351</v>
      </c>
      <c r="C55" s="2"/>
      <c r="D55" s="2">
        <v>9</v>
      </c>
      <c r="E55" s="2"/>
      <c r="F55" s="2">
        <v>114</v>
      </c>
      <c r="G55" s="2">
        <v>475</v>
      </c>
      <c r="H55" s="2">
        <v>12</v>
      </c>
      <c r="I55" s="1">
        <v>17089</v>
      </c>
      <c r="J55" s="1">
        <v>23140</v>
      </c>
      <c r="K55" s="8"/>
      <c r="L55" s="26">
        <f t="shared" si="9"/>
        <v>2.564102564102564E-2</v>
      </c>
      <c r="M55" s="4">
        <f t="shared" si="10"/>
        <v>600</v>
      </c>
      <c r="N55" s="5">
        <f t="shared" si="11"/>
        <v>0.81</v>
      </c>
      <c r="O55" s="5"/>
      <c r="P55" s="22">
        <f t="shared" si="12"/>
        <v>90</v>
      </c>
      <c r="Q55" s="22">
        <f t="shared" si="13"/>
        <v>360</v>
      </c>
      <c r="R55" s="22">
        <f t="shared" si="14"/>
        <v>150</v>
      </c>
      <c r="S55" s="22">
        <f t="shared" si="15"/>
        <v>75</v>
      </c>
      <c r="T55" s="22">
        <f t="shared" si="16"/>
        <v>9</v>
      </c>
      <c r="U55" s="19">
        <f t="shared" si="17"/>
        <v>591</v>
      </c>
    </row>
    <row r="56" spans="1:21" ht="15" thickBot="1" x14ac:dyDescent="0.4">
      <c r="A56" s="3" t="s">
        <v>64</v>
      </c>
      <c r="B56" s="2">
        <v>144</v>
      </c>
      <c r="C56" s="2"/>
      <c r="D56" s="2">
        <v>5</v>
      </c>
      <c r="E56" s="2"/>
      <c r="F56" s="2">
        <v>10</v>
      </c>
      <c r="G56" s="2"/>
      <c r="H56" s="2"/>
      <c r="I56" s="2">
        <v>605</v>
      </c>
      <c r="J56" s="2"/>
      <c r="K56" s="8"/>
      <c r="L56" s="26">
        <f t="shared" si="9"/>
        <v>3.4722222222222224E-2</v>
      </c>
      <c r="M56" s="4">
        <f t="shared" si="10"/>
        <v>333.33333333333337</v>
      </c>
      <c r="N56" s="5">
        <f t="shared" si="11"/>
        <v>0.97</v>
      </c>
      <c r="O56" s="5"/>
      <c r="P56" s="22">
        <f t="shared" si="12"/>
        <v>50.000000000000007</v>
      </c>
      <c r="Q56" s="22">
        <f t="shared" si="13"/>
        <v>200.00000000000003</v>
      </c>
      <c r="R56" s="22">
        <f t="shared" si="14"/>
        <v>83.333333333333343</v>
      </c>
      <c r="S56" s="22">
        <f t="shared" si="15"/>
        <v>41.666666666666671</v>
      </c>
      <c r="T56" s="22">
        <f t="shared" si="16"/>
        <v>5</v>
      </c>
      <c r="U56" s="19">
        <f t="shared" si="17"/>
        <v>328.33333333333337</v>
      </c>
    </row>
    <row r="57" spans="1:21" ht="21.5" thickBot="1" x14ac:dyDescent="0.4">
      <c r="A57" s="52" t="s">
        <v>67</v>
      </c>
      <c r="B57" s="51">
        <v>14</v>
      </c>
      <c r="C57" s="51"/>
      <c r="D57" s="51">
        <v>2</v>
      </c>
      <c r="E57" s="51"/>
      <c r="F57" s="51">
        <v>0</v>
      </c>
      <c r="G57" s="51"/>
      <c r="H57" s="51"/>
      <c r="I57" s="51">
        <v>45</v>
      </c>
      <c r="J57" s="51"/>
      <c r="K57" s="53"/>
      <c r="L57" s="26">
        <f t="shared" si="9"/>
        <v>0.14285714285714285</v>
      </c>
      <c r="M57" s="4">
        <f t="shared" si="10"/>
        <v>133.33333333333334</v>
      </c>
      <c r="N57" s="5">
        <f t="shared" si="11"/>
        <v>1</v>
      </c>
      <c r="O57" s="5"/>
      <c r="P57" s="22">
        <f t="shared" si="12"/>
        <v>20</v>
      </c>
      <c r="Q57" s="22">
        <f t="shared" si="13"/>
        <v>80</v>
      </c>
      <c r="R57" s="22">
        <f t="shared" si="14"/>
        <v>33.333333333333336</v>
      </c>
      <c r="S57" s="22">
        <f t="shared" si="15"/>
        <v>16.666666666666668</v>
      </c>
      <c r="T57" s="22">
        <f t="shared" si="16"/>
        <v>2</v>
      </c>
      <c r="U57" s="19">
        <f t="shared" si="17"/>
        <v>131.33333333333334</v>
      </c>
    </row>
    <row r="58" spans="1:21" ht="15" thickBot="1" x14ac:dyDescent="0.4">
      <c r="A58" s="3" t="s">
        <v>65</v>
      </c>
      <c r="B58" s="1">
        <v>1400</v>
      </c>
      <c r="C58" s="2"/>
      <c r="D58" s="2">
        <v>86</v>
      </c>
      <c r="E58" s="2"/>
      <c r="F58" s="2">
        <v>923</v>
      </c>
      <c r="G58" s="2">
        <v>413</v>
      </c>
      <c r="H58" s="2">
        <v>25</v>
      </c>
      <c r="I58" s="1">
        <v>13022</v>
      </c>
      <c r="J58" s="1">
        <v>3845</v>
      </c>
      <c r="K58" s="7"/>
      <c r="L58" s="25"/>
      <c r="M58" s="4">
        <f t="shared" si="10"/>
        <v>5733.3333333333339</v>
      </c>
      <c r="N58" s="5">
        <f t="shared" si="11"/>
        <v>0.83901162790697681</v>
      </c>
      <c r="O58" s="5"/>
      <c r="P58" s="22">
        <f>P55*$M58</f>
        <v>516000.00000000006</v>
      </c>
      <c r="Q58" s="22">
        <f>Q55*$M58</f>
        <v>2064000.0000000002</v>
      </c>
      <c r="R58" s="22">
        <f>R55*$M58</f>
        <v>860000.00000000012</v>
      </c>
      <c r="S58" s="22">
        <f>S55*$M58</f>
        <v>430000.00000000006</v>
      </c>
      <c r="T58" s="22">
        <f>T55*$M58</f>
        <v>51600.000000000007</v>
      </c>
    </row>
    <row r="59" spans="1:21" ht="21.5" thickBot="1" x14ac:dyDescent="0.4">
      <c r="A59" s="59" t="s">
        <v>66</v>
      </c>
      <c r="B59" s="60">
        <v>59</v>
      </c>
      <c r="C59" s="60"/>
      <c r="D59" s="60">
        <v>4</v>
      </c>
      <c r="E59" s="60"/>
      <c r="F59" s="60">
        <v>4</v>
      </c>
      <c r="G59" s="60"/>
      <c r="H59" s="60"/>
      <c r="I59" s="60">
        <v>835</v>
      </c>
      <c r="J59" s="60"/>
      <c r="K59" s="61"/>
      <c r="L59" s="24"/>
      <c r="M59" s="4"/>
      <c r="N59" s="5"/>
      <c r="O59" s="5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N68"/>
  <sheetViews>
    <sheetView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A2" sqref="A2:D56"/>
    </sheetView>
  </sheetViews>
  <sheetFormatPr defaultRowHeight="13" x14ac:dyDescent="0.3"/>
  <cols>
    <col min="1" max="1" width="20.90625" style="35" customWidth="1"/>
    <col min="2" max="2" width="11.90625" style="35" customWidth="1"/>
    <col min="3" max="3" width="14.36328125" style="35" hidden="1" customWidth="1"/>
    <col min="4" max="4" width="14.36328125" style="35" customWidth="1"/>
    <col min="5" max="5" width="14.36328125" style="35" hidden="1" customWidth="1"/>
    <col min="6" max="10" width="14.36328125" style="35" customWidth="1"/>
    <col min="11" max="11" width="8.7265625" style="34"/>
    <col min="12" max="12" width="10.08984375" style="34" customWidth="1"/>
    <col min="13" max="16384" width="8.7265625" style="34"/>
  </cols>
  <sheetData>
    <row r="1" spans="1:13" customFormat="1" ht="44" thickBot="1" x14ac:dyDescent="0.4">
      <c r="A1" s="32" t="s">
        <v>1</v>
      </c>
      <c r="B1" s="33" t="s">
        <v>93</v>
      </c>
      <c r="C1" s="33" t="s">
        <v>92</v>
      </c>
      <c r="D1" s="33" t="s">
        <v>91</v>
      </c>
      <c r="E1" s="33" t="s">
        <v>90</v>
      </c>
      <c r="F1" s="33" t="s">
        <v>89</v>
      </c>
      <c r="G1" s="33" t="s">
        <v>88</v>
      </c>
      <c r="H1" s="33" t="s">
        <v>94</v>
      </c>
      <c r="I1" s="33" t="s">
        <v>87</v>
      </c>
      <c r="J1" s="33" t="s">
        <v>86</v>
      </c>
      <c r="L1" s="33" t="s">
        <v>98</v>
      </c>
    </row>
    <row r="2" spans="1:13" ht="15" thickBot="1" x14ac:dyDescent="0.4">
      <c r="A2" s="3" t="s">
        <v>36</v>
      </c>
      <c r="B2" s="1">
        <v>6750</v>
      </c>
      <c r="C2" s="2"/>
      <c r="D2" s="2">
        <v>242</v>
      </c>
      <c r="E2" s="2"/>
      <c r="F2" s="1">
        <v>6488</v>
      </c>
      <c r="G2" s="1">
        <v>1388</v>
      </c>
      <c r="H2" s="2">
        <v>50</v>
      </c>
      <c r="I2" s="1">
        <v>75903</v>
      </c>
      <c r="J2" s="1">
        <v>15603</v>
      </c>
      <c r="K2" s="46"/>
      <c r="L2" s="45">
        <f>IFERROR(B2/I2,0)</f>
        <v>8.8929291332358398E-2</v>
      </c>
      <c r="M2" s="48">
        <f>IFERROR(H2/G2,0)</f>
        <v>3.6023054755043228E-2</v>
      </c>
    </row>
    <row r="3" spans="1:13" ht="15" thickBot="1" x14ac:dyDescent="0.4">
      <c r="A3" s="3" t="s">
        <v>52</v>
      </c>
      <c r="B3" s="2">
        <v>351</v>
      </c>
      <c r="C3" s="2"/>
      <c r="D3" s="2">
        <v>9</v>
      </c>
      <c r="E3" s="2"/>
      <c r="F3" s="2">
        <v>114</v>
      </c>
      <c r="G3" s="2">
        <v>475</v>
      </c>
      <c r="H3" s="2">
        <v>12</v>
      </c>
      <c r="I3" s="1">
        <v>17089</v>
      </c>
      <c r="J3" s="1">
        <v>23140</v>
      </c>
      <c r="K3" s="47"/>
      <c r="L3" s="45">
        <f>IFERROR(B3/I3,0)</f>
        <v>2.0539528351571187E-2</v>
      </c>
      <c r="M3" s="48">
        <f>IFERROR(H3/G3,0)</f>
        <v>2.5263157894736842E-2</v>
      </c>
    </row>
    <row r="4" spans="1:13" ht="15" thickBot="1" x14ac:dyDescent="0.4">
      <c r="A4" s="3" t="s">
        <v>33</v>
      </c>
      <c r="B4" s="1">
        <v>6948</v>
      </c>
      <c r="C4" s="2"/>
      <c r="D4" s="2">
        <v>293</v>
      </c>
      <c r="E4" s="2"/>
      <c r="F4" s="1">
        <v>6585</v>
      </c>
      <c r="G4" s="1">
        <v>1000</v>
      </c>
      <c r="H4" s="2">
        <v>42</v>
      </c>
      <c r="I4" s="1">
        <v>67438</v>
      </c>
      <c r="J4" s="1">
        <v>9708</v>
      </c>
      <c r="K4" s="46"/>
      <c r="L4" s="45">
        <f>IFERROR(B4/I4,0)</f>
        <v>0.10302796642842314</v>
      </c>
      <c r="M4" s="48">
        <f>IFERROR(H4/G4,0)</f>
        <v>4.2000000000000003E-2</v>
      </c>
    </row>
    <row r="5" spans="1:13" ht="12.5" customHeight="1" thickBot="1" x14ac:dyDescent="0.4">
      <c r="A5" s="3" t="s">
        <v>34</v>
      </c>
      <c r="B5" s="1">
        <v>3127</v>
      </c>
      <c r="C5" s="2"/>
      <c r="D5" s="2">
        <v>57</v>
      </c>
      <c r="E5" s="2"/>
      <c r="F5" s="1">
        <v>1854</v>
      </c>
      <c r="G5" s="1">
        <v>1046</v>
      </c>
      <c r="H5" s="2">
        <v>19</v>
      </c>
      <c r="I5" s="1">
        <v>43321</v>
      </c>
      <c r="J5" s="1">
        <v>14485</v>
      </c>
      <c r="K5" s="47"/>
      <c r="L5" s="45">
        <f>IFERROR(B5/I5,0)</f>
        <v>7.2182082592737937E-2</v>
      </c>
      <c r="M5" s="48">
        <f>IFERROR(H5/G5,0)</f>
        <v>1.8164435946462717E-2</v>
      </c>
    </row>
    <row r="6" spans="1:13" ht="15" thickBot="1" x14ac:dyDescent="0.4">
      <c r="A6" s="3" t="s">
        <v>10</v>
      </c>
      <c r="B6" s="1">
        <v>46163</v>
      </c>
      <c r="C6" s="2"/>
      <c r="D6" s="1">
        <v>1862</v>
      </c>
      <c r="E6" s="2"/>
      <c r="F6" s="1">
        <v>40964</v>
      </c>
      <c r="G6" s="1">
        <v>1179</v>
      </c>
      <c r="H6" s="2">
        <v>48</v>
      </c>
      <c r="I6" s="1">
        <v>553409</v>
      </c>
      <c r="J6" s="1">
        <v>14136</v>
      </c>
      <c r="K6" s="47"/>
      <c r="L6" s="45">
        <f>IFERROR(B6/I6,0)</f>
        <v>8.3415701587794919E-2</v>
      </c>
      <c r="M6" s="48">
        <f>IFERROR(H6/G6,0)</f>
        <v>4.0712468193384227E-2</v>
      </c>
    </row>
    <row r="7" spans="1:13" ht="15" thickBot="1" x14ac:dyDescent="0.4">
      <c r="A7" s="3" t="s">
        <v>18</v>
      </c>
      <c r="B7" s="1">
        <v>14316</v>
      </c>
      <c r="C7" s="2"/>
      <c r="D7" s="2">
        <v>736</v>
      </c>
      <c r="E7" s="2"/>
      <c r="F7" s="1">
        <v>13021</v>
      </c>
      <c r="G7" s="1">
        <v>2588</v>
      </c>
      <c r="H7" s="2">
        <v>133</v>
      </c>
      <c r="I7" s="1">
        <v>67094</v>
      </c>
      <c r="J7" s="1">
        <v>12130</v>
      </c>
      <c r="K7" s="46"/>
      <c r="L7" s="45">
        <f>IFERROR(B7/I7,0)</f>
        <v>0.21337228366172833</v>
      </c>
      <c r="M7" s="48">
        <f>IFERROR(H7/G7,0)</f>
        <v>5.1391035548686244E-2</v>
      </c>
    </row>
    <row r="8" spans="1:13" ht="15" thickBot="1" x14ac:dyDescent="0.4">
      <c r="A8" s="3" t="s">
        <v>23</v>
      </c>
      <c r="B8" s="1">
        <v>26312</v>
      </c>
      <c r="C8" s="2"/>
      <c r="D8" s="1">
        <v>2089</v>
      </c>
      <c r="E8" s="2"/>
      <c r="F8" s="1">
        <v>24158</v>
      </c>
      <c r="G8" s="1">
        <v>7347</v>
      </c>
      <c r="H8" s="2">
        <v>583</v>
      </c>
      <c r="I8" s="1">
        <v>92745</v>
      </c>
      <c r="J8" s="1">
        <v>25896</v>
      </c>
      <c r="K8" s="47"/>
      <c r="L8" s="45">
        <f>IFERROR(B8/I8,0)</f>
        <v>0.28370262547846248</v>
      </c>
      <c r="M8" s="48">
        <f>IFERROR(H8/G8,0)</f>
        <v>7.9352116510140194E-2</v>
      </c>
    </row>
    <row r="9" spans="1:13" ht="15" thickBot="1" x14ac:dyDescent="0.4">
      <c r="A9" s="3" t="s">
        <v>43</v>
      </c>
      <c r="B9" s="1">
        <v>4575</v>
      </c>
      <c r="C9" s="2"/>
      <c r="D9" s="2">
        <v>137</v>
      </c>
      <c r="E9" s="2"/>
      <c r="F9" s="1">
        <v>3342</v>
      </c>
      <c r="G9" s="1">
        <v>4818</v>
      </c>
      <c r="H9" s="2">
        <v>144</v>
      </c>
      <c r="I9" s="1">
        <v>21180</v>
      </c>
      <c r="J9" s="1">
        <v>22307</v>
      </c>
      <c r="K9" s="46"/>
      <c r="L9" s="45">
        <f>IFERROR(B9/I9,0)</f>
        <v>0.21600566572237961</v>
      </c>
      <c r="M9" s="48">
        <f>IFERROR(H9/G9,0)</f>
        <v>2.9887920298879204E-2</v>
      </c>
    </row>
    <row r="10" spans="1:13" ht="15" thickBot="1" x14ac:dyDescent="0.4">
      <c r="A10" s="3" t="s">
        <v>63</v>
      </c>
      <c r="B10" s="1">
        <v>3994</v>
      </c>
      <c r="C10" s="2"/>
      <c r="D10" s="2">
        <v>190</v>
      </c>
      <c r="E10" s="2"/>
      <c r="F10" s="1">
        <v>3144</v>
      </c>
      <c r="G10" s="1">
        <v>5835</v>
      </c>
      <c r="H10" s="2">
        <v>278</v>
      </c>
      <c r="I10" s="1">
        <v>18885</v>
      </c>
      <c r="J10" s="1">
        <v>27590</v>
      </c>
      <c r="K10" s="44"/>
      <c r="L10" s="45">
        <f>IFERROR(B10/I10,0)</f>
        <v>0.21149060100608949</v>
      </c>
      <c r="M10" s="48">
        <f>IFERROR(H10/G10,0)</f>
        <v>4.7643530419880037E-2</v>
      </c>
    </row>
    <row r="11" spans="1:13" ht="15" thickBot="1" x14ac:dyDescent="0.4">
      <c r="A11" s="3" t="s">
        <v>13</v>
      </c>
      <c r="B11" s="1">
        <v>32846</v>
      </c>
      <c r="C11" s="2"/>
      <c r="D11" s="1">
        <v>1171</v>
      </c>
      <c r="E11" s="2"/>
      <c r="F11" s="1">
        <v>30989</v>
      </c>
      <c r="G11" s="1">
        <v>1595</v>
      </c>
      <c r="H11" s="2">
        <v>57</v>
      </c>
      <c r="I11" s="1">
        <v>368651</v>
      </c>
      <c r="J11" s="1">
        <v>17897</v>
      </c>
      <c r="K11" s="47"/>
      <c r="L11" s="45">
        <f>IFERROR(B11/I11,0)</f>
        <v>8.9097818804234896E-2</v>
      </c>
      <c r="M11" s="48">
        <f>IFERROR(H11/G11,0)</f>
        <v>3.5736677115987464E-2</v>
      </c>
    </row>
    <row r="12" spans="1:13" ht="15" thickBot="1" x14ac:dyDescent="0.4">
      <c r="A12" s="3" t="s">
        <v>16</v>
      </c>
      <c r="B12" s="1">
        <v>24854</v>
      </c>
      <c r="C12" s="2"/>
      <c r="D12" s="1">
        <v>1036</v>
      </c>
      <c r="E12" s="2"/>
      <c r="F12" s="1">
        <v>23787</v>
      </c>
      <c r="G12" s="1">
        <v>2414</v>
      </c>
      <c r="H12" s="2">
        <v>101</v>
      </c>
      <c r="I12" s="1">
        <v>140223</v>
      </c>
      <c r="J12" s="1">
        <v>13617</v>
      </c>
      <c r="K12" s="47"/>
      <c r="L12" s="45">
        <f>IFERROR(B12/I12,0)</f>
        <v>0.177246243483594</v>
      </c>
      <c r="M12" s="48">
        <f>IFERROR(H12/G12,0)</f>
        <v>4.1839270919635463E-2</v>
      </c>
    </row>
    <row r="13" spans="1:13" ht="15" thickBot="1" x14ac:dyDescent="0.4">
      <c r="A13" s="3" t="s">
        <v>64</v>
      </c>
      <c r="B13" s="2">
        <v>144</v>
      </c>
      <c r="C13" s="2"/>
      <c r="D13" s="2">
        <v>5</v>
      </c>
      <c r="E13" s="2"/>
      <c r="F13" s="2">
        <v>10</v>
      </c>
      <c r="G13" s="2"/>
      <c r="H13" s="2"/>
      <c r="I13" s="2">
        <v>605</v>
      </c>
      <c r="J13" s="2"/>
      <c r="K13" s="47"/>
      <c r="L13" s="45">
        <f>IFERROR(B13/I13,0)</f>
        <v>0.23801652892561984</v>
      </c>
      <c r="M13" s="48">
        <f>IFERROR(H13/G13,0)</f>
        <v>0</v>
      </c>
    </row>
    <row r="14" spans="1:13" ht="15" thickBot="1" x14ac:dyDescent="0.4">
      <c r="A14" s="3" t="s">
        <v>47</v>
      </c>
      <c r="B14" s="2">
        <v>609</v>
      </c>
      <c r="C14" s="2"/>
      <c r="D14" s="2">
        <v>16</v>
      </c>
      <c r="E14" s="2"/>
      <c r="F14" s="2">
        <v>88</v>
      </c>
      <c r="G14" s="2">
        <v>428</v>
      </c>
      <c r="H14" s="2">
        <v>11</v>
      </c>
      <c r="I14" s="1">
        <v>29862</v>
      </c>
      <c r="J14" s="1">
        <v>21000</v>
      </c>
      <c r="K14" s="46"/>
      <c r="L14" s="45">
        <f>IFERROR(B14/I14,0)</f>
        <v>2.0393811533052038E-2</v>
      </c>
      <c r="M14" s="48">
        <f>IFERROR(H14/G14,0)</f>
        <v>2.5700934579439252E-2</v>
      </c>
    </row>
    <row r="15" spans="1:13" ht="15" thickBot="1" x14ac:dyDescent="0.4">
      <c r="A15" s="3" t="s">
        <v>49</v>
      </c>
      <c r="B15" s="1">
        <v>1952</v>
      </c>
      <c r="C15" s="2"/>
      <c r="D15" s="2">
        <v>60</v>
      </c>
      <c r="E15" s="2"/>
      <c r="F15" s="2">
        <v>805</v>
      </c>
      <c r="G15" s="1">
        <v>1157</v>
      </c>
      <c r="H15" s="2">
        <v>36</v>
      </c>
      <c r="I15" s="1">
        <v>28240</v>
      </c>
      <c r="J15" s="1">
        <v>16732</v>
      </c>
      <c r="K15" s="47"/>
      <c r="L15" s="45">
        <f>IFERROR(B15/I15,0)</f>
        <v>6.9121813031161466E-2</v>
      </c>
      <c r="M15" s="48">
        <f>IFERROR(H15/G15,0)</f>
        <v>3.1114952463267068E-2</v>
      </c>
    </row>
    <row r="16" spans="1:13" ht="15" thickBot="1" x14ac:dyDescent="0.4">
      <c r="A16" s="3" t="s">
        <v>12</v>
      </c>
      <c r="B16" s="1">
        <v>48102</v>
      </c>
      <c r="C16" s="2"/>
      <c r="D16" s="1">
        <v>2125</v>
      </c>
      <c r="E16" s="2"/>
      <c r="F16" s="1">
        <v>45371</v>
      </c>
      <c r="G16" s="1">
        <v>3752</v>
      </c>
      <c r="H16" s="2">
        <v>166</v>
      </c>
      <c r="I16" s="1">
        <v>242189</v>
      </c>
      <c r="J16" s="1">
        <v>18889</v>
      </c>
      <c r="K16" s="47"/>
      <c r="L16" s="45">
        <f>IFERROR(B16/I16,0)</f>
        <v>0.1986134795552234</v>
      </c>
      <c r="M16" s="48">
        <f>IFERROR(H16/G16,0)</f>
        <v>4.4243070362473345E-2</v>
      </c>
    </row>
    <row r="17" spans="1:14" ht="15" thickBot="1" x14ac:dyDescent="0.4">
      <c r="A17" s="3" t="s">
        <v>27</v>
      </c>
      <c r="B17" s="1">
        <v>16588</v>
      </c>
      <c r="C17" s="2"/>
      <c r="D17" s="2">
        <v>992</v>
      </c>
      <c r="E17" s="2"/>
      <c r="F17" s="1">
        <v>15582</v>
      </c>
      <c r="G17" s="1">
        <v>2499</v>
      </c>
      <c r="H17" s="2">
        <v>149</v>
      </c>
      <c r="I17" s="1">
        <v>87181</v>
      </c>
      <c r="J17" s="1">
        <v>13135</v>
      </c>
      <c r="K17" s="47"/>
      <c r="L17" s="45">
        <f>IFERROR(B17/I17,0)</f>
        <v>0.19027081588878311</v>
      </c>
      <c r="M17" s="48">
        <f>IFERROR(H17/G17,0)</f>
        <v>5.9623849539815928E-2</v>
      </c>
    </row>
    <row r="18" spans="1:14" ht="15" thickBot="1" x14ac:dyDescent="0.4">
      <c r="A18" s="3" t="s">
        <v>41</v>
      </c>
      <c r="B18" s="1">
        <v>6376</v>
      </c>
      <c r="C18" s="2"/>
      <c r="D18" s="2">
        <v>136</v>
      </c>
      <c r="E18" s="2"/>
      <c r="F18" s="1">
        <v>4076</v>
      </c>
      <c r="G18" s="1">
        <v>2035</v>
      </c>
      <c r="H18" s="2">
        <v>43</v>
      </c>
      <c r="I18" s="1">
        <v>39823</v>
      </c>
      <c r="J18" s="1">
        <v>12713</v>
      </c>
      <c r="K18" s="47"/>
      <c r="L18" s="45">
        <f>IFERROR(B18/I18,0)</f>
        <v>0.16010848002410666</v>
      </c>
      <c r="M18" s="48">
        <f>IFERROR(H18/G18,0)</f>
        <v>2.113022113022113E-2</v>
      </c>
    </row>
    <row r="19" spans="1:14" ht="15" thickBot="1" x14ac:dyDescent="0.4">
      <c r="A19" s="3" t="s">
        <v>45</v>
      </c>
      <c r="B19" s="1">
        <v>3577</v>
      </c>
      <c r="C19" s="2"/>
      <c r="D19" s="2">
        <v>127</v>
      </c>
      <c r="E19" s="2"/>
      <c r="F19" s="1">
        <v>2947</v>
      </c>
      <c r="G19" s="1">
        <v>1230</v>
      </c>
      <c r="H19" s="2">
        <v>44</v>
      </c>
      <c r="I19" s="1">
        <v>28090</v>
      </c>
      <c r="J19" s="1">
        <v>9657</v>
      </c>
      <c r="K19" s="47"/>
      <c r="L19" s="45">
        <f>IFERROR(B19/I19,0)</f>
        <v>0.12734069063723746</v>
      </c>
      <c r="M19" s="48">
        <f>IFERROR(H19/G19,0)</f>
        <v>3.5772357723577237E-2</v>
      </c>
    </row>
    <row r="20" spans="1:14" ht="15" thickBot="1" x14ac:dyDescent="0.4">
      <c r="A20" s="3" t="s">
        <v>38</v>
      </c>
      <c r="B20" s="1">
        <v>4375</v>
      </c>
      <c r="C20" s="2"/>
      <c r="D20" s="2">
        <v>225</v>
      </c>
      <c r="E20" s="2"/>
      <c r="F20" s="1">
        <v>3028</v>
      </c>
      <c r="G20" s="2">
        <v>985</v>
      </c>
      <c r="H20" s="2">
        <v>51</v>
      </c>
      <c r="I20" s="1">
        <v>52411</v>
      </c>
      <c r="J20" s="1">
        <v>11804</v>
      </c>
      <c r="K20" s="46"/>
      <c r="L20" s="45">
        <f>IFERROR(B20/I20,0)</f>
        <v>8.3474843067295038E-2</v>
      </c>
      <c r="M20" s="48">
        <f>IFERROR(H20/G20,0)</f>
        <v>5.1776649746192893E-2</v>
      </c>
    </row>
    <row r="21" spans="1:14" ht="15" thickBot="1" x14ac:dyDescent="0.4">
      <c r="A21" s="3" t="s">
        <v>14</v>
      </c>
      <c r="B21" s="1">
        <v>27286</v>
      </c>
      <c r="C21" s="2"/>
      <c r="D21" s="1">
        <v>1801</v>
      </c>
      <c r="E21" s="2"/>
      <c r="F21" s="1">
        <v>8182</v>
      </c>
      <c r="G21" s="1">
        <v>5851</v>
      </c>
      <c r="H21" s="2">
        <v>386</v>
      </c>
      <c r="I21" s="1">
        <v>151108</v>
      </c>
      <c r="J21" s="1">
        <v>32401</v>
      </c>
      <c r="K21" s="46"/>
      <c r="L21" s="45">
        <f>IFERROR(B21/I21,0)</f>
        <v>0.18057283532308019</v>
      </c>
      <c r="M21" s="48">
        <f>IFERROR(H21/G21,0)</f>
        <v>6.597162878140489E-2</v>
      </c>
    </row>
    <row r="22" spans="1:14" ht="15" thickBot="1" x14ac:dyDescent="0.4">
      <c r="A22" s="3" t="s">
        <v>39</v>
      </c>
      <c r="B22" s="1">
        <v>1040</v>
      </c>
      <c r="C22" s="2"/>
      <c r="D22" s="2">
        <v>51</v>
      </c>
      <c r="E22" s="2"/>
      <c r="F22" s="2">
        <v>404</v>
      </c>
      <c r="G22" s="2">
        <v>780</v>
      </c>
      <c r="H22" s="2">
        <v>38</v>
      </c>
      <c r="I22" s="1">
        <v>17807</v>
      </c>
      <c r="J22" s="1">
        <v>13360</v>
      </c>
      <c r="K22" s="47"/>
      <c r="L22" s="45">
        <f>IFERROR(B22/I22,0)</f>
        <v>5.8403998427584661E-2</v>
      </c>
      <c r="M22" s="48">
        <f>IFERROR(H22/G22,0)</f>
        <v>4.8717948717948718E-2</v>
      </c>
    </row>
    <row r="23" spans="1:14" ht="15" thickBot="1" x14ac:dyDescent="0.4">
      <c r="A23" s="3" t="s">
        <v>26</v>
      </c>
      <c r="B23" s="1">
        <v>20113</v>
      </c>
      <c r="C23" s="2"/>
      <c r="D23" s="1">
        <v>1016</v>
      </c>
      <c r="E23" s="2"/>
      <c r="F23" s="1">
        <v>17834</v>
      </c>
      <c r="G23" s="1">
        <v>3350</v>
      </c>
      <c r="H23" s="2">
        <v>169</v>
      </c>
      <c r="I23" s="1">
        <v>107785</v>
      </c>
      <c r="J23" s="1">
        <v>17954</v>
      </c>
      <c r="K23" s="47"/>
      <c r="L23" s="45">
        <f>IFERROR(B23/I23,0)</f>
        <v>0.18660295959549103</v>
      </c>
      <c r="M23" s="48">
        <f>IFERROR(H23/G23,0)</f>
        <v>5.0447761194029848E-2</v>
      </c>
    </row>
    <row r="24" spans="1:14" ht="15" thickBot="1" x14ac:dyDescent="0.4">
      <c r="A24" s="3" t="s">
        <v>17</v>
      </c>
      <c r="B24" s="1">
        <v>58302</v>
      </c>
      <c r="C24" s="2"/>
      <c r="D24" s="1">
        <v>3153</v>
      </c>
      <c r="E24" s="2"/>
      <c r="F24" s="1">
        <v>47031</v>
      </c>
      <c r="G24" s="1">
        <v>8536</v>
      </c>
      <c r="H24" s="2">
        <v>462</v>
      </c>
      <c r="I24" s="1">
        <v>254500</v>
      </c>
      <c r="J24" s="1">
        <v>37261</v>
      </c>
      <c r="K24" s="46"/>
      <c r="L24" s="45">
        <f>IFERROR(B24/I24,0)</f>
        <v>0.22908447937131632</v>
      </c>
      <c r="M24" s="48">
        <f>IFERROR(H24/G24,0)</f>
        <v>5.4123711340206188E-2</v>
      </c>
    </row>
    <row r="25" spans="1:14" ht="15" thickBot="1" x14ac:dyDescent="0.4">
      <c r="A25" s="3" t="s">
        <v>11</v>
      </c>
      <c r="B25" s="1">
        <v>39262</v>
      </c>
      <c r="C25" s="2"/>
      <c r="D25" s="1">
        <v>3567</v>
      </c>
      <c r="E25" s="2"/>
      <c r="F25" s="1">
        <v>27353</v>
      </c>
      <c r="G25" s="1">
        <v>3943</v>
      </c>
      <c r="H25" s="2">
        <v>358</v>
      </c>
      <c r="I25" s="1">
        <v>169929</v>
      </c>
      <c r="J25" s="1">
        <v>17065</v>
      </c>
      <c r="K25" s="47"/>
      <c r="L25" s="45">
        <f>IFERROR(B25/I25,0)</f>
        <v>0.23104943829481725</v>
      </c>
      <c r="M25" s="48">
        <f>IFERROR(H25/G25,0)</f>
        <v>9.0793811818412382E-2</v>
      </c>
    </row>
    <row r="26" spans="1:14" ht="15" thickBot="1" x14ac:dyDescent="0.4">
      <c r="A26" s="3" t="s">
        <v>32</v>
      </c>
      <c r="B26" s="1">
        <v>4181</v>
      </c>
      <c r="C26" s="2"/>
      <c r="D26" s="2">
        <v>301</v>
      </c>
      <c r="E26" s="2"/>
      <c r="F26" s="1">
        <v>1968</v>
      </c>
      <c r="G26" s="2">
        <v>756</v>
      </c>
      <c r="H26" s="2">
        <v>54</v>
      </c>
      <c r="I26" s="1">
        <v>63829</v>
      </c>
      <c r="J26" s="1">
        <v>11548</v>
      </c>
      <c r="K26" s="47"/>
      <c r="L26" s="45">
        <f>IFERROR(B26/I26,0)</f>
        <v>6.5503141205408205E-2</v>
      </c>
      <c r="M26" s="48">
        <f>IFERROR(H26/G26,0)</f>
        <v>7.1428571428571425E-2</v>
      </c>
      <c r="N26" s="37"/>
    </row>
    <row r="27" spans="1:14" ht="15" thickBot="1" x14ac:dyDescent="0.4">
      <c r="A27" s="3" t="s">
        <v>30</v>
      </c>
      <c r="B27" s="1">
        <v>6342</v>
      </c>
      <c r="C27" s="2"/>
      <c r="D27" s="2">
        <v>239</v>
      </c>
      <c r="E27" s="2"/>
      <c r="F27" s="1">
        <v>6103</v>
      </c>
      <c r="G27" s="1">
        <v>2122</v>
      </c>
      <c r="H27" s="2">
        <v>80</v>
      </c>
      <c r="I27" s="1">
        <v>64412</v>
      </c>
      <c r="J27" s="1">
        <v>21551</v>
      </c>
      <c r="K27" s="47"/>
      <c r="L27" s="45">
        <f>IFERROR(B27/I27,0)</f>
        <v>9.845991430168291E-2</v>
      </c>
      <c r="M27" s="48">
        <f>IFERROR(H27/G27,0)</f>
        <v>3.7700282752120638E-2</v>
      </c>
    </row>
    <row r="28" spans="1:14" ht="15" thickBot="1" x14ac:dyDescent="0.4">
      <c r="A28" s="3" t="s">
        <v>35</v>
      </c>
      <c r="B28" s="1">
        <v>7376</v>
      </c>
      <c r="C28" s="2"/>
      <c r="D28" s="2">
        <v>327</v>
      </c>
      <c r="E28" s="2"/>
      <c r="F28" s="1">
        <v>6502</v>
      </c>
      <c r="G28" s="1">
        <v>1211</v>
      </c>
      <c r="H28" s="2">
        <v>54</v>
      </c>
      <c r="I28" s="1">
        <v>73503</v>
      </c>
      <c r="J28" s="1">
        <v>12069</v>
      </c>
      <c r="K28" s="47"/>
      <c r="L28" s="45">
        <f>IFERROR(B28/I28,0)</f>
        <v>0.10034964559269689</v>
      </c>
      <c r="M28" s="48">
        <f>IFERROR(H28/G28,0)</f>
        <v>4.4591246903385631E-2</v>
      </c>
    </row>
    <row r="29" spans="1:14" ht="15" thickBot="1" x14ac:dyDescent="0.4">
      <c r="A29" s="3" t="s">
        <v>51</v>
      </c>
      <c r="B29" s="2">
        <v>451</v>
      </c>
      <c r="C29" s="2"/>
      <c r="D29" s="2">
        <v>15</v>
      </c>
      <c r="E29" s="2"/>
      <c r="F29" s="2">
        <v>80</v>
      </c>
      <c r="G29" s="2">
        <v>433</v>
      </c>
      <c r="H29" s="2">
        <v>14</v>
      </c>
      <c r="I29" s="1">
        <v>13191</v>
      </c>
      <c r="J29" s="1">
        <v>12663</v>
      </c>
      <c r="K29" s="47"/>
      <c r="L29" s="45">
        <f>IFERROR(B29/I29,0)</f>
        <v>3.4189978015313469E-2</v>
      </c>
      <c r="M29" s="48">
        <f>IFERROR(H29/G29,0)</f>
        <v>3.2332563510392612E-2</v>
      </c>
    </row>
    <row r="30" spans="1:14" ht="15" thickBot="1" x14ac:dyDescent="0.4">
      <c r="A30" s="3" t="s">
        <v>50</v>
      </c>
      <c r="B30" s="1">
        <v>3374</v>
      </c>
      <c r="C30" s="2"/>
      <c r="D30" s="2">
        <v>55</v>
      </c>
      <c r="E30" s="2"/>
      <c r="F30" s="1">
        <v>3297</v>
      </c>
      <c r="G30" s="1">
        <v>1771</v>
      </c>
      <c r="H30" s="2">
        <v>29</v>
      </c>
      <c r="I30" s="1">
        <v>23798</v>
      </c>
      <c r="J30" s="1">
        <v>12494</v>
      </c>
      <c r="K30" s="46"/>
      <c r="L30" s="45">
        <f>IFERROR(B30/I30,0)</f>
        <v>0.14177661988402387</v>
      </c>
      <c r="M30" s="48">
        <f>IFERROR(H30/G30,0)</f>
        <v>1.637492941840768E-2</v>
      </c>
    </row>
    <row r="31" spans="1:14" ht="15" thickBot="1" x14ac:dyDescent="0.4">
      <c r="A31" s="3" t="s">
        <v>31</v>
      </c>
      <c r="B31" s="1">
        <v>4805</v>
      </c>
      <c r="C31" s="2"/>
      <c r="D31" s="2">
        <v>225</v>
      </c>
      <c r="E31" s="2"/>
      <c r="F31" s="1">
        <v>1933</v>
      </c>
      <c r="G31" s="1">
        <v>1644</v>
      </c>
      <c r="H31" s="2">
        <v>77</v>
      </c>
      <c r="I31" s="1">
        <v>49475</v>
      </c>
      <c r="J31" s="1">
        <v>16927</v>
      </c>
      <c r="K31" s="47"/>
      <c r="L31" s="45">
        <f>IFERROR(B31/I31,0)</f>
        <v>9.7119757453259223E-2</v>
      </c>
      <c r="M31" s="48">
        <f>IFERROR(H31/G31,0)</f>
        <v>4.6836982968369828E-2</v>
      </c>
    </row>
    <row r="32" spans="1:14" ht="15" thickBot="1" x14ac:dyDescent="0.4">
      <c r="A32" s="3" t="s">
        <v>42</v>
      </c>
      <c r="B32" s="1">
        <v>2010</v>
      </c>
      <c r="C32" s="2"/>
      <c r="D32" s="2">
        <v>60</v>
      </c>
      <c r="E32" s="2"/>
      <c r="F32" s="1">
        <v>1014</v>
      </c>
      <c r="G32" s="1">
        <v>1496</v>
      </c>
      <c r="H32" s="2">
        <v>45</v>
      </c>
      <c r="I32" s="1">
        <v>20746</v>
      </c>
      <c r="J32" s="1">
        <v>15440</v>
      </c>
      <c r="K32" s="47"/>
      <c r="L32" s="45">
        <f>IFERROR(B32/I32,0)</f>
        <v>9.6886146727079916E-2</v>
      </c>
      <c r="M32" s="48">
        <f>IFERROR(H32/G32,0)</f>
        <v>3.0080213903743314E-2</v>
      </c>
    </row>
    <row r="33" spans="1:13" ht="15" thickBot="1" x14ac:dyDescent="0.4">
      <c r="A33" s="3" t="s">
        <v>8</v>
      </c>
      <c r="B33" s="1">
        <v>113856</v>
      </c>
      <c r="C33" s="2"/>
      <c r="D33" s="1">
        <v>6442</v>
      </c>
      <c r="E33" s="2"/>
      <c r="F33" s="1">
        <v>106143</v>
      </c>
      <c r="G33" s="1">
        <v>12819</v>
      </c>
      <c r="H33" s="2">
        <v>725</v>
      </c>
      <c r="I33" s="1">
        <v>233381</v>
      </c>
      <c r="J33" s="1">
        <v>26276</v>
      </c>
      <c r="K33" s="46"/>
      <c r="L33" s="45">
        <f>IFERROR(B33/I33,0)</f>
        <v>0.48785462398395757</v>
      </c>
      <c r="M33" s="48">
        <f>IFERROR(H33/G33,0)</f>
        <v>5.6556673687495125E-2</v>
      </c>
    </row>
    <row r="34" spans="1:13" ht="15" thickBot="1" x14ac:dyDescent="0.4">
      <c r="A34" s="3" t="s">
        <v>44</v>
      </c>
      <c r="B34" s="1">
        <v>2974</v>
      </c>
      <c r="C34" s="2"/>
      <c r="D34" s="2">
        <v>110</v>
      </c>
      <c r="E34" s="2"/>
      <c r="F34" s="1">
        <v>2159</v>
      </c>
      <c r="G34" s="1">
        <v>1421</v>
      </c>
      <c r="H34" s="2">
        <v>53</v>
      </c>
      <c r="I34" s="1">
        <v>61745</v>
      </c>
      <c r="J34" s="1">
        <v>29509</v>
      </c>
      <c r="K34" s="46"/>
      <c r="L34" s="45">
        <f>IFERROR(B34/I34,0)</f>
        <v>4.8165843388128592E-2</v>
      </c>
      <c r="M34" s="48">
        <f>IFERROR(H34/G34,0)</f>
        <v>3.7297677691766361E-2</v>
      </c>
    </row>
    <row r="35" spans="1:13" ht="15" thickBot="1" x14ac:dyDescent="0.4">
      <c r="A35" s="3" t="s">
        <v>7</v>
      </c>
      <c r="B35" s="1">
        <v>301450</v>
      </c>
      <c r="C35" s="2"/>
      <c r="D35" s="1">
        <v>23144</v>
      </c>
      <c r="E35" s="2"/>
      <c r="F35" s="1">
        <v>231343</v>
      </c>
      <c r="G35" s="1">
        <v>15366</v>
      </c>
      <c r="H35" s="1">
        <v>1180</v>
      </c>
      <c r="I35" s="1">
        <v>844994</v>
      </c>
      <c r="J35" s="1">
        <v>43071</v>
      </c>
      <c r="K35" s="46"/>
      <c r="L35" s="45">
        <f>IFERROR(B35/I35,0)</f>
        <v>0.35674809525274737</v>
      </c>
      <c r="M35" s="48">
        <f>IFERROR(H35/G35,0)</f>
        <v>7.6792919432513346E-2</v>
      </c>
    </row>
    <row r="36" spans="1:13" ht="15" thickBot="1" x14ac:dyDescent="0.4">
      <c r="A36" s="3" t="s">
        <v>24</v>
      </c>
      <c r="B36" s="1">
        <v>9739</v>
      </c>
      <c r="C36" s="2"/>
      <c r="D36" s="2">
        <v>361</v>
      </c>
      <c r="E36" s="2"/>
      <c r="F36" s="1">
        <v>8076</v>
      </c>
      <c r="G36" s="2">
        <v>959</v>
      </c>
      <c r="H36" s="2">
        <v>36</v>
      </c>
      <c r="I36" s="1">
        <v>112752</v>
      </c>
      <c r="J36" s="1">
        <v>11102</v>
      </c>
      <c r="K36" s="46"/>
      <c r="L36" s="45">
        <f>IFERROR(B36/I36,0)</f>
        <v>8.637540797502484E-2</v>
      </c>
      <c r="M36" s="48">
        <f>IFERROR(H36/G36,0)</f>
        <v>3.7539103232533892E-2</v>
      </c>
    </row>
    <row r="37" spans="1:13" ht="15" thickBot="1" x14ac:dyDescent="0.4">
      <c r="A37" s="3" t="s">
        <v>53</v>
      </c>
      <c r="B37" s="2">
        <v>991</v>
      </c>
      <c r="C37" s="2"/>
      <c r="D37" s="2">
        <v>19</v>
      </c>
      <c r="E37" s="2"/>
      <c r="F37" s="2">
        <v>563</v>
      </c>
      <c r="G37" s="1">
        <v>1317</v>
      </c>
      <c r="H37" s="2">
        <v>25</v>
      </c>
      <c r="I37" s="1">
        <v>23723</v>
      </c>
      <c r="J37" s="1">
        <v>31538</v>
      </c>
      <c r="K37" s="47"/>
      <c r="L37" s="45">
        <f>IFERROR(B37/I37,0)</f>
        <v>4.1773806011044134E-2</v>
      </c>
      <c r="M37" s="48">
        <f>IFERROR(H37/G37,0)</f>
        <v>1.8982536066818528E-2</v>
      </c>
    </row>
    <row r="38" spans="1:13" ht="15" thickBot="1" x14ac:dyDescent="0.4">
      <c r="A38" s="52" t="s">
        <v>67</v>
      </c>
      <c r="B38" s="51">
        <v>14</v>
      </c>
      <c r="C38" s="51"/>
      <c r="D38" s="51">
        <v>2</v>
      </c>
      <c r="E38" s="51"/>
      <c r="F38" s="51">
        <v>0</v>
      </c>
      <c r="G38" s="51"/>
      <c r="H38" s="51"/>
      <c r="I38" s="51">
        <v>45</v>
      </c>
      <c r="J38" s="51"/>
      <c r="K38" s="47"/>
      <c r="L38" s="45">
        <f>IFERROR(B38/I38,0)</f>
        <v>0.31111111111111112</v>
      </c>
      <c r="M38" s="48">
        <f>IFERROR(H38/G38,0)</f>
        <v>0</v>
      </c>
    </row>
    <row r="39" spans="1:13" ht="15" thickBot="1" x14ac:dyDescent="0.4">
      <c r="A39" s="3" t="s">
        <v>21</v>
      </c>
      <c r="B39" s="1">
        <v>16769</v>
      </c>
      <c r="C39" s="2"/>
      <c r="D39" s="2">
        <v>799</v>
      </c>
      <c r="E39" s="2"/>
      <c r="F39" s="1">
        <v>15850</v>
      </c>
      <c r="G39" s="1">
        <v>1440</v>
      </c>
      <c r="H39" s="2">
        <v>69</v>
      </c>
      <c r="I39" s="1">
        <v>122706</v>
      </c>
      <c r="J39" s="1">
        <v>10540</v>
      </c>
      <c r="K39" s="47"/>
      <c r="L39" s="45">
        <f>IFERROR(B39/I39,0)</f>
        <v>0.13665998402686094</v>
      </c>
      <c r="M39" s="48">
        <f>IFERROR(H39/G39,0)</f>
        <v>4.791666666666667E-2</v>
      </c>
    </row>
    <row r="40" spans="1:13" ht="15" thickBot="1" x14ac:dyDescent="0.4">
      <c r="A40" s="3" t="s">
        <v>46</v>
      </c>
      <c r="B40" s="1">
        <v>3410</v>
      </c>
      <c r="C40" s="2"/>
      <c r="D40" s="2">
        <v>207</v>
      </c>
      <c r="E40" s="2"/>
      <c r="F40" s="2">
        <v>943</v>
      </c>
      <c r="G40" s="2">
        <v>870</v>
      </c>
      <c r="H40" s="2">
        <v>53</v>
      </c>
      <c r="I40" s="1">
        <v>61619</v>
      </c>
      <c r="J40" s="1">
        <v>15727</v>
      </c>
      <c r="K40" s="47"/>
      <c r="L40" s="45">
        <f>IFERROR(B40/I40,0)</f>
        <v>5.5340073678573166E-2</v>
      </c>
      <c r="M40" s="48">
        <f>IFERROR(H40/G40,0)</f>
        <v>6.0919540229885057E-2</v>
      </c>
    </row>
    <row r="41" spans="1:13" ht="15" thickBot="1" x14ac:dyDescent="0.4">
      <c r="A41" s="3" t="s">
        <v>37</v>
      </c>
      <c r="B41" s="1">
        <v>2385</v>
      </c>
      <c r="C41" s="2"/>
      <c r="D41" s="2">
        <v>99</v>
      </c>
      <c r="E41" s="2"/>
      <c r="F41" s="1">
        <v>2286</v>
      </c>
      <c r="G41" s="2">
        <v>584</v>
      </c>
      <c r="H41" s="2">
        <v>24</v>
      </c>
      <c r="I41" s="1">
        <v>52242</v>
      </c>
      <c r="J41" s="1">
        <v>12798</v>
      </c>
      <c r="K41" s="46"/>
      <c r="L41" s="45">
        <f>IFERROR(B41/I41,0)</f>
        <v>4.5652922935569079E-2</v>
      </c>
      <c r="M41" s="48">
        <f>IFERROR(H41/G41,0)</f>
        <v>4.1095890410958902E-2</v>
      </c>
    </row>
    <row r="42" spans="1:13" ht="15" thickBot="1" x14ac:dyDescent="0.4">
      <c r="A42" s="3" t="s">
        <v>19</v>
      </c>
      <c r="B42" s="1">
        <v>45016</v>
      </c>
      <c r="C42" s="2"/>
      <c r="D42" s="1">
        <v>2060</v>
      </c>
      <c r="E42" s="2"/>
      <c r="F42" s="1">
        <v>42191</v>
      </c>
      <c r="G42" s="1">
        <v>3519</v>
      </c>
      <c r="H42" s="2">
        <v>161</v>
      </c>
      <c r="I42" s="1">
        <v>209088</v>
      </c>
      <c r="J42" s="1">
        <v>16346</v>
      </c>
      <c r="K42" s="47"/>
      <c r="L42" s="45">
        <f>IFERROR(B42/I42,0)</f>
        <v>0.21529690847872665</v>
      </c>
      <c r="M42" s="48">
        <f>IFERROR(H42/G42,0)</f>
        <v>4.5751633986928102E-2</v>
      </c>
    </row>
    <row r="43" spans="1:13" ht="15" thickBot="1" x14ac:dyDescent="0.4">
      <c r="A43" s="3" t="s">
        <v>65</v>
      </c>
      <c r="B43" s="1">
        <v>1400</v>
      </c>
      <c r="C43" s="2"/>
      <c r="D43" s="2">
        <v>86</v>
      </c>
      <c r="E43" s="2"/>
      <c r="F43" s="2">
        <v>923</v>
      </c>
      <c r="G43" s="2">
        <v>413</v>
      </c>
      <c r="H43" s="2">
        <v>25</v>
      </c>
      <c r="I43" s="1">
        <v>13022</v>
      </c>
      <c r="J43" s="1">
        <v>3845</v>
      </c>
      <c r="K43" s="46"/>
      <c r="L43" s="45">
        <f>IFERROR(B43/I43,0)</f>
        <v>0.10751036707111043</v>
      </c>
      <c r="M43" s="48">
        <f>IFERROR(H43/G43,0)</f>
        <v>6.0532687651331719E-2</v>
      </c>
    </row>
    <row r="44" spans="1:13" ht="15" thickBot="1" x14ac:dyDescent="0.4">
      <c r="A44" s="3" t="s">
        <v>40</v>
      </c>
      <c r="B44" s="1">
        <v>7926</v>
      </c>
      <c r="C44" s="2"/>
      <c r="D44" s="2">
        <v>239</v>
      </c>
      <c r="E44" s="2"/>
      <c r="F44" s="1">
        <v>7345</v>
      </c>
      <c r="G44" s="1">
        <v>7501</v>
      </c>
      <c r="H44" s="2">
        <v>226</v>
      </c>
      <c r="I44" s="1">
        <v>57693</v>
      </c>
      <c r="J44" s="1">
        <v>54602</v>
      </c>
      <c r="K44" s="47"/>
      <c r="L44" s="45">
        <f>IFERROR(B44/I44,0)</f>
        <v>0.13738235141178307</v>
      </c>
      <c r="M44" s="48">
        <f>IFERROR(H44/G44,0)</f>
        <v>3.0129316091187842E-2</v>
      </c>
    </row>
    <row r="45" spans="1:13" ht="15" thickBot="1" x14ac:dyDescent="0.4">
      <c r="A45" s="3" t="s">
        <v>25</v>
      </c>
      <c r="B45" s="1">
        <v>5735</v>
      </c>
      <c r="C45" s="2"/>
      <c r="D45" s="2">
        <v>192</v>
      </c>
      <c r="E45" s="2"/>
      <c r="F45" s="1">
        <v>1842</v>
      </c>
      <c r="G45" s="1">
        <v>1157</v>
      </c>
      <c r="H45" s="2">
        <v>39</v>
      </c>
      <c r="I45" s="1">
        <v>53133</v>
      </c>
      <c r="J45" s="1">
        <v>10721</v>
      </c>
      <c r="K45" s="47"/>
      <c r="L45" s="45">
        <f>IFERROR(B45/I45,0)</f>
        <v>0.10793668718122447</v>
      </c>
      <c r="M45" s="48">
        <f>IFERROR(H45/G45,0)</f>
        <v>3.3707865168539325E-2</v>
      </c>
    </row>
    <row r="46" spans="1:13" ht="15" thickBot="1" x14ac:dyDescent="0.4">
      <c r="A46" s="3" t="s">
        <v>54</v>
      </c>
      <c r="B46" s="1">
        <v>2313</v>
      </c>
      <c r="C46" s="2"/>
      <c r="D46" s="2">
        <v>11</v>
      </c>
      <c r="E46" s="2"/>
      <c r="F46" s="2">
        <v>910</v>
      </c>
      <c r="G46" s="1">
        <v>2676</v>
      </c>
      <c r="H46" s="2">
        <v>13</v>
      </c>
      <c r="I46" s="1">
        <v>16612</v>
      </c>
      <c r="J46" s="1">
        <v>19220</v>
      </c>
      <c r="K46" s="47"/>
      <c r="L46" s="45">
        <f>IFERROR(B46/I46,0)</f>
        <v>0.13923669636407415</v>
      </c>
      <c r="M46" s="48">
        <f>IFERROR(H46/G46,0)</f>
        <v>4.8579970104633777E-3</v>
      </c>
    </row>
    <row r="47" spans="1:13" ht="15" thickBot="1" x14ac:dyDescent="0.4">
      <c r="A47" s="3" t="s">
        <v>20</v>
      </c>
      <c r="B47" s="1">
        <v>10052</v>
      </c>
      <c r="C47" s="2"/>
      <c r="D47" s="2">
        <v>188</v>
      </c>
      <c r="E47" s="2"/>
      <c r="F47" s="1">
        <v>4943</v>
      </c>
      <c r="G47" s="1">
        <v>1511</v>
      </c>
      <c r="H47" s="2">
        <v>28</v>
      </c>
      <c r="I47" s="1">
        <v>161928</v>
      </c>
      <c r="J47" s="1">
        <v>24346</v>
      </c>
      <c r="K47" s="46"/>
      <c r="L47" s="45">
        <f>IFERROR(B47/I47,0)</f>
        <v>6.2076972481596757E-2</v>
      </c>
      <c r="M47" s="48">
        <f>IFERROR(H47/G47,0)</f>
        <v>1.8530774321641297E-2</v>
      </c>
    </row>
    <row r="48" spans="1:13" ht="15" thickBot="1" x14ac:dyDescent="0.4">
      <c r="A48" s="3" t="s">
        <v>15</v>
      </c>
      <c r="B48" s="1">
        <v>26171</v>
      </c>
      <c r="C48" s="2"/>
      <c r="D48" s="2">
        <v>690</v>
      </c>
      <c r="E48" s="2"/>
      <c r="F48" s="1">
        <v>14311</v>
      </c>
      <c r="G48" s="2">
        <v>939</v>
      </c>
      <c r="H48" s="2">
        <v>25</v>
      </c>
      <c r="I48" s="1">
        <v>300384</v>
      </c>
      <c r="J48" s="1">
        <v>10772</v>
      </c>
      <c r="K48" s="46"/>
      <c r="L48" s="45">
        <f>IFERROR(B48/I48,0)</f>
        <v>8.7125146479173327E-2</v>
      </c>
      <c r="M48" s="48">
        <f>IFERROR(H48/G48,0)</f>
        <v>2.6624068157614485E-2</v>
      </c>
    </row>
    <row r="49" spans="1:13" ht="15" thickBot="1" x14ac:dyDescent="0.4">
      <c r="A49" s="62" t="s">
        <v>66</v>
      </c>
      <c r="B49" s="58">
        <v>59</v>
      </c>
      <c r="C49" s="58"/>
      <c r="D49" s="58">
        <v>4</v>
      </c>
      <c r="E49" s="58"/>
      <c r="F49" s="58">
        <v>4</v>
      </c>
      <c r="G49" s="58"/>
      <c r="H49" s="58"/>
      <c r="I49" s="58">
        <v>835</v>
      </c>
      <c r="J49" s="58"/>
      <c r="K49" s="47"/>
      <c r="L49" s="45">
        <f>IFERROR(B49/I49,0)</f>
        <v>7.0658682634730532E-2</v>
      </c>
      <c r="M49" s="48">
        <f>IFERROR(H49/G49,0)</f>
        <v>0</v>
      </c>
    </row>
    <row r="50" spans="1:13" ht="15" thickBot="1" x14ac:dyDescent="0.4">
      <c r="A50" s="3" t="s">
        <v>28</v>
      </c>
      <c r="B50" s="1">
        <v>4343</v>
      </c>
      <c r="C50" s="2"/>
      <c r="D50" s="2">
        <v>45</v>
      </c>
      <c r="E50" s="2"/>
      <c r="F50" s="1">
        <v>3410</v>
      </c>
      <c r="G50" s="1">
        <v>1426</v>
      </c>
      <c r="H50" s="2">
        <v>15</v>
      </c>
      <c r="I50" s="1">
        <v>102439</v>
      </c>
      <c r="J50" s="1">
        <v>33638</v>
      </c>
      <c r="K50" s="47"/>
      <c r="L50" s="45">
        <f>IFERROR(B50/I50,0)</f>
        <v>4.2395962475229164E-2</v>
      </c>
      <c r="M50" s="48">
        <f>IFERROR(H50/G50,0)</f>
        <v>1.0518934081346423E-2</v>
      </c>
    </row>
    <row r="51" spans="1:13" ht="15" thickBot="1" x14ac:dyDescent="0.4">
      <c r="A51" s="3" t="s">
        <v>48</v>
      </c>
      <c r="B51" s="2">
        <v>862</v>
      </c>
      <c r="C51" s="2"/>
      <c r="D51" s="2">
        <v>47</v>
      </c>
      <c r="E51" s="2"/>
      <c r="F51" s="2">
        <v>815</v>
      </c>
      <c r="G51" s="1">
        <v>1379</v>
      </c>
      <c r="H51" s="2">
        <v>75</v>
      </c>
      <c r="I51" s="1">
        <v>15215</v>
      </c>
      <c r="J51" s="1">
        <v>24345</v>
      </c>
      <c r="K51" s="46"/>
      <c r="L51" s="45">
        <f>IFERROR(B51/I51,0)</f>
        <v>5.6654617154124218E-2</v>
      </c>
      <c r="M51" s="48">
        <f>IFERROR(H51/G51,0)</f>
        <v>5.4387237128353881E-2</v>
      </c>
    </row>
    <row r="52" spans="1:13" ht="15" thickBot="1" x14ac:dyDescent="0.4">
      <c r="A52" s="3" t="s">
        <v>29</v>
      </c>
      <c r="B52" s="1">
        <v>14339</v>
      </c>
      <c r="C52" s="2"/>
      <c r="D52" s="2">
        <v>492</v>
      </c>
      <c r="E52" s="2"/>
      <c r="F52" s="1">
        <v>12032</v>
      </c>
      <c r="G52" s="1">
        <v>1704</v>
      </c>
      <c r="H52" s="2">
        <v>58</v>
      </c>
      <c r="I52" s="1">
        <v>82753</v>
      </c>
      <c r="J52" s="1">
        <v>9835</v>
      </c>
      <c r="K52" s="47"/>
      <c r="L52" s="45">
        <f>IFERROR(B52/I52,0)</f>
        <v>0.17327468490568318</v>
      </c>
      <c r="M52" s="48">
        <f>IFERROR(H52/G52,0)</f>
        <v>3.4037558685446008E-2</v>
      </c>
    </row>
    <row r="53" spans="1:13" ht="15" thickBot="1" x14ac:dyDescent="0.4">
      <c r="A53" s="3" t="s">
        <v>9</v>
      </c>
      <c r="B53" s="1">
        <v>13842</v>
      </c>
      <c r="C53" s="2"/>
      <c r="D53" s="2">
        <v>786</v>
      </c>
      <c r="E53" s="2"/>
      <c r="F53" s="1">
        <v>11205</v>
      </c>
      <c r="G53" s="1">
        <v>1898</v>
      </c>
      <c r="H53" s="2">
        <v>108</v>
      </c>
      <c r="I53" s="1">
        <v>182515</v>
      </c>
      <c r="J53" s="1">
        <v>25021</v>
      </c>
      <c r="K53" s="47"/>
      <c r="L53" s="45">
        <f>IFERROR(B53/I53,0)</f>
        <v>7.5840341889707702E-2</v>
      </c>
      <c r="M53" s="48">
        <f>IFERROR(H53/G53,0)</f>
        <v>5.6902002107481559E-2</v>
      </c>
    </row>
    <row r="54" spans="1:13" ht="15" thickBot="1" x14ac:dyDescent="0.4">
      <c r="A54" s="3" t="s">
        <v>56</v>
      </c>
      <c r="B54" s="1">
        <v>1095</v>
      </c>
      <c r="C54" s="2"/>
      <c r="D54" s="2">
        <v>38</v>
      </c>
      <c r="E54" s="2"/>
      <c r="F54" s="2">
        <v>576</v>
      </c>
      <c r="G54" s="2">
        <v>599</v>
      </c>
      <c r="H54" s="2">
        <v>21</v>
      </c>
      <c r="I54" s="1">
        <v>43227</v>
      </c>
      <c r="J54" s="1">
        <v>23634</v>
      </c>
      <c r="K54" s="47"/>
      <c r="L54" s="45">
        <f>IFERROR(B54/I54,0)</f>
        <v>2.5331390103407594E-2</v>
      </c>
      <c r="M54" s="48">
        <f>IFERROR(H54/G54,0)</f>
        <v>3.5058430717863104E-2</v>
      </c>
    </row>
    <row r="55" spans="1:13" ht="15" thickBot="1" x14ac:dyDescent="0.4">
      <c r="A55" s="3" t="s">
        <v>22</v>
      </c>
      <c r="B55" s="1">
        <v>6289</v>
      </c>
      <c r="C55" s="2"/>
      <c r="D55" s="2">
        <v>300</v>
      </c>
      <c r="E55" s="2"/>
      <c r="F55" s="1">
        <v>3676</v>
      </c>
      <c r="G55" s="1">
        <v>1088</v>
      </c>
      <c r="H55" s="2">
        <v>52</v>
      </c>
      <c r="I55" s="1">
        <v>69824</v>
      </c>
      <c r="J55" s="1">
        <v>12084</v>
      </c>
      <c r="K55" s="46"/>
      <c r="L55" s="45">
        <f>IFERROR(B55/I55,0)</f>
        <v>9.0069317140238317E-2</v>
      </c>
      <c r="M55" s="48">
        <f>IFERROR(H55/G55,0)</f>
        <v>4.779411764705882E-2</v>
      </c>
    </row>
    <row r="56" spans="1:13" ht="15" thickBot="1" x14ac:dyDescent="0.4">
      <c r="A56" s="14" t="s">
        <v>55</v>
      </c>
      <c r="B56" s="15">
        <v>536</v>
      </c>
      <c r="C56" s="15"/>
      <c r="D56" s="15">
        <v>7</v>
      </c>
      <c r="E56" s="15"/>
      <c r="F56" s="15">
        <v>186</v>
      </c>
      <c r="G56" s="15">
        <v>921</v>
      </c>
      <c r="H56" s="15">
        <v>12</v>
      </c>
      <c r="I56" s="39">
        <v>8615</v>
      </c>
      <c r="J56" s="39">
        <v>14807</v>
      </c>
      <c r="K56" s="54"/>
      <c r="L56" s="45">
        <f>IFERROR(B56/I56,0)</f>
        <v>6.2217063261752754E-2</v>
      </c>
      <c r="M56" s="48">
        <f>IFERROR(H56/G56,0)</f>
        <v>1.3029315960912053E-2</v>
      </c>
    </row>
    <row r="57" spans="1:13" ht="15" thickBot="1" x14ac:dyDescent="0.35">
      <c r="A57" s="3"/>
      <c r="B57" s="2"/>
      <c r="C57" s="2"/>
      <c r="D57" s="2"/>
      <c r="E57" s="2"/>
      <c r="F57" s="2"/>
      <c r="G57" s="1"/>
      <c r="H57" s="2"/>
      <c r="I57" s="1"/>
      <c r="J57" s="1"/>
      <c r="K57" s="8"/>
      <c r="L57" s="38"/>
      <c r="M57" s="49">
        <f>AVERAGE(M2:M56)</f>
        <v>3.919524185490221E-2</v>
      </c>
    </row>
    <row r="58" spans="1:13" ht="15" thickBot="1" x14ac:dyDescent="0.35">
      <c r="A58" s="3"/>
      <c r="B58" s="2"/>
      <c r="C58" s="2"/>
      <c r="D58" s="2"/>
      <c r="E58" s="2"/>
      <c r="F58" s="2"/>
      <c r="G58" s="1"/>
      <c r="H58" s="2"/>
      <c r="I58" s="1"/>
      <c r="J58" s="1"/>
      <c r="K58" s="8"/>
    </row>
    <row r="59" spans="1:13" ht="13.5" thickBot="1" x14ac:dyDescent="0.35">
      <c r="A59" s="3"/>
      <c r="B59" s="1"/>
      <c r="C59" s="2"/>
      <c r="D59" s="2"/>
      <c r="E59" s="2"/>
      <c r="F59" s="1"/>
      <c r="G59" s="2"/>
      <c r="H59" s="2"/>
      <c r="I59" s="1"/>
      <c r="J59" s="1"/>
      <c r="K59" s="7"/>
      <c r="L59" s="38"/>
    </row>
    <row r="60" spans="1:13" ht="13.5" thickBot="1" x14ac:dyDescent="0.35">
      <c r="A60" s="3"/>
      <c r="B60" s="1"/>
      <c r="C60" s="2"/>
      <c r="D60" s="2"/>
      <c r="E60" s="2"/>
      <c r="F60" s="1"/>
      <c r="G60" s="2"/>
      <c r="H60" s="2"/>
      <c r="I60" s="1"/>
      <c r="J60" s="1"/>
      <c r="K60" s="7"/>
      <c r="L60" s="38"/>
    </row>
    <row r="61" spans="1:13" ht="13.5" thickBot="1" x14ac:dyDescent="0.35">
      <c r="A61" s="3"/>
      <c r="B61" s="1"/>
      <c r="C61" s="2"/>
      <c r="D61" s="2"/>
      <c r="E61" s="2"/>
      <c r="F61" s="1"/>
      <c r="G61" s="1"/>
      <c r="H61" s="2"/>
      <c r="I61" s="1"/>
      <c r="J61" s="1"/>
      <c r="K61" s="7"/>
      <c r="L61" s="38"/>
    </row>
    <row r="62" spans="1:13" ht="13.5" thickBot="1" x14ac:dyDescent="0.35">
      <c r="A62" s="3"/>
      <c r="B62" s="1"/>
      <c r="C62" s="2"/>
      <c r="D62" s="2"/>
      <c r="E62" s="2"/>
      <c r="F62" s="1"/>
      <c r="G62" s="1"/>
      <c r="H62" s="2"/>
      <c r="I62" s="1"/>
      <c r="J62" s="1"/>
      <c r="K62" s="7"/>
      <c r="L62" s="38"/>
    </row>
    <row r="63" spans="1:13" ht="15" thickBot="1" x14ac:dyDescent="0.35">
      <c r="A63" s="3"/>
      <c r="B63" s="2"/>
      <c r="C63" s="2"/>
      <c r="D63" s="2"/>
      <c r="E63" s="2"/>
      <c r="F63" s="2"/>
      <c r="G63" s="2"/>
      <c r="H63" s="2"/>
      <c r="I63" s="1"/>
      <c r="J63" s="1"/>
      <c r="K63" s="8"/>
      <c r="L63" s="38"/>
    </row>
    <row r="64" spans="1:13" ht="15" thickBot="1" x14ac:dyDescent="0.35">
      <c r="A64" s="3"/>
      <c r="B64" s="2"/>
      <c r="C64" s="2"/>
      <c r="D64" s="2"/>
      <c r="E64" s="2"/>
      <c r="F64" s="2"/>
      <c r="G64" s="2"/>
      <c r="H64" s="2"/>
      <c r="I64" s="1"/>
      <c r="J64" s="1"/>
      <c r="K64" s="8"/>
    </row>
    <row r="65" spans="1:12" ht="13.5" thickBot="1" x14ac:dyDescent="0.35">
      <c r="A65" s="3"/>
      <c r="B65" s="1"/>
      <c r="C65" s="2"/>
      <c r="D65" s="2"/>
      <c r="E65" s="2"/>
      <c r="F65" s="1"/>
      <c r="G65" s="2"/>
      <c r="H65" s="2"/>
      <c r="I65" s="1"/>
      <c r="J65" s="1"/>
      <c r="K65" s="7"/>
    </row>
    <row r="66" spans="1:12" ht="13.5" thickBot="1" x14ac:dyDescent="0.35">
      <c r="A66" s="3"/>
      <c r="B66" s="1"/>
      <c r="C66" s="2"/>
      <c r="D66" s="2"/>
      <c r="E66" s="2"/>
      <c r="F66" s="1"/>
      <c r="G66" s="2"/>
      <c r="H66" s="2"/>
      <c r="I66" s="1"/>
      <c r="J66" s="1"/>
      <c r="K66" s="7"/>
      <c r="L66" s="38"/>
    </row>
    <row r="67" spans="1:12" ht="13.5" thickBot="1" x14ac:dyDescent="0.35">
      <c r="A67" s="3"/>
      <c r="B67" s="2"/>
      <c r="C67" s="2"/>
      <c r="D67" s="2"/>
      <c r="E67" s="2"/>
      <c r="F67" s="2"/>
      <c r="G67" s="2"/>
      <c r="H67" s="2"/>
      <c r="I67" s="1"/>
      <c r="J67" s="1"/>
      <c r="K67" s="7"/>
      <c r="L67" s="38"/>
    </row>
    <row r="68" spans="1:12" ht="13.5" thickBot="1" x14ac:dyDescent="0.35">
      <c r="A68" s="14"/>
      <c r="B68" s="15"/>
      <c r="C68" s="15"/>
      <c r="D68" s="15"/>
      <c r="E68" s="15"/>
      <c r="F68" s="15"/>
      <c r="G68" s="15"/>
      <c r="H68" s="15"/>
      <c r="I68" s="39"/>
      <c r="J68" s="39"/>
      <c r="K68" s="4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31" workbookViewId="0">
      <selection activeCell="B2" sqref="A2:B60"/>
    </sheetView>
  </sheetViews>
  <sheetFormatPr defaultRowHeight="14.5" x14ac:dyDescent="0.35"/>
  <cols>
    <col min="1" max="1" width="13.81640625" customWidth="1"/>
    <col min="2" max="2" width="8.7265625" style="50"/>
  </cols>
  <sheetData>
    <row r="1" spans="1:2" ht="15" thickBot="1" x14ac:dyDescent="0.4"/>
    <row r="2" spans="1:2" ht="15" thickBot="1" x14ac:dyDescent="0.4">
      <c r="A2" s="3" t="s">
        <v>36</v>
      </c>
      <c r="B2" s="41">
        <v>242</v>
      </c>
    </row>
    <row r="3" spans="1:2" ht="15" thickBot="1" x14ac:dyDescent="0.4">
      <c r="A3" s="3" t="s">
        <v>52</v>
      </c>
      <c r="B3" s="41">
        <v>9</v>
      </c>
    </row>
    <row r="4" spans="1:2" ht="15" thickBot="1" x14ac:dyDescent="0.4">
      <c r="A4" s="3" t="s">
        <v>33</v>
      </c>
      <c r="B4" s="41">
        <v>293</v>
      </c>
    </row>
    <row r="5" spans="1:2" ht="15" thickBot="1" x14ac:dyDescent="0.4">
      <c r="A5" s="3" t="s">
        <v>34</v>
      </c>
      <c r="B5" s="41">
        <v>57</v>
      </c>
    </row>
    <row r="6" spans="1:2" ht="15" thickBot="1" x14ac:dyDescent="0.4">
      <c r="A6" s="3" t="s">
        <v>10</v>
      </c>
      <c r="B6" s="41">
        <v>1862</v>
      </c>
    </row>
    <row r="7" spans="1:2" ht="15" thickBot="1" x14ac:dyDescent="0.4">
      <c r="A7" s="3" t="s">
        <v>18</v>
      </c>
      <c r="B7" s="41">
        <v>736</v>
      </c>
    </row>
    <row r="8" spans="1:2" ht="15" thickBot="1" x14ac:dyDescent="0.4">
      <c r="A8" s="3" t="s">
        <v>23</v>
      </c>
      <c r="B8" s="41">
        <v>2089</v>
      </c>
    </row>
    <row r="9" spans="1:2" ht="15" thickBot="1" x14ac:dyDescent="0.4">
      <c r="A9" s="3" t="s">
        <v>43</v>
      </c>
      <c r="B9" s="41">
        <v>137</v>
      </c>
    </row>
    <row r="10" spans="1:2" ht="21.5" thickBot="1" x14ac:dyDescent="0.4">
      <c r="A10" s="3" t="s">
        <v>63</v>
      </c>
      <c r="B10" s="41">
        <v>190</v>
      </c>
    </row>
    <row r="11" spans="1:2" ht="15" thickBot="1" x14ac:dyDescent="0.4">
      <c r="A11" s="3" t="s">
        <v>13</v>
      </c>
      <c r="B11" s="41">
        <v>1171</v>
      </c>
    </row>
    <row r="12" spans="1:2" ht="15" thickBot="1" x14ac:dyDescent="0.4">
      <c r="A12" s="3" t="s">
        <v>16</v>
      </c>
      <c r="B12" s="41">
        <v>1036</v>
      </c>
    </row>
    <row r="13" spans="1:2" ht="15" thickBot="1" x14ac:dyDescent="0.4">
      <c r="A13" s="3" t="s">
        <v>64</v>
      </c>
      <c r="B13" s="41">
        <v>5</v>
      </c>
    </row>
    <row r="14" spans="1:2" ht="15" thickBot="1" x14ac:dyDescent="0.4">
      <c r="A14" s="3" t="s">
        <v>47</v>
      </c>
      <c r="B14" s="41">
        <v>16</v>
      </c>
    </row>
    <row r="15" spans="1:2" ht="15" thickBot="1" x14ac:dyDescent="0.4">
      <c r="A15" s="3" t="s">
        <v>49</v>
      </c>
      <c r="B15" s="41">
        <v>60</v>
      </c>
    </row>
    <row r="16" spans="1:2" ht="15" thickBot="1" x14ac:dyDescent="0.4">
      <c r="A16" s="3" t="s">
        <v>12</v>
      </c>
      <c r="B16" s="41">
        <v>2125</v>
      </c>
    </row>
    <row r="17" spans="1:2" ht="15" thickBot="1" x14ac:dyDescent="0.4">
      <c r="A17" s="3" t="s">
        <v>27</v>
      </c>
      <c r="B17" s="41">
        <v>992</v>
      </c>
    </row>
    <row r="18" spans="1:2" ht="15" thickBot="1" x14ac:dyDescent="0.4">
      <c r="A18" s="3" t="s">
        <v>41</v>
      </c>
      <c r="B18" s="41">
        <v>136</v>
      </c>
    </row>
    <row r="19" spans="1:2" ht="15" thickBot="1" x14ac:dyDescent="0.4">
      <c r="A19" s="3" t="s">
        <v>45</v>
      </c>
      <c r="B19" s="41">
        <v>127</v>
      </c>
    </row>
    <row r="20" spans="1:2" ht="15" thickBot="1" x14ac:dyDescent="0.4">
      <c r="A20" s="3" t="s">
        <v>38</v>
      </c>
      <c r="B20" s="41">
        <v>225</v>
      </c>
    </row>
    <row r="21" spans="1:2" ht="15" thickBot="1" x14ac:dyDescent="0.4">
      <c r="A21" s="3" t="s">
        <v>14</v>
      </c>
      <c r="B21" s="41">
        <v>1801</v>
      </c>
    </row>
    <row r="22" spans="1:2" ht="15" thickBot="1" x14ac:dyDescent="0.4">
      <c r="A22" s="3" t="s">
        <v>39</v>
      </c>
      <c r="B22" s="41">
        <v>51</v>
      </c>
    </row>
    <row r="23" spans="1:2" ht="15" thickBot="1" x14ac:dyDescent="0.4">
      <c r="A23" s="3" t="s">
        <v>26</v>
      </c>
      <c r="B23" s="41">
        <v>1016</v>
      </c>
    </row>
    <row r="24" spans="1:2" ht="15" thickBot="1" x14ac:dyDescent="0.4">
      <c r="A24" s="3" t="s">
        <v>17</v>
      </c>
      <c r="B24" s="41">
        <v>3153</v>
      </c>
    </row>
    <row r="25" spans="1:2" ht="15" thickBot="1" x14ac:dyDescent="0.4">
      <c r="A25" s="3" t="s">
        <v>11</v>
      </c>
      <c r="B25" s="41">
        <v>3567</v>
      </c>
    </row>
    <row r="26" spans="1:2" ht="15" thickBot="1" x14ac:dyDescent="0.4">
      <c r="A26" s="3" t="s">
        <v>32</v>
      </c>
      <c r="B26" s="41">
        <v>301</v>
      </c>
    </row>
    <row r="27" spans="1:2" ht="15" thickBot="1" x14ac:dyDescent="0.4">
      <c r="A27" s="3" t="s">
        <v>30</v>
      </c>
      <c r="B27" s="41">
        <v>239</v>
      </c>
    </row>
    <row r="28" spans="1:2" ht="15" thickBot="1" x14ac:dyDescent="0.4">
      <c r="A28" s="3" t="s">
        <v>35</v>
      </c>
      <c r="B28" s="41">
        <v>327</v>
      </c>
    </row>
    <row r="29" spans="1:2" ht="15" thickBot="1" x14ac:dyDescent="0.4">
      <c r="A29" s="3" t="s">
        <v>51</v>
      </c>
      <c r="B29" s="41">
        <v>15</v>
      </c>
    </row>
    <row r="30" spans="1:2" ht="15" thickBot="1" x14ac:dyDescent="0.4">
      <c r="A30" s="3" t="s">
        <v>50</v>
      </c>
      <c r="B30" s="41">
        <v>55</v>
      </c>
    </row>
    <row r="31" spans="1:2" ht="15" thickBot="1" x14ac:dyDescent="0.4">
      <c r="A31" s="3" t="s">
        <v>31</v>
      </c>
      <c r="B31" s="41">
        <v>225</v>
      </c>
    </row>
    <row r="32" spans="1:2" ht="15" thickBot="1" x14ac:dyDescent="0.4">
      <c r="A32" s="3" t="s">
        <v>42</v>
      </c>
      <c r="B32" s="41">
        <v>60</v>
      </c>
    </row>
    <row r="33" spans="1:2" ht="15" thickBot="1" x14ac:dyDescent="0.4">
      <c r="A33" s="3" t="s">
        <v>8</v>
      </c>
      <c r="B33" s="41">
        <v>6442</v>
      </c>
    </row>
    <row r="34" spans="1:2" ht="15" thickBot="1" x14ac:dyDescent="0.4">
      <c r="A34" s="3" t="s">
        <v>44</v>
      </c>
      <c r="B34" s="41">
        <v>110</v>
      </c>
    </row>
    <row r="35" spans="1:2" ht="15" thickBot="1" x14ac:dyDescent="0.4">
      <c r="A35" s="3" t="s">
        <v>7</v>
      </c>
      <c r="B35" s="41">
        <v>23144</v>
      </c>
    </row>
    <row r="36" spans="1:2" ht="15" thickBot="1" x14ac:dyDescent="0.4">
      <c r="A36" s="3" t="s">
        <v>24</v>
      </c>
      <c r="B36" s="41">
        <v>361</v>
      </c>
    </row>
    <row r="37" spans="1:2" ht="15" thickBot="1" x14ac:dyDescent="0.4">
      <c r="A37" s="3" t="s">
        <v>53</v>
      </c>
      <c r="B37" s="41">
        <v>19</v>
      </c>
    </row>
    <row r="38" spans="1:2" ht="21.5" thickBot="1" x14ac:dyDescent="0.4">
      <c r="A38" s="52" t="s">
        <v>67</v>
      </c>
      <c r="B38" s="55">
        <v>2</v>
      </c>
    </row>
    <row r="39" spans="1:2" ht="15" thickBot="1" x14ac:dyDescent="0.4">
      <c r="A39" s="3" t="s">
        <v>21</v>
      </c>
      <c r="B39" s="41">
        <v>799</v>
      </c>
    </row>
    <row r="40" spans="1:2" ht="15" thickBot="1" x14ac:dyDescent="0.4">
      <c r="A40" s="3" t="s">
        <v>46</v>
      </c>
      <c r="B40" s="41">
        <v>207</v>
      </c>
    </row>
    <row r="41" spans="1:2" ht="15" thickBot="1" x14ac:dyDescent="0.4">
      <c r="A41" s="3" t="s">
        <v>37</v>
      </c>
      <c r="B41" s="41">
        <v>99</v>
      </c>
    </row>
    <row r="42" spans="1:2" ht="15" thickBot="1" x14ac:dyDescent="0.4">
      <c r="A42" s="3" t="s">
        <v>19</v>
      </c>
      <c r="B42" s="41">
        <v>2060</v>
      </c>
    </row>
    <row r="43" spans="1:2" ht="15" thickBot="1" x14ac:dyDescent="0.4">
      <c r="A43" s="3" t="s">
        <v>65</v>
      </c>
      <c r="B43" s="41">
        <v>86</v>
      </c>
    </row>
    <row r="44" spans="1:2" ht="15" thickBot="1" x14ac:dyDescent="0.4">
      <c r="A44" s="3" t="s">
        <v>40</v>
      </c>
      <c r="B44" s="41">
        <v>239</v>
      </c>
    </row>
    <row r="45" spans="1:2" ht="15" thickBot="1" x14ac:dyDescent="0.4">
      <c r="A45" s="3" t="s">
        <v>25</v>
      </c>
      <c r="B45" s="41">
        <v>192</v>
      </c>
    </row>
    <row r="46" spans="1:2" ht="15" thickBot="1" x14ac:dyDescent="0.4">
      <c r="A46" s="3" t="s">
        <v>54</v>
      </c>
      <c r="B46" s="41">
        <v>11</v>
      </c>
    </row>
    <row r="47" spans="1:2" ht="15" thickBot="1" x14ac:dyDescent="0.4">
      <c r="A47" s="3" t="s">
        <v>20</v>
      </c>
      <c r="B47" s="41">
        <v>188</v>
      </c>
    </row>
    <row r="48" spans="1:2" ht="15" thickBot="1" x14ac:dyDescent="0.4">
      <c r="A48" s="3" t="s">
        <v>15</v>
      </c>
      <c r="B48" s="41">
        <v>690</v>
      </c>
    </row>
    <row r="49" spans="1:2" ht="21.5" thickBot="1" x14ac:dyDescent="0.4">
      <c r="A49" s="62" t="s">
        <v>66</v>
      </c>
      <c r="B49" s="63">
        <v>4</v>
      </c>
    </row>
    <row r="50" spans="1:2" ht="15" thickBot="1" x14ac:dyDescent="0.4">
      <c r="A50" s="3" t="s">
        <v>28</v>
      </c>
      <c r="B50" s="41">
        <v>45</v>
      </c>
    </row>
    <row r="51" spans="1:2" ht="15" thickBot="1" x14ac:dyDescent="0.4">
      <c r="A51" s="3" t="s">
        <v>48</v>
      </c>
      <c r="B51" s="41">
        <v>47</v>
      </c>
    </row>
    <row r="52" spans="1:2" ht="15" thickBot="1" x14ac:dyDescent="0.4">
      <c r="A52" s="3" t="s">
        <v>29</v>
      </c>
      <c r="B52" s="41">
        <v>492</v>
      </c>
    </row>
    <row r="53" spans="1:2" ht="15" thickBot="1" x14ac:dyDescent="0.4">
      <c r="A53" s="3" t="s">
        <v>9</v>
      </c>
      <c r="B53" s="41">
        <v>786</v>
      </c>
    </row>
    <row r="54" spans="1:2" ht="15" thickBot="1" x14ac:dyDescent="0.4">
      <c r="A54" s="3" t="s">
        <v>56</v>
      </c>
      <c r="B54" s="41">
        <v>38</v>
      </c>
    </row>
    <row r="55" spans="1:2" ht="15" thickBot="1" x14ac:dyDescent="0.4">
      <c r="A55" s="3" t="s">
        <v>22</v>
      </c>
      <c r="B55" s="41">
        <v>300</v>
      </c>
    </row>
    <row r="56" spans="1:2" ht="15" thickBot="1" x14ac:dyDescent="0.4">
      <c r="A56" s="14" t="s">
        <v>55</v>
      </c>
      <c r="B56" s="42">
        <v>7</v>
      </c>
    </row>
    <row r="57" spans="1:2" ht="15" thickBot="1" x14ac:dyDescent="0.4">
      <c r="A57" s="3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4"/>
    </row>
  </sheetData>
  <autoFilter ref="A1:A56" xr:uid="{1D19E26B-1765-4516-BAF0-E2894C03DB8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36" bestFit="1" customWidth="1"/>
    <col min="3" max="3" width="10" style="43" bestFit="1" customWidth="1"/>
    <col min="4" max="16384" width="8.7265625" style="36"/>
  </cols>
  <sheetData>
    <row r="1" spans="1:3" ht="13" thickBot="1" x14ac:dyDescent="0.4">
      <c r="A1" s="36" t="s">
        <v>97</v>
      </c>
      <c r="C1" s="43" t="s">
        <v>96</v>
      </c>
    </row>
    <row r="2" spans="1:3" ht="13" thickBot="1" x14ac:dyDescent="0.4">
      <c r="A2" s="36" t="s">
        <v>36</v>
      </c>
      <c r="B2" s="3" t="s">
        <v>36</v>
      </c>
      <c r="C2" s="41">
        <v>242</v>
      </c>
    </row>
    <row r="3" spans="1:3" ht="13" thickBot="1" x14ac:dyDescent="0.4">
      <c r="B3" s="3" t="s">
        <v>52</v>
      </c>
      <c r="C3" s="41">
        <v>9</v>
      </c>
    </row>
    <row r="4" spans="1:3" ht="13" thickBot="1" x14ac:dyDescent="0.4">
      <c r="A4" s="36" t="s">
        <v>33</v>
      </c>
      <c r="B4" s="3" t="s">
        <v>33</v>
      </c>
      <c r="C4" s="41">
        <v>293</v>
      </c>
    </row>
    <row r="5" spans="1:3" ht="13" thickBot="1" x14ac:dyDescent="0.4">
      <c r="A5" s="36" t="s">
        <v>34</v>
      </c>
      <c r="B5" s="3" t="s">
        <v>34</v>
      </c>
      <c r="C5" s="41">
        <v>57</v>
      </c>
    </row>
    <row r="6" spans="1:3" ht="13" thickBot="1" x14ac:dyDescent="0.4">
      <c r="A6" s="36" t="s">
        <v>10</v>
      </c>
      <c r="B6" s="3" t="s">
        <v>10</v>
      </c>
      <c r="C6" s="41">
        <v>1862</v>
      </c>
    </row>
    <row r="7" spans="1:3" ht="13" thickBot="1" x14ac:dyDescent="0.4">
      <c r="A7" s="36" t="s">
        <v>18</v>
      </c>
      <c r="B7" s="3" t="s">
        <v>18</v>
      </c>
      <c r="C7" s="41">
        <v>736</v>
      </c>
    </row>
    <row r="8" spans="1:3" ht="13" thickBot="1" x14ac:dyDescent="0.4">
      <c r="A8" s="36" t="s">
        <v>23</v>
      </c>
      <c r="B8" s="3" t="s">
        <v>23</v>
      </c>
      <c r="C8" s="41">
        <v>2089</v>
      </c>
    </row>
    <row r="9" spans="1:3" ht="13" thickBot="1" x14ac:dyDescent="0.4">
      <c r="A9" s="36" t="s">
        <v>43</v>
      </c>
      <c r="B9" s="3" t="s">
        <v>43</v>
      </c>
      <c r="C9" s="41">
        <v>137</v>
      </c>
    </row>
    <row r="10" spans="1:3" ht="13" thickBot="1" x14ac:dyDescent="0.4">
      <c r="A10" s="36" t="s">
        <v>95</v>
      </c>
      <c r="B10" s="3" t="s">
        <v>63</v>
      </c>
      <c r="C10" s="41">
        <v>190</v>
      </c>
    </row>
    <row r="11" spans="1:3" ht="13" thickBot="1" x14ac:dyDescent="0.4">
      <c r="A11" s="36" t="s">
        <v>13</v>
      </c>
      <c r="B11" s="3" t="s">
        <v>13</v>
      </c>
      <c r="C11" s="41">
        <v>1171</v>
      </c>
    </row>
    <row r="12" spans="1:3" ht="13" thickBot="1" x14ac:dyDescent="0.4">
      <c r="A12" s="36" t="s">
        <v>16</v>
      </c>
      <c r="B12" s="3" t="s">
        <v>16</v>
      </c>
      <c r="C12" s="41">
        <v>1036</v>
      </c>
    </row>
    <row r="13" spans="1:3" ht="13" thickBot="1" x14ac:dyDescent="0.4">
      <c r="A13" s="36" t="s">
        <v>64</v>
      </c>
      <c r="B13" s="3" t="s">
        <v>64</v>
      </c>
      <c r="C13" s="41">
        <v>5</v>
      </c>
    </row>
    <row r="14" spans="1:3" ht="13" thickBot="1" x14ac:dyDescent="0.4">
      <c r="B14" s="3" t="s">
        <v>47</v>
      </c>
      <c r="C14" s="41">
        <v>16</v>
      </c>
    </row>
    <row r="15" spans="1:3" ht="13" thickBot="1" x14ac:dyDescent="0.4">
      <c r="A15" s="36" t="s">
        <v>49</v>
      </c>
      <c r="B15" s="3" t="s">
        <v>49</v>
      </c>
      <c r="C15" s="41">
        <v>60</v>
      </c>
    </row>
    <row r="16" spans="1:3" ht="13" thickBot="1" x14ac:dyDescent="0.4">
      <c r="A16" s="36" t="s">
        <v>12</v>
      </c>
      <c r="B16" s="3" t="s">
        <v>12</v>
      </c>
      <c r="C16" s="41">
        <v>2125</v>
      </c>
    </row>
    <row r="17" spans="1:3" ht="13" thickBot="1" x14ac:dyDescent="0.4">
      <c r="A17" s="36" t="s">
        <v>27</v>
      </c>
      <c r="B17" s="3" t="s">
        <v>27</v>
      </c>
      <c r="C17" s="41">
        <v>992</v>
      </c>
    </row>
    <row r="18" spans="1:3" ht="13" thickBot="1" x14ac:dyDescent="0.4">
      <c r="A18" s="36" t="s">
        <v>41</v>
      </c>
      <c r="B18" s="3" t="s">
        <v>41</v>
      </c>
      <c r="C18" s="41">
        <v>136</v>
      </c>
    </row>
    <row r="19" spans="1:3" ht="13" thickBot="1" x14ac:dyDescent="0.4">
      <c r="A19" s="36" t="s">
        <v>45</v>
      </c>
      <c r="B19" s="3" t="s">
        <v>45</v>
      </c>
      <c r="C19" s="41">
        <v>127</v>
      </c>
    </row>
    <row r="20" spans="1:3" ht="13" thickBot="1" x14ac:dyDescent="0.4">
      <c r="A20" s="36" t="s">
        <v>38</v>
      </c>
      <c r="B20" s="3" t="s">
        <v>38</v>
      </c>
      <c r="C20" s="41">
        <v>225</v>
      </c>
    </row>
    <row r="21" spans="1:3" ht="13" thickBot="1" x14ac:dyDescent="0.4">
      <c r="A21" s="36" t="s">
        <v>14</v>
      </c>
      <c r="B21" s="3" t="s">
        <v>14</v>
      </c>
      <c r="C21" s="41">
        <v>1801</v>
      </c>
    </row>
    <row r="22" spans="1:3" ht="13" thickBot="1" x14ac:dyDescent="0.4">
      <c r="B22" s="3" t="s">
        <v>39</v>
      </c>
      <c r="C22" s="41">
        <v>51</v>
      </c>
    </row>
    <row r="23" spans="1:3" ht="13" thickBot="1" x14ac:dyDescent="0.4">
      <c r="A23" s="36" t="s">
        <v>26</v>
      </c>
      <c r="B23" s="3" t="s">
        <v>26</v>
      </c>
      <c r="C23" s="41">
        <v>1016</v>
      </c>
    </row>
    <row r="24" spans="1:3" ht="13" thickBot="1" x14ac:dyDescent="0.4">
      <c r="A24" s="36" t="s">
        <v>17</v>
      </c>
      <c r="B24" s="3" t="s">
        <v>17</v>
      </c>
      <c r="C24" s="41">
        <v>3153</v>
      </c>
    </row>
    <row r="25" spans="1:3" ht="13" thickBot="1" x14ac:dyDescent="0.4">
      <c r="A25" s="36" t="s">
        <v>11</v>
      </c>
      <c r="B25" s="3" t="s">
        <v>11</v>
      </c>
      <c r="C25" s="41">
        <v>3567</v>
      </c>
    </row>
    <row r="26" spans="1:3" ht="13" thickBot="1" x14ac:dyDescent="0.4">
      <c r="A26" s="36" t="s">
        <v>32</v>
      </c>
      <c r="B26" s="3" t="s">
        <v>32</v>
      </c>
      <c r="C26" s="41">
        <v>301</v>
      </c>
    </row>
    <row r="27" spans="1:3" ht="13" thickBot="1" x14ac:dyDescent="0.4">
      <c r="A27" s="36" t="s">
        <v>30</v>
      </c>
      <c r="B27" s="3" t="s">
        <v>30</v>
      </c>
      <c r="C27" s="41">
        <v>239</v>
      </c>
    </row>
    <row r="28" spans="1:3" ht="13" thickBot="1" x14ac:dyDescent="0.4">
      <c r="A28" s="36" t="s">
        <v>35</v>
      </c>
      <c r="B28" s="3" t="s">
        <v>35</v>
      </c>
      <c r="C28" s="41">
        <v>327</v>
      </c>
    </row>
    <row r="29" spans="1:3" ht="13" thickBot="1" x14ac:dyDescent="0.4">
      <c r="B29" s="3" t="s">
        <v>51</v>
      </c>
      <c r="C29" s="41">
        <v>15</v>
      </c>
    </row>
    <row r="30" spans="1:3" ht="13" thickBot="1" x14ac:dyDescent="0.4">
      <c r="B30" s="3" t="s">
        <v>50</v>
      </c>
      <c r="C30" s="41">
        <v>55</v>
      </c>
    </row>
    <row r="31" spans="1:3" ht="13" thickBot="1" x14ac:dyDescent="0.4">
      <c r="A31" s="36" t="s">
        <v>31</v>
      </c>
      <c r="B31" s="3" t="s">
        <v>31</v>
      </c>
      <c r="C31" s="41">
        <v>225</v>
      </c>
    </row>
    <row r="32" spans="1:3" ht="13" thickBot="1" x14ac:dyDescent="0.4">
      <c r="A32" s="36" t="s">
        <v>42</v>
      </c>
      <c r="B32" s="3" t="s">
        <v>42</v>
      </c>
      <c r="C32" s="41">
        <v>60</v>
      </c>
    </row>
    <row r="33" spans="1:3" ht="13" thickBot="1" x14ac:dyDescent="0.4">
      <c r="A33" s="36" t="s">
        <v>8</v>
      </c>
      <c r="B33" s="3" t="s">
        <v>8</v>
      </c>
      <c r="C33" s="41">
        <v>6442</v>
      </c>
    </row>
    <row r="34" spans="1:3" ht="13" thickBot="1" x14ac:dyDescent="0.4">
      <c r="A34" s="36" t="s">
        <v>44</v>
      </c>
      <c r="B34" s="3" t="s">
        <v>44</v>
      </c>
      <c r="C34" s="41">
        <v>110</v>
      </c>
    </row>
    <row r="35" spans="1:3" ht="13" thickBot="1" x14ac:dyDescent="0.4">
      <c r="A35" s="36" t="s">
        <v>7</v>
      </c>
      <c r="B35" s="3" t="s">
        <v>7</v>
      </c>
      <c r="C35" s="41">
        <v>23144</v>
      </c>
    </row>
    <row r="36" spans="1:3" ht="13" thickBot="1" x14ac:dyDescent="0.4">
      <c r="A36" s="36" t="s">
        <v>24</v>
      </c>
      <c r="B36" s="3" t="s">
        <v>24</v>
      </c>
      <c r="C36" s="41">
        <v>361</v>
      </c>
    </row>
    <row r="37" spans="1:3" ht="13" thickBot="1" x14ac:dyDescent="0.4">
      <c r="B37" s="3" t="s">
        <v>53</v>
      </c>
      <c r="C37" s="41">
        <v>19</v>
      </c>
    </row>
    <row r="38" spans="1:3" ht="13" thickBot="1" x14ac:dyDescent="0.4">
      <c r="A38" s="36" t="s">
        <v>21</v>
      </c>
      <c r="B38" s="3" t="s">
        <v>21</v>
      </c>
      <c r="C38" s="41">
        <v>799</v>
      </c>
    </row>
    <row r="39" spans="1:3" ht="13" thickBot="1" x14ac:dyDescent="0.4">
      <c r="A39" s="36" t="s">
        <v>46</v>
      </c>
      <c r="B39" s="3" t="s">
        <v>46</v>
      </c>
      <c r="C39" s="41">
        <v>207</v>
      </c>
    </row>
    <row r="40" spans="1:3" ht="13" thickBot="1" x14ac:dyDescent="0.4">
      <c r="A40" s="36" t="s">
        <v>37</v>
      </c>
      <c r="B40" s="3" t="s">
        <v>37</v>
      </c>
      <c r="C40" s="41">
        <v>99</v>
      </c>
    </row>
    <row r="41" spans="1:3" ht="13" thickBot="1" x14ac:dyDescent="0.4">
      <c r="A41" s="36" t="s">
        <v>19</v>
      </c>
      <c r="B41" s="3" t="s">
        <v>19</v>
      </c>
      <c r="C41" s="41">
        <v>2060</v>
      </c>
    </row>
    <row r="42" spans="1:3" ht="13" thickBot="1" x14ac:dyDescent="0.4">
      <c r="A42" s="36" t="s">
        <v>65</v>
      </c>
      <c r="B42" s="3" t="s">
        <v>65</v>
      </c>
      <c r="C42" s="41">
        <v>86</v>
      </c>
    </row>
    <row r="43" spans="1:3" ht="13" thickBot="1" x14ac:dyDescent="0.4">
      <c r="B43" s="3" t="s">
        <v>40</v>
      </c>
      <c r="C43" s="41">
        <v>239</v>
      </c>
    </row>
    <row r="44" spans="1:3" ht="13" thickBot="1" x14ac:dyDescent="0.4">
      <c r="A44" s="36" t="s">
        <v>25</v>
      </c>
      <c r="B44" s="3" t="s">
        <v>25</v>
      </c>
      <c r="C44" s="41">
        <v>192</v>
      </c>
    </row>
    <row r="45" spans="1:3" ht="13" thickBot="1" x14ac:dyDescent="0.4">
      <c r="A45" s="36" t="s">
        <v>54</v>
      </c>
      <c r="B45" s="3" t="s">
        <v>54</v>
      </c>
      <c r="C45" s="41">
        <v>11</v>
      </c>
    </row>
    <row r="46" spans="1:3" ht="13" thickBot="1" x14ac:dyDescent="0.4">
      <c r="A46" s="36" t="s">
        <v>20</v>
      </c>
      <c r="B46" s="3" t="s">
        <v>20</v>
      </c>
      <c r="C46" s="41">
        <v>188</v>
      </c>
    </row>
    <row r="47" spans="1:3" ht="13" thickBot="1" x14ac:dyDescent="0.4">
      <c r="A47" s="36" t="s">
        <v>15</v>
      </c>
      <c r="B47" s="3" t="s">
        <v>15</v>
      </c>
      <c r="C47" s="41">
        <v>690</v>
      </c>
    </row>
    <row r="48" spans="1:3" ht="13" thickBot="1" x14ac:dyDescent="0.4">
      <c r="A48" s="36" t="s">
        <v>28</v>
      </c>
      <c r="B48" s="3" t="s">
        <v>28</v>
      </c>
      <c r="C48" s="41">
        <v>45</v>
      </c>
    </row>
    <row r="49" spans="1:3" ht="13" thickBot="1" x14ac:dyDescent="0.4">
      <c r="A49" s="36" t="s">
        <v>48</v>
      </c>
      <c r="B49" s="3" t="s">
        <v>48</v>
      </c>
      <c r="C49" s="41">
        <v>47</v>
      </c>
    </row>
    <row r="50" spans="1:3" ht="13" thickBot="1" x14ac:dyDescent="0.4">
      <c r="A50" s="36" t="s">
        <v>29</v>
      </c>
      <c r="B50" s="3" t="s">
        <v>29</v>
      </c>
      <c r="C50" s="41">
        <v>492</v>
      </c>
    </row>
    <row r="51" spans="1:3" ht="13" thickBot="1" x14ac:dyDescent="0.4">
      <c r="A51" s="36" t="s">
        <v>9</v>
      </c>
      <c r="B51" s="3" t="s">
        <v>9</v>
      </c>
      <c r="C51" s="41">
        <v>786</v>
      </c>
    </row>
    <row r="52" spans="1:3" ht="13" thickBot="1" x14ac:dyDescent="0.4">
      <c r="B52" s="3" t="s">
        <v>56</v>
      </c>
      <c r="C52" s="41">
        <v>38</v>
      </c>
    </row>
    <row r="53" spans="1:3" ht="13" thickBot="1" x14ac:dyDescent="0.4">
      <c r="A53" s="36" t="s">
        <v>22</v>
      </c>
      <c r="B53" s="3" t="s">
        <v>22</v>
      </c>
      <c r="C53" s="41">
        <v>300</v>
      </c>
    </row>
    <row r="54" spans="1:3" ht="13" thickBot="1" x14ac:dyDescent="0.4">
      <c r="A54" s="36" t="s">
        <v>55</v>
      </c>
      <c r="B54" s="14" t="s">
        <v>55</v>
      </c>
      <c r="C54" s="42">
        <v>7</v>
      </c>
    </row>
    <row r="55" spans="1:3" ht="13" thickBot="1" x14ac:dyDescent="0.4">
      <c r="B55" s="14"/>
      <c r="C55" s="42"/>
    </row>
    <row r="56" spans="1:3" ht="15" thickBot="1" x14ac:dyDescent="0.4">
      <c r="B56" s="3"/>
      <c r="C56" s="50"/>
    </row>
    <row r="57" spans="1:3" ht="15" thickBot="1" x14ac:dyDescent="0.4">
      <c r="B57" s="3"/>
      <c r="C57" s="50"/>
    </row>
    <row r="58" spans="1:3" ht="15" thickBot="1" x14ac:dyDescent="0.4">
      <c r="B58" s="3"/>
      <c r="C58" s="50"/>
    </row>
    <row r="59" spans="1:3" ht="15" thickBot="1" x14ac:dyDescent="0.4">
      <c r="B59" s="3"/>
      <c r="C59" s="50"/>
    </row>
    <row r="60" spans="1:3" ht="14.5" x14ac:dyDescent="0.35">
      <c r="B60" s="3"/>
      <c r="C60" s="50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2020-04-29T11:35:00Z</dcterms:modified>
</cp:coreProperties>
</file>