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3CA34247-A0A6-48DE-AA8A-AD84B4F48EF8}" xr6:coauthVersionLast="45" xr6:coauthVersionMax="45" xr10:uidLastSave="{0CF70D04-89C7-41B0-84F0-98F32D945B08}"/>
  <bookViews>
    <workbookView xWindow="11220" yWindow="-17550" windowWidth="24855" windowHeight="1647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Updates'!$A$1:$V$47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51" i="3"/>
  <c r="N20" i="3"/>
  <c r="N40" i="3"/>
  <c r="N6" i="3"/>
  <c r="N46" i="3"/>
  <c r="N8" i="3"/>
  <c r="N24" i="3"/>
  <c r="N21" i="3"/>
  <c r="N4" i="3"/>
  <c r="N33" i="3"/>
  <c r="N23" i="3"/>
  <c r="N10" i="3"/>
  <c r="N34" i="3"/>
  <c r="N5" i="3"/>
  <c r="N9" i="3"/>
  <c r="N41" i="3"/>
  <c r="N53" i="3"/>
  <c r="N28" i="3"/>
  <c r="N50" i="3"/>
  <c r="N42" i="3"/>
  <c r="N17" i="3"/>
  <c r="N13" i="3"/>
  <c r="N25" i="3"/>
  <c r="N27" i="3"/>
  <c r="N44" i="3"/>
  <c r="N35" i="3"/>
  <c r="N12" i="3"/>
  <c r="N30" i="3"/>
  <c r="N31" i="3"/>
  <c r="N19" i="3"/>
  <c r="N29" i="3"/>
  <c r="N3" i="3"/>
  <c r="N54" i="3"/>
  <c r="N14" i="3"/>
  <c r="N37" i="3"/>
  <c r="N52" i="3"/>
  <c r="N16" i="3"/>
  <c r="N39" i="3"/>
  <c r="N26" i="3"/>
  <c r="N22" i="3"/>
  <c r="N32" i="3"/>
  <c r="N11" i="3"/>
  <c r="N45" i="3"/>
  <c r="N55" i="3"/>
  <c r="N7" i="3"/>
  <c r="N47" i="3"/>
  <c r="N56" i="3"/>
  <c r="N38" i="3"/>
  <c r="N2" i="3"/>
  <c r="N15" i="3"/>
  <c r="N36" i="3"/>
  <c r="N48" i="3"/>
  <c r="N43" i="3"/>
  <c r="N49" i="3"/>
  <c r="N18" i="3"/>
  <c r="M14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L14" i="3" l="1"/>
  <c r="L8" i="3"/>
  <c r="L22" i="3"/>
  <c r="L52" i="3"/>
  <c r="L15" i="3"/>
  <c r="L35" i="3"/>
  <c r="L51" i="3"/>
  <c r="L44" i="3"/>
  <c r="L30" i="3"/>
  <c r="L25" i="3"/>
  <c r="L5" i="3"/>
  <c r="L43" i="3"/>
  <c r="L26" i="3"/>
  <c r="L40" i="3"/>
  <c r="L53" i="3"/>
  <c r="L46" i="3"/>
  <c r="L48" i="3"/>
  <c r="L49" i="3"/>
  <c r="L31" i="3"/>
  <c r="L37" i="3"/>
  <c r="L4" i="3"/>
  <c r="L19" i="3"/>
  <c r="L55" i="3"/>
  <c r="L2" i="3"/>
  <c r="L21" i="3"/>
  <c r="L10" i="3"/>
  <c r="L13" i="3"/>
  <c r="L36" i="3"/>
  <c r="L7" i="3"/>
  <c r="L20" i="3"/>
  <c r="L28" i="3"/>
  <c r="L16" i="3"/>
  <c r="L39" i="3"/>
  <c r="L41" i="3"/>
  <c r="L42" i="3"/>
  <c r="L33" i="3"/>
  <c r="L17" i="3"/>
  <c r="L34" i="3"/>
  <c r="L38" i="3"/>
  <c r="L3" i="3"/>
  <c r="L29" i="3"/>
  <c r="L45" i="3"/>
  <c r="L47" i="3"/>
  <c r="L18" i="3"/>
  <c r="L56" i="3"/>
  <c r="L50" i="3"/>
  <c r="L11" i="3"/>
  <c r="L23" i="3"/>
  <c r="L54" i="3"/>
  <c r="L12" i="3"/>
  <c r="L27" i="3"/>
  <c r="L32" i="3"/>
  <c r="L6" i="3"/>
  <c r="L9" i="3"/>
  <c r="M34" i="3" l="1"/>
  <c r="M2" i="3"/>
  <c r="M31" i="3"/>
  <c r="M45" i="3"/>
  <c r="M51" i="3"/>
  <c r="M12" i="3"/>
  <c r="M38" i="3"/>
  <c r="M26" i="3"/>
  <c r="M19" i="3"/>
  <c r="M17" i="3"/>
  <c r="M10" i="3"/>
  <c r="M49" i="3"/>
  <c r="M21" i="3"/>
  <c r="M6" i="3"/>
  <c r="M24" i="3"/>
  <c r="M5" i="3"/>
  <c r="M4" i="3"/>
  <c r="M54" i="3"/>
  <c r="M8" i="3"/>
  <c r="M29" i="3"/>
  <c r="M37" i="3"/>
  <c r="M35" i="3"/>
  <c r="M42" i="3"/>
  <c r="M40" i="3"/>
  <c r="M43" i="3"/>
  <c r="M11" i="3"/>
  <c r="M30" i="3"/>
  <c r="M7" i="3"/>
  <c r="M36" i="3"/>
  <c r="M44" i="3"/>
  <c r="M41" i="3"/>
  <c r="M13" i="3"/>
  <c r="M56" i="3"/>
  <c r="M28" i="3"/>
  <c r="M23" i="3"/>
  <c r="M27" i="3"/>
  <c r="M39" i="3"/>
  <c r="M48" i="3"/>
  <c r="M46" i="3"/>
  <c r="M9" i="3"/>
  <c r="M33" i="3"/>
  <c r="M50" i="3"/>
  <c r="M20" i="3"/>
  <c r="M16" i="3"/>
  <c r="M55" i="3"/>
  <c r="M32" i="3"/>
  <c r="M18" i="3"/>
  <c r="M47" i="3"/>
  <c r="M15" i="3"/>
  <c r="M25" i="3"/>
  <c r="M3" i="3"/>
  <c r="M22" i="3"/>
  <c r="M53" i="3"/>
  <c r="M52" i="3"/>
  <c r="L24" i="3" l="1"/>
  <c r="N5" i="1" l="1"/>
  <c r="O5" i="1" s="1"/>
  <c r="N6" i="1"/>
  <c r="O6" i="1" s="1"/>
  <c r="N7" i="1"/>
  <c r="O7" i="1" s="1"/>
  <c r="N8" i="1"/>
  <c r="O8" i="1" s="1"/>
  <c r="N9" i="1"/>
  <c r="O9" i="1" s="1"/>
  <c r="N10" i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N19" i="1"/>
  <c r="N20" i="1"/>
  <c r="O20" i="1" s="1"/>
  <c r="N21" i="1"/>
  <c r="O21" i="1" s="1"/>
  <c r="N22" i="1"/>
  <c r="O22" i="1" s="1"/>
  <c r="N23" i="1"/>
  <c r="N24" i="1"/>
  <c r="O24" i="1" s="1"/>
  <c r="N25" i="1"/>
  <c r="N26" i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N35" i="1"/>
  <c r="N36" i="1"/>
  <c r="O36" i="1" s="1"/>
  <c r="N37" i="1"/>
  <c r="O37" i="1" s="1"/>
  <c r="N38" i="1"/>
  <c r="O38" i="1" s="1"/>
  <c r="N39" i="1"/>
  <c r="O39" i="1" s="1"/>
  <c r="N40" i="1"/>
  <c r="O40" i="1" s="1"/>
  <c r="N41" i="1"/>
  <c r="N42" i="1"/>
  <c r="N43" i="1"/>
  <c r="N44" i="1"/>
  <c r="O44" i="1" s="1"/>
  <c r="N45" i="1"/>
  <c r="O45" i="1" s="1"/>
  <c r="O42" i="1" l="1"/>
  <c r="O23" i="1"/>
  <c r="O41" i="1"/>
  <c r="O26" i="1"/>
  <c r="O25" i="1"/>
  <c r="O18" i="1"/>
  <c r="O10" i="1"/>
  <c r="O34" i="1"/>
  <c r="O19" i="1"/>
  <c r="O43" i="1"/>
  <c r="O35" i="1"/>
  <c r="U2" i="1"/>
  <c r="N46" i="1" l="1"/>
  <c r="O46" i="1" l="1"/>
  <c r="U6" i="1"/>
  <c r="V6" i="1" s="1"/>
  <c r="U40" i="1"/>
  <c r="V40" i="1" s="1"/>
  <c r="U42" i="1"/>
  <c r="V42" i="1" s="1"/>
  <c r="U17" i="1"/>
  <c r="V17" i="1" s="1"/>
  <c r="U12" i="1"/>
  <c r="V12" i="1" s="1"/>
  <c r="U19" i="1"/>
  <c r="V19" i="1" s="1"/>
  <c r="U29" i="1"/>
  <c r="V29" i="1" s="1"/>
  <c r="U24" i="1"/>
  <c r="V24" i="1" s="1"/>
  <c r="U28" i="1"/>
  <c r="V28" i="1" s="1"/>
  <c r="U22" i="1"/>
  <c r="V22" i="1" s="1"/>
  <c r="U13" i="1"/>
  <c r="V13" i="1" s="1"/>
  <c r="U15" i="1"/>
  <c r="V15" i="1" s="1"/>
  <c r="U10" i="1"/>
  <c r="V10" i="1" s="1"/>
  <c r="U14" i="1"/>
  <c r="V14" i="1" s="1"/>
  <c r="U30" i="1"/>
  <c r="V30" i="1" s="1"/>
  <c r="U39" i="1"/>
  <c r="V39" i="1" s="1"/>
  <c r="U5" i="1"/>
  <c r="V5" i="1" s="1"/>
  <c r="U21" i="1"/>
  <c r="V21" i="1" s="1"/>
  <c r="U37" i="1"/>
  <c r="V37" i="1" s="1"/>
  <c r="U16" i="1"/>
  <c r="V16" i="1" s="1"/>
  <c r="U45" i="1"/>
  <c r="V45" i="1" s="1"/>
  <c r="U23" i="1"/>
  <c r="V23" i="1" s="1"/>
  <c r="U18" i="1"/>
  <c r="V18" i="1" s="1"/>
  <c r="U9" i="1"/>
  <c r="V9" i="1" s="1"/>
  <c r="U43" i="1"/>
  <c r="V43" i="1" s="1"/>
  <c r="U38" i="1"/>
  <c r="V38" i="1" s="1"/>
  <c r="U8" i="1"/>
  <c r="V8" i="1" s="1"/>
  <c r="U31" i="1"/>
  <c r="V31" i="1" s="1"/>
  <c r="U26" i="1"/>
  <c r="V26" i="1" s="1"/>
  <c r="U33" i="1"/>
  <c r="V33" i="1" s="1"/>
  <c r="U44" i="1"/>
  <c r="V44" i="1" s="1"/>
  <c r="U35" i="1"/>
  <c r="V35" i="1" s="1"/>
  <c r="U32" i="1"/>
  <c r="V32" i="1" s="1"/>
  <c r="U7" i="1"/>
  <c r="V7" i="1" s="1"/>
  <c r="U41" i="1"/>
  <c r="V41" i="1" s="1"/>
  <c r="U34" i="1"/>
  <c r="V34" i="1" s="1"/>
  <c r="U25" i="1"/>
  <c r="V25" i="1" s="1"/>
  <c r="U36" i="1"/>
  <c r="V36" i="1" s="1"/>
  <c r="U11" i="1"/>
  <c r="V11" i="1" s="1"/>
  <c r="U27" i="1"/>
  <c r="V27" i="1" s="1"/>
  <c r="U20" i="1"/>
  <c r="V20" i="1" s="1"/>
  <c r="S34" i="1"/>
  <c r="S18" i="1"/>
  <c r="S45" i="1"/>
  <c r="S37" i="1"/>
  <c r="S29" i="1"/>
  <c r="S21" i="1"/>
  <c r="S13" i="1"/>
  <c r="S5" i="1"/>
  <c r="S39" i="1"/>
  <c r="S31" i="1"/>
  <c r="S23" i="1"/>
  <c r="S15" i="1"/>
  <c r="S7" i="1"/>
  <c r="S10" i="1"/>
  <c r="S44" i="1"/>
  <c r="S36" i="1"/>
  <c r="S28" i="1"/>
  <c r="S12" i="1"/>
  <c r="S41" i="1"/>
  <c r="S33" i="1"/>
  <c r="S25" i="1"/>
  <c r="S17" i="1"/>
  <c r="S9" i="1"/>
  <c r="S26" i="1"/>
  <c r="S38" i="1"/>
  <c r="S22" i="1"/>
  <c r="S6" i="1"/>
  <c r="S35" i="1"/>
  <c r="S27" i="1"/>
  <c r="S19" i="1"/>
  <c r="S11" i="1"/>
  <c r="S42" i="1"/>
  <c r="S30" i="1"/>
  <c r="S14" i="1"/>
  <c r="S43" i="1"/>
  <c r="S46" i="1" s="1"/>
  <c r="S40" i="1"/>
  <c r="S32" i="1"/>
  <c r="S24" i="1"/>
  <c r="S16" i="1"/>
  <c r="S8" i="1"/>
  <c r="S20" i="1"/>
  <c r="T39" i="1"/>
  <c r="T43" i="1"/>
  <c r="T46" i="1" s="1"/>
  <c r="T42" i="1"/>
  <c r="T34" i="1"/>
  <c r="T26" i="1"/>
  <c r="T18" i="1"/>
  <c r="T10" i="1"/>
  <c r="T15" i="1"/>
  <c r="T44" i="1"/>
  <c r="T12" i="1"/>
  <c r="T36" i="1"/>
  <c r="T28" i="1"/>
  <c r="T41" i="1"/>
  <c r="T33" i="1"/>
  <c r="T25" i="1"/>
  <c r="T17" i="1"/>
  <c r="T9" i="1"/>
  <c r="T31" i="1"/>
  <c r="T7" i="1"/>
  <c r="T38" i="1"/>
  <c r="T30" i="1"/>
  <c r="T22" i="1"/>
  <c r="T14" i="1"/>
  <c r="T6" i="1"/>
  <c r="T27" i="1"/>
  <c r="T11" i="1"/>
  <c r="T40" i="1"/>
  <c r="T32" i="1"/>
  <c r="T24" i="1"/>
  <c r="T16" i="1"/>
  <c r="T8" i="1"/>
  <c r="T23" i="1"/>
  <c r="T35" i="1"/>
  <c r="T19" i="1"/>
  <c r="T45" i="1"/>
  <c r="T37" i="1"/>
  <c r="T29" i="1"/>
  <c r="T21" i="1"/>
  <c r="T13" i="1"/>
  <c r="T5" i="1"/>
  <c r="T20" i="1"/>
  <c r="R5" i="1"/>
  <c r="R40" i="1"/>
  <c r="R32" i="1"/>
  <c r="R24" i="1"/>
  <c r="R16" i="1"/>
  <c r="R8" i="1"/>
  <c r="R21" i="1"/>
  <c r="R37" i="1"/>
  <c r="R26" i="1"/>
  <c r="R10" i="1"/>
  <c r="R29" i="1"/>
  <c r="R42" i="1"/>
  <c r="R34" i="1"/>
  <c r="R18" i="1"/>
  <c r="R39" i="1"/>
  <c r="R31" i="1"/>
  <c r="R23" i="1"/>
  <c r="R15" i="1"/>
  <c r="R7" i="1"/>
  <c r="R45" i="1"/>
  <c r="R13" i="1"/>
  <c r="R44" i="1"/>
  <c r="R36" i="1"/>
  <c r="R28" i="1"/>
  <c r="R12" i="1"/>
  <c r="R33" i="1"/>
  <c r="R17" i="1"/>
  <c r="R38" i="1"/>
  <c r="R30" i="1"/>
  <c r="R22" i="1"/>
  <c r="R14" i="1"/>
  <c r="R6" i="1"/>
  <c r="R41" i="1"/>
  <c r="R25" i="1"/>
  <c r="R9" i="1"/>
  <c r="R43" i="1"/>
  <c r="R46" i="1" s="1"/>
  <c r="R35" i="1"/>
  <c r="R27" i="1"/>
  <c r="R19" i="1"/>
  <c r="R11" i="1"/>
  <c r="R20" i="1"/>
  <c r="Q16" i="1"/>
  <c r="Q13" i="1"/>
  <c r="Q24" i="1"/>
  <c r="Q17" i="1"/>
  <c r="Q36" i="1"/>
  <c r="Q11" i="1"/>
  <c r="Q43" i="1"/>
  <c r="Q46" i="1" s="1"/>
  <c r="Q18" i="1"/>
  <c r="Q29" i="1"/>
  <c r="Q19" i="1"/>
  <c r="Q40" i="1"/>
  <c r="Q26" i="1"/>
  <c r="Q37" i="1"/>
  <c r="Q22" i="1"/>
  <c r="Q8" i="1"/>
  <c r="Q23" i="1"/>
  <c r="Q27" i="1"/>
  <c r="Q21" i="1"/>
  <c r="Q41" i="1"/>
  <c r="Q45" i="1"/>
  <c r="Q44" i="1"/>
  <c r="Q9" i="1"/>
  <c r="Q10" i="1"/>
  <c r="Q7" i="1"/>
  <c r="Q28" i="1"/>
  <c r="Q25" i="1"/>
  <c r="Q6" i="1"/>
  <c r="Q32" i="1"/>
  <c r="Q33" i="1"/>
  <c r="Q38" i="1"/>
  <c r="Q39" i="1"/>
  <c r="Q35" i="1"/>
  <c r="Q14" i="1"/>
  <c r="Q31" i="1"/>
  <c r="Q5" i="1"/>
  <c r="Q15" i="1"/>
  <c r="Q34" i="1"/>
  <c r="Q42" i="1"/>
  <c r="Q30" i="1"/>
  <c r="Q12" i="1"/>
  <c r="Q20" i="1"/>
  <c r="U46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<sst xmlns="http://schemas.openxmlformats.org/spreadsheetml/2006/main" count="321" uniqueCount="102">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</sst>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8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3" fillId="3" borderId="7" xfId="0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5" fillId="5" borderId="3" xfId="0" applyFont="1" applyFill="1" applyBorder="1" applyAlignment="1">
      <alignment horizontal="right" vertical="top" wrapText="1"/>
    </xf>
    <xf numFmtId="0" fontId="4" fillId="3" borderId="7" xfId="3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4" workbookViewId="0">
      <selection activeCell="A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4" t="s">
        <v>68</v>
      </c>
      <c r="M1" s="64"/>
      <c r="N1" s="64"/>
      <c r="O1" s="6">
        <v>1.4999999999999999E-2</v>
      </c>
      <c r="P1" s="6"/>
      <c r="Q1" s="65" t="s">
        <v>77</v>
      </c>
      <c r="R1" s="65"/>
      <c r="S1" s="65"/>
      <c r="T1" s="65"/>
      <c r="U1" s="65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8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6" t="s">
        <v>7</v>
      </c>
      <c r="B5" s="1">
        <v>359847</v>
      </c>
      <c r="C5" s="2"/>
      <c r="D5" s="1">
        <v>28325</v>
      </c>
      <c r="E5" s="2"/>
      <c r="F5" s="1">
        <v>270099</v>
      </c>
      <c r="G5" s="1">
        <v>18498</v>
      </c>
      <c r="H5" s="1">
        <v>1456</v>
      </c>
      <c r="I5" s="1">
        <v>1420465</v>
      </c>
      <c r="J5" s="1">
        <v>73018</v>
      </c>
      <c r="K5" s="7"/>
      <c r="L5" s="8"/>
      <c r="M5" s="26">
        <f t="shared" ref="M5:M23" si="0">D5/B5</f>
        <v>7.871400900938455E-2</v>
      </c>
      <c r="N5" s="4">
        <f t="shared" ref="N5:N23" si="1">D5/$O$1</f>
        <v>1888333.3333333335</v>
      </c>
      <c r="O5" s="5">
        <f t="shared" ref="O5:O23" si="2">ABS(F5-N5)/N5</f>
        <v>0.85696434245366282</v>
      </c>
      <c r="P5" s="5"/>
      <c r="Q5" s="22">
        <f t="shared" ref="Q5:Q23" si="3">$Q$2*$N5</f>
        <v>283250</v>
      </c>
      <c r="R5" s="22">
        <f t="shared" ref="R5:R23" si="4">$R$2*$N5</f>
        <v>1133000</v>
      </c>
      <c r="S5" s="22">
        <f t="shared" ref="S5:S23" si="5">$S$2*$N5</f>
        <v>472083.33333333337</v>
      </c>
      <c r="T5" s="22">
        <f t="shared" ref="T5:T23" si="6">$T$2*$N5</f>
        <v>236041.66666666669</v>
      </c>
      <c r="U5" s="22">
        <f t="shared" ref="U5:U23" si="7">$U$2*$N5</f>
        <v>28325</v>
      </c>
      <c r="V5" s="19">
        <f t="shared" ref="V5:V23" si="8">N5-U5</f>
        <v>1860008.3333333335</v>
      </c>
    </row>
    <row r="6" spans="1:22" ht="15" thickBot="1" x14ac:dyDescent="0.4">
      <c r="A6" s="46" t="s">
        <v>8</v>
      </c>
      <c r="B6" s="1">
        <v>148197</v>
      </c>
      <c r="C6" s="2"/>
      <c r="D6" s="1">
        <v>10366</v>
      </c>
      <c r="E6" s="2"/>
      <c r="F6" s="1">
        <v>131076</v>
      </c>
      <c r="G6" s="1">
        <v>16685</v>
      </c>
      <c r="H6" s="1">
        <v>1167</v>
      </c>
      <c r="I6" s="1">
        <v>524516</v>
      </c>
      <c r="J6" s="1">
        <v>59053</v>
      </c>
      <c r="K6" s="7"/>
      <c r="L6" s="8"/>
      <c r="M6" s="26">
        <f t="shared" si="0"/>
        <v>6.99474348333637E-2</v>
      </c>
      <c r="N6" s="4">
        <f t="shared" si="1"/>
        <v>691066.66666666674</v>
      </c>
      <c r="O6" s="5">
        <f t="shared" si="2"/>
        <v>0.81032799536947719</v>
      </c>
      <c r="P6" s="5"/>
      <c r="Q6" s="22">
        <f t="shared" si="3"/>
        <v>103660.00000000001</v>
      </c>
      <c r="R6" s="22">
        <f t="shared" si="4"/>
        <v>414640.00000000006</v>
      </c>
      <c r="S6" s="22">
        <f t="shared" si="5"/>
        <v>172766.66666666669</v>
      </c>
      <c r="T6" s="22">
        <f t="shared" si="6"/>
        <v>86383.333333333343</v>
      </c>
      <c r="U6" s="22">
        <f t="shared" si="7"/>
        <v>10366</v>
      </c>
      <c r="V6" s="19">
        <f t="shared" si="8"/>
        <v>680700.66666666674</v>
      </c>
    </row>
    <row r="7" spans="1:22" ht="15" thickBot="1" x14ac:dyDescent="0.4">
      <c r="A7" s="3" t="s">
        <v>12</v>
      </c>
      <c r="B7" s="1">
        <v>94191</v>
      </c>
      <c r="C7" s="2"/>
      <c r="D7" s="1">
        <v>4177</v>
      </c>
      <c r="E7" s="2"/>
      <c r="F7" s="1">
        <v>87846</v>
      </c>
      <c r="G7" s="1">
        <v>7433</v>
      </c>
      <c r="H7" s="2">
        <v>330</v>
      </c>
      <c r="I7" s="1">
        <v>581944</v>
      </c>
      <c r="J7" s="1">
        <v>45924</v>
      </c>
      <c r="K7" s="7"/>
      <c r="L7" s="8"/>
      <c r="M7" s="26">
        <f t="shared" si="0"/>
        <v>4.4346062787315135E-2</v>
      </c>
      <c r="N7" s="4">
        <f t="shared" si="1"/>
        <v>278466.66666666669</v>
      </c>
      <c r="O7" s="5">
        <f t="shared" si="2"/>
        <v>0.68453674886282023</v>
      </c>
      <c r="P7" s="5"/>
      <c r="Q7" s="22">
        <f t="shared" si="3"/>
        <v>41770</v>
      </c>
      <c r="R7" s="22">
        <f t="shared" si="4"/>
        <v>167080</v>
      </c>
      <c r="S7" s="22">
        <f t="shared" si="5"/>
        <v>69616.666666666672</v>
      </c>
      <c r="T7" s="22">
        <f t="shared" si="6"/>
        <v>34808.333333333336</v>
      </c>
      <c r="U7" s="22">
        <f t="shared" si="7"/>
        <v>4177</v>
      </c>
      <c r="V7" s="19">
        <f t="shared" si="8"/>
        <v>274289.66666666669</v>
      </c>
    </row>
    <row r="8" spans="1:22" ht="15" thickBot="1" x14ac:dyDescent="0.4">
      <c r="A8" s="46" t="s">
        <v>17</v>
      </c>
      <c r="B8" s="1">
        <v>86010</v>
      </c>
      <c r="C8" s="2"/>
      <c r="D8" s="1">
        <v>5797</v>
      </c>
      <c r="E8" s="2"/>
      <c r="F8" s="1">
        <v>52401</v>
      </c>
      <c r="G8" s="1">
        <v>12479</v>
      </c>
      <c r="H8" s="2">
        <v>841</v>
      </c>
      <c r="I8" s="1">
        <v>460826</v>
      </c>
      <c r="J8" s="1">
        <v>66859</v>
      </c>
      <c r="K8" s="7"/>
      <c r="L8" s="8"/>
      <c r="M8" s="26">
        <f t="shared" si="0"/>
        <v>6.7399139634926178E-2</v>
      </c>
      <c r="N8" s="4">
        <f t="shared" si="1"/>
        <v>386466.66666666669</v>
      </c>
      <c r="O8" s="5">
        <f t="shared" si="2"/>
        <v>0.8644100396756943</v>
      </c>
      <c r="P8" s="5"/>
      <c r="Q8" s="22">
        <f t="shared" si="3"/>
        <v>57970</v>
      </c>
      <c r="R8" s="22">
        <f t="shared" si="4"/>
        <v>231880</v>
      </c>
      <c r="S8" s="22">
        <f t="shared" si="5"/>
        <v>96616.666666666672</v>
      </c>
      <c r="T8" s="22">
        <f t="shared" si="6"/>
        <v>48308.333333333336</v>
      </c>
      <c r="U8" s="22">
        <f t="shared" si="7"/>
        <v>5797</v>
      </c>
      <c r="V8" s="19">
        <f t="shared" si="8"/>
        <v>380669.66666666669</v>
      </c>
    </row>
    <row r="9" spans="1:22" ht="15" thickBot="1" x14ac:dyDescent="0.4">
      <c r="A9" s="46" t="s">
        <v>10</v>
      </c>
      <c r="B9" s="1">
        <v>80265</v>
      </c>
      <c r="C9" s="2"/>
      <c r="D9" s="1">
        <v>3289</v>
      </c>
      <c r="E9" s="2"/>
      <c r="F9" s="1">
        <v>63870</v>
      </c>
      <c r="G9" s="1">
        <v>2031</v>
      </c>
      <c r="H9" s="2">
        <v>83</v>
      </c>
      <c r="I9" s="1">
        <v>1243242</v>
      </c>
      <c r="J9" s="1">
        <v>31465</v>
      </c>
      <c r="K9" s="7"/>
      <c r="L9" s="8"/>
      <c r="M9" s="26">
        <f t="shared" si="0"/>
        <v>4.0976764467700738E-2</v>
      </c>
      <c r="N9" s="4">
        <f t="shared" si="1"/>
        <v>219266.66666666669</v>
      </c>
      <c r="O9" s="5">
        <f t="shared" si="2"/>
        <v>0.70871085436302828</v>
      </c>
      <c r="P9" s="5"/>
      <c r="Q9" s="22">
        <f t="shared" si="3"/>
        <v>32890</v>
      </c>
      <c r="R9" s="22">
        <f t="shared" si="4"/>
        <v>131560</v>
      </c>
      <c r="S9" s="22">
        <f t="shared" si="5"/>
        <v>54816.666666666672</v>
      </c>
      <c r="T9" s="22">
        <f t="shared" si="6"/>
        <v>27408.333333333336</v>
      </c>
      <c r="U9" s="22">
        <f t="shared" si="7"/>
        <v>3289</v>
      </c>
      <c r="V9" s="19">
        <f t="shared" si="8"/>
        <v>215977.66666666669</v>
      </c>
    </row>
    <row r="10" spans="1:22" ht="15" thickBot="1" x14ac:dyDescent="0.4">
      <c r="A10" s="46" t="s">
        <v>19</v>
      </c>
      <c r="B10" s="1">
        <v>65816</v>
      </c>
      <c r="C10" s="2"/>
      <c r="D10" s="1">
        <v>4503</v>
      </c>
      <c r="E10" s="2"/>
      <c r="F10" s="1">
        <v>54593</v>
      </c>
      <c r="G10" s="1">
        <v>5141</v>
      </c>
      <c r="H10" s="2">
        <v>352</v>
      </c>
      <c r="I10" s="1">
        <v>344124</v>
      </c>
      <c r="J10" s="1">
        <v>26881</v>
      </c>
      <c r="K10" s="7"/>
      <c r="L10" s="8"/>
      <c r="M10" s="26">
        <f t="shared" si="0"/>
        <v>6.841801385681294E-2</v>
      </c>
      <c r="N10" s="4">
        <f t="shared" si="1"/>
        <v>300200</v>
      </c>
      <c r="O10" s="5">
        <f t="shared" si="2"/>
        <v>0.81814457028647569</v>
      </c>
      <c r="P10" s="5"/>
      <c r="Q10" s="22">
        <f t="shared" si="3"/>
        <v>45030</v>
      </c>
      <c r="R10" s="22">
        <f t="shared" si="4"/>
        <v>180120</v>
      </c>
      <c r="S10" s="22">
        <f t="shared" si="5"/>
        <v>75050</v>
      </c>
      <c r="T10" s="22">
        <f t="shared" si="6"/>
        <v>37525</v>
      </c>
      <c r="U10" s="22">
        <f t="shared" si="7"/>
        <v>4503</v>
      </c>
      <c r="V10" s="19">
        <f t="shared" si="8"/>
        <v>295697</v>
      </c>
    </row>
    <row r="11" spans="1:22" ht="15" thickBot="1" x14ac:dyDescent="0.4">
      <c r="A11" s="3" t="s">
        <v>11</v>
      </c>
      <c r="B11" s="1">
        <v>51142</v>
      </c>
      <c r="C11" s="2"/>
      <c r="D11" s="1">
        <v>4891</v>
      </c>
      <c r="E11" s="2"/>
      <c r="F11" s="1">
        <v>18017</v>
      </c>
      <c r="G11" s="1">
        <v>5121</v>
      </c>
      <c r="H11" s="2">
        <v>490</v>
      </c>
      <c r="I11" s="1">
        <v>411506</v>
      </c>
      <c r="J11" s="1">
        <v>41205</v>
      </c>
      <c r="K11" s="7"/>
      <c r="L11" s="8"/>
      <c r="M11" s="26">
        <f t="shared" si="0"/>
        <v>9.563568104493371E-2</v>
      </c>
      <c r="N11" s="4">
        <f t="shared" si="1"/>
        <v>326066.66666666669</v>
      </c>
      <c r="O11" s="5">
        <f t="shared" si="2"/>
        <v>0.9447444285422204</v>
      </c>
      <c r="P11" s="5"/>
      <c r="Q11" s="22">
        <f t="shared" si="3"/>
        <v>48910</v>
      </c>
      <c r="R11" s="22">
        <f t="shared" si="4"/>
        <v>195640</v>
      </c>
      <c r="S11" s="22">
        <f t="shared" si="5"/>
        <v>81516.666666666672</v>
      </c>
      <c r="T11" s="22">
        <f t="shared" si="6"/>
        <v>40758.333333333336</v>
      </c>
      <c r="U11" s="22">
        <f t="shared" si="7"/>
        <v>4891</v>
      </c>
      <c r="V11" s="19">
        <f t="shared" si="8"/>
        <v>321175.66666666669</v>
      </c>
    </row>
    <row r="12" spans="1:22" ht="15" thickBot="1" x14ac:dyDescent="0.4">
      <c r="A12" s="46" t="s">
        <v>15</v>
      </c>
      <c r="B12" s="1">
        <v>48677</v>
      </c>
      <c r="C12" s="2"/>
      <c r="D12" s="1">
        <v>1360</v>
      </c>
      <c r="E12" s="2"/>
      <c r="F12" s="1">
        <v>19747</v>
      </c>
      <c r="G12" s="1">
        <v>1679</v>
      </c>
      <c r="H12" s="2">
        <v>47</v>
      </c>
      <c r="I12" s="1">
        <v>693276</v>
      </c>
      <c r="J12" s="1">
        <v>23909</v>
      </c>
      <c r="K12" s="7"/>
      <c r="L12" s="8"/>
      <c r="M12" s="26">
        <f t="shared" si="0"/>
        <v>2.7939273168025969E-2</v>
      </c>
      <c r="N12" s="4">
        <f t="shared" si="1"/>
        <v>90666.666666666672</v>
      </c>
      <c r="O12" s="5">
        <f t="shared" si="2"/>
        <v>0.78220220588235301</v>
      </c>
      <c r="P12" s="5"/>
      <c r="Q12" s="22">
        <f t="shared" si="3"/>
        <v>13600</v>
      </c>
      <c r="R12" s="22">
        <f t="shared" si="4"/>
        <v>54400</v>
      </c>
      <c r="S12" s="22">
        <f t="shared" si="5"/>
        <v>22666.666666666668</v>
      </c>
      <c r="T12" s="22">
        <f t="shared" si="6"/>
        <v>11333.333333333334</v>
      </c>
      <c r="U12" s="22">
        <f t="shared" si="7"/>
        <v>1360</v>
      </c>
      <c r="V12" s="19">
        <f t="shared" si="8"/>
        <v>89306.666666666672</v>
      </c>
    </row>
    <row r="13" spans="1:22" ht="15" thickBot="1" x14ac:dyDescent="0.4">
      <c r="A13" s="46" t="s">
        <v>13</v>
      </c>
      <c r="B13" s="1">
        <v>45588</v>
      </c>
      <c r="C13" s="2"/>
      <c r="D13" s="1">
        <v>1973</v>
      </c>
      <c r="E13" s="2"/>
      <c r="F13" s="1">
        <v>35977</v>
      </c>
      <c r="G13" s="1">
        <v>2123</v>
      </c>
      <c r="H13" s="2">
        <v>92</v>
      </c>
      <c r="I13" s="1">
        <v>653081</v>
      </c>
      <c r="J13" s="1">
        <v>30407</v>
      </c>
      <c r="K13" s="7"/>
      <c r="L13" s="8"/>
      <c r="M13" s="26">
        <f t="shared" si="0"/>
        <v>4.3278933052557693E-2</v>
      </c>
      <c r="N13" s="4">
        <f t="shared" si="1"/>
        <v>131533.33333333334</v>
      </c>
      <c r="O13" s="5">
        <f t="shared" si="2"/>
        <v>0.72647997972630518</v>
      </c>
      <c r="P13" s="5"/>
      <c r="Q13" s="22">
        <f t="shared" si="3"/>
        <v>19730</v>
      </c>
      <c r="R13" s="22">
        <f t="shared" si="4"/>
        <v>78920</v>
      </c>
      <c r="S13" s="22">
        <f t="shared" si="5"/>
        <v>32883.333333333336</v>
      </c>
      <c r="T13" s="22">
        <f t="shared" si="6"/>
        <v>16441.666666666668</v>
      </c>
      <c r="U13" s="22">
        <f t="shared" si="7"/>
        <v>1973</v>
      </c>
      <c r="V13" s="19">
        <f t="shared" si="8"/>
        <v>129560.33333333334</v>
      </c>
    </row>
    <row r="14" spans="1:22" ht="15" thickBot="1" x14ac:dyDescent="0.4">
      <c r="A14" s="3" t="s">
        <v>26</v>
      </c>
      <c r="B14" s="1">
        <v>38804</v>
      </c>
      <c r="C14" s="2"/>
      <c r="D14" s="1">
        <v>1992</v>
      </c>
      <c r="E14" s="2"/>
      <c r="F14" s="1">
        <v>34006</v>
      </c>
      <c r="G14" s="1">
        <v>6418</v>
      </c>
      <c r="H14" s="2">
        <v>329</v>
      </c>
      <c r="I14" s="1">
        <v>194926</v>
      </c>
      <c r="J14" s="1">
        <v>32242</v>
      </c>
      <c r="K14" s="8"/>
      <c r="L14" s="8"/>
      <c r="M14" s="26">
        <f t="shared" si="0"/>
        <v>5.1334913926399342E-2</v>
      </c>
      <c r="N14" s="4">
        <f t="shared" si="1"/>
        <v>132800</v>
      </c>
      <c r="O14" s="5">
        <f t="shared" si="2"/>
        <v>0.74393072289156625</v>
      </c>
      <c r="P14" s="5"/>
      <c r="Q14" s="22">
        <f t="shared" si="3"/>
        <v>19920</v>
      </c>
      <c r="R14" s="22">
        <f t="shared" si="4"/>
        <v>79680</v>
      </c>
      <c r="S14" s="22">
        <f t="shared" si="5"/>
        <v>33200</v>
      </c>
      <c r="T14" s="22">
        <f t="shared" si="6"/>
        <v>16600</v>
      </c>
      <c r="U14" s="22">
        <f t="shared" si="7"/>
        <v>1992</v>
      </c>
      <c r="V14" s="19">
        <f t="shared" si="8"/>
        <v>130808</v>
      </c>
    </row>
    <row r="15" spans="1:22" ht="15" thickBot="1" x14ac:dyDescent="0.4">
      <c r="A15" s="3" t="s">
        <v>16</v>
      </c>
      <c r="B15" s="1">
        <v>37701</v>
      </c>
      <c r="C15" s="2"/>
      <c r="D15" s="1">
        <v>1609</v>
      </c>
      <c r="E15" s="2"/>
      <c r="F15" s="1">
        <v>35752</v>
      </c>
      <c r="G15" s="1">
        <v>3551</v>
      </c>
      <c r="H15" s="2">
        <v>152</v>
      </c>
      <c r="I15" s="1">
        <v>351175</v>
      </c>
      <c r="J15" s="1">
        <v>33075</v>
      </c>
      <c r="K15" s="8"/>
      <c r="L15" s="8"/>
      <c r="M15" s="26">
        <f t="shared" si="0"/>
        <v>4.2677913052704172E-2</v>
      </c>
      <c r="N15" s="4">
        <f t="shared" si="1"/>
        <v>107266.66666666667</v>
      </c>
      <c r="O15" s="5">
        <f t="shared" si="2"/>
        <v>0.66669981354878805</v>
      </c>
      <c r="P15" s="5"/>
      <c r="Q15" s="22">
        <f t="shared" si="3"/>
        <v>16090</v>
      </c>
      <c r="R15" s="22">
        <f t="shared" si="4"/>
        <v>64360</v>
      </c>
      <c r="S15" s="22">
        <f t="shared" si="5"/>
        <v>26816.666666666668</v>
      </c>
      <c r="T15" s="22">
        <f t="shared" si="6"/>
        <v>13408.333333333334</v>
      </c>
      <c r="U15" s="22">
        <f t="shared" si="7"/>
        <v>1609</v>
      </c>
      <c r="V15" s="19">
        <f t="shared" si="8"/>
        <v>105657.66666666667</v>
      </c>
    </row>
    <row r="16" spans="1:22" ht="15" thickBot="1" x14ac:dyDescent="0.4">
      <c r="A16" s="3" t="s">
        <v>23</v>
      </c>
      <c r="B16" s="1">
        <v>37419</v>
      </c>
      <c r="C16" s="2"/>
      <c r="D16" s="1">
        <v>3408</v>
      </c>
      <c r="E16" s="2"/>
      <c r="F16" s="1">
        <v>27747</v>
      </c>
      <c r="G16" s="1">
        <v>10495</v>
      </c>
      <c r="H16" s="2">
        <v>956</v>
      </c>
      <c r="I16" s="1">
        <v>170607</v>
      </c>
      <c r="J16" s="1">
        <v>47852</v>
      </c>
      <c r="K16" s="8"/>
      <c r="L16" s="8"/>
      <c r="M16" s="26">
        <f t="shared" si="0"/>
        <v>9.1076725727571556E-2</v>
      </c>
      <c r="N16" s="4">
        <f t="shared" si="1"/>
        <v>227200</v>
      </c>
      <c r="O16" s="5">
        <f t="shared" si="2"/>
        <v>0.87787411971830986</v>
      </c>
      <c r="P16" s="5"/>
      <c r="Q16" s="22">
        <f t="shared" si="3"/>
        <v>34080</v>
      </c>
      <c r="R16" s="22">
        <f t="shared" si="4"/>
        <v>136320</v>
      </c>
      <c r="S16" s="22">
        <f t="shared" si="5"/>
        <v>56800</v>
      </c>
      <c r="T16" s="22">
        <f t="shared" si="6"/>
        <v>28400</v>
      </c>
      <c r="U16" s="22">
        <f t="shared" si="7"/>
        <v>3408</v>
      </c>
      <c r="V16" s="19">
        <f t="shared" si="8"/>
        <v>223792</v>
      </c>
    </row>
    <row r="17" spans="1:22" ht="15" thickBot="1" x14ac:dyDescent="0.4">
      <c r="A17" s="46" t="s">
        <v>14</v>
      </c>
      <c r="B17" s="1">
        <v>34432</v>
      </c>
      <c r="C17" s="2"/>
      <c r="D17" s="1">
        <v>2491</v>
      </c>
      <c r="E17" s="2"/>
      <c r="F17" s="1">
        <v>9333</v>
      </c>
      <c r="G17" s="1">
        <v>7407</v>
      </c>
      <c r="H17" s="2">
        <v>536</v>
      </c>
      <c r="I17" s="1">
        <v>265170</v>
      </c>
      <c r="J17" s="1">
        <v>57041</v>
      </c>
      <c r="K17" s="7"/>
      <c r="L17" s="8"/>
      <c r="M17" s="26">
        <f t="shared" si="0"/>
        <v>7.2345492565055763E-2</v>
      </c>
      <c r="N17" s="4">
        <f t="shared" si="1"/>
        <v>166066.66666666669</v>
      </c>
      <c r="O17" s="5">
        <f t="shared" si="2"/>
        <v>0.94379967884383786</v>
      </c>
      <c r="P17" s="5"/>
      <c r="Q17" s="22">
        <f t="shared" si="3"/>
        <v>24910.000000000004</v>
      </c>
      <c r="R17" s="22">
        <f t="shared" si="4"/>
        <v>99640.000000000015</v>
      </c>
      <c r="S17" s="22">
        <f t="shared" si="5"/>
        <v>41516.666666666672</v>
      </c>
      <c r="T17" s="22">
        <f t="shared" si="6"/>
        <v>20758.333333333336</v>
      </c>
      <c r="U17" s="22">
        <f t="shared" si="7"/>
        <v>2491</v>
      </c>
      <c r="V17" s="19">
        <f t="shared" si="8"/>
        <v>163575.66666666669</v>
      </c>
    </row>
    <row r="18" spans="1:22" ht="15" thickBot="1" x14ac:dyDescent="0.4">
      <c r="A18" s="3" t="s">
        <v>29</v>
      </c>
      <c r="B18" s="1">
        <v>30388</v>
      </c>
      <c r="C18" s="2"/>
      <c r="D18" s="1">
        <v>1009</v>
      </c>
      <c r="E18" s="2"/>
      <c r="F18" s="1">
        <v>25386</v>
      </c>
      <c r="G18" s="1">
        <v>3560</v>
      </c>
      <c r="H18" s="2">
        <v>118</v>
      </c>
      <c r="I18" s="1">
        <v>210825</v>
      </c>
      <c r="J18" s="1">
        <v>24700</v>
      </c>
      <c r="K18" s="7"/>
      <c r="L18" s="8"/>
      <c r="M18" s="26">
        <f t="shared" si="0"/>
        <v>3.3203896274845331E-2</v>
      </c>
      <c r="N18" s="4">
        <f t="shared" si="1"/>
        <v>67266.666666666672</v>
      </c>
      <c r="O18" s="5">
        <f t="shared" si="2"/>
        <v>0.62260654112983149</v>
      </c>
      <c r="P18" s="5"/>
      <c r="Q18" s="22">
        <f t="shared" si="3"/>
        <v>10090</v>
      </c>
      <c r="R18" s="22">
        <f t="shared" si="4"/>
        <v>40360</v>
      </c>
      <c r="S18" s="22">
        <f t="shared" si="5"/>
        <v>16816.666666666668</v>
      </c>
      <c r="T18" s="22">
        <f t="shared" si="6"/>
        <v>8408.3333333333339</v>
      </c>
      <c r="U18" s="22">
        <f t="shared" si="7"/>
        <v>1009</v>
      </c>
      <c r="V18" s="19">
        <f t="shared" si="8"/>
        <v>66257.666666666672</v>
      </c>
    </row>
    <row r="19" spans="1:22" ht="15" thickBot="1" x14ac:dyDescent="0.4">
      <c r="A19" s="46" t="s">
        <v>21</v>
      </c>
      <c r="B19" s="1">
        <v>27929</v>
      </c>
      <c r="C19" s="2"/>
      <c r="D19" s="1">
        <v>1628</v>
      </c>
      <c r="E19" s="2"/>
      <c r="F19" s="1">
        <v>22133</v>
      </c>
      <c r="G19" s="1">
        <v>2389</v>
      </c>
      <c r="H19" s="2">
        <v>139</v>
      </c>
      <c r="I19" s="1">
        <v>264462</v>
      </c>
      <c r="J19" s="1">
        <v>22625</v>
      </c>
      <c r="K19" s="7"/>
      <c r="L19" s="8"/>
      <c r="M19" s="26">
        <f t="shared" si="0"/>
        <v>5.82906656163844E-2</v>
      </c>
      <c r="N19" s="4">
        <f t="shared" si="1"/>
        <v>108533.33333333334</v>
      </c>
      <c r="O19" s="5">
        <f t="shared" si="2"/>
        <v>0.7960718673218673</v>
      </c>
      <c r="P19" s="5"/>
      <c r="Q19" s="22">
        <f t="shared" si="3"/>
        <v>16280</v>
      </c>
      <c r="R19" s="22">
        <f t="shared" si="4"/>
        <v>65120</v>
      </c>
      <c r="S19" s="22">
        <f t="shared" si="5"/>
        <v>27133.333333333336</v>
      </c>
      <c r="T19" s="22">
        <f t="shared" si="6"/>
        <v>13566.666666666668</v>
      </c>
      <c r="U19" s="22">
        <f t="shared" si="7"/>
        <v>1628</v>
      </c>
      <c r="V19" s="19">
        <f t="shared" si="8"/>
        <v>106905.33333333334</v>
      </c>
    </row>
    <row r="20" spans="1:22" ht="15" thickBot="1" x14ac:dyDescent="0.4">
      <c r="A20" s="3" t="s">
        <v>27</v>
      </c>
      <c r="B20" s="1">
        <v>27778</v>
      </c>
      <c r="C20" s="2"/>
      <c r="D20" s="1">
        <v>1751</v>
      </c>
      <c r="E20" s="2"/>
      <c r="F20" s="1">
        <v>24158</v>
      </c>
      <c r="G20" s="1">
        <v>4126</v>
      </c>
      <c r="H20" s="2">
        <v>260</v>
      </c>
      <c r="I20" s="1">
        <v>177243</v>
      </c>
      <c r="J20" s="1">
        <v>26328</v>
      </c>
      <c r="K20" s="7"/>
      <c r="L20" s="8"/>
      <c r="M20" s="26">
        <f t="shared" si="0"/>
        <v>6.303549571603427E-2</v>
      </c>
      <c r="N20" s="30">
        <f t="shared" si="1"/>
        <v>116733.33333333334</v>
      </c>
      <c r="O20" s="31">
        <f t="shared" si="2"/>
        <v>0.793049685893775</v>
      </c>
      <c r="P20" s="5"/>
      <c r="Q20" s="22">
        <f t="shared" si="3"/>
        <v>17510</v>
      </c>
      <c r="R20" s="22">
        <f t="shared" si="4"/>
        <v>70040</v>
      </c>
      <c r="S20" s="22">
        <f t="shared" si="5"/>
        <v>29183.333333333336</v>
      </c>
      <c r="T20" s="22">
        <f t="shared" si="6"/>
        <v>14591.666666666668</v>
      </c>
      <c r="U20" s="22">
        <f t="shared" si="7"/>
        <v>1751</v>
      </c>
      <c r="V20" s="19">
        <f t="shared" si="8"/>
        <v>114982.33333333334</v>
      </c>
    </row>
    <row r="21" spans="1:22" ht="15" thickBot="1" x14ac:dyDescent="0.4">
      <c r="A21" s="3" t="s">
        <v>18</v>
      </c>
      <c r="B21" s="1">
        <v>21938</v>
      </c>
      <c r="C21" s="2"/>
      <c r="D21" s="1">
        <v>1215</v>
      </c>
      <c r="E21" s="2"/>
      <c r="F21" s="1">
        <v>19232</v>
      </c>
      <c r="G21" s="1">
        <v>3810</v>
      </c>
      <c r="H21" s="2">
        <v>211</v>
      </c>
      <c r="I21" s="1">
        <v>126330</v>
      </c>
      <c r="J21" s="1">
        <v>21937</v>
      </c>
      <c r="K21" s="8"/>
      <c r="L21" s="8"/>
      <c r="M21" s="26">
        <f t="shared" si="0"/>
        <v>5.5383353085969547E-2</v>
      </c>
      <c r="N21" s="4">
        <f t="shared" si="1"/>
        <v>81000</v>
      </c>
      <c r="O21" s="5">
        <f t="shared" si="2"/>
        <v>0.76256790123456786</v>
      </c>
      <c r="P21" s="5"/>
      <c r="Q21" s="22">
        <f t="shared" si="3"/>
        <v>12150</v>
      </c>
      <c r="R21" s="22">
        <f t="shared" si="4"/>
        <v>48600</v>
      </c>
      <c r="S21" s="22">
        <f t="shared" si="5"/>
        <v>20250</v>
      </c>
      <c r="T21" s="22">
        <f t="shared" si="6"/>
        <v>10125</v>
      </c>
      <c r="U21" s="22">
        <f t="shared" si="7"/>
        <v>1215</v>
      </c>
      <c r="V21" s="19">
        <f t="shared" si="8"/>
        <v>79785</v>
      </c>
    </row>
    <row r="22" spans="1:22" ht="15" thickBot="1" x14ac:dyDescent="0.4">
      <c r="A22" s="46" t="s">
        <v>9</v>
      </c>
      <c r="B22" s="1">
        <v>19283</v>
      </c>
      <c r="C22" s="2"/>
      <c r="D22" s="1">
        <v>1016</v>
      </c>
      <c r="E22" s="2"/>
      <c r="F22" s="1">
        <v>13394</v>
      </c>
      <c r="G22" s="1">
        <v>2532</v>
      </c>
      <c r="H22" s="2">
        <v>133</v>
      </c>
      <c r="I22" s="1">
        <v>288507</v>
      </c>
      <c r="J22" s="1">
        <v>37887</v>
      </c>
      <c r="K22" s="7"/>
      <c r="L22" s="8"/>
      <c r="M22" s="26">
        <f t="shared" si="0"/>
        <v>5.2688896955867863E-2</v>
      </c>
      <c r="N22" s="4">
        <f t="shared" si="1"/>
        <v>67733.333333333343</v>
      </c>
      <c r="O22" s="5">
        <f t="shared" si="2"/>
        <v>0.80225393700787406</v>
      </c>
      <c r="P22" s="5"/>
      <c r="Q22" s="22">
        <f t="shared" si="3"/>
        <v>10160.000000000002</v>
      </c>
      <c r="R22" s="22">
        <f t="shared" si="4"/>
        <v>40640.000000000007</v>
      </c>
      <c r="S22" s="22">
        <f t="shared" si="5"/>
        <v>16933.333333333336</v>
      </c>
      <c r="T22" s="22">
        <f t="shared" si="6"/>
        <v>8466.6666666666679</v>
      </c>
      <c r="U22" s="22">
        <f t="shared" si="7"/>
        <v>1016.0000000000001</v>
      </c>
      <c r="V22" s="19">
        <f t="shared" si="8"/>
        <v>66717.333333333343</v>
      </c>
    </row>
    <row r="23" spans="1:22" ht="15" thickBot="1" x14ac:dyDescent="0.4">
      <c r="A23" s="3" t="s">
        <v>24</v>
      </c>
      <c r="B23" s="1">
        <v>18673</v>
      </c>
      <c r="C23" s="63">
        <v>14</v>
      </c>
      <c r="D23" s="2">
        <v>686</v>
      </c>
      <c r="E23" s="66">
        <v>2</v>
      </c>
      <c r="F23" s="1">
        <v>8872</v>
      </c>
      <c r="G23" s="1">
        <v>1780</v>
      </c>
      <c r="H23" s="2">
        <v>65</v>
      </c>
      <c r="I23" s="1">
        <v>248944</v>
      </c>
      <c r="J23" s="1">
        <v>23736</v>
      </c>
      <c r="K23" s="7"/>
      <c r="L23" s="8"/>
      <c r="M23" s="26">
        <f t="shared" si="0"/>
        <v>3.6737535479033898E-2</v>
      </c>
      <c r="N23" s="4">
        <f t="shared" si="1"/>
        <v>45733.333333333336</v>
      </c>
      <c r="O23" s="5">
        <f t="shared" si="2"/>
        <v>0.80600583090379008</v>
      </c>
      <c r="P23" s="5"/>
      <c r="Q23" s="22">
        <f t="shared" si="3"/>
        <v>6860</v>
      </c>
      <c r="R23" s="22">
        <f t="shared" si="4"/>
        <v>27440</v>
      </c>
      <c r="S23" s="22">
        <f t="shared" si="5"/>
        <v>11433.333333333334</v>
      </c>
      <c r="T23" s="22">
        <f t="shared" si="6"/>
        <v>5716.666666666667</v>
      </c>
      <c r="U23" s="22">
        <f t="shared" si="7"/>
        <v>686</v>
      </c>
      <c r="V23" s="19">
        <f t="shared" si="8"/>
        <v>45047.333333333336</v>
      </c>
    </row>
    <row r="24" spans="1:22" ht="15" thickBot="1" x14ac:dyDescent="0.4">
      <c r="A24" s="3" t="s">
        <v>20</v>
      </c>
      <c r="B24" s="1">
        <v>17388</v>
      </c>
      <c r="C24" s="2"/>
      <c r="D24" s="2">
        <v>298</v>
      </c>
      <c r="E24" s="2"/>
      <c r="F24" s="1">
        <v>7438</v>
      </c>
      <c r="G24" s="1">
        <v>2546</v>
      </c>
      <c r="H24" s="2">
        <v>44</v>
      </c>
      <c r="I24" s="1">
        <v>325280</v>
      </c>
      <c r="J24" s="1">
        <v>47631</v>
      </c>
      <c r="K24" s="7"/>
      <c r="L24" s="8"/>
      <c r="M24" s="26">
        <f t="shared" ref="M24:M45" si="9">D24/B24</f>
        <v>1.713825626869105E-2</v>
      </c>
      <c r="N24" s="4">
        <f t="shared" ref="N24:N46" si="10">D24/$O$1</f>
        <v>19866.666666666668</v>
      </c>
      <c r="O24" s="5">
        <f t="shared" ref="O24:O46" si="11">ABS(F24-N24)/N24</f>
        <v>0.62560402684563765</v>
      </c>
      <c r="P24" s="5"/>
      <c r="Q24" s="22">
        <f t="shared" ref="Q24:Q45" si="12">$Q$2*$N24</f>
        <v>2980</v>
      </c>
      <c r="R24" s="22">
        <f t="shared" ref="R24:R45" si="13">$R$2*$N24</f>
        <v>11920</v>
      </c>
      <c r="S24" s="22">
        <f t="shared" ref="S24:S45" si="14">$S$2*$N24</f>
        <v>4966.666666666667</v>
      </c>
      <c r="T24" s="22">
        <f t="shared" ref="T24:T45" si="15">$T$2*$N24</f>
        <v>2483.3333333333335</v>
      </c>
      <c r="U24" s="22">
        <f t="shared" ref="U24:U45" si="16">$U$2*$N24</f>
        <v>298</v>
      </c>
      <c r="V24" s="19">
        <f t="shared" ref="V24:V45" si="17">N24-U24</f>
        <v>19568.666666666668</v>
      </c>
    </row>
    <row r="25" spans="1:22" ht="15" thickBot="1" x14ac:dyDescent="0.4">
      <c r="A25" s="3" t="s">
        <v>32</v>
      </c>
      <c r="B25" s="1">
        <v>15668</v>
      </c>
      <c r="C25" s="2"/>
      <c r="D25" s="2">
        <v>731</v>
      </c>
      <c r="E25" s="2"/>
      <c r="F25" s="1">
        <v>4040</v>
      </c>
      <c r="G25" s="1">
        <v>2778</v>
      </c>
      <c r="H25" s="2">
        <v>130</v>
      </c>
      <c r="I25" s="1">
        <v>150605</v>
      </c>
      <c r="J25" s="1">
        <v>26705</v>
      </c>
      <c r="K25" s="7"/>
      <c r="L25" s="8"/>
      <c r="M25" s="26">
        <f t="shared" si="9"/>
        <v>4.665560377840184E-2</v>
      </c>
      <c r="N25" s="4">
        <f t="shared" si="10"/>
        <v>48733.333333333336</v>
      </c>
      <c r="O25" s="5">
        <f t="shared" si="11"/>
        <v>0.91709986320109438</v>
      </c>
      <c r="P25" s="5"/>
      <c r="Q25" s="22">
        <f t="shared" si="12"/>
        <v>7310</v>
      </c>
      <c r="R25" s="22">
        <f t="shared" si="13"/>
        <v>29240</v>
      </c>
      <c r="S25" s="22">
        <f t="shared" si="14"/>
        <v>12183.333333333334</v>
      </c>
      <c r="T25" s="22">
        <f t="shared" si="15"/>
        <v>6091.666666666667</v>
      </c>
      <c r="U25" s="22">
        <f t="shared" si="16"/>
        <v>731</v>
      </c>
      <c r="V25" s="19">
        <f t="shared" si="17"/>
        <v>48002.333333333336</v>
      </c>
    </row>
    <row r="26" spans="1:22" ht="15" thickBot="1" x14ac:dyDescent="0.4">
      <c r="A26" s="3" t="s">
        <v>41</v>
      </c>
      <c r="B26" s="1">
        <v>14651</v>
      </c>
      <c r="C26" s="2"/>
      <c r="D26" s="2">
        <v>351</v>
      </c>
      <c r="E26" s="2"/>
      <c r="F26" s="1">
        <v>7146</v>
      </c>
      <c r="G26" s="1">
        <v>4644</v>
      </c>
      <c r="H26" s="2">
        <v>111</v>
      </c>
      <c r="I26" s="1">
        <v>100241</v>
      </c>
      <c r="J26" s="1">
        <v>31771</v>
      </c>
      <c r="K26" s="7"/>
      <c r="L26" s="8"/>
      <c r="M26" s="26">
        <f t="shared" si="9"/>
        <v>2.3957409050576754E-2</v>
      </c>
      <c r="N26" s="4">
        <f t="shared" si="10"/>
        <v>23400</v>
      </c>
      <c r="O26" s="5">
        <f t="shared" si="11"/>
        <v>0.69461538461538463</v>
      </c>
      <c r="P26" s="5"/>
      <c r="Q26" s="22">
        <f t="shared" si="12"/>
        <v>3510</v>
      </c>
      <c r="R26" s="22">
        <f t="shared" si="13"/>
        <v>14040</v>
      </c>
      <c r="S26" s="22">
        <f t="shared" si="14"/>
        <v>5850</v>
      </c>
      <c r="T26" s="22">
        <f t="shared" si="15"/>
        <v>2925</v>
      </c>
      <c r="U26" s="22">
        <f t="shared" si="16"/>
        <v>351</v>
      </c>
      <c r="V26" s="19">
        <f t="shared" si="17"/>
        <v>23049</v>
      </c>
    </row>
    <row r="27" spans="1:22" ht="15" thickBot="1" x14ac:dyDescent="0.4">
      <c r="A27" s="3" t="s">
        <v>33</v>
      </c>
      <c r="B27" s="1">
        <v>13937</v>
      </c>
      <c r="C27" s="2"/>
      <c r="D27" s="2">
        <v>680</v>
      </c>
      <c r="E27" s="2"/>
      <c r="F27" s="1">
        <v>13187</v>
      </c>
      <c r="G27" s="1">
        <v>1915</v>
      </c>
      <c r="H27" s="2">
        <v>93</v>
      </c>
      <c r="I27" s="1">
        <v>203006</v>
      </c>
      <c r="J27" s="1">
        <v>27890</v>
      </c>
      <c r="K27" s="8"/>
      <c r="L27" s="8"/>
      <c r="M27" s="26">
        <f t="shared" si="9"/>
        <v>4.8790988017507357E-2</v>
      </c>
      <c r="N27" s="4">
        <f t="shared" si="10"/>
        <v>45333.333333333336</v>
      </c>
      <c r="O27" s="5">
        <f t="shared" si="11"/>
        <v>0.70911029411764703</v>
      </c>
      <c r="P27" s="5"/>
      <c r="Q27" s="22">
        <f t="shared" si="12"/>
        <v>6800</v>
      </c>
      <c r="R27" s="22">
        <f t="shared" si="13"/>
        <v>27200</v>
      </c>
      <c r="S27" s="22">
        <f t="shared" si="14"/>
        <v>11333.333333333334</v>
      </c>
      <c r="T27" s="22">
        <f t="shared" si="15"/>
        <v>5666.666666666667</v>
      </c>
      <c r="U27" s="22">
        <f t="shared" si="16"/>
        <v>680</v>
      </c>
      <c r="V27" s="19">
        <f t="shared" si="17"/>
        <v>44653.333333333336</v>
      </c>
    </row>
    <row r="28" spans="1:22" ht="15" thickBot="1" x14ac:dyDescent="0.4">
      <c r="A28" s="3" t="s">
        <v>40</v>
      </c>
      <c r="B28" s="1">
        <v>12674</v>
      </c>
      <c r="C28" s="2"/>
      <c r="D28" s="2">
        <v>499</v>
      </c>
      <c r="E28" s="2"/>
      <c r="F28" s="1">
        <v>11289</v>
      </c>
      <c r="G28" s="1">
        <v>11964</v>
      </c>
      <c r="H28" s="2">
        <v>471</v>
      </c>
      <c r="I28" s="1">
        <v>112550</v>
      </c>
      <c r="J28" s="1">
        <v>106243</v>
      </c>
      <c r="K28" s="8"/>
      <c r="L28" s="8"/>
      <c r="M28" s="26">
        <f t="shared" si="9"/>
        <v>3.9371942559570772E-2</v>
      </c>
      <c r="N28" s="4">
        <f t="shared" si="10"/>
        <v>33266.666666666672</v>
      </c>
      <c r="O28" s="5">
        <f t="shared" si="11"/>
        <v>0.66065130260521043</v>
      </c>
      <c r="P28" s="5"/>
      <c r="Q28" s="22">
        <f t="shared" si="12"/>
        <v>4990.0000000000009</v>
      </c>
      <c r="R28" s="22">
        <f t="shared" si="13"/>
        <v>19960.000000000004</v>
      </c>
      <c r="S28" s="22">
        <f t="shared" si="14"/>
        <v>8316.6666666666679</v>
      </c>
      <c r="T28" s="22">
        <f t="shared" si="15"/>
        <v>4158.3333333333339</v>
      </c>
      <c r="U28" s="22">
        <f t="shared" si="16"/>
        <v>499.00000000000006</v>
      </c>
      <c r="V28" s="19">
        <f t="shared" si="17"/>
        <v>32767.666666666672</v>
      </c>
    </row>
    <row r="29" spans="1:22" ht="15" thickBot="1" x14ac:dyDescent="0.4">
      <c r="A29" s="3" t="s">
        <v>22</v>
      </c>
      <c r="B29" s="1">
        <v>12543</v>
      </c>
      <c r="C29" s="2"/>
      <c r="D29" s="2">
        <v>453</v>
      </c>
      <c r="E29" s="2"/>
      <c r="F29" s="1">
        <v>5317</v>
      </c>
      <c r="G29" s="1">
        <v>2154</v>
      </c>
      <c r="H29" s="2">
        <v>78</v>
      </c>
      <c r="I29" s="1">
        <v>152217</v>
      </c>
      <c r="J29" s="1">
        <v>26143</v>
      </c>
      <c r="K29" s="7"/>
      <c r="L29" s="8"/>
      <c r="M29" s="26">
        <f t="shared" si="9"/>
        <v>3.6115761779478596E-2</v>
      </c>
      <c r="N29" s="4">
        <f t="shared" si="10"/>
        <v>30200</v>
      </c>
      <c r="O29" s="5">
        <f t="shared" si="11"/>
        <v>0.82394039735099334</v>
      </c>
      <c r="P29" s="5"/>
      <c r="Q29" s="22">
        <f t="shared" si="12"/>
        <v>4530</v>
      </c>
      <c r="R29" s="22">
        <f t="shared" si="13"/>
        <v>18120</v>
      </c>
      <c r="S29" s="22">
        <f t="shared" si="14"/>
        <v>7550</v>
      </c>
      <c r="T29" s="22">
        <f t="shared" si="15"/>
        <v>3775</v>
      </c>
      <c r="U29" s="22">
        <f t="shared" si="16"/>
        <v>453</v>
      </c>
      <c r="V29" s="19">
        <f t="shared" si="17"/>
        <v>29747</v>
      </c>
    </row>
    <row r="30" spans="1:22" ht="15" thickBot="1" x14ac:dyDescent="0.4">
      <c r="A30" s="3" t="s">
        <v>36</v>
      </c>
      <c r="B30" s="1">
        <v>12042</v>
      </c>
      <c r="C30" s="63">
        <v>271</v>
      </c>
      <c r="D30" s="2">
        <v>488</v>
      </c>
      <c r="E30" s="2"/>
      <c r="F30" s="1">
        <v>11534</v>
      </c>
      <c r="G30" s="1">
        <v>2456</v>
      </c>
      <c r="H30" s="2">
        <v>100</v>
      </c>
      <c r="I30" s="1">
        <v>156350</v>
      </c>
      <c r="J30" s="1">
        <v>31887</v>
      </c>
      <c r="K30" s="8"/>
      <c r="L30" s="8"/>
      <c r="M30" s="26">
        <f t="shared" si="9"/>
        <v>4.0524829762497924E-2</v>
      </c>
      <c r="N30" s="4">
        <f t="shared" si="10"/>
        <v>32533.333333333336</v>
      </c>
      <c r="O30" s="5">
        <f t="shared" si="11"/>
        <v>0.64547131147540981</v>
      </c>
      <c r="P30" s="5"/>
      <c r="Q30" s="22">
        <f t="shared" si="12"/>
        <v>4880</v>
      </c>
      <c r="R30" s="22">
        <f t="shared" si="13"/>
        <v>19520</v>
      </c>
      <c r="S30" s="22">
        <f t="shared" si="14"/>
        <v>8133.3333333333339</v>
      </c>
      <c r="T30" s="22">
        <f t="shared" si="15"/>
        <v>4066.666666666667</v>
      </c>
      <c r="U30" s="22">
        <f t="shared" si="16"/>
        <v>488</v>
      </c>
      <c r="V30" s="19">
        <f t="shared" si="17"/>
        <v>32045.333333333336</v>
      </c>
    </row>
    <row r="31" spans="1:22" ht="15" thickBot="1" x14ac:dyDescent="0.4">
      <c r="A31" s="3" t="s">
        <v>30</v>
      </c>
      <c r="B31" s="1">
        <v>11296</v>
      </c>
      <c r="C31" s="2"/>
      <c r="D31" s="2">
        <v>521</v>
      </c>
      <c r="E31" s="2"/>
      <c r="F31" s="1">
        <v>4507</v>
      </c>
      <c r="G31" s="1">
        <v>3796</v>
      </c>
      <c r="H31" s="2">
        <v>175</v>
      </c>
      <c r="I31" s="1">
        <v>113126</v>
      </c>
      <c r="J31" s="1">
        <v>38011</v>
      </c>
      <c r="K31" s="7"/>
      <c r="L31" s="8"/>
      <c r="M31" s="26">
        <f t="shared" si="9"/>
        <v>4.6122521246458922E-2</v>
      </c>
      <c r="N31" s="4">
        <f t="shared" si="10"/>
        <v>34733.333333333336</v>
      </c>
      <c r="O31" s="5">
        <f t="shared" si="11"/>
        <v>0.87023992322456811</v>
      </c>
      <c r="P31" s="5"/>
      <c r="Q31" s="22">
        <f t="shared" si="12"/>
        <v>5210</v>
      </c>
      <c r="R31" s="22">
        <f t="shared" si="13"/>
        <v>20840</v>
      </c>
      <c r="S31" s="22">
        <f t="shared" si="14"/>
        <v>8683.3333333333339</v>
      </c>
      <c r="T31" s="22">
        <f t="shared" si="15"/>
        <v>4341.666666666667</v>
      </c>
      <c r="U31" s="22">
        <f t="shared" si="16"/>
        <v>521</v>
      </c>
      <c r="V31" s="19">
        <f t="shared" si="17"/>
        <v>34212.333333333336</v>
      </c>
    </row>
    <row r="32" spans="1:22" ht="15" thickBot="1" x14ac:dyDescent="0.4">
      <c r="A32" s="3" t="s">
        <v>35</v>
      </c>
      <c r="B32" s="1">
        <v>11057</v>
      </c>
      <c r="C32" s="2"/>
      <c r="D32" s="2">
        <v>604</v>
      </c>
      <c r="E32" s="2"/>
      <c r="F32" s="1">
        <v>7646</v>
      </c>
      <c r="G32" s="1">
        <v>1802</v>
      </c>
      <c r="H32" s="2">
        <v>98</v>
      </c>
      <c r="I32" s="1">
        <v>157044</v>
      </c>
      <c r="J32" s="1">
        <v>25588</v>
      </c>
      <c r="K32" s="7"/>
      <c r="L32" s="8"/>
      <c r="M32" s="26">
        <f t="shared" si="9"/>
        <v>5.46260287600615E-2</v>
      </c>
      <c r="N32" s="4">
        <f t="shared" si="10"/>
        <v>40266.666666666672</v>
      </c>
      <c r="O32" s="5">
        <f t="shared" si="11"/>
        <v>0.81011589403973516</v>
      </c>
      <c r="P32" s="5"/>
      <c r="Q32" s="22">
        <f t="shared" si="12"/>
        <v>6040.0000000000009</v>
      </c>
      <c r="R32" s="22">
        <f t="shared" si="13"/>
        <v>24160.000000000004</v>
      </c>
      <c r="S32" s="22">
        <f t="shared" si="14"/>
        <v>10066.666666666668</v>
      </c>
      <c r="T32" s="22">
        <f t="shared" si="15"/>
        <v>5033.3333333333339</v>
      </c>
      <c r="U32" s="22">
        <f t="shared" si="16"/>
        <v>604</v>
      </c>
      <c r="V32" s="19">
        <f t="shared" si="17"/>
        <v>39662.666666666672</v>
      </c>
    </row>
    <row r="33" spans="1:22" ht="15" thickBot="1" x14ac:dyDescent="0.4">
      <c r="A33" s="3" t="s">
        <v>50</v>
      </c>
      <c r="B33" s="1">
        <v>10348</v>
      </c>
      <c r="C33" s="2"/>
      <c r="D33" s="2">
        <v>123</v>
      </c>
      <c r="E33" s="2"/>
      <c r="F33" s="1">
        <v>9876</v>
      </c>
      <c r="G33" s="1">
        <v>5349</v>
      </c>
      <c r="H33" s="2">
        <v>64</v>
      </c>
      <c r="I33" s="1">
        <v>67649</v>
      </c>
      <c r="J33" s="1">
        <v>34971</v>
      </c>
      <c r="K33" s="7"/>
      <c r="L33" s="8"/>
      <c r="M33" s="26">
        <f t="shared" si="9"/>
        <v>1.1886354851178971E-2</v>
      </c>
      <c r="N33" s="4">
        <f t="shared" si="10"/>
        <v>8200</v>
      </c>
      <c r="O33" s="5">
        <f t="shared" si="11"/>
        <v>0.20439024390243901</v>
      </c>
      <c r="P33" s="5"/>
      <c r="Q33" s="22">
        <f t="shared" si="12"/>
        <v>1230</v>
      </c>
      <c r="R33" s="22">
        <f t="shared" si="13"/>
        <v>4920</v>
      </c>
      <c r="S33" s="22">
        <f t="shared" si="14"/>
        <v>2050</v>
      </c>
      <c r="T33" s="22">
        <f t="shared" si="15"/>
        <v>1025</v>
      </c>
      <c r="U33" s="22">
        <f t="shared" si="16"/>
        <v>123</v>
      </c>
      <c r="V33" s="19">
        <f t="shared" si="17"/>
        <v>8077</v>
      </c>
    </row>
    <row r="34" spans="1:22" ht="15" thickBot="1" x14ac:dyDescent="0.4">
      <c r="A34" s="3" t="s">
        <v>25</v>
      </c>
      <c r="B34" s="1">
        <v>8816</v>
      </c>
      <c r="C34" s="2"/>
      <c r="D34" s="2">
        <v>385</v>
      </c>
      <c r="E34" s="2"/>
      <c r="F34" s="1">
        <v>2388</v>
      </c>
      <c r="G34" s="1">
        <v>1712</v>
      </c>
      <c r="H34" s="2">
        <v>75</v>
      </c>
      <c r="I34" s="1">
        <v>127802</v>
      </c>
      <c r="J34" s="1">
        <v>24822</v>
      </c>
      <c r="K34" s="7"/>
      <c r="L34" s="8"/>
      <c r="M34" s="26">
        <f t="shared" si="9"/>
        <v>4.3670598911070779E-2</v>
      </c>
      <c r="N34" s="4">
        <f t="shared" si="10"/>
        <v>25666.666666666668</v>
      </c>
      <c r="O34" s="5">
        <f t="shared" si="11"/>
        <v>0.90696103896103897</v>
      </c>
      <c r="P34" s="5"/>
      <c r="Q34" s="22">
        <f t="shared" si="12"/>
        <v>3850</v>
      </c>
      <c r="R34" s="22">
        <f t="shared" si="13"/>
        <v>15400</v>
      </c>
      <c r="S34" s="22">
        <f t="shared" si="14"/>
        <v>6416.666666666667</v>
      </c>
      <c r="T34" s="22">
        <f t="shared" si="15"/>
        <v>3208.3333333333335</v>
      </c>
      <c r="U34" s="22">
        <f t="shared" si="16"/>
        <v>385</v>
      </c>
      <c r="V34" s="19">
        <f t="shared" si="17"/>
        <v>25281.666666666668</v>
      </c>
    </row>
    <row r="35" spans="1:22" ht="15" thickBot="1" x14ac:dyDescent="0.4">
      <c r="A35" s="3" t="s">
        <v>45</v>
      </c>
      <c r="B35" s="1">
        <v>7953</v>
      </c>
      <c r="C35" s="63">
        <v>2</v>
      </c>
      <c r="D35" s="2">
        <v>195</v>
      </c>
      <c r="E35" s="2"/>
      <c r="F35" s="1">
        <v>5281</v>
      </c>
      <c r="G35" s="1">
        <v>2730</v>
      </c>
      <c r="H35" s="2">
        <v>67</v>
      </c>
      <c r="I35" s="1">
        <v>61592</v>
      </c>
      <c r="J35" s="1">
        <v>21142</v>
      </c>
      <c r="K35" s="7"/>
      <c r="L35" s="8"/>
      <c r="M35" s="26">
        <f t="shared" si="9"/>
        <v>2.4519049415314974E-2</v>
      </c>
      <c r="N35" s="4">
        <f t="shared" si="10"/>
        <v>13000</v>
      </c>
      <c r="O35" s="5">
        <f t="shared" si="11"/>
        <v>0.59376923076923072</v>
      </c>
      <c r="P35" s="5"/>
      <c r="Q35" s="22">
        <f t="shared" si="12"/>
        <v>1950</v>
      </c>
      <c r="R35" s="22">
        <f t="shared" si="13"/>
        <v>7800</v>
      </c>
      <c r="S35" s="22">
        <f t="shared" si="14"/>
        <v>3250</v>
      </c>
      <c r="T35" s="22">
        <f t="shared" si="15"/>
        <v>1625</v>
      </c>
      <c r="U35" s="22">
        <f t="shared" si="16"/>
        <v>195</v>
      </c>
      <c r="V35" s="19">
        <f t="shared" si="17"/>
        <v>12805</v>
      </c>
    </row>
    <row r="36" spans="1:22" ht="15" thickBot="1" x14ac:dyDescent="0.4">
      <c r="A36" s="3" t="s">
        <v>38</v>
      </c>
      <c r="B36" s="1">
        <v>7688</v>
      </c>
      <c r="C36" s="2"/>
      <c r="D36" s="2">
        <v>334</v>
      </c>
      <c r="E36" s="2"/>
      <c r="F36" s="1">
        <v>4586</v>
      </c>
      <c r="G36" s="1">
        <v>1721</v>
      </c>
      <c r="H36" s="2">
        <v>75</v>
      </c>
      <c r="I36" s="1">
        <v>129685</v>
      </c>
      <c r="J36" s="1">
        <v>29027</v>
      </c>
      <c r="K36" s="8"/>
      <c r="L36" s="8"/>
      <c r="M36" s="26">
        <f t="shared" si="9"/>
        <v>4.3444328824141516E-2</v>
      </c>
      <c r="N36" s="4">
        <f t="shared" si="10"/>
        <v>22266.666666666668</v>
      </c>
      <c r="O36" s="5">
        <f t="shared" si="11"/>
        <v>0.79404191616766473</v>
      </c>
      <c r="P36" s="5"/>
      <c r="Q36" s="22">
        <f t="shared" si="12"/>
        <v>3340</v>
      </c>
      <c r="R36" s="22">
        <f t="shared" si="13"/>
        <v>13360</v>
      </c>
      <c r="S36" s="22">
        <f t="shared" si="14"/>
        <v>5566.666666666667</v>
      </c>
      <c r="T36" s="22">
        <f t="shared" si="15"/>
        <v>2783.3333333333335</v>
      </c>
      <c r="U36" s="22">
        <f t="shared" si="16"/>
        <v>334</v>
      </c>
      <c r="V36" s="19">
        <f t="shared" si="17"/>
        <v>21932.666666666668</v>
      </c>
    </row>
    <row r="37" spans="1:22" ht="15" thickBot="1" x14ac:dyDescent="0.4">
      <c r="A37" s="3" t="s">
        <v>43</v>
      </c>
      <c r="B37" s="1">
        <v>7670</v>
      </c>
      <c r="C37" s="2"/>
      <c r="D37" s="2">
        <v>290</v>
      </c>
      <c r="E37" s="2"/>
      <c r="F37" s="1">
        <v>3902</v>
      </c>
      <c r="G37" s="1">
        <v>7877</v>
      </c>
      <c r="H37" s="2">
        <v>298</v>
      </c>
      <c r="I37" s="1">
        <v>40865</v>
      </c>
      <c r="J37" s="1">
        <v>41966</v>
      </c>
      <c r="K37" s="8"/>
      <c r="L37" s="8"/>
      <c r="M37" s="26">
        <f t="shared" si="9"/>
        <v>3.7809647979139507E-2</v>
      </c>
      <c r="N37" s="4">
        <f t="shared" si="10"/>
        <v>19333.333333333336</v>
      </c>
      <c r="O37" s="5">
        <f t="shared" si="11"/>
        <v>0.79817241379310344</v>
      </c>
      <c r="P37" s="5"/>
      <c r="Q37" s="22">
        <f t="shared" si="12"/>
        <v>2900.0000000000005</v>
      </c>
      <c r="R37" s="22">
        <f t="shared" si="13"/>
        <v>11600.000000000002</v>
      </c>
      <c r="S37" s="22">
        <f t="shared" si="14"/>
        <v>4833.3333333333339</v>
      </c>
      <c r="T37" s="22">
        <f t="shared" si="15"/>
        <v>2416.666666666667</v>
      </c>
      <c r="U37" s="22">
        <f t="shared" si="16"/>
        <v>290</v>
      </c>
      <c r="V37" s="19">
        <f t="shared" si="17"/>
        <v>19043.333333333336</v>
      </c>
    </row>
    <row r="38" spans="1:22" ht="15" thickBot="1" x14ac:dyDescent="0.4">
      <c r="A38" s="3" t="s">
        <v>28</v>
      </c>
      <c r="B38" s="1">
        <v>7238</v>
      </c>
      <c r="C38" s="2"/>
      <c r="D38" s="2">
        <v>80</v>
      </c>
      <c r="E38" s="2"/>
      <c r="F38" s="1">
        <v>3440</v>
      </c>
      <c r="G38" s="1">
        <v>2258</v>
      </c>
      <c r="H38" s="2">
        <v>25</v>
      </c>
      <c r="I38" s="1">
        <v>170752</v>
      </c>
      <c r="J38" s="1">
        <v>53261</v>
      </c>
      <c r="K38" s="8"/>
      <c r="L38" s="8"/>
      <c r="M38" s="26">
        <f t="shared" si="9"/>
        <v>1.1052777010223818E-2</v>
      </c>
      <c r="N38" s="4">
        <f t="shared" si="10"/>
        <v>5333.3333333333339</v>
      </c>
      <c r="O38" s="5">
        <f t="shared" si="11"/>
        <v>0.35500000000000009</v>
      </c>
      <c r="P38" s="5"/>
      <c r="Q38" s="22">
        <f t="shared" si="12"/>
        <v>800.00000000000011</v>
      </c>
      <c r="R38" s="22">
        <f t="shared" si="13"/>
        <v>3200.0000000000005</v>
      </c>
      <c r="S38" s="22">
        <f t="shared" si="14"/>
        <v>1333.3333333333335</v>
      </c>
      <c r="T38" s="22">
        <f t="shared" si="15"/>
        <v>666.66666666666674</v>
      </c>
      <c r="U38" s="22">
        <f t="shared" si="16"/>
        <v>80</v>
      </c>
      <c r="V38" s="19">
        <f t="shared" si="17"/>
        <v>5253.3333333333339</v>
      </c>
    </row>
    <row r="39" spans="1:22" ht="21.5" thickBot="1" x14ac:dyDescent="0.4">
      <c r="A39" s="3" t="s">
        <v>63</v>
      </c>
      <c r="B39" s="1">
        <v>7123</v>
      </c>
      <c r="C39" s="2"/>
      <c r="D39" s="2">
        <v>383</v>
      </c>
      <c r="E39" s="2"/>
      <c r="F39" s="1">
        <v>5717</v>
      </c>
      <c r="G39" s="1">
        <v>10093</v>
      </c>
      <c r="H39" s="2">
        <v>543</v>
      </c>
      <c r="I39" s="1">
        <v>36526</v>
      </c>
      <c r="J39" s="1">
        <v>51755</v>
      </c>
      <c r="K39" s="8"/>
      <c r="L39" s="8"/>
      <c r="M39" s="26">
        <f t="shared" si="9"/>
        <v>5.3769479152042679E-2</v>
      </c>
      <c r="N39" s="4">
        <f t="shared" si="10"/>
        <v>25533.333333333336</v>
      </c>
      <c r="O39" s="5">
        <f t="shared" si="11"/>
        <v>0.77609660574412531</v>
      </c>
      <c r="P39" s="5"/>
      <c r="Q39" s="22">
        <f t="shared" si="12"/>
        <v>3830</v>
      </c>
      <c r="R39" s="22">
        <f t="shared" si="13"/>
        <v>15320</v>
      </c>
      <c r="S39" s="22">
        <f t="shared" si="14"/>
        <v>6383.3333333333339</v>
      </c>
      <c r="T39" s="22">
        <f t="shared" si="15"/>
        <v>3191.666666666667</v>
      </c>
      <c r="U39" s="22">
        <f t="shared" si="16"/>
        <v>383</v>
      </c>
      <c r="V39" s="19">
        <f t="shared" si="17"/>
        <v>25150.333333333336</v>
      </c>
    </row>
    <row r="40" spans="1:22" ht="15" thickBot="1" x14ac:dyDescent="0.4">
      <c r="A40" s="3" t="s">
        <v>31</v>
      </c>
      <c r="B40" s="1">
        <v>6857</v>
      </c>
      <c r="C40" s="2"/>
      <c r="D40" s="2">
        <v>350</v>
      </c>
      <c r="E40" s="2"/>
      <c r="F40" s="1">
        <v>1468</v>
      </c>
      <c r="G40" s="1">
        <v>2226</v>
      </c>
      <c r="H40" s="2">
        <v>114</v>
      </c>
      <c r="I40" s="1">
        <v>95954</v>
      </c>
      <c r="J40" s="1">
        <v>31152</v>
      </c>
      <c r="K40" s="7"/>
      <c r="L40" s="8"/>
      <c r="M40" s="26">
        <f t="shared" si="9"/>
        <v>5.1042730056876186E-2</v>
      </c>
      <c r="N40" s="4">
        <f t="shared" si="10"/>
        <v>23333.333333333336</v>
      </c>
      <c r="O40" s="5">
        <f t="shared" si="11"/>
        <v>0.9370857142857143</v>
      </c>
      <c r="P40" s="5"/>
      <c r="Q40" s="22">
        <f t="shared" si="12"/>
        <v>3500.0000000000005</v>
      </c>
      <c r="R40" s="22">
        <f t="shared" si="13"/>
        <v>14000.000000000002</v>
      </c>
      <c r="S40" s="22">
        <f t="shared" si="14"/>
        <v>5833.3333333333339</v>
      </c>
      <c r="T40" s="22">
        <f t="shared" si="15"/>
        <v>2916.666666666667</v>
      </c>
      <c r="U40" s="22">
        <f t="shared" si="16"/>
        <v>350</v>
      </c>
      <c r="V40" s="19">
        <f t="shared" si="17"/>
        <v>22983.333333333336</v>
      </c>
    </row>
    <row r="41" spans="1:22" ht="15" thickBot="1" x14ac:dyDescent="0.4">
      <c r="A41" s="3" t="s">
        <v>44</v>
      </c>
      <c r="B41" s="1">
        <v>5938</v>
      </c>
      <c r="C41" s="2"/>
      <c r="D41" s="2">
        <v>265</v>
      </c>
      <c r="E41" s="2"/>
      <c r="F41" s="1">
        <v>3934</v>
      </c>
      <c r="G41" s="1">
        <v>2832</v>
      </c>
      <c r="H41" s="2">
        <v>126</v>
      </c>
      <c r="I41" s="1">
        <v>133253</v>
      </c>
      <c r="J41" s="1">
        <v>63550</v>
      </c>
      <c r="K41" s="7"/>
      <c r="L41" s="8"/>
      <c r="M41" s="26">
        <f t="shared" si="9"/>
        <v>4.4627820815089259E-2</v>
      </c>
      <c r="N41" s="4">
        <f t="shared" si="10"/>
        <v>17666.666666666668</v>
      </c>
      <c r="O41" s="5">
        <f t="shared" si="11"/>
        <v>0.77732075471698114</v>
      </c>
      <c r="P41" s="5"/>
      <c r="Q41" s="22">
        <f t="shared" si="12"/>
        <v>2650</v>
      </c>
      <c r="R41" s="22">
        <f t="shared" si="13"/>
        <v>10600</v>
      </c>
      <c r="S41" s="22">
        <f t="shared" si="14"/>
        <v>4416.666666666667</v>
      </c>
      <c r="T41" s="22">
        <f t="shared" si="15"/>
        <v>2208.3333333333335</v>
      </c>
      <c r="U41" s="22">
        <f t="shared" si="16"/>
        <v>265</v>
      </c>
      <c r="V41" s="19">
        <f t="shared" si="17"/>
        <v>17401.666666666668</v>
      </c>
    </row>
    <row r="42" spans="1:22" ht="15" thickBot="1" x14ac:dyDescent="0.4">
      <c r="A42" s="3" t="s">
        <v>46</v>
      </c>
      <c r="B42" s="1">
        <v>5310</v>
      </c>
      <c r="C42" s="2"/>
      <c r="D42" s="2">
        <v>288</v>
      </c>
      <c r="E42" s="2"/>
      <c r="F42" s="1">
        <v>1077</v>
      </c>
      <c r="G42" s="1">
        <v>1342</v>
      </c>
      <c r="H42" s="2">
        <v>73</v>
      </c>
      <c r="I42" s="1">
        <v>123472</v>
      </c>
      <c r="J42" s="1">
        <v>31204</v>
      </c>
      <c r="K42" s="7"/>
      <c r="L42" s="8"/>
      <c r="M42" s="26">
        <f t="shared" si="9"/>
        <v>5.4237288135593219E-2</v>
      </c>
      <c r="N42" s="4">
        <f t="shared" si="10"/>
        <v>19200</v>
      </c>
      <c r="O42" s="5">
        <f t="shared" si="11"/>
        <v>0.94390624999999995</v>
      </c>
      <c r="P42" s="5"/>
      <c r="Q42" s="22">
        <f t="shared" si="12"/>
        <v>2880</v>
      </c>
      <c r="R42" s="22">
        <f t="shared" si="13"/>
        <v>11520</v>
      </c>
      <c r="S42" s="22">
        <f t="shared" si="14"/>
        <v>4800</v>
      </c>
      <c r="T42" s="22">
        <f t="shared" si="15"/>
        <v>2400</v>
      </c>
      <c r="U42" s="22">
        <f t="shared" si="16"/>
        <v>288</v>
      </c>
      <c r="V42" s="19">
        <f t="shared" si="17"/>
        <v>18912</v>
      </c>
    </row>
    <row r="43" spans="1:22" ht="15" thickBot="1" x14ac:dyDescent="0.4">
      <c r="A43" s="3" t="s">
        <v>34</v>
      </c>
      <c r="B43" s="1">
        <v>4759</v>
      </c>
      <c r="C43" s="2"/>
      <c r="D43" s="2">
        <v>98</v>
      </c>
      <c r="E43" s="2"/>
      <c r="F43" s="1">
        <v>1071</v>
      </c>
      <c r="G43" s="1">
        <v>1577</v>
      </c>
      <c r="H43" s="2">
        <v>32</v>
      </c>
      <c r="I43" s="1">
        <v>85185</v>
      </c>
      <c r="J43" s="1">
        <v>28227</v>
      </c>
      <c r="K43" s="8"/>
      <c r="L43" s="8"/>
      <c r="M43" s="26">
        <f t="shared" si="9"/>
        <v>2.059256146249212E-2</v>
      </c>
      <c r="N43" s="4">
        <f t="shared" si="10"/>
        <v>6533.3333333333339</v>
      </c>
      <c r="O43" s="5">
        <f t="shared" si="11"/>
        <v>0.83607142857142858</v>
      </c>
      <c r="P43" s="5"/>
      <c r="Q43" s="22">
        <f t="shared" si="12"/>
        <v>980</v>
      </c>
      <c r="R43" s="22">
        <f t="shared" si="13"/>
        <v>3920</v>
      </c>
      <c r="S43" s="22">
        <f t="shared" si="14"/>
        <v>1633.3333333333335</v>
      </c>
      <c r="T43" s="22">
        <f t="shared" si="15"/>
        <v>816.66666666666674</v>
      </c>
      <c r="U43" s="22">
        <f t="shared" si="16"/>
        <v>98</v>
      </c>
      <c r="V43" s="19">
        <f t="shared" si="17"/>
        <v>6435.3333333333339</v>
      </c>
    </row>
    <row r="44" spans="1:22" ht="15" thickBot="1" x14ac:dyDescent="0.4">
      <c r="A44" s="3" t="s">
        <v>54</v>
      </c>
      <c r="B44" s="1">
        <v>3987</v>
      </c>
      <c r="C44" s="2"/>
      <c r="D44" s="2">
        <v>44</v>
      </c>
      <c r="E44" s="2"/>
      <c r="F44" s="1">
        <v>1270</v>
      </c>
      <c r="G44" s="1">
        <v>4507</v>
      </c>
      <c r="H44" s="2">
        <v>50</v>
      </c>
      <c r="I44" s="1">
        <v>28559</v>
      </c>
      <c r="J44" s="1">
        <v>32282</v>
      </c>
      <c r="K44" s="8"/>
      <c r="L44" s="8"/>
      <c r="M44" s="26">
        <f t="shared" si="9"/>
        <v>1.1035866566340606E-2</v>
      </c>
      <c r="N44" s="4">
        <f t="shared" si="10"/>
        <v>2933.3333333333335</v>
      </c>
      <c r="O44" s="5">
        <f t="shared" si="11"/>
        <v>0.56704545454545452</v>
      </c>
      <c r="P44" s="5"/>
      <c r="Q44" s="22">
        <f t="shared" si="12"/>
        <v>440</v>
      </c>
      <c r="R44" s="22">
        <f t="shared" si="13"/>
        <v>1760</v>
      </c>
      <c r="S44" s="22">
        <f t="shared" si="14"/>
        <v>733.33333333333337</v>
      </c>
      <c r="T44" s="22">
        <f t="shared" si="15"/>
        <v>366.66666666666669</v>
      </c>
      <c r="U44" s="22">
        <f t="shared" si="16"/>
        <v>44</v>
      </c>
      <c r="V44" s="19">
        <f t="shared" si="17"/>
        <v>2889.3333333333335</v>
      </c>
    </row>
    <row r="45" spans="1:22" ht="15" thickBot="1" x14ac:dyDescent="0.4">
      <c r="A45" s="3" t="s">
        <v>37</v>
      </c>
      <c r="B45" s="1">
        <v>3623</v>
      </c>
      <c r="C45" s="2"/>
      <c r="D45" s="2">
        <v>137</v>
      </c>
      <c r="E45" s="2"/>
      <c r="F45" s="1">
        <v>2080</v>
      </c>
      <c r="G45" s="2">
        <v>859</v>
      </c>
      <c r="H45" s="2">
        <v>32</v>
      </c>
      <c r="I45" s="1">
        <v>94356</v>
      </c>
      <c r="J45" s="1">
        <v>22371</v>
      </c>
      <c r="K45" s="7"/>
      <c r="L45" s="8"/>
      <c r="M45" s="26">
        <f t="shared" si="9"/>
        <v>3.7813966326248963E-2</v>
      </c>
      <c r="N45" s="4">
        <f t="shared" si="10"/>
        <v>9133.3333333333339</v>
      </c>
      <c r="O45" s="5">
        <f t="shared" si="11"/>
        <v>0.77226277372262775</v>
      </c>
      <c r="P45" s="5"/>
      <c r="Q45" s="22">
        <f t="shared" si="12"/>
        <v>1370</v>
      </c>
      <c r="R45" s="22">
        <f t="shared" si="13"/>
        <v>5480</v>
      </c>
      <c r="S45" s="22">
        <f t="shared" si="14"/>
        <v>2283.3333333333335</v>
      </c>
      <c r="T45" s="22">
        <f t="shared" si="15"/>
        <v>1141.6666666666667</v>
      </c>
      <c r="U45" s="22">
        <f t="shared" si="16"/>
        <v>137</v>
      </c>
      <c r="V45" s="19">
        <f t="shared" si="17"/>
        <v>8996.3333333333339</v>
      </c>
    </row>
    <row r="46" spans="1:22" ht="15" thickBot="1" x14ac:dyDescent="0.4">
      <c r="A46" s="3" t="s">
        <v>42</v>
      </c>
      <c r="B46" s="1">
        <v>3596</v>
      </c>
      <c r="C46" s="2"/>
      <c r="D46" s="2">
        <v>172</v>
      </c>
      <c r="E46" s="2"/>
      <c r="F46" s="1">
        <v>2156</v>
      </c>
      <c r="G46" s="1">
        <v>2645</v>
      </c>
      <c r="H46" s="2">
        <v>126</v>
      </c>
      <c r="I46" s="1">
        <v>53405</v>
      </c>
      <c r="J46" s="1">
        <v>39277</v>
      </c>
      <c r="K46" s="8"/>
      <c r="L46" s="8"/>
      <c r="M46" s="25"/>
      <c r="N46" s="4">
        <f t="shared" si="10"/>
        <v>11466.666666666668</v>
      </c>
      <c r="O46" s="5">
        <f t="shared" si="11"/>
        <v>0.81197674418604648</v>
      </c>
      <c r="P46" s="5"/>
      <c r="Q46" s="22">
        <f>Q43*$N46</f>
        <v>11237333.333333334</v>
      </c>
      <c r="R46" s="22">
        <f>R43*$N46</f>
        <v>44949333.333333336</v>
      </c>
      <c r="S46" s="22">
        <f>S43*$N46</f>
        <v>18728888.888888892</v>
      </c>
      <c r="T46" s="22">
        <f>T43*$N46</f>
        <v>9364444.4444444459</v>
      </c>
      <c r="U46" s="22">
        <f>U43*$N46</f>
        <v>1123733.3333333335</v>
      </c>
    </row>
    <row r="47" spans="1:22" ht="15" thickBot="1" x14ac:dyDescent="0.4">
      <c r="A47" s="3" t="s">
        <v>49</v>
      </c>
      <c r="B47" s="1">
        <v>2419</v>
      </c>
      <c r="C47" s="2"/>
      <c r="D47" s="2">
        <v>73</v>
      </c>
      <c r="E47" s="2"/>
      <c r="F47" s="2">
        <v>967</v>
      </c>
      <c r="G47" s="1">
        <v>1354</v>
      </c>
      <c r="H47" s="2">
        <v>41</v>
      </c>
      <c r="I47" s="1">
        <v>36672</v>
      </c>
      <c r="J47" s="1">
        <v>20521</v>
      </c>
      <c r="K47" s="7"/>
      <c r="L47" s="8"/>
      <c r="M47" s="24"/>
      <c r="N47" s="4"/>
      <c r="O47" s="5"/>
      <c r="P47" s="5"/>
    </row>
    <row r="48" spans="1:22" ht="15" thickBot="1" x14ac:dyDescent="0.4">
      <c r="A48" s="3" t="s">
        <v>53</v>
      </c>
      <c r="B48" s="1">
        <v>1900</v>
      </c>
      <c r="C48" s="2"/>
      <c r="D48" s="2">
        <v>43</v>
      </c>
      <c r="E48" s="2"/>
      <c r="F48" s="2">
        <v>679</v>
      </c>
      <c r="G48" s="1">
        <v>2493</v>
      </c>
      <c r="H48" s="2">
        <v>56</v>
      </c>
      <c r="I48" s="1">
        <v>55221</v>
      </c>
      <c r="J48" s="1">
        <v>72463</v>
      </c>
      <c r="K48" s="8"/>
      <c r="L48" s="8"/>
    </row>
    <row r="49" spans="1:12" ht="15" thickBot="1" x14ac:dyDescent="0.4">
      <c r="A49" s="3" t="s">
        <v>39</v>
      </c>
      <c r="B49" s="1">
        <v>1687</v>
      </c>
      <c r="C49" s="2"/>
      <c r="D49" s="2">
        <v>70</v>
      </c>
      <c r="E49" s="2"/>
      <c r="F49" s="2">
        <v>589</v>
      </c>
      <c r="G49" s="1">
        <v>1255</v>
      </c>
      <c r="H49" s="2">
        <v>52</v>
      </c>
      <c r="I49" s="1">
        <v>33035</v>
      </c>
      <c r="J49" s="1">
        <v>24576</v>
      </c>
      <c r="K49" s="7"/>
      <c r="L49" s="8"/>
    </row>
    <row r="50" spans="1:12" ht="15" thickBot="1" x14ac:dyDescent="0.4">
      <c r="A50" s="3" t="s">
        <v>56</v>
      </c>
      <c r="B50" s="1">
        <v>1490</v>
      </c>
      <c r="C50" s="2"/>
      <c r="D50" s="2">
        <v>67</v>
      </c>
      <c r="E50" s="2"/>
      <c r="F50" s="2">
        <v>504</v>
      </c>
      <c r="G50" s="2">
        <v>831</v>
      </c>
      <c r="H50" s="2">
        <v>37</v>
      </c>
      <c r="I50" s="1">
        <v>75490</v>
      </c>
      <c r="J50" s="1">
        <v>42123</v>
      </c>
      <c r="K50" s="8"/>
      <c r="L50" s="8"/>
    </row>
    <row r="51" spans="1:12" ht="15" thickBot="1" x14ac:dyDescent="0.4">
      <c r="A51" s="3" t="s">
        <v>48</v>
      </c>
      <c r="B51" s="2">
        <v>940</v>
      </c>
      <c r="C51" s="2"/>
      <c r="D51" s="2">
        <v>54</v>
      </c>
      <c r="E51" s="2"/>
      <c r="F51" s="2">
        <v>76</v>
      </c>
      <c r="G51" s="1">
        <v>1506</v>
      </c>
      <c r="H51" s="2">
        <v>87</v>
      </c>
      <c r="I51" s="1">
        <v>23205</v>
      </c>
      <c r="J51" s="1">
        <v>37188</v>
      </c>
      <c r="K51" s="8"/>
      <c r="L51" s="8"/>
    </row>
    <row r="52" spans="1:12" ht="15" thickBot="1" x14ac:dyDescent="0.4">
      <c r="A52" s="3" t="s">
        <v>55</v>
      </c>
      <c r="B52" s="2">
        <v>754</v>
      </c>
      <c r="C52" s="2"/>
      <c r="D52" s="2">
        <v>8</v>
      </c>
      <c r="E52" s="2"/>
      <c r="F52" s="2">
        <v>248</v>
      </c>
      <c r="G52" s="1">
        <v>1303</v>
      </c>
      <c r="H52" s="2">
        <v>14</v>
      </c>
      <c r="I52" s="1">
        <v>16394</v>
      </c>
      <c r="J52" s="1">
        <v>28326</v>
      </c>
      <c r="K52" s="7"/>
      <c r="L52" s="8"/>
    </row>
    <row r="53" spans="1:12" ht="15" thickBot="1" x14ac:dyDescent="0.4">
      <c r="A53" s="3" t="s">
        <v>47</v>
      </c>
      <c r="B53" s="2">
        <v>640</v>
      </c>
      <c r="C53" s="2"/>
      <c r="D53" s="2">
        <v>17</v>
      </c>
      <c r="E53" s="2"/>
      <c r="F53" s="2">
        <v>50</v>
      </c>
      <c r="G53" s="2">
        <v>452</v>
      </c>
      <c r="H53" s="2">
        <v>12</v>
      </c>
      <c r="I53" s="1">
        <v>41788</v>
      </c>
      <c r="J53" s="1">
        <v>29514</v>
      </c>
      <c r="K53" s="7"/>
      <c r="L53" s="8"/>
    </row>
    <row r="54" spans="1:12" ht="15" thickBot="1" x14ac:dyDescent="0.4">
      <c r="A54" s="3" t="s">
        <v>51</v>
      </c>
      <c r="B54" s="2">
        <v>468</v>
      </c>
      <c r="C54" s="2"/>
      <c r="D54" s="2">
        <v>16</v>
      </c>
      <c r="E54" s="2"/>
      <c r="F54" s="2">
        <v>21</v>
      </c>
      <c r="G54" s="2">
        <v>438</v>
      </c>
      <c r="H54" s="2">
        <v>15</v>
      </c>
      <c r="I54" s="1">
        <v>26885</v>
      </c>
      <c r="J54" s="1">
        <v>25155</v>
      </c>
      <c r="K54" s="7"/>
      <c r="L54" s="8"/>
    </row>
    <row r="55" spans="1:12" ht="15" thickBot="1" x14ac:dyDescent="0.4">
      <c r="A55" s="3" t="s">
        <v>52</v>
      </c>
      <c r="B55" s="2">
        <v>396</v>
      </c>
      <c r="C55" s="2"/>
      <c r="D55" s="2">
        <v>10</v>
      </c>
      <c r="E55" s="2"/>
      <c r="F55" s="2">
        <v>42</v>
      </c>
      <c r="G55" s="2">
        <v>541</v>
      </c>
      <c r="H55" s="2">
        <v>14</v>
      </c>
      <c r="I55" s="1">
        <v>34651</v>
      </c>
      <c r="J55" s="1">
        <v>47367</v>
      </c>
      <c r="K55" s="8"/>
      <c r="L55" s="8"/>
    </row>
    <row r="56" spans="1:12" ht="15" thickBot="1" x14ac:dyDescent="0.4">
      <c r="A56" s="3" t="s">
        <v>64</v>
      </c>
      <c r="B56" s="2">
        <v>154</v>
      </c>
      <c r="C56" s="2"/>
      <c r="D56" s="2">
        <v>5</v>
      </c>
      <c r="E56" s="2"/>
      <c r="F56" s="2">
        <v>18</v>
      </c>
      <c r="G56" s="2"/>
      <c r="H56" s="2"/>
      <c r="I56" s="2">
        <v>605</v>
      </c>
      <c r="J56" s="2"/>
      <c r="K56" s="8"/>
      <c r="L56" s="7"/>
    </row>
    <row r="57" spans="1:12" ht="21.5" thickBot="1" x14ac:dyDescent="0.4">
      <c r="A57" s="3" t="s">
        <v>67</v>
      </c>
      <c r="B57" s="2">
        <v>21</v>
      </c>
      <c r="C57" s="2"/>
      <c r="D57" s="2">
        <v>2</v>
      </c>
      <c r="E57" s="2"/>
      <c r="F57" s="2">
        <v>7</v>
      </c>
      <c r="G57" s="2"/>
      <c r="H57" s="2"/>
      <c r="I57" s="1">
        <v>3325</v>
      </c>
      <c r="J57" s="2"/>
      <c r="K57" s="7"/>
      <c r="L57" s="7"/>
    </row>
    <row r="58" spans="1:12" ht="15" thickBot="1" x14ac:dyDescent="0.4">
      <c r="A58" s="3" t="s">
        <v>65</v>
      </c>
      <c r="B58" s="1">
        <v>2646</v>
      </c>
      <c r="C58" s="2"/>
      <c r="D58" s="2">
        <v>123</v>
      </c>
      <c r="E58" s="2"/>
      <c r="F58" s="1">
        <v>1777</v>
      </c>
      <c r="G58" s="2">
        <v>781</v>
      </c>
      <c r="H58" s="2">
        <v>36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57" t="s">
        <v>66</v>
      </c>
      <c r="B59" s="58">
        <v>69</v>
      </c>
      <c r="C59" s="58"/>
      <c r="D59" s="58">
        <v>6</v>
      </c>
      <c r="E59" s="58"/>
      <c r="F59" s="58">
        <v>2</v>
      </c>
      <c r="G59" s="58"/>
      <c r="H59" s="58"/>
      <c r="I59" s="59">
        <v>1278</v>
      </c>
      <c r="J59" s="58"/>
      <c r="K59" s="60"/>
      <c r="L59" s="47"/>
    </row>
  </sheetData>
  <mergeCells count="2">
    <mergeCell ref="L1:N1"/>
    <mergeCell ref="Q1:U1"/>
  </mergeCells>
  <hyperlinks>
    <hyperlink ref="A5" r:id="rId1" display="https://www.worldometers.info/coronavirus/usa/new-york/" xr:uid="{DE517F5D-DCDA-402C-82E8-BEB0B52E3F2D}"/>
    <hyperlink ref="A6" r:id="rId2" display="https://www.worldometers.info/coronavirus/usa/new-jersey/" xr:uid="{27307507-B98C-4F3F-8F25-360D80335B6F}"/>
    <hyperlink ref="A8" r:id="rId3" display="https://www.worldometers.info/coronavirus/usa/massachusetts/" xr:uid="{76ADD240-DFD1-4F9B-8815-5A2BAEBDAB6A}"/>
    <hyperlink ref="A9" r:id="rId4" display="https://www.worldometers.info/coronavirus/usa/california/" xr:uid="{C53275DA-AED1-422F-89F3-7D47EEBA64A0}"/>
    <hyperlink ref="A10" r:id="rId5" display="https://www.worldometers.info/coronavirus/usa/pennsylvania/" xr:uid="{BD17D5B0-FAFD-4E3E-822B-6A6725DD00B3}"/>
    <hyperlink ref="A12" r:id="rId6" display="https://www.worldometers.info/coronavirus/usa/texas/" xr:uid="{FE95C163-5A11-4BCE-8F94-0FC2D36CF866}"/>
    <hyperlink ref="A13" r:id="rId7" display="https://www.worldometers.info/coronavirus/usa/florida/" xr:uid="{8BB875EB-F52B-4E09-A0A9-66F7C3912A56}"/>
    <hyperlink ref="A17" r:id="rId8" display="https://www.worldometers.info/coronavirus/usa/louisiana/" xr:uid="{2675E16C-B8D7-4AF2-9A67-D840684F119C}"/>
    <hyperlink ref="A19" r:id="rId9" display="https://www.worldometers.info/coronavirus/usa/ohio/" xr:uid="{CE539884-52E9-464A-8C72-7987F92FD0EB}"/>
    <hyperlink ref="A22" r:id="rId10" display="https://www.worldometers.info/coronavirus/usa/washington/" xr:uid="{651AE874-B1E5-4A18-9498-193BCE3AAE8E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4.08984375" style="34" customWidth="1"/>
    <col min="12" max="12" width="10.08984375" style="34" customWidth="1"/>
    <col min="13" max="13" width="8.7265625" style="34"/>
    <col min="14" max="14" width="12.6328125" style="34" customWidth="1"/>
    <col min="15" max="15" width="9.81640625" style="54" customWidth="1"/>
    <col min="16" max="16384" width="8.7265625" style="34"/>
  </cols>
  <sheetData>
    <row r="1" spans="1:15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  <c r="N1" s="33" t="s">
        <v>100</v>
      </c>
      <c r="O1" s="33" t="s">
        <v>101</v>
      </c>
    </row>
    <row r="2" spans="1:15" ht="14.5" thickBot="1" x14ac:dyDescent="0.35">
      <c r="A2" s="3" t="s">
        <v>36</v>
      </c>
      <c r="B2" s="1">
        <v>12042</v>
      </c>
      <c r="C2" s="63">
        <v>271</v>
      </c>
      <c r="D2" s="2">
        <v>488</v>
      </c>
      <c r="E2" s="2"/>
      <c r="F2" s="1">
        <v>11534</v>
      </c>
      <c r="G2" s="1">
        <v>2456</v>
      </c>
      <c r="H2" s="2">
        <v>100</v>
      </c>
      <c r="I2" s="1">
        <v>156350</v>
      </c>
      <c r="J2" s="1">
        <v>31887</v>
      </c>
      <c r="K2" s="44"/>
      <c r="L2" s="51">
        <f>IFERROR(B2/I2,0)</f>
        <v>7.701950751519028E-2</v>
      </c>
      <c r="M2" s="52">
        <f>IFERROR(H2/G2,0)</f>
        <v>4.071661237785016E-2</v>
      </c>
      <c r="N2" s="50">
        <f>D2*250</f>
        <v>122000</v>
      </c>
      <c r="O2" s="53">
        <f>ABS(N2-B2)/B2</f>
        <v>9.1312074406244808</v>
      </c>
    </row>
    <row r="3" spans="1:15" ht="14.5" thickBot="1" x14ac:dyDescent="0.35">
      <c r="A3" s="3" t="s">
        <v>52</v>
      </c>
      <c r="B3" s="2">
        <v>396</v>
      </c>
      <c r="C3" s="2"/>
      <c r="D3" s="2">
        <v>10</v>
      </c>
      <c r="E3" s="2"/>
      <c r="F3" s="2">
        <v>42</v>
      </c>
      <c r="G3" s="2">
        <v>541</v>
      </c>
      <c r="H3" s="2">
        <v>14</v>
      </c>
      <c r="I3" s="1">
        <v>34651</v>
      </c>
      <c r="J3" s="1">
        <v>47367</v>
      </c>
      <c r="K3" s="44"/>
      <c r="L3" s="51">
        <f>IFERROR(B3/I3,0)</f>
        <v>1.1428241609188768E-2</v>
      </c>
      <c r="M3" s="52">
        <f>IFERROR(H3/G3,0)</f>
        <v>2.5878003696857672E-2</v>
      </c>
      <c r="N3" s="50">
        <f>D3*250</f>
        <v>2500</v>
      </c>
      <c r="O3" s="53">
        <f t="shared" ref="O3:O56" si="0">ABS(N3-B3)/B3</f>
        <v>5.3131313131313131</v>
      </c>
    </row>
    <row r="4" spans="1:15" ht="14.5" thickBot="1" x14ac:dyDescent="0.35">
      <c r="A4" s="3" t="s">
        <v>33</v>
      </c>
      <c r="B4" s="1">
        <v>13937</v>
      </c>
      <c r="C4" s="2"/>
      <c r="D4" s="2">
        <v>680</v>
      </c>
      <c r="E4" s="2"/>
      <c r="F4" s="1">
        <v>13187</v>
      </c>
      <c r="G4" s="1">
        <v>1915</v>
      </c>
      <c r="H4" s="2">
        <v>93</v>
      </c>
      <c r="I4" s="1">
        <v>203006</v>
      </c>
      <c r="J4" s="1">
        <v>27890</v>
      </c>
      <c r="K4" s="44"/>
      <c r="L4" s="51">
        <f>IFERROR(B4/I4,0)</f>
        <v>6.8653143256849555E-2</v>
      </c>
      <c r="M4" s="52">
        <f>IFERROR(H4/G4,0)</f>
        <v>4.8563968668407308E-2</v>
      </c>
      <c r="N4" s="50">
        <f>D4*250</f>
        <v>170000</v>
      </c>
      <c r="O4" s="53">
        <f t="shared" si="0"/>
        <v>11.197747004376838</v>
      </c>
    </row>
    <row r="5" spans="1:15" ht="12.5" customHeight="1" thickBot="1" x14ac:dyDescent="0.35">
      <c r="A5" s="3" t="s">
        <v>34</v>
      </c>
      <c r="B5" s="1">
        <v>4759</v>
      </c>
      <c r="C5" s="2"/>
      <c r="D5" s="2">
        <v>98</v>
      </c>
      <c r="E5" s="2"/>
      <c r="F5" s="1">
        <v>1071</v>
      </c>
      <c r="G5" s="1">
        <v>1577</v>
      </c>
      <c r="H5" s="2">
        <v>32</v>
      </c>
      <c r="I5" s="1">
        <v>85185</v>
      </c>
      <c r="J5" s="1">
        <v>28227</v>
      </c>
      <c r="K5" s="44"/>
      <c r="L5" s="51">
        <f>IFERROR(B5/I5,0)</f>
        <v>5.5866643188354756E-2</v>
      </c>
      <c r="M5" s="52">
        <f>IFERROR(H5/G5,0)</f>
        <v>2.0291693088142042E-2</v>
      </c>
      <c r="N5" s="50">
        <f>D5*250</f>
        <v>24500</v>
      </c>
      <c r="O5" s="53">
        <f t="shared" si="0"/>
        <v>4.1481403656230302</v>
      </c>
    </row>
    <row r="6" spans="1:15" ht="15" thickBot="1" x14ac:dyDescent="0.35">
      <c r="A6" s="46" t="s">
        <v>10</v>
      </c>
      <c r="B6" s="1">
        <v>80265</v>
      </c>
      <c r="C6" s="2"/>
      <c r="D6" s="1">
        <v>3289</v>
      </c>
      <c r="E6" s="2"/>
      <c r="F6" s="1">
        <v>63870</v>
      </c>
      <c r="G6" s="1">
        <v>2031</v>
      </c>
      <c r="H6" s="2">
        <v>83</v>
      </c>
      <c r="I6" s="1">
        <v>1243242</v>
      </c>
      <c r="J6" s="1">
        <v>31465</v>
      </c>
      <c r="K6" s="44"/>
      <c r="L6" s="51">
        <f>IFERROR(B6/I6,0)</f>
        <v>6.4561042821912384E-2</v>
      </c>
      <c r="M6" s="52">
        <f>IFERROR(H6/G6,0)</f>
        <v>4.0866568193008372E-2</v>
      </c>
      <c r="N6" s="50">
        <f>D6*250</f>
        <v>822250</v>
      </c>
      <c r="O6" s="53">
        <f t="shared" si="0"/>
        <v>9.2441911169251849</v>
      </c>
    </row>
    <row r="7" spans="1:15" ht="15" thickBot="1" x14ac:dyDescent="0.35">
      <c r="A7" s="3" t="s">
        <v>18</v>
      </c>
      <c r="B7" s="1">
        <v>21938</v>
      </c>
      <c r="C7" s="2"/>
      <c r="D7" s="1">
        <v>1215</v>
      </c>
      <c r="E7" s="2"/>
      <c r="F7" s="1">
        <v>19232</v>
      </c>
      <c r="G7" s="1">
        <v>3810</v>
      </c>
      <c r="H7" s="2">
        <v>211</v>
      </c>
      <c r="I7" s="1">
        <v>126330</v>
      </c>
      <c r="J7" s="1">
        <v>21937</v>
      </c>
      <c r="K7" s="43"/>
      <c r="L7" s="51">
        <f>IFERROR(B7/I7,0)</f>
        <v>0.17365629699992086</v>
      </c>
      <c r="M7" s="52">
        <f>IFERROR(H7/G7,0)</f>
        <v>5.5380577427821522E-2</v>
      </c>
      <c r="N7" s="50">
        <f>D7*250</f>
        <v>303750</v>
      </c>
      <c r="O7" s="53">
        <f t="shared" si="0"/>
        <v>12.845838271492388</v>
      </c>
    </row>
    <row r="8" spans="1:15" ht="15" thickBot="1" x14ac:dyDescent="0.35">
      <c r="A8" s="3" t="s">
        <v>23</v>
      </c>
      <c r="B8" s="1">
        <v>37419</v>
      </c>
      <c r="C8" s="2"/>
      <c r="D8" s="1">
        <v>3408</v>
      </c>
      <c r="E8" s="2"/>
      <c r="F8" s="1">
        <v>27747</v>
      </c>
      <c r="G8" s="1">
        <v>10495</v>
      </c>
      <c r="H8" s="2">
        <v>956</v>
      </c>
      <c r="I8" s="1">
        <v>170607</v>
      </c>
      <c r="J8" s="1">
        <v>47852</v>
      </c>
      <c r="K8" s="43"/>
      <c r="L8" s="51">
        <f>IFERROR(B8/I8,0)</f>
        <v>0.21932863247111783</v>
      </c>
      <c r="M8" s="52">
        <f>IFERROR(H8/G8,0)</f>
        <v>9.1090995712243925E-2</v>
      </c>
      <c r="N8" s="50">
        <f>D8*250</f>
        <v>852000</v>
      </c>
      <c r="O8" s="53">
        <f t="shared" si="0"/>
        <v>21.769181431892889</v>
      </c>
    </row>
    <row r="9" spans="1:15" ht="15" thickBot="1" x14ac:dyDescent="0.35">
      <c r="A9" s="3" t="s">
        <v>43</v>
      </c>
      <c r="B9" s="1">
        <v>7670</v>
      </c>
      <c r="C9" s="2"/>
      <c r="D9" s="2">
        <v>290</v>
      </c>
      <c r="E9" s="2"/>
      <c r="F9" s="1">
        <v>3902</v>
      </c>
      <c r="G9" s="1">
        <v>7877</v>
      </c>
      <c r="H9" s="2">
        <v>298</v>
      </c>
      <c r="I9" s="1">
        <v>40865</v>
      </c>
      <c r="J9" s="1">
        <v>41966</v>
      </c>
      <c r="K9" s="43"/>
      <c r="L9" s="51">
        <f>IFERROR(B9/I9,0)</f>
        <v>0.18769117826991313</v>
      </c>
      <c r="M9" s="52">
        <f>IFERROR(H9/G9,0)</f>
        <v>3.7831661800177732E-2</v>
      </c>
      <c r="N9" s="50">
        <f>D9*250</f>
        <v>72500</v>
      </c>
      <c r="O9" s="53">
        <f t="shared" si="0"/>
        <v>8.4524119947848764</v>
      </c>
    </row>
    <row r="10" spans="1:15" ht="15" thickBot="1" x14ac:dyDescent="0.35">
      <c r="A10" s="3" t="s">
        <v>63</v>
      </c>
      <c r="B10" s="1">
        <v>7123</v>
      </c>
      <c r="C10" s="2"/>
      <c r="D10" s="2">
        <v>383</v>
      </c>
      <c r="E10" s="2"/>
      <c r="F10" s="1">
        <v>5717</v>
      </c>
      <c r="G10" s="1">
        <v>10093</v>
      </c>
      <c r="H10" s="2">
        <v>543</v>
      </c>
      <c r="I10" s="1">
        <v>36526</v>
      </c>
      <c r="J10" s="1">
        <v>51755</v>
      </c>
      <c r="K10" s="43"/>
      <c r="L10" s="51">
        <f>IFERROR(B10/I10,0)</f>
        <v>0.19501177243607293</v>
      </c>
      <c r="M10" s="52">
        <f>IFERROR(H10/G10,0)</f>
        <v>5.3799663132864363E-2</v>
      </c>
      <c r="N10" s="50">
        <f>D10*250</f>
        <v>95750</v>
      </c>
      <c r="O10" s="53">
        <f t="shared" si="0"/>
        <v>12.442369788010669</v>
      </c>
    </row>
    <row r="11" spans="1:15" ht="15" thickBot="1" x14ac:dyDescent="0.35">
      <c r="A11" s="46" t="s">
        <v>13</v>
      </c>
      <c r="B11" s="1">
        <v>45588</v>
      </c>
      <c r="C11" s="2"/>
      <c r="D11" s="1">
        <v>1973</v>
      </c>
      <c r="E11" s="2"/>
      <c r="F11" s="1">
        <v>35977</v>
      </c>
      <c r="G11" s="1">
        <v>2123</v>
      </c>
      <c r="H11" s="2">
        <v>92</v>
      </c>
      <c r="I11" s="1">
        <v>653081</v>
      </c>
      <c r="J11" s="1">
        <v>30407</v>
      </c>
      <c r="K11" s="44"/>
      <c r="L11" s="51">
        <f>IFERROR(B11/I11,0)</f>
        <v>6.9804511232144248E-2</v>
      </c>
      <c r="M11" s="52">
        <f>IFERROR(H11/G11,0)</f>
        <v>4.333490343853038E-2</v>
      </c>
      <c r="N11" s="50">
        <f>D11*250</f>
        <v>493250</v>
      </c>
      <c r="O11" s="53">
        <f t="shared" si="0"/>
        <v>9.8197332631394225</v>
      </c>
    </row>
    <row r="12" spans="1:15" ht="14.5" thickBot="1" x14ac:dyDescent="0.35">
      <c r="A12" s="3" t="s">
        <v>16</v>
      </c>
      <c r="B12" s="1">
        <v>37701</v>
      </c>
      <c r="C12" s="2"/>
      <c r="D12" s="1">
        <v>1609</v>
      </c>
      <c r="E12" s="2"/>
      <c r="F12" s="1">
        <v>35752</v>
      </c>
      <c r="G12" s="1">
        <v>3551</v>
      </c>
      <c r="H12" s="2">
        <v>152</v>
      </c>
      <c r="I12" s="1">
        <v>351175</v>
      </c>
      <c r="J12" s="1">
        <v>33075</v>
      </c>
      <c r="K12" s="44"/>
      <c r="L12" s="51">
        <f>IFERROR(B12/I12,0)</f>
        <v>0.10735673097458533</v>
      </c>
      <c r="M12" s="52">
        <f>IFERROR(H12/G12,0)</f>
        <v>4.2804843705998311E-2</v>
      </c>
      <c r="N12" s="50">
        <f>D12*250</f>
        <v>402250</v>
      </c>
      <c r="O12" s="53">
        <f t="shared" si="0"/>
        <v>9.6694782631760425</v>
      </c>
    </row>
    <row r="13" spans="1:15" ht="15" thickBot="1" x14ac:dyDescent="0.35">
      <c r="A13" s="3" t="s">
        <v>64</v>
      </c>
      <c r="B13" s="2">
        <v>154</v>
      </c>
      <c r="C13" s="2"/>
      <c r="D13" s="2">
        <v>5</v>
      </c>
      <c r="E13" s="2"/>
      <c r="F13" s="2">
        <v>18</v>
      </c>
      <c r="G13" s="2"/>
      <c r="H13" s="2"/>
      <c r="I13" s="2">
        <v>605</v>
      </c>
      <c r="J13" s="2"/>
      <c r="K13" s="43"/>
      <c r="L13" s="51">
        <f>IFERROR(B13/I13,0)</f>
        <v>0.25454545454545452</v>
      </c>
      <c r="M13" s="52">
        <f>IFERROR(H13/G13,0)</f>
        <v>0</v>
      </c>
      <c r="N13" s="50">
        <f>D13*250</f>
        <v>1250</v>
      </c>
      <c r="O13" s="53">
        <f t="shared" si="0"/>
        <v>7.116883116883117</v>
      </c>
    </row>
    <row r="14" spans="1:15" ht="15" thickBot="1" x14ac:dyDescent="0.35">
      <c r="A14" s="3" t="s">
        <v>47</v>
      </c>
      <c r="B14" s="2">
        <v>640</v>
      </c>
      <c r="C14" s="2"/>
      <c r="D14" s="2">
        <v>17</v>
      </c>
      <c r="E14" s="2"/>
      <c r="F14" s="2">
        <v>50</v>
      </c>
      <c r="G14" s="2">
        <v>452</v>
      </c>
      <c r="H14" s="2">
        <v>12</v>
      </c>
      <c r="I14" s="1">
        <v>41788</v>
      </c>
      <c r="J14" s="1">
        <v>29514</v>
      </c>
      <c r="K14" s="8"/>
      <c r="L14" s="51">
        <f>IFERROR(B14/I14,0)</f>
        <v>1.5315401550684407E-2</v>
      </c>
      <c r="M14" s="52">
        <f>IFERROR(H14/G14,0)</f>
        <v>2.6548672566371681E-2</v>
      </c>
      <c r="N14" s="50">
        <f>D14*250</f>
        <v>4250</v>
      </c>
      <c r="O14" s="53">
        <f t="shared" si="0"/>
        <v>5.640625</v>
      </c>
    </row>
    <row r="15" spans="1:15" ht="14.5" thickBot="1" x14ac:dyDescent="0.35">
      <c r="A15" s="3" t="s">
        <v>49</v>
      </c>
      <c r="B15" s="1">
        <v>2419</v>
      </c>
      <c r="C15" s="2"/>
      <c r="D15" s="2">
        <v>73</v>
      </c>
      <c r="E15" s="2"/>
      <c r="F15" s="2">
        <v>967</v>
      </c>
      <c r="G15" s="1">
        <v>1354</v>
      </c>
      <c r="H15" s="2">
        <v>41</v>
      </c>
      <c r="I15" s="1">
        <v>36672</v>
      </c>
      <c r="J15" s="1">
        <v>20521</v>
      </c>
      <c r="K15" s="44"/>
      <c r="L15" s="51">
        <f>IFERROR(B15/I15,0)</f>
        <v>6.5963132635253052E-2</v>
      </c>
      <c r="M15" s="52">
        <f>IFERROR(H15/G15,0)</f>
        <v>3.0280649926144758E-2</v>
      </c>
      <c r="N15" s="50">
        <f>D15*250</f>
        <v>18250</v>
      </c>
      <c r="O15" s="53">
        <f t="shared" si="0"/>
        <v>6.544439851178173</v>
      </c>
    </row>
    <row r="16" spans="1:15" ht="14.5" thickBot="1" x14ac:dyDescent="0.35">
      <c r="A16" s="3" t="s">
        <v>12</v>
      </c>
      <c r="B16" s="1">
        <v>94191</v>
      </c>
      <c r="C16" s="2"/>
      <c r="D16" s="1">
        <v>4177</v>
      </c>
      <c r="E16" s="2"/>
      <c r="F16" s="1">
        <v>87846</v>
      </c>
      <c r="G16" s="1">
        <v>7433</v>
      </c>
      <c r="H16" s="2">
        <v>330</v>
      </c>
      <c r="I16" s="1">
        <v>581944</v>
      </c>
      <c r="J16" s="1">
        <v>45924</v>
      </c>
      <c r="K16" s="44"/>
      <c r="L16" s="51">
        <f>IFERROR(B16/I16,0)</f>
        <v>0.16185577993758848</v>
      </c>
      <c r="M16" s="52">
        <f>IFERROR(H16/G16,0)</f>
        <v>4.4396609713440068E-2</v>
      </c>
      <c r="N16" s="50">
        <f>D16*250</f>
        <v>1044250</v>
      </c>
      <c r="O16" s="53">
        <f t="shared" si="0"/>
        <v>10.086515696828783</v>
      </c>
    </row>
    <row r="17" spans="1:15" ht="14.5" thickBot="1" x14ac:dyDescent="0.35">
      <c r="A17" s="3" t="s">
        <v>27</v>
      </c>
      <c r="B17" s="1">
        <v>27778</v>
      </c>
      <c r="C17" s="2"/>
      <c r="D17" s="1">
        <v>1751</v>
      </c>
      <c r="E17" s="2"/>
      <c r="F17" s="1">
        <v>24158</v>
      </c>
      <c r="G17" s="1">
        <v>4126</v>
      </c>
      <c r="H17" s="2">
        <v>260</v>
      </c>
      <c r="I17" s="1">
        <v>177243</v>
      </c>
      <c r="J17" s="1">
        <v>26328</v>
      </c>
      <c r="K17" s="44"/>
      <c r="L17" s="51">
        <f>IFERROR(B17/I17,0)</f>
        <v>0.15672269144620662</v>
      </c>
      <c r="M17" s="52">
        <f>IFERROR(H17/G17,0)</f>
        <v>6.3015026660203588E-2</v>
      </c>
      <c r="N17" s="50">
        <f>D17*250</f>
        <v>437750</v>
      </c>
      <c r="O17" s="53">
        <f t="shared" si="0"/>
        <v>14.758873929008567</v>
      </c>
    </row>
    <row r="18" spans="1:15" ht="15" thickBot="1" x14ac:dyDescent="0.35">
      <c r="A18" s="3" t="s">
        <v>41</v>
      </c>
      <c r="B18" s="1">
        <v>14651</v>
      </c>
      <c r="C18" s="2"/>
      <c r="D18" s="2">
        <v>351</v>
      </c>
      <c r="E18" s="2"/>
      <c r="F18" s="1">
        <v>7146</v>
      </c>
      <c r="G18" s="1">
        <v>4644</v>
      </c>
      <c r="H18" s="2">
        <v>111</v>
      </c>
      <c r="I18" s="1">
        <v>100241</v>
      </c>
      <c r="J18" s="1">
        <v>31771</v>
      </c>
      <c r="K18" s="43"/>
      <c r="L18" s="51">
        <f>IFERROR(B18/I18,0)</f>
        <v>0.14615775979888468</v>
      </c>
      <c r="M18" s="52">
        <f>IFERROR(H18/G18,0)</f>
        <v>2.3901808785529714E-2</v>
      </c>
      <c r="N18" s="50">
        <f>D18*250</f>
        <v>87750</v>
      </c>
      <c r="O18" s="53">
        <f t="shared" si="0"/>
        <v>4.9893522626441884</v>
      </c>
    </row>
    <row r="19" spans="1:15" ht="15" thickBot="1" x14ac:dyDescent="0.35">
      <c r="A19" s="3" t="s">
        <v>45</v>
      </c>
      <c r="B19" s="1">
        <v>7953</v>
      </c>
      <c r="C19" s="63">
        <v>2</v>
      </c>
      <c r="D19" s="2">
        <v>195</v>
      </c>
      <c r="E19" s="2"/>
      <c r="F19" s="1">
        <v>5281</v>
      </c>
      <c r="G19" s="1">
        <v>2730</v>
      </c>
      <c r="H19" s="2">
        <v>67</v>
      </c>
      <c r="I19" s="1">
        <v>61592</v>
      </c>
      <c r="J19" s="1">
        <v>21142</v>
      </c>
      <c r="K19" s="43"/>
      <c r="L19" s="51">
        <f>IFERROR(B19/I19,0)</f>
        <v>0.12912391219638913</v>
      </c>
      <c r="M19" s="52">
        <f>IFERROR(H19/G19,0)</f>
        <v>2.4542124542124542E-2</v>
      </c>
      <c r="N19" s="50">
        <f>D19*250</f>
        <v>48750</v>
      </c>
      <c r="O19" s="53">
        <f t="shared" si="0"/>
        <v>5.1297623538287436</v>
      </c>
    </row>
    <row r="20" spans="1:15" ht="15" thickBot="1" x14ac:dyDescent="0.35">
      <c r="A20" s="3" t="s">
        <v>38</v>
      </c>
      <c r="B20" s="1">
        <v>7688</v>
      </c>
      <c r="C20" s="2"/>
      <c r="D20" s="2">
        <v>334</v>
      </c>
      <c r="E20" s="2"/>
      <c r="F20" s="1">
        <v>4586</v>
      </c>
      <c r="G20" s="1">
        <v>1721</v>
      </c>
      <c r="H20" s="2">
        <v>75</v>
      </c>
      <c r="I20" s="1">
        <v>129685</v>
      </c>
      <c r="J20" s="1">
        <v>29027</v>
      </c>
      <c r="K20" s="43"/>
      <c r="L20" s="51">
        <f>IFERROR(B20/I20,0)</f>
        <v>5.9282106643019625E-2</v>
      </c>
      <c r="M20" s="52">
        <f>IFERROR(H20/G20,0)</f>
        <v>4.3579314352120861E-2</v>
      </c>
      <c r="N20" s="50">
        <f>D20*250</f>
        <v>83500</v>
      </c>
      <c r="O20" s="53">
        <f t="shared" si="0"/>
        <v>9.8610822060353804</v>
      </c>
    </row>
    <row r="21" spans="1:15" ht="15" thickBot="1" x14ac:dyDescent="0.35">
      <c r="A21" s="46" t="s">
        <v>14</v>
      </c>
      <c r="B21" s="1">
        <v>34432</v>
      </c>
      <c r="C21" s="2"/>
      <c r="D21" s="1">
        <v>2491</v>
      </c>
      <c r="E21" s="2"/>
      <c r="F21" s="1">
        <v>9333</v>
      </c>
      <c r="G21" s="1">
        <v>7407</v>
      </c>
      <c r="H21" s="2">
        <v>536</v>
      </c>
      <c r="I21" s="1">
        <v>265170</v>
      </c>
      <c r="J21" s="1">
        <v>57041</v>
      </c>
      <c r="K21" s="44"/>
      <c r="L21" s="51">
        <f>IFERROR(B21/I21,0)</f>
        <v>0.12984877625674096</v>
      </c>
      <c r="M21" s="52">
        <f>IFERROR(H21/G21,0)</f>
        <v>7.2363980018901042E-2</v>
      </c>
      <c r="N21" s="50">
        <f>D21*250</f>
        <v>622750</v>
      </c>
      <c r="O21" s="53">
        <f t="shared" si="0"/>
        <v>17.086373141263941</v>
      </c>
    </row>
    <row r="22" spans="1:15" ht="14.5" thickBot="1" x14ac:dyDescent="0.35">
      <c r="A22" s="3" t="s">
        <v>39</v>
      </c>
      <c r="B22" s="1">
        <v>1687</v>
      </c>
      <c r="C22" s="2"/>
      <c r="D22" s="2">
        <v>70</v>
      </c>
      <c r="E22" s="2"/>
      <c r="F22" s="2">
        <v>589</v>
      </c>
      <c r="G22" s="1">
        <v>1255</v>
      </c>
      <c r="H22" s="2">
        <v>52</v>
      </c>
      <c r="I22" s="1">
        <v>33035</v>
      </c>
      <c r="J22" s="1">
        <v>24576</v>
      </c>
      <c r="K22" s="44"/>
      <c r="L22" s="51">
        <f>IFERROR(B22/I22,0)</f>
        <v>5.1067050098380508E-2</v>
      </c>
      <c r="M22" s="52">
        <f>IFERROR(H22/G22,0)</f>
        <v>4.1434262948207172E-2</v>
      </c>
      <c r="N22" s="50">
        <f>D22*250</f>
        <v>17500</v>
      </c>
      <c r="O22" s="53">
        <f t="shared" si="0"/>
        <v>9.3734439834024901</v>
      </c>
    </row>
    <row r="23" spans="1:15" ht="14.5" thickBot="1" x14ac:dyDescent="0.35">
      <c r="A23" s="3" t="s">
        <v>26</v>
      </c>
      <c r="B23" s="1">
        <v>38804</v>
      </c>
      <c r="C23" s="2"/>
      <c r="D23" s="1">
        <v>1992</v>
      </c>
      <c r="E23" s="2"/>
      <c r="F23" s="1">
        <v>34006</v>
      </c>
      <c r="G23" s="1">
        <v>6418</v>
      </c>
      <c r="H23" s="2">
        <v>329</v>
      </c>
      <c r="I23" s="1">
        <v>194926</v>
      </c>
      <c r="J23" s="1">
        <v>32242</v>
      </c>
      <c r="K23" s="44"/>
      <c r="L23" s="51">
        <f>IFERROR(B23/I23,0)</f>
        <v>0.19907041646573573</v>
      </c>
      <c r="M23" s="52">
        <f>IFERROR(H23/G23,0)</f>
        <v>5.1262075412901217E-2</v>
      </c>
      <c r="N23" s="50">
        <f>D23*250</f>
        <v>498000</v>
      </c>
      <c r="O23" s="53">
        <f t="shared" si="0"/>
        <v>11.833728481599834</v>
      </c>
    </row>
    <row r="24" spans="1:15" ht="15" thickBot="1" x14ac:dyDescent="0.35">
      <c r="A24" s="46" t="s">
        <v>17</v>
      </c>
      <c r="B24" s="1">
        <v>86010</v>
      </c>
      <c r="C24" s="2"/>
      <c r="D24" s="1">
        <v>5797</v>
      </c>
      <c r="E24" s="2"/>
      <c r="F24" s="1">
        <v>52401</v>
      </c>
      <c r="G24" s="1">
        <v>12479</v>
      </c>
      <c r="H24" s="2">
        <v>841</v>
      </c>
      <c r="I24" s="1">
        <v>460826</v>
      </c>
      <c r="J24" s="1">
        <v>66859</v>
      </c>
      <c r="K24" s="44"/>
      <c r="L24" s="51">
        <f>IFERROR(B24/I24,0)</f>
        <v>0.18664311475480985</v>
      </c>
      <c r="M24" s="52">
        <f>IFERROR(H24/G24,0)</f>
        <v>6.7393220610625845E-2</v>
      </c>
      <c r="N24" s="50">
        <f>D24*250</f>
        <v>1449250</v>
      </c>
      <c r="O24" s="53">
        <f t="shared" si="0"/>
        <v>15.849784908731543</v>
      </c>
    </row>
    <row r="25" spans="1:15" ht="14.5" thickBot="1" x14ac:dyDescent="0.35">
      <c r="A25" s="3" t="s">
        <v>11</v>
      </c>
      <c r="B25" s="1">
        <v>51142</v>
      </c>
      <c r="C25" s="2"/>
      <c r="D25" s="1">
        <v>4891</v>
      </c>
      <c r="E25" s="2"/>
      <c r="F25" s="1">
        <v>18017</v>
      </c>
      <c r="G25" s="1">
        <v>5121</v>
      </c>
      <c r="H25" s="2">
        <v>490</v>
      </c>
      <c r="I25" s="1">
        <v>411506</v>
      </c>
      <c r="J25" s="1">
        <v>41205</v>
      </c>
      <c r="K25" s="44"/>
      <c r="L25" s="51">
        <f>IFERROR(B25/I25,0)</f>
        <v>0.12428008340097106</v>
      </c>
      <c r="M25" s="52">
        <f>IFERROR(H25/G25,0)</f>
        <v>9.5684436633470024E-2</v>
      </c>
      <c r="N25" s="50">
        <f>D25*250</f>
        <v>1222750</v>
      </c>
      <c r="O25" s="53">
        <f t="shared" si="0"/>
        <v>22.90892026123343</v>
      </c>
    </row>
    <row r="26" spans="1:15" ht="14.5" thickBot="1" x14ac:dyDescent="0.35">
      <c r="A26" s="3" t="s">
        <v>32</v>
      </c>
      <c r="B26" s="1">
        <v>15668</v>
      </c>
      <c r="C26" s="2"/>
      <c r="D26" s="2">
        <v>731</v>
      </c>
      <c r="E26" s="2"/>
      <c r="F26" s="1">
        <v>4040</v>
      </c>
      <c r="G26" s="1">
        <v>2778</v>
      </c>
      <c r="H26" s="2">
        <v>130</v>
      </c>
      <c r="I26" s="1">
        <v>150605</v>
      </c>
      <c r="J26" s="1">
        <v>26705</v>
      </c>
      <c r="K26" s="44"/>
      <c r="L26" s="51">
        <f>IFERROR(B26/I26,0)</f>
        <v>0.10403373061983334</v>
      </c>
      <c r="M26" s="52">
        <f>IFERROR(H26/G26,0)</f>
        <v>4.679625629949604E-2</v>
      </c>
      <c r="N26" s="50">
        <f>D26*250</f>
        <v>182750</v>
      </c>
      <c r="O26" s="53">
        <f t="shared" si="0"/>
        <v>10.66390094460046</v>
      </c>
    </row>
    <row r="27" spans="1:15" ht="15" thickBot="1" x14ac:dyDescent="0.35">
      <c r="A27" s="3" t="s">
        <v>30</v>
      </c>
      <c r="B27" s="1">
        <v>11296</v>
      </c>
      <c r="C27" s="2"/>
      <c r="D27" s="2">
        <v>521</v>
      </c>
      <c r="E27" s="2"/>
      <c r="F27" s="1">
        <v>4507</v>
      </c>
      <c r="G27" s="1">
        <v>3796</v>
      </c>
      <c r="H27" s="2">
        <v>175</v>
      </c>
      <c r="I27" s="1">
        <v>113126</v>
      </c>
      <c r="J27" s="1">
        <v>38011</v>
      </c>
      <c r="K27" s="43"/>
      <c r="L27" s="51">
        <f>IFERROR(B27/I27,0)</f>
        <v>9.9853260965648921E-2</v>
      </c>
      <c r="M27" s="52">
        <f>IFERROR(H27/G27,0)</f>
        <v>4.6101159114857744E-2</v>
      </c>
      <c r="N27" s="50">
        <f>D27*250</f>
        <v>130250</v>
      </c>
      <c r="O27" s="53">
        <f t="shared" si="0"/>
        <v>10.530630311614731</v>
      </c>
    </row>
    <row r="28" spans="1:15" ht="14.5" thickBot="1" x14ac:dyDescent="0.35">
      <c r="A28" s="3" t="s">
        <v>35</v>
      </c>
      <c r="B28" s="1">
        <v>11057</v>
      </c>
      <c r="C28" s="2"/>
      <c r="D28" s="2">
        <v>604</v>
      </c>
      <c r="E28" s="2"/>
      <c r="F28" s="1">
        <v>7646</v>
      </c>
      <c r="G28" s="1">
        <v>1802</v>
      </c>
      <c r="H28" s="2">
        <v>98</v>
      </c>
      <c r="I28" s="1">
        <v>157044</v>
      </c>
      <c r="J28" s="1">
        <v>25588</v>
      </c>
      <c r="K28" s="44"/>
      <c r="L28" s="51">
        <f>IFERROR(B28/I28,0)</f>
        <v>7.0407019688749656E-2</v>
      </c>
      <c r="M28" s="52">
        <f>IFERROR(H28/G28,0)</f>
        <v>5.4384017758046618E-2</v>
      </c>
      <c r="N28" s="50">
        <f>D28*250</f>
        <v>151000</v>
      </c>
      <c r="O28" s="53">
        <f t="shared" si="0"/>
        <v>12.656507190015375</v>
      </c>
    </row>
    <row r="29" spans="1:15" ht="14.5" thickBot="1" x14ac:dyDescent="0.35">
      <c r="A29" s="3" t="s">
        <v>51</v>
      </c>
      <c r="B29" s="2">
        <v>468</v>
      </c>
      <c r="C29" s="2"/>
      <c r="D29" s="2">
        <v>16</v>
      </c>
      <c r="E29" s="2"/>
      <c r="F29" s="2">
        <v>21</v>
      </c>
      <c r="G29" s="2">
        <v>438</v>
      </c>
      <c r="H29" s="2">
        <v>15</v>
      </c>
      <c r="I29" s="1">
        <v>26885</v>
      </c>
      <c r="J29" s="1">
        <v>25155</v>
      </c>
      <c r="K29" s="44"/>
      <c r="L29" s="51">
        <f>IFERROR(B29/I29,0)</f>
        <v>1.7407476287892878E-2</v>
      </c>
      <c r="M29" s="52">
        <f>IFERROR(H29/G29,0)</f>
        <v>3.4246575342465752E-2</v>
      </c>
      <c r="N29" s="50">
        <f>D29*250</f>
        <v>4000</v>
      </c>
      <c r="O29" s="53">
        <f t="shared" si="0"/>
        <v>7.5470085470085468</v>
      </c>
    </row>
    <row r="30" spans="1:15" ht="14.5" thickBot="1" x14ac:dyDescent="0.35">
      <c r="A30" s="3" t="s">
        <v>50</v>
      </c>
      <c r="B30" s="1">
        <v>10348</v>
      </c>
      <c r="C30" s="2"/>
      <c r="D30" s="2">
        <v>123</v>
      </c>
      <c r="E30" s="2"/>
      <c r="F30" s="1">
        <v>9876</v>
      </c>
      <c r="G30" s="1">
        <v>5349</v>
      </c>
      <c r="H30" s="2">
        <v>64</v>
      </c>
      <c r="I30" s="1">
        <v>67649</v>
      </c>
      <c r="J30" s="1">
        <v>34971</v>
      </c>
      <c r="K30" s="44"/>
      <c r="L30" s="51">
        <f>IFERROR(B30/I30,0)</f>
        <v>0.15296604532217772</v>
      </c>
      <c r="M30" s="52">
        <f>IFERROR(H30/G30,0)</f>
        <v>1.1964853243596934E-2</v>
      </c>
      <c r="N30" s="50">
        <f>D30*250</f>
        <v>30750</v>
      </c>
      <c r="O30" s="53">
        <f t="shared" si="0"/>
        <v>1.9715887127947429</v>
      </c>
    </row>
    <row r="31" spans="1:15" ht="15" thickBot="1" x14ac:dyDescent="0.35">
      <c r="A31" s="3" t="s">
        <v>31</v>
      </c>
      <c r="B31" s="1">
        <v>6857</v>
      </c>
      <c r="C31" s="2"/>
      <c r="D31" s="2">
        <v>350</v>
      </c>
      <c r="E31" s="2"/>
      <c r="F31" s="1">
        <v>1468</v>
      </c>
      <c r="G31" s="1">
        <v>2226</v>
      </c>
      <c r="H31" s="2">
        <v>114</v>
      </c>
      <c r="I31" s="1">
        <v>95954</v>
      </c>
      <c r="J31" s="1">
        <v>31152</v>
      </c>
      <c r="K31" s="43"/>
      <c r="L31" s="51">
        <f>IFERROR(B31/I31,0)</f>
        <v>7.1461325218333788E-2</v>
      </c>
      <c r="M31" s="52">
        <f>IFERROR(H31/G31,0)</f>
        <v>5.1212938005390833E-2</v>
      </c>
      <c r="N31" s="50">
        <f>D31*250</f>
        <v>87500</v>
      </c>
      <c r="O31" s="53">
        <f t="shared" si="0"/>
        <v>11.760682514219047</v>
      </c>
    </row>
    <row r="32" spans="1:15" ht="14.5" thickBot="1" x14ac:dyDescent="0.35">
      <c r="A32" s="3" t="s">
        <v>42</v>
      </c>
      <c r="B32" s="1">
        <v>3596</v>
      </c>
      <c r="C32" s="2"/>
      <c r="D32" s="2">
        <v>172</v>
      </c>
      <c r="E32" s="2"/>
      <c r="F32" s="1">
        <v>2156</v>
      </c>
      <c r="G32" s="1">
        <v>2645</v>
      </c>
      <c r="H32" s="2">
        <v>126</v>
      </c>
      <c r="I32" s="1">
        <v>53405</v>
      </c>
      <c r="J32" s="1">
        <v>39277</v>
      </c>
      <c r="K32" s="44"/>
      <c r="L32" s="51">
        <f>IFERROR(B32/I32,0)</f>
        <v>6.7334519239771559E-2</v>
      </c>
      <c r="M32" s="52">
        <f>IFERROR(H32/G32,0)</f>
        <v>4.7637051039697544E-2</v>
      </c>
      <c r="N32" s="50">
        <f>D32*250</f>
        <v>43000</v>
      </c>
      <c r="O32" s="53">
        <f t="shared" si="0"/>
        <v>10.957730812013349</v>
      </c>
    </row>
    <row r="33" spans="1:15" ht="15" thickBot="1" x14ac:dyDescent="0.35">
      <c r="A33" s="46" t="s">
        <v>8</v>
      </c>
      <c r="B33" s="1">
        <v>148197</v>
      </c>
      <c r="C33" s="2"/>
      <c r="D33" s="1">
        <v>10366</v>
      </c>
      <c r="E33" s="2"/>
      <c r="F33" s="1">
        <v>131076</v>
      </c>
      <c r="G33" s="1">
        <v>16685</v>
      </c>
      <c r="H33" s="1">
        <v>1167</v>
      </c>
      <c r="I33" s="1">
        <v>524516</v>
      </c>
      <c r="J33" s="1">
        <v>59053</v>
      </c>
      <c r="K33" s="44"/>
      <c r="L33" s="51">
        <f>IFERROR(B33/I33,0)</f>
        <v>0.28254047540971106</v>
      </c>
      <c r="M33" s="52">
        <f>IFERROR(H33/G33,0)</f>
        <v>6.9943062631105779E-2</v>
      </c>
      <c r="N33" s="50">
        <f>D33*250</f>
        <v>2591500</v>
      </c>
      <c r="O33" s="53">
        <f t="shared" si="0"/>
        <v>16.486858708340925</v>
      </c>
    </row>
    <row r="34" spans="1:15" ht="14.5" thickBot="1" x14ac:dyDescent="0.35">
      <c r="A34" s="3" t="s">
        <v>44</v>
      </c>
      <c r="B34" s="1">
        <v>5938</v>
      </c>
      <c r="C34" s="2"/>
      <c r="D34" s="2">
        <v>265</v>
      </c>
      <c r="E34" s="2"/>
      <c r="F34" s="1">
        <v>3934</v>
      </c>
      <c r="G34" s="1">
        <v>2832</v>
      </c>
      <c r="H34" s="2">
        <v>126</v>
      </c>
      <c r="I34" s="1">
        <v>133253</v>
      </c>
      <c r="J34" s="1">
        <v>63550</v>
      </c>
      <c r="K34" s="44"/>
      <c r="L34" s="51">
        <f>IFERROR(B34/I34,0)</f>
        <v>4.4561848513729525E-2</v>
      </c>
      <c r="M34" s="52">
        <f>IFERROR(H34/G34,0)</f>
        <v>4.4491525423728813E-2</v>
      </c>
      <c r="N34" s="50">
        <f>D34*250</f>
        <v>66250</v>
      </c>
      <c r="O34" s="53">
        <f t="shared" si="0"/>
        <v>10.156955203772315</v>
      </c>
    </row>
    <row r="35" spans="1:15" ht="15" thickBot="1" x14ac:dyDescent="0.35">
      <c r="A35" s="46" t="s">
        <v>7</v>
      </c>
      <c r="B35" s="1">
        <v>359847</v>
      </c>
      <c r="C35" s="2"/>
      <c r="D35" s="1">
        <v>28325</v>
      </c>
      <c r="E35" s="2"/>
      <c r="F35" s="1">
        <v>270099</v>
      </c>
      <c r="G35" s="1">
        <v>18498</v>
      </c>
      <c r="H35" s="1">
        <v>1456</v>
      </c>
      <c r="I35" s="1">
        <v>1420465</v>
      </c>
      <c r="J35" s="1">
        <v>73018</v>
      </c>
      <c r="K35" s="44"/>
      <c r="L35" s="51">
        <f>IFERROR(B35/I35,0)</f>
        <v>0.2533304234880831</v>
      </c>
      <c r="M35" s="52">
        <f>IFERROR(H35/G35,0)</f>
        <v>7.8711212022921404E-2</v>
      </c>
      <c r="N35" s="50">
        <f>D35*250</f>
        <v>7081250</v>
      </c>
      <c r="O35" s="53">
        <f t="shared" si="0"/>
        <v>18.678502252346135</v>
      </c>
    </row>
    <row r="36" spans="1:15" ht="15" thickBot="1" x14ac:dyDescent="0.35">
      <c r="A36" s="3" t="s">
        <v>24</v>
      </c>
      <c r="B36" s="1">
        <v>18673</v>
      </c>
      <c r="C36" s="63">
        <v>14</v>
      </c>
      <c r="D36" s="2">
        <v>686</v>
      </c>
      <c r="E36" s="66">
        <v>2</v>
      </c>
      <c r="F36" s="1">
        <v>8872</v>
      </c>
      <c r="G36" s="1">
        <v>1780</v>
      </c>
      <c r="H36" s="2">
        <v>65</v>
      </c>
      <c r="I36" s="1">
        <v>248944</v>
      </c>
      <c r="J36" s="1">
        <v>23736</v>
      </c>
      <c r="K36" s="43"/>
      <c r="L36" s="51">
        <f>IFERROR(B36/I36,0)</f>
        <v>7.500883732887717E-2</v>
      </c>
      <c r="M36" s="52">
        <f>IFERROR(H36/G36,0)</f>
        <v>3.6516853932584269E-2</v>
      </c>
      <c r="N36" s="50">
        <f>D36*250</f>
        <v>171500</v>
      </c>
      <c r="O36" s="53">
        <f t="shared" si="0"/>
        <v>8.1843838697584754</v>
      </c>
    </row>
    <row r="37" spans="1:15" ht="14.5" thickBot="1" x14ac:dyDescent="0.35">
      <c r="A37" s="3" t="s">
        <v>53</v>
      </c>
      <c r="B37" s="1">
        <v>1900</v>
      </c>
      <c r="C37" s="2"/>
      <c r="D37" s="2">
        <v>43</v>
      </c>
      <c r="E37" s="2"/>
      <c r="F37" s="2">
        <v>679</v>
      </c>
      <c r="G37" s="1">
        <v>2493</v>
      </c>
      <c r="H37" s="2">
        <v>56</v>
      </c>
      <c r="I37" s="1">
        <v>55221</v>
      </c>
      <c r="J37" s="1">
        <v>72463</v>
      </c>
      <c r="K37" s="44"/>
      <c r="L37" s="51">
        <f>IFERROR(B37/I37,0)</f>
        <v>3.4407200159359663E-2</v>
      </c>
      <c r="M37" s="52">
        <f>IFERROR(H37/G37,0)</f>
        <v>2.2462896109105495E-2</v>
      </c>
      <c r="N37" s="50">
        <f>D37*250</f>
        <v>10750</v>
      </c>
      <c r="O37" s="53">
        <f t="shared" si="0"/>
        <v>4.6578947368421053</v>
      </c>
    </row>
    <row r="38" spans="1:15" ht="15" thickBot="1" x14ac:dyDescent="0.35">
      <c r="A38" s="3" t="s">
        <v>67</v>
      </c>
      <c r="B38" s="2">
        <v>21</v>
      </c>
      <c r="C38" s="2"/>
      <c r="D38" s="2">
        <v>2</v>
      </c>
      <c r="E38" s="2"/>
      <c r="F38" s="2">
        <v>7</v>
      </c>
      <c r="G38" s="2"/>
      <c r="H38" s="2"/>
      <c r="I38" s="1">
        <v>3325</v>
      </c>
      <c r="J38" s="2"/>
      <c r="K38" s="43"/>
      <c r="L38" s="51">
        <f>IFERROR(B38/I38,0)</f>
        <v>6.3157894736842104E-3</v>
      </c>
      <c r="M38" s="52">
        <f>IFERROR(H38/G38,0)</f>
        <v>0</v>
      </c>
      <c r="N38" s="50">
        <f>D38*250</f>
        <v>500</v>
      </c>
      <c r="O38" s="53">
        <f t="shared" si="0"/>
        <v>22.80952380952381</v>
      </c>
    </row>
    <row r="39" spans="1:15" ht="15" thickBot="1" x14ac:dyDescent="0.35">
      <c r="A39" s="46" t="s">
        <v>21</v>
      </c>
      <c r="B39" s="1">
        <v>27929</v>
      </c>
      <c r="C39" s="2"/>
      <c r="D39" s="1">
        <v>1628</v>
      </c>
      <c r="E39" s="2"/>
      <c r="F39" s="1">
        <v>22133</v>
      </c>
      <c r="G39" s="1">
        <v>2389</v>
      </c>
      <c r="H39" s="2">
        <v>139</v>
      </c>
      <c r="I39" s="1">
        <v>264462</v>
      </c>
      <c r="J39" s="1">
        <v>22625</v>
      </c>
      <c r="K39" s="44"/>
      <c r="L39" s="51">
        <f>IFERROR(B39/I39,0)</f>
        <v>0.10560685467099243</v>
      </c>
      <c r="M39" s="52">
        <f>IFERROR(H39/G39,0)</f>
        <v>5.8183340309753036E-2</v>
      </c>
      <c r="N39" s="50">
        <f>D39*250</f>
        <v>407000</v>
      </c>
      <c r="O39" s="53">
        <f t="shared" si="0"/>
        <v>13.5726664040961</v>
      </c>
    </row>
    <row r="40" spans="1:15" ht="14.5" thickBot="1" x14ac:dyDescent="0.35">
      <c r="A40" s="3" t="s">
        <v>46</v>
      </c>
      <c r="B40" s="1">
        <v>5310</v>
      </c>
      <c r="C40" s="2"/>
      <c r="D40" s="2">
        <v>288</v>
      </c>
      <c r="E40" s="2"/>
      <c r="F40" s="1">
        <v>1077</v>
      </c>
      <c r="G40" s="1">
        <v>1342</v>
      </c>
      <c r="H40" s="2">
        <v>73</v>
      </c>
      <c r="I40" s="1">
        <v>123472</v>
      </c>
      <c r="J40" s="1">
        <v>31204</v>
      </c>
      <c r="K40" s="44"/>
      <c r="L40" s="51">
        <f>IFERROR(B40/I40,0)</f>
        <v>4.3005701697550865E-2</v>
      </c>
      <c r="M40" s="52">
        <f>IFERROR(H40/G40,0)</f>
        <v>5.4396423248882268E-2</v>
      </c>
      <c r="N40" s="50">
        <f>D40*250</f>
        <v>72000</v>
      </c>
      <c r="O40" s="53">
        <f t="shared" si="0"/>
        <v>12.559322033898304</v>
      </c>
    </row>
    <row r="41" spans="1:15" ht="15" thickBot="1" x14ac:dyDescent="0.35">
      <c r="A41" s="3" t="s">
        <v>37</v>
      </c>
      <c r="B41" s="1">
        <v>3623</v>
      </c>
      <c r="C41" s="2"/>
      <c r="D41" s="2">
        <v>137</v>
      </c>
      <c r="E41" s="2"/>
      <c r="F41" s="1">
        <v>2080</v>
      </c>
      <c r="G41" s="2">
        <v>859</v>
      </c>
      <c r="H41" s="2">
        <v>32</v>
      </c>
      <c r="I41" s="1">
        <v>94356</v>
      </c>
      <c r="J41" s="1">
        <v>22371</v>
      </c>
      <c r="K41" s="43"/>
      <c r="L41" s="51">
        <f>IFERROR(B41/I41,0)</f>
        <v>3.8397134257492901E-2</v>
      </c>
      <c r="M41" s="52">
        <f>IFERROR(H41/G41,0)</f>
        <v>3.7252619324796274E-2</v>
      </c>
      <c r="N41" s="50">
        <f>D41*250</f>
        <v>34250</v>
      </c>
      <c r="O41" s="53">
        <f t="shared" si="0"/>
        <v>8.4534915815622416</v>
      </c>
    </row>
    <row r="42" spans="1:15" ht="15" thickBot="1" x14ac:dyDescent="0.35">
      <c r="A42" s="46" t="s">
        <v>19</v>
      </c>
      <c r="B42" s="1">
        <v>65816</v>
      </c>
      <c r="C42" s="2"/>
      <c r="D42" s="1">
        <v>4503</v>
      </c>
      <c r="E42" s="2"/>
      <c r="F42" s="1">
        <v>54593</v>
      </c>
      <c r="G42" s="1">
        <v>5141</v>
      </c>
      <c r="H42" s="2">
        <v>352</v>
      </c>
      <c r="I42" s="1">
        <v>344124</v>
      </c>
      <c r="J42" s="1">
        <v>26881</v>
      </c>
      <c r="K42" s="43"/>
      <c r="L42" s="51">
        <f>IFERROR(B42/I42,0)</f>
        <v>0.19125664004835466</v>
      </c>
      <c r="M42" s="52">
        <f>IFERROR(H42/G42,0)</f>
        <v>6.8469169422291379E-2</v>
      </c>
      <c r="N42" s="50">
        <f>D42*250</f>
        <v>1125750</v>
      </c>
      <c r="O42" s="53">
        <f t="shared" si="0"/>
        <v>16.104503464203233</v>
      </c>
    </row>
    <row r="43" spans="1:15" ht="14.5" thickBot="1" x14ac:dyDescent="0.35">
      <c r="A43" s="3" t="s">
        <v>65</v>
      </c>
      <c r="B43" s="1">
        <v>2646</v>
      </c>
      <c r="C43" s="2"/>
      <c r="D43" s="2">
        <v>123</v>
      </c>
      <c r="E43" s="2"/>
      <c r="F43" s="1">
        <v>1777</v>
      </c>
      <c r="G43" s="2">
        <v>781</v>
      </c>
      <c r="H43" s="2">
        <v>36</v>
      </c>
      <c r="I43" s="1">
        <v>13022</v>
      </c>
      <c r="J43" s="1">
        <v>3845</v>
      </c>
      <c r="K43" s="44"/>
      <c r="L43" s="51">
        <f>IFERROR(B43/I43,0)</f>
        <v>0.20319459376439872</v>
      </c>
      <c r="M43" s="52">
        <f>IFERROR(H43/G43,0)</f>
        <v>4.6094750320102434E-2</v>
      </c>
      <c r="N43" s="50">
        <f>D43*250</f>
        <v>30750</v>
      </c>
      <c r="O43" s="53">
        <f t="shared" si="0"/>
        <v>10.621315192743765</v>
      </c>
    </row>
    <row r="44" spans="1:15" ht="15" thickBot="1" x14ac:dyDescent="0.35">
      <c r="A44" s="3" t="s">
        <v>40</v>
      </c>
      <c r="B44" s="1">
        <v>12674</v>
      </c>
      <c r="C44" s="2"/>
      <c r="D44" s="2">
        <v>499</v>
      </c>
      <c r="E44" s="2"/>
      <c r="F44" s="1">
        <v>11289</v>
      </c>
      <c r="G44" s="1">
        <v>11964</v>
      </c>
      <c r="H44" s="2">
        <v>471</v>
      </c>
      <c r="I44" s="1">
        <v>112550</v>
      </c>
      <c r="J44" s="1">
        <v>106243</v>
      </c>
      <c r="K44" s="43"/>
      <c r="L44" s="51">
        <f>IFERROR(B44/I44,0)</f>
        <v>0.11260772989782319</v>
      </c>
      <c r="M44" s="52">
        <f>IFERROR(H44/G44,0)</f>
        <v>3.9368104312938815E-2</v>
      </c>
      <c r="N44" s="50">
        <f>D44*250</f>
        <v>124750</v>
      </c>
      <c r="O44" s="53">
        <f t="shared" si="0"/>
        <v>8.842985639892694</v>
      </c>
    </row>
    <row r="45" spans="1:15" ht="14.5" thickBot="1" x14ac:dyDescent="0.35">
      <c r="A45" s="3" t="s">
        <v>25</v>
      </c>
      <c r="B45" s="1">
        <v>8816</v>
      </c>
      <c r="C45" s="2"/>
      <c r="D45" s="2">
        <v>385</v>
      </c>
      <c r="E45" s="2"/>
      <c r="F45" s="1">
        <v>2388</v>
      </c>
      <c r="G45" s="1">
        <v>1712</v>
      </c>
      <c r="H45" s="2">
        <v>75</v>
      </c>
      <c r="I45" s="1">
        <v>127802</v>
      </c>
      <c r="J45" s="1">
        <v>24822</v>
      </c>
      <c r="K45" s="44"/>
      <c r="L45" s="51">
        <f>IFERROR(B45/I45,0)</f>
        <v>6.8981706076587226E-2</v>
      </c>
      <c r="M45" s="52">
        <f>IFERROR(H45/G45,0)</f>
        <v>4.3808411214953269E-2</v>
      </c>
      <c r="N45" s="50">
        <f>D45*250</f>
        <v>96250</v>
      </c>
      <c r="O45" s="53">
        <f t="shared" si="0"/>
        <v>9.9176497277676958</v>
      </c>
    </row>
    <row r="46" spans="1:15" ht="14.5" thickBot="1" x14ac:dyDescent="0.35">
      <c r="A46" s="3" t="s">
        <v>54</v>
      </c>
      <c r="B46" s="1">
        <v>3987</v>
      </c>
      <c r="C46" s="2"/>
      <c r="D46" s="2">
        <v>44</v>
      </c>
      <c r="E46" s="2"/>
      <c r="F46" s="1">
        <v>1270</v>
      </c>
      <c r="G46" s="1">
        <v>4507</v>
      </c>
      <c r="H46" s="2">
        <v>50</v>
      </c>
      <c r="I46" s="1">
        <v>28559</v>
      </c>
      <c r="J46" s="1">
        <v>32282</v>
      </c>
      <c r="K46" s="44"/>
      <c r="L46" s="51">
        <f>IFERROR(B46/I46,0)</f>
        <v>0.13960572849189398</v>
      </c>
      <c r="M46" s="52">
        <f>IFERROR(H46/G46,0)</f>
        <v>1.1093854004881295E-2</v>
      </c>
      <c r="N46" s="50">
        <f>D46*250</f>
        <v>11000</v>
      </c>
      <c r="O46" s="53">
        <f t="shared" si="0"/>
        <v>1.7589666415851517</v>
      </c>
    </row>
    <row r="47" spans="1:15" ht="15" thickBot="1" x14ac:dyDescent="0.35">
      <c r="A47" s="3" t="s">
        <v>20</v>
      </c>
      <c r="B47" s="1">
        <v>17388</v>
      </c>
      <c r="C47" s="2"/>
      <c r="D47" s="2">
        <v>298</v>
      </c>
      <c r="E47" s="2"/>
      <c r="F47" s="1">
        <v>7438</v>
      </c>
      <c r="G47" s="1">
        <v>2546</v>
      </c>
      <c r="H47" s="2">
        <v>44</v>
      </c>
      <c r="I47" s="1">
        <v>325280</v>
      </c>
      <c r="J47" s="1">
        <v>47631</v>
      </c>
      <c r="K47" s="43"/>
      <c r="L47" s="51">
        <f>IFERROR(B47/I47,0)</f>
        <v>5.3455484505656667E-2</v>
      </c>
      <c r="M47" s="52">
        <f>IFERROR(H47/G47,0)</f>
        <v>1.7282010997643361E-2</v>
      </c>
      <c r="N47" s="50">
        <f>D47*250</f>
        <v>74500</v>
      </c>
      <c r="O47" s="53">
        <f t="shared" si="0"/>
        <v>3.2845640671727629</v>
      </c>
    </row>
    <row r="48" spans="1:15" ht="15" thickBot="1" x14ac:dyDescent="0.35">
      <c r="A48" s="46" t="s">
        <v>15</v>
      </c>
      <c r="B48" s="1">
        <v>48677</v>
      </c>
      <c r="C48" s="2"/>
      <c r="D48" s="1">
        <v>1360</v>
      </c>
      <c r="E48" s="2"/>
      <c r="F48" s="1">
        <v>19747</v>
      </c>
      <c r="G48" s="1">
        <v>1679</v>
      </c>
      <c r="H48" s="2">
        <v>47</v>
      </c>
      <c r="I48" s="1">
        <v>693276</v>
      </c>
      <c r="J48" s="1">
        <v>23909</v>
      </c>
      <c r="K48" s="43"/>
      <c r="L48" s="51">
        <f>IFERROR(B48/I48,0)</f>
        <v>7.0213017614918161E-2</v>
      </c>
      <c r="M48" s="52">
        <f>IFERROR(H48/G48,0)</f>
        <v>2.799285288862418E-2</v>
      </c>
      <c r="N48" s="50">
        <f>D48*250</f>
        <v>340000</v>
      </c>
      <c r="O48" s="53">
        <f t="shared" si="0"/>
        <v>5.9848182920064916</v>
      </c>
    </row>
    <row r="49" spans="1:15" ht="14.5" thickBot="1" x14ac:dyDescent="0.35">
      <c r="A49" s="61" t="s">
        <v>66</v>
      </c>
      <c r="B49" s="55">
        <v>69</v>
      </c>
      <c r="C49" s="55"/>
      <c r="D49" s="55">
        <v>6</v>
      </c>
      <c r="E49" s="55"/>
      <c r="F49" s="55">
        <v>2</v>
      </c>
      <c r="G49" s="55"/>
      <c r="H49" s="55"/>
      <c r="I49" s="56">
        <v>1278</v>
      </c>
      <c r="J49" s="55"/>
      <c r="K49" s="44"/>
      <c r="L49" s="51">
        <f>IFERROR(B49/I49,0)</f>
        <v>5.39906103286385E-2</v>
      </c>
      <c r="M49" s="52">
        <f>IFERROR(H49/G49,0)</f>
        <v>0</v>
      </c>
      <c r="N49" s="50">
        <f>D49*250</f>
        <v>1500</v>
      </c>
      <c r="O49" s="53">
        <f t="shared" si="0"/>
        <v>20.739130434782609</v>
      </c>
    </row>
    <row r="50" spans="1:15" ht="15" thickBot="1" x14ac:dyDescent="0.35">
      <c r="A50" s="3" t="s">
        <v>28</v>
      </c>
      <c r="B50" s="1">
        <v>7238</v>
      </c>
      <c r="C50" s="2"/>
      <c r="D50" s="2">
        <v>80</v>
      </c>
      <c r="E50" s="2"/>
      <c r="F50" s="1">
        <v>3440</v>
      </c>
      <c r="G50" s="1">
        <v>2258</v>
      </c>
      <c r="H50" s="2">
        <v>25</v>
      </c>
      <c r="I50" s="1">
        <v>170752</v>
      </c>
      <c r="J50" s="1">
        <v>53261</v>
      </c>
      <c r="K50" s="43"/>
      <c r="L50" s="51">
        <f>IFERROR(B50/I50,0)</f>
        <v>4.2388961769115441E-2</v>
      </c>
      <c r="M50" s="52">
        <f>IFERROR(H50/G50,0)</f>
        <v>1.1071744906997343E-2</v>
      </c>
      <c r="N50" s="50">
        <f>D50*250</f>
        <v>20000</v>
      </c>
      <c r="O50" s="53">
        <f t="shared" si="0"/>
        <v>1.7631942525559547</v>
      </c>
    </row>
    <row r="51" spans="1:15" ht="15" thickBot="1" x14ac:dyDescent="0.35">
      <c r="A51" s="3" t="s">
        <v>48</v>
      </c>
      <c r="B51" s="2">
        <v>940</v>
      </c>
      <c r="C51" s="2"/>
      <c r="D51" s="2">
        <v>54</v>
      </c>
      <c r="E51" s="2"/>
      <c r="F51" s="2">
        <v>76</v>
      </c>
      <c r="G51" s="1">
        <v>1506</v>
      </c>
      <c r="H51" s="2">
        <v>87</v>
      </c>
      <c r="I51" s="1">
        <v>23205</v>
      </c>
      <c r="J51" s="1">
        <v>37188</v>
      </c>
      <c r="K51" s="43"/>
      <c r="L51" s="51">
        <f>IFERROR(B51/I51,0)</f>
        <v>4.0508511096746393E-2</v>
      </c>
      <c r="M51" s="52">
        <f>IFERROR(H51/G51,0)</f>
        <v>5.7768924302788842E-2</v>
      </c>
      <c r="N51" s="50">
        <f>D51*250</f>
        <v>13500</v>
      </c>
      <c r="O51" s="53">
        <f t="shared" si="0"/>
        <v>13.361702127659575</v>
      </c>
    </row>
    <row r="52" spans="1:15" ht="14.5" thickBot="1" x14ac:dyDescent="0.35">
      <c r="A52" s="3" t="s">
        <v>29</v>
      </c>
      <c r="B52" s="1">
        <v>30388</v>
      </c>
      <c r="C52" s="2"/>
      <c r="D52" s="1">
        <v>1009</v>
      </c>
      <c r="E52" s="2"/>
      <c r="F52" s="1">
        <v>25386</v>
      </c>
      <c r="G52" s="1">
        <v>3560</v>
      </c>
      <c r="H52" s="2">
        <v>118</v>
      </c>
      <c r="I52" s="1">
        <v>210825</v>
      </c>
      <c r="J52" s="1">
        <v>24700</v>
      </c>
      <c r="K52" s="44"/>
      <c r="L52" s="51">
        <f>IFERROR(B52/I52,0)</f>
        <v>0.14413850349816199</v>
      </c>
      <c r="M52" s="52">
        <f>IFERROR(H52/G52,0)</f>
        <v>3.314606741573034E-2</v>
      </c>
      <c r="N52" s="50">
        <f>D52*250</f>
        <v>252250</v>
      </c>
      <c r="O52" s="53">
        <f t="shared" si="0"/>
        <v>7.3009740687113336</v>
      </c>
    </row>
    <row r="53" spans="1:15" ht="15" thickBot="1" x14ac:dyDescent="0.35">
      <c r="A53" s="46" t="s">
        <v>9</v>
      </c>
      <c r="B53" s="1">
        <v>19283</v>
      </c>
      <c r="C53" s="2"/>
      <c r="D53" s="1">
        <v>1016</v>
      </c>
      <c r="E53" s="2"/>
      <c r="F53" s="1">
        <v>13394</v>
      </c>
      <c r="G53" s="1">
        <v>2532</v>
      </c>
      <c r="H53" s="2">
        <v>133</v>
      </c>
      <c r="I53" s="1">
        <v>288507</v>
      </c>
      <c r="J53" s="1">
        <v>37887</v>
      </c>
      <c r="K53" s="44"/>
      <c r="L53" s="51">
        <f>IFERROR(B53/I53,0)</f>
        <v>6.6837199790646326E-2</v>
      </c>
      <c r="M53" s="52">
        <f>IFERROR(H53/G53,0)</f>
        <v>5.2527646129541868E-2</v>
      </c>
      <c r="N53" s="50">
        <f>D53*250</f>
        <v>254000</v>
      </c>
      <c r="O53" s="53">
        <f t="shared" si="0"/>
        <v>12.172224238966965</v>
      </c>
    </row>
    <row r="54" spans="1:15" ht="14.5" thickBot="1" x14ac:dyDescent="0.35">
      <c r="A54" s="3" t="s">
        <v>56</v>
      </c>
      <c r="B54" s="1">
        <v>1490</v>
      </c>
      <c r="C54" s="2"/>
      <c r="D54" s="2">
        <v>67</v>
      </c>
      <c r="E54" s="2"/>
      <c r="F54" s="2">
        <v>504</v>
      </c>
      <c r="G54" s="2">
        <v>831</v>
      </c>
      <c r="H54" s="2">
        <v>37</v>
      </c>
      <c r="I54" s="1">
        <v>75490</v>
      </c>
      <c r="J54" s="1">
        <v>42123</v>
      </c>
      <c r="K54" s="44"/>
      <c r="L54" s="51">
        <f>IFERROR(B54/I54,0)</f>
        <v>1.973771360445092E-2</v>
      </c>
      <c r="M54" s="52">
        <f>IFERROR(H54/G54,0)</f>
        <v>4.4524669073405534E-2</v>
      </c>
      <c r="N54" s="50">
        <f>D54*250</f>
        <v>16750</v>
      </c>
      <c r="O54" s="53">
        <f t="shared" si="0"/>
        <v>10.241610738255034</v>
      </c>
    </row>
    <row r="55" spans="1:15" ht="14.5" thickBot="1" x14ac:dyDescent="0.35">
      <c r="A55" s="3" t="s">
        <v>22</v>
      </c>
      <c r="B55" s="1">
        <v>12543</v>
      </c>
      <c r="C55" s="2"/>
      <c r="D55" s="2">
        <v>453</v>
      </c>
      <c r="E55" s="2"/>
      <c r="F55" s="1">
        <v>5317</v>
      </c>
      <c r="G55" s="1">
        <v>2154</v>
      </c>
      <c r="H55" s="2">
        <v>78</v>
      </c>
      <c r="I55" s="1">
        <v>152217</v>
      </c>
      <c r="J55" s="1">
        <v>26143</v>
      </c>
      <c r="K55" s="44"/>
      <c r="L55" s="51">
        <f>IFERROR(B55/I55,0)</f>
        <v>8.2402097006247663E-2</v>
      </c>
      <c r="M55" s="52">
        <f>IFERROR(H55/G55,0)</f>
        <v>3.6211699164345405E-2</v>
      </c>
      <c r="N55" s="50">
        <f>D55*250</f>
        <v>113250</v>
      </c>
      <c r="O55" s="53">
        <f t="shared" si="0"/>
        <v>8.0289404448696491</v>
      </c>
    </row>
    <row r="56" spans="1:15" ht="15" thickBot="1" x14ac:dyDescent="0.35">
      <c r="A56" s="14" t="s">
        <v>55</v>
      </c>
      <c r="B56" s="15">
        <v>754</v>
      </c>
      <c r="C56" s="15"/>
      <c r="D56" s="15">
        <v>8</v>
      </c>
      <c r="E56" s="15"/>
      <c r="F56" s="15">
        <v>248</v>
      </c>
      <c r="G56" s="38">
        <v>1303</v>
      </c>
      <c r="H56" s="15">
        <v>14</v>
      </c>
      <c r="I56" s="38">
        <v>16394</v>
      </c>
      <c r="J56" s="38">
        <v>28326</v>
      </c>
      <c r="K56" s="67"/>
      <c r="L56" s="51">
        <f>IFERROR(B56/I56,0)</f>
        <v>4.5992436257167257E-2</v>
      </c>
      <c r="M56" s="52">
        <f>IFERROR(H56/G56,0)</f>
        <v>1.0744435917114352E-2</v>
      </c>
      <c r="N56" s="50">
        <f>D56*250</f>
        <v>2000</v>
      </c>
      <c r="O56" s="53">
        <f t="shared" si="0"/>
        <v>1.6525198938992043</v>
      </c>
    </row>
    <row r="57" spans="1:15" ht="15" thickBot="1" x14ac:dyDescent="0.35">
      <c r="A57" s="3"/>
      <c r="B57" s="49">
        <f>SUM(B2:B56)</f>
        <v>1499824</v>
      </c>
      <c r="C57" s="2"/>
      <c r="D57" s="49">
        <f>SUM(D2:D56)</f>
        <v>89749</v>
      </c>
      <c r="E57" s="2"/>
      <c r="F57" s="49">
        <f>SUM(F2:F56)</f>
        <v>1078969</v>
      </c>
      <c r="G57" s="1"/>
      <c r="H57" s="2"/>
      <c r="I57" s="49">
        <f>SUM(I2:I56)</f>
        <v>11712214</v>
      </c>
      <c r="J57" s="1"/>
      <c r="K57" s="8"/>
      <c r="N57" s="49">
        <f>SUM(N2:N56)</f>
        <v>22437250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7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7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7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7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7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7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7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8"/>
      <c r="J67" s="38"/>
      <c r="K67" s="39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A8DB225B-FEC3-482B-9EC8-C3FD63EA2C61}"/>
    <hyperlink ref="A33" r:id="rId2" display="https://www.worldometers.info/coronavirus/usa/new-jersey/" xr:uid="{59F64F70-4097-4B74-B2D8-6835E4B1B9EE}"/>
    <hyperlink ref="A24" r:id="rId3" display="https://www.worldometers.info/coronavirus/usa/massachusetts/" xr:uid="{C71C8CC7-2319-4B2A-AE01-CEA81C500C41}"/>
    <hyperlink ref="A6" r:id="rId4" display="https://www.worldometers.info/coronavirus/usa/california/" xr:uid="{4EC3EC7B-062D-4759-BF4E-04DBA85E7466}"/>
    <hyperlink ref="A42" r:id="rId5" display="https://www.worldometers.info/coronavirus/usa/pennsylvania/" xr:uid="{00ED17A5-3692-424D-B2E4-3D632492F940}"/>
    <hyperlink ref="A48" r:id="rId6" display="https://www.worldometers.info/coronavirus/usa/texas/" xr:uid="{C382E593-6FBC-45B3-80DF-E7161A124610}"/>
    <hyperlink ref="A11" r:id="rId7" display="https://www.worldometers.info/coronavirus/usa/florida/" xr:uid="{99BD1CC8-1C6D-40D4-89CB-FB8B78D1BCC9}"/>
    <hyperlink ref="A21" r:id="rId8" display="https://www.worldometers.info/coronavirus/usa/louisiana/" xr:uid="{A5200BC9-36D3-478D-A632-E98CF53B1C72}"/>
    <hyperlink ref="A39" r:id="rId9" display="https://www.worldometers.info/coronavirus/usa/ohio/" xr:uid="{D990D49F-AD8C-4528-AFE8-EB96B0C7A8FC}"/>
    <hyperlink ref="A53" r:id="rId10" display="https://www.worldometers.info/coronavirus/usa/washington/" xr:uid="{B3F0B502-78AF-4B3B-AD44-F6C6722319DA}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21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5"/>
  </cols>
  <sheetData>
    <row r="1" spans="1:2" ht="15" thickBot="1" x14ac:dyDescent="0.4"/>
    <row r="2" spans="1:2" ht="15" thickBot="1" x14ac:dyDescent="0.4">
      <c r="A2" s="3" t="s">
        <v>36</v>
      </c>
      <c r="B2" s="40">
        <v>488</v>
      </c>
    </row>
    <row r="3" spans="1:2" ht="15" thickBot="1" x14ac:dyDescent="0.4">
      <c r="A3" s="3" t="s">
        <v>52</v>
      </c>
      <c r="B3" s="40">
        <v>10</v>
      </c>
    </row>
    <row r="4" spans="1:2" ht="15" thickBot="1" x14ac:dyDescent="0.4">
      <c r="A4" s="3" t="s">
        <v>33</v>
      </c>
      <c r="B4" s="40">
        <v>680</v>
      </c>
    </row>
    <row r="5" spans="1:2" ht="15" thickBot="1" x14ac:dyDescent="0.4">
      <c r="A5" s="3" t="s">
        <v>34</v>
      </c>
      <c r="B5" s="40">
        <v>98</v>
      </c>
    </row>
    <row r="6" spans="1:2" ht="15" thickBot="1" x14ac:dyDescent="0.4">
      <c r="A6" s="46" t="s">
        <v>10</v>
      </c>
      <c r="B6" s="40">
        <v>3289</v>
      </c>
    </row>
    <row r="7" spans="1:2" ht="15" thickBot="1" x14ac:dyDescent="0.4">
      <c r="A7" s="3" t="s">
        <v>18</v>
      </c>
      <c r="B7" s="40">
        <v>1215</v>
      </c>
    </row>
    <row r="8" spans="1:2" ht="15" thickBot="1" x14ac:dyDescent="0.4">
      <c r="A8" s="3" t="s">
        <v>23</v>
      </c>
      <c r="B8" s="40">
        <v>3408</v>
      </c>
    </row>
    <row r="9" spans="1:2" ht="15" thickBot="1" x14ac:dyDescent="0.4">
      <c r="A9" s="3" t="s">
        <v>43</v>
      </c>
      <c r="B9" s="40">
        <v>290</v>
      </c>
    </row>
    <row r="10" spans="1:2" ht="21.5" thickBot="1" x14ac:dyDescent="0.4">
      <c r="A10" s="3" t="s">
        <v>63</v>
      </c>
      <c r="B10" s="40">
        <v>383</v>
      </c>
    </row>
    <row r="11" spans="1:2" ht="15" thickBot="1" x14ac:dyDescent="0.4">
      <c r="A11" s="46" t="s">
        <v>13</v>
      </c>
      <c r="B11" s="40">
        <v>1973</v>
      </c>
    </row>
    <row r="12" spans="1:2" ht="15" thickBot="1" x14ac:dyDescent="0.4">
      <c r="A12" s="3" t="s">
        <v>16</v>
      </c>
      <c r="B12" s="40">
        <v>1609</v>
      </c>
    </row>
    <row r="13" spans="1:2" ht="15" thickBot="1" x14ac:dyDescent="0.4">
      <c r="A13" s="3" t="s">
        <v>64</v>
      </c>
      <c r="B13" s="40">
        <v>5</v>
      </c>
    </row>
    <row r="14" spans="1:2" ht="15" thickBot="1" x14ac:dyDescent="0.4">
      <c r="A14" s="3" t="s">
        <v>47</v>
      </c>
      <c r="B14" s="40">
        <v>17</v>
      </c>
    </row>
    <row r="15" spans="1:2" ht="15" thickBot="1" x14ac:dyDescent="0.4">
      <c r="A15" s="3" t="s">
        <v>49</v>
      </c>
      <c r="B15" s="40">
        <v>73</v>
      </c>
    </row>
    <row r="16" spans="1:2" ht="15" thickBot="1" x14ac:dyDescent="0.4">
      <c r="A16" s="3" t="s">
        <v>12</v>
      </c>
      <c r="B16" s="40">
        <v>4177</v>
      </c>
    </row>
    <row r="17" spans="1:2" ht="15" thickBot="1" x14ac:dyDescent="0.4">
      <c r="A17" s="3" t="s">
        <v>27</v>
      </c>
      <c r="B17" s="40">
        <v>1751</v>
      </c>
    </row>
    <row r="18" spans="1:2" ht="15" thickBot="1" x14ac:dyDescent="0.4">
      <c r="A18" s="3" t="s">
        <v>41</v>
      </c>
      <c r="B18" s="40">
        <v>351</v>
      </c>
    </row>
    <row r="19" spans="1:2" ht="15" thickBot="1" x14ac:dyDescent="0.4">
      <c r="A19" s="3" t="s">
        <v>45</v>
      </c>
      <c r="B19" s="40">
        <v>195</v>
      </c>
    </row>
    <row r="20" spans="1:2" ht="15" thickBot="1" x14ac:dyDescent="0.4">
      <c r="A20" s="3" t="s">
        <v>38</v>
      </c>
      <c r="B20" s="40">
        <v>334</v>
      </c>
    </row>
    <row r="21" spans="1:2" ht="15" thickBot="1" x14ac:dyDescent="0.4">
      <c r="A21" s="46" t="s">
        <v>14</v>
      </c>
      <c r="B21" s="40">
        <v>2491</v>
      </c>
    </row>
    <row r="22" spans="1:2" ht="15" thickBot="1" x14ac:dyDescent="0.4">
      <c r="A22" s="3" t="s">
        <v>39</v>
      </c>
      <c r="B22" s="40">
        <v>70</v>
      </c>
    </row>
    <row r="23" spans="1:2" ht="15" thickBot="1" x14ac:dyDescent="0.4">
      <c r="A23" s="3" t="s">
        <v>26</v>
      </c>
      <c r="B23" s="40">
        <v>1992</v>
      </c>
    </row>
    <row r="24" spans="1:2" ht="15" thickBot="1" x14ac:dyDescent="0.4">
      <c r="A24" s="46" t="s">
        <v>17</v>
      </c>
      <c r="B24" s="40">
        <v>5797</v>
      </c>
    </row>
    <row r="25" spans="1:2" ht="15" thickBot="1" x14ac:dyDescent="0.4">
      <c r="A25" s="3" t="s">
        <v>11</v>
      </c>
      <c r="B25" s="40">
        <v>4891</v>
      </c>
    </row>
    <row r="26" spans="1:2" ht="15" thickBot="1" x14ac:dyDescent="0.4">
      <c r="A26" s="3" t="s">
        <v>32</v>
      </c>
      <c r="B26" s="40">
        <v>731</v>
      </c>
    </row>
    <row r="27" spans="1:2" ht="15" thickBot="1" x14ac:dyDescent="0.4">
      <c r="A27" s="3" t="s">
        <v>30</v>
      </c>
      <c r="B27" s="40">
        <v>521</v>
      </c>
    </row>
    <row r="28" spans="1:2" ht="15" thickBot="1" x14ac:dyDescent="0.4">
      <c r="A28" s="3" t="s">
        <v>35</v>
      </c>
      <c r="B28" s="40">
        <v>604</v>
      </c>
    </row>
    <row r="29" spans="1:2" ht="15" thickBot="1" x14ac:dyDescent="0.4">
      <c r="A29" s="3" t="s">
        <v>51</v>
      </c>
      <c r="B29" s="40">
        <v>16</v>
      </c>
    </row>
    <row r="30" spans="1:2" ht="15" thickBot="1" x14ac:dyDescent="0.4">
      <c r="A30" s="3" t="s">
        <v>50</v>
      </c>
      <c r="B30" s="40">
        <v>123</v>
      </c>
    </row>
    <row r="31" spans="1:2" ht="15" thickBot="1" x14ac:dyDescent="0.4">
      <c r="A31" s="3" t="s">
        <v>31</v>
      </c>
      <c r="B31" s="40">
        <v>350</v>
      </c>
    </row>
    <row r="32" spans="1:2" ht="15" thickBot="1" x14ac:dyDescent="0.4">
      <c r="A32" s="3" t="s">
        <v>42</v>
      </c>
      <c r="B32" s="40">
        <v>172</v>
      </c>
    </row>
    <row r="33" spans="1:2" ht="15" thickBot="1" x14ac:dyDescent="0.4">
      <c r="A33" s="46" t="s">
        <v>8</v>
      </c>
      <c r="B33" s="40">
        <v>10366</v>
      </c>
    </row>
    <row r="34" spans="1:2" ht="15" thickBot="1" x14ac:dyDescent="0.4">
      <c r="A34" s="3" t="s">
        <v>44</v>
      </c>
      <c r="B34" s="40">
        <v>265</v>
      </c>
    </row>
    <row r="35" spans="1:2" ht="15" thickBot="1" x14ac:dyDescent="0.4">
      <c r="A35" s="46" t="s">
        <v>7</v>
      </c>
      <c r="B35" s="40">
        <v>28325</v>
      </c>
    </row>
    <row r="36" spans="1:2" ht="15" thickBot="1" x14ac:dyDescent="0.4">
      <c r="A36" s="3" t="s">
        <v>24</v>
      </c>
      <c r="B36" s="40">
        <v>686</v>
      </c>
    </row>
    <row r="37" spans="1:2" ht="15" thickBot="1" x14ac:dyDescent="0.4">
      <c r="A37" s="3" t="s">
        <v>53</v>
      </c>
      <c r="B37" s="40">
        <v>43</v>
      </c>
    </row>
    <row r="38" spans="1:2" ht="21.5" thickBot="1" x14ac:dyDescent="0.4">
      <c r="A38" s="3" t="s">
        <v>67</v>
      </c>
      <c r="B38" s="40">
        <v>2</v>
      </c>
    </row>
    <row r="39" spans="1:2" ht="15" thickBot="1" x14ac:dyDescent="0.4">
      <c r="A39" s="46" t="s">
        <v>21</v>
      </c>
      <c r="B39" s="40">
        <v>1628</v>
      </c>
    </row>
    <row r="40" spans="1:2" ht="15" thickBot="1" x14ac:dyDescent="0.4">
      <c r="A40" s="3" t="s">
        <v>46</v>
      </c>
      <c r="B40" s="40">
        <v>288</v>
      </c>
    </row>
    <row r="41" spans="1:2" ht="15" thickBot="1" x14ac:dyDescent="0.4">
      <c r="A41" s="3" t="s">
        <v>37</v>
      </c>
      <c r="B41" s="40">
        <v>137</v>
      </c>
    </row>
    <row r="42" spans="1:2" ht="15" thickBot="1" x14ac:dyDescent="0.4">
      <c r="A42" s="46" t="s">
        <v>19</v>
      </c>
      <c r="B42" s="40">
        <v>4503</v>
      </c>
    </row>
    <row r="43" spans="1:2" ht="15" thickBot="1" x14ac:dyDescent="0.4">
      <c r="A43" s="3" t="s">
        <v>65</v>
      </c>
      <c r="B43" s="40">
        <v>123</v>
      </c>
    </row>
    <row r="44" spans="1:2" ht="15" thickBot="1" x14ac:dyDescent="0.4">
      <c r="A44" s="3" t="s">
        <v>40</v>
      </c>
      <c r="B44" s="40">
        <v>499</v>
      </c>
    </row>
    <row r="45" spans="1:2" ht="15" thickBot="1" x14ac:dyDescent="0.4">
      <c r="A45" s="3" t="s">
        <v>25</v>
      </c>
      <c r="B45" s="40">
        <v>385</v>
      </c>
    </row>
    <row r="46" spans="1:2" ht="15" thickBot="1" x14ac:dyDescent="0.4">
      <c r="A46" s="3" t="s">
        <v>54</v>
      </c>
      <c r="B46" s="40">
        <v>44</v>
      </c>
    </row>
    <row r="47" spans="1:2" ht="15" thickBot="1" x14ac:dyDescent="0.4">
      <c r="A47" s="3" t="s">
        <v>20</v>
      </c>
      <c r="B47" s="40">
        <v>298</v>
      </c>
    </row>
    <row r="48" spans="1:2" ht="15" thickBot="1" x14ac:dyDescent="0.4">
      <c r="A48" s="46" t="s">
        <v>15</v>
      </c>
      <c r="B48" s="40">
        <v>1360</v>
      </c>
    </row>
    <row r="49" spans="1:2" ht="21.5" thickBot="1" x14ac:dyDescent="0.4">
      <c r="A49" s="61" t="s">
        <v>66</v>
      </c>
      <c r="B49" s="62">
        <v>6</v>
      </c>
    </row>
    <row r="50" spans="1:2" ht="15" thickBot="1" x14ac:dyDescent="0.4">
      <c r="A50" s="3" t="s">
        <v>28</v>
      </c>
      <c r="B50" s="40">
        <v>80</v>
      </c>
    </row>
    <row r="51" spans="1:2" ht="15" thickBot="1" x14ac:dyDescent="0.4">
      <c r="A51" s="3" t="s">
        <v>48</v>
      </c>
      <c r="B51" s="40">
        <v>54</v>
      </c>
    </row>
    <row r="52" spans="1:2" ht="15" thickBot="1" x14ac:dyDescent="0.4">
      <c r="A52" s="3" t="s">
        <v>29</v>
      </c>
      <c r="B52" s="40">
        <v>1009</v>
      </c>
    </row>
    <row r="53" spans="1:2" ht="15" thickBot="1" x14ac:dyDescent="0.4">
      <c r="A53" s="46" t="s">
        <v>9</v>
      </c>
      <c r="B53" s="40">
        <v>1016</v>
      </c>
    </row>
    <row r="54" spans="1:2" ht="15" thickBot="1" x14ac:dyDescent="0.4">
      <c r="A54" s="3" t="s">
        <v>56</v>
      </c>
      <c r="B54" s="40">
        <v>67</v>
      </c>
    </row>
    <row r="55" spans="1:2" ht="15" thickBot="1" x14ac:dyDescent="0.4">
      <c r="A55" s="3" t="s">
        <v>22</v>
      </c>
      <c r="B55" s="40">
        <v>453</v>
      </c>
    </row>
    <row r="56" spans="1:2" ht="15" thickBot="1" x14ac:dyDescent="0.4">
      <c r="A56" s="14" t="s">
        <v>55</v>
      </c>
      <c r="B56" s="41">
        <v>8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956EB137-7B78-4850-84A9-1355D3D659CD}"/>
    <hyperlink ref="A33" r:id="rId2" display="https://www.worldometers.info/coronavirus/usa/new-jersey/" xr:uid="{0EAA8AEA-9BE9-4174-9B58-E9B96D0CB7AE}"/>
    <hyperlink ref="A24" r:id="rId3" display="https://www.worldometers.info/coronavirus/usa/massachusetts/" xr:uid="{F5D00912-034A-4554-9269-AEBA8B1ABA4A}"/>
    <hyperlink ref="A6" r:id="rId4" display="https://www.worldometers.info/coronavirus/usa/california/" xr:uid="{4CE9DCF9-CF6A-468F-8ADB-E2A9B3280977}"/>
    <hyperlink ref="A42" r:id="rId5" display="https://www.worldometers.info/coronavirus/usa/pennsylvania/" xr:uid="{8344250F-EB69-4710-94B4-D3DDB6A31CC1}"/>
    <hyperlink ref="A48" r:id="rId6" display="https://www.worldometers.info/coronavirus/usa/texas/" xr:uid="{0B7EB76A-0792-43A6-9611-E70191391C23}"/>
    <hyperlink ref="A11" r:id="rId7" display="https://www.worldometers.info/coronavirus/usa/florida/" xr:uid="{D932C964-26ED-4FA5-88BB-9CE55C6472AA}"/>
    <hyperlink ref="A21" r:id="rId8" display="https://www.worldometers.info/coronavirus/usa/louisiana/" xr:uid="{18BBCDB6-4E3C-434C-9779-472592AD1D92}"/>
    <hyperlink ref="A39" r:id="rId9" display="https://www.worldometers.info/coronavirus/usa/ohio/" xr:uid="{50F80B6E-2FFF-4E73-BA22-ADF5A2BD4F4B}"/>
    <hyperlink ref="A53" r:id="rId10" display="https://www.worldometers.info/coronavirus/usa/washington/" xr:uid="{D2170A73-8CBA-4994-BB4F-8E61750BC1C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2" bestFit="1" customWidth="1"/>
    <col min="4" max="16384" width="8.7265625" style="36"/>
  </cols>
  <sheetData>
    <row r="1" spans="1:3" ht="13" thickBot="1" x14ac:dyDescent="0.4">
      <c r="A1" s="36" t="s">
        <v>97</v>
      </c>
      <c r="C1" s="42" t="s">
        <v>96</v>
      </c>
    </row>
    <row r="2" spans="1:3" ht="13" thickBot="1" x14ac:dyDescent="0.4">
      <c r="A2" s="36" t="s">
        <v>36</v>
      </c>
      <c r="B2" s="3" t="s">
        <v>36</v>
      </c>
      <c r="C2" s="40">
        <v>488</v>
      </c>
    </row>
    <row r="3" spans="1:3" ht="13" thickBot="1" x14ac:dyDescent="0.4">
      <c r="B3" s="3" t="s">
        <v>52</v>
      </c>
      <c r="C3" s="40">
        <v>10</v>
      </c>
    </row>
    <row r="4" spans="1:3" ht="13" thickBot="1" x14ac:dyDescent="0.4">
      <c r="A4" s="36" t="s">
        <v>33</v>
      </c>
      <c r="B4" s="3" t="s">
        <v>33</v>
      </c>
      <c r="C4" s="40">
        <v>680</v>
      </c>
    </row>
    <row r="5" spans="1:3" ht="13" thickBot="1" x14ac:dyDescent="0.4">
      <c r="A5" s="36" t="s">
        <v>34</v>
      </c>
      <c r="B5" s="3" t="s">
        <v>34</v>
      </c>
      <c r="C5" s="40">
        <v>98</v>
      </c>
    </row>
    <row r="6" spans="1:3" ht="15" thickBot="1" x14ac:dyDescent="0.4">
      <c r="A6" s="36" t="s">
        <v>10</v>
      </c>
      <c r="B6" s="46" t="s">
        <v>10</v>
      </c>
      <c r="C6" s="40">
        <v>3289</v>
      </c>
    </row>
    <row r="7" spans="1:3" ht="13" thickBot="1" x14ac:dyDescent="0.4">
      <c r="A7" s="36" t="s">
        <v>18</v>
      </c>
      <c r="B7" s="3" t="s">
        <v>18</v>
      </c>
      <c r="C7" s="40">
        <v>1215</v>
      </c>
    </row>
    <row r="8" spans="1:3" ht="13" thickBot="1" x14ac:dyDescent="0.4">
      <c r="A8" s="36" t="s">
        <v>23</v>
      </c>
      <c r="B8" s="3" t="s">
        <v>23</v>
      </c>
      <c r="C8" s="40">
        <v>3408</v>
      </c>
    </row>
    <row r="9" spans="1:3" ht="13" thickBot="1" x14ac:dyDescent="0.4">
      <c r="A9" s="36" t="s">
        <v>43</v>
      </c>
      <c r="B9" s="3" t="s">
        <v>43</v>
      </c>
      <c r="C9" s="40">
        <v>290</v>
      </c>
    </row>
    <row r="10" spans="1:3" ht="13" thickBot="1" x14ac:dyDescent="0.4">
      <c r="A10" s="36" t="s">
        <v>95</v>
      </c>
      <c r="B10" s="3" t="s">
        <v>63</v>
      </c>
      <c r="C10" s="40">
        <v>383</v>
      </c>
    </row>
    <row r="11" spans="1:3" ht="15" thickBot="1" x14ac:dyDescent="0.4">
      <c r="A11" s="36" t="s">
        <v>13</v>
      </c>
      <c r="B11" s="46" t="s">
        <v>13</v>
      </c>
      <c r="C11" s="40">
        <v>1973</v>
      </c>
    </row>
    <row r="12" spans="1:3" ht="13" thickBot="1" x14ac:dyDescent="0.4">
      <c r="A12" s="36" t="s">
        <v>16</v>
      </c>
      <c r="B12" s="3" t="s">
        <v>16</v>
      </c>
      <c r="C12" s="40">
        <v>1609</v>
      </c>
    </row>
    <row r="13" spans="1:3" ht="13" thickBot="1" x14ac:dyDescent="0.4">
      <c r="A13" s="36" t="s">
        <v>64</v>
      </c>
      <c r="B13" s="3" t="s">
        <v>64</v>
      </c>
      <c r="C13" s="40">
        <v>5</v>
      </c>
    </row>
    <row r="14" spans="1:3" ht="13" thickBot="1" x14ac:dyDescent="0.4">
      <c r="B14" s="3" t="s">
        <v>47</v>
      </c>
      <c r="C14" s="40">
        <v>17</v>
      </c>
    </row>
    <row r="15" spans="1:3" ht="13" thickBot="1" x14ac:dyDescent="0.4">
      <c r="A15" s="36" t="s">
        <v>49</v>
      </c>
      <c r="B15" s="3" t="s">
        <v>49</v>
      </c>
      <c r="C15" s="40">
        <v>73</v>
      </c>
    </row>
    <row r="16" spans="1:3" ht="13" thickBot="1" x14ac:dyDescent="0.4">
      <c r="A16" s="36" t="s">
        <v>12</v>
      </c>
      <c r="B16" s="3" t="s">
        <v>12</v>
      </c>
      <c r="C16" s="40">
        <v>4177</v>
      </c>
    </row>
    <row r="17" spans="1:3" ht="13" thickBot="1" x14ac:dyDescent="0.4">
      <c r="A17" s="36" t="s">
        <v>27</v>
      </c>
      <c r="B17" s="3" t="s">
        <v>27</v>
      </c>
      <c r="C17" s="40">
        <v>1751</v>
      </c>
    </row>
    <row r="18" spans="1:3" ht="13" thickBot="1" x14ac:dyDescent="0.4">
      <c r="A18" s="36" t="s">
        <v>41</v>
      </c>
      <c r="B18" s="3" t="s">
        <v>41</v>
      </c>
      <c r="C18" s="40">
        <v>351</v>
      </c>
    </row>
    <row r="19" spans="1:3" ht="13" thickBot="1" x14ac:dyDescent="0.4">
      <c r="A19" s="36" t="s">
        <v>45</v>
      </c>
      <c r="B19" s="3" t="s">
        <v>45</v>
      </c>
      <c r="C19" s="40">
        <v>195</v>
      </c>
    </row>
    <row r="20" spans="1:3" ht="13" thickBot="1" x14ac:dyDescent="0.4">
      <c r="A20" s="36" t="s">
        <v>38</v>
      </c>
      <c r="B20" s="3" t="s">
        <v>38</v>
      </c>
      <c r="C20" s="40">
        <v>334</v>
      </c>
    </row>
    <row r="21" spans="1:3" ht="15" thickBot="1" x14ac:dyDescent="0.4">
      <c r="A21" s="36" t="s">
        <v>14</v>
      </c>
      <c r="B21" s="46" t="s">
        <v>14</v>
      </c>
      <c r="C21" s="40">
        <v>2491</v>
      </c>
    </row>
    <row r="22" spans="1:3" ht="13" thickBot="1" x14ac:dyDescent="0.4">
      <c r="B22" s="3" t="s">
        <v>39</v>
      </c>
      <c r="C22" s="40">
        <v>70</v>
      </c>
    </row>
    <row r="23" spans="1:3" ht="13" thickBot="1" x14ac:dyDescent="0.4">
      <c r="A23" s="36" t="s">
        <v>26</v>
      </c>
      <c r="B23" s="3" t="s">
        <v>26</v>
      </c>
      <c r="C23" s="40">
        <v>1992</v>
      </c>
    </row>
    <row r="24" spans="1:3" ht="15" thickBot="1" x14ac:dyDescent="0.4">
      <c r="A24" s="36" t="s">
        <v>17</v>
      </c>
      <c r="B24" s="46" t="s">
        <v>17</v>
      </c>
      <c r="C24" s="40">
        <v>5797</v>
      </c>
    </row>
    <row r="25" spans="1:3" ht="13" thickBot="1" x14ac:dyDescent="0.4">
      <c r="A25" s="36" t="s">
        <v>11</v>
      </c>
      <c r="B25" s="3" t="s">
        <v>11</v>
      </c>
      <c r="C25" s="40">
        <v>4891</v>
      </c>
    </row>
    <row r="26" spans="1:3" ht="13" thickBot="1" x14ac:dyDescent="0.4">
      <c r="A26" s="36" t="s">
        <v>32</v>
      </c>
      <c r="B26" s="3" t="s">
        <v>32</v>
      </c>
      <c r="C26" s="40">
        <v>731</v>
      </c>
    </row>
    <row r="27" spans="1:3" ht="13" thickBot="1" x14ac:dyDescent="0.4">
      <c r="A27" s="36" t="s">
        <v>30</v>
      </c>
      <c r="B27" s="3" t="s">
        <v>30</v>
      </c>
      <c r="C27" s="40">
        <v>521</v>
      </c>
    </row>
    <row r="28" spans="1:3" ht="13" thickBot="1" x14ac:dyDescent="0.4">
      <c r="A28" s="36" t="s">
        <v>35</v>
      </c>
      <c r="B28" s="3" t="s">
        <v>35</v>
      </c>
      <c r="C28" s="40">
        <v>604</v>
      </c>
    </row>
    <row r="29" spans="1:3" ht="13" thickBot="1" x14ac:dyDescent="0.4">
      <c r="B29" s="3" t="s">
        <v>51</v>
      </c>
      <c r="C29" s="40">
        <v>16</v>
      </c>
    </row>
    <row r="30" spans="1:3" ht="13" thickBot="1" x14ac:dyDescent="0.4">
      <c r="B30" s="3" t="s">
        <v>50</v>
      </c>
      <c r="C30" s="40">
        <v>123</v>
      </c>
    </row>
    <row r="31" spans="1:3" ht="13" thickBot="1" x14ac:dyDescent="0.4">
      <c r="A31" s="36" t="s">
        <v>31</v>
      </c>
      <c r="B31" s="3" t="s">
        <v>31</v>
      </c>
      <c r="C31" s="40">
        <v>350</v>
      </c>
    </row>
    <row r="32" spans="1:3" ht="13" thickBot="1" x14ac:dyDescent="0.4">
      <c r="A32" s="36" t="s">
        <v>42</v>
      </c>
      <c r="B32" s="3" t="s">
        <v>42</v>
      </c>
      <c r="C32" s="40">
        <v>172</v>
      </c>
    </row>
    <row r="33" spans="1:3" ht="15" thickBot="1" x14ac:dyDescent="0.4">
      <c r="A33" s="36" t="s">
        <v>8</v>
      </c>
      <c r="B33" s="46" t="s">
        <v>8</v>
      </c>
      <c r="C33" s="40">
        <v>10366</v>
      </c>
    </row>
    <row r="34" spans="1:3" ht="13" thickBot="1" x14ac:dyDescent="0.4">
      <c r="A34" s="36" t="s">
        <v>44</v>
      </c>
      <c r="B34" s="3" t="s">
        <v>44</v>
      </c>
      <c r="C34" s="40">
        <v>265</v>
      </c>
    </row>
    <row r="35" spans="1:3" ht="15" thickBot="1" x14ac:dyDescent="0.4">
      <c r="A35" s="36" t="s">
        <v>7</v>
      </c>
      <c r="B35" s="46" t="s">
        <v>7</v>
      </c>
      <c r="C35" s="40">
        <v>28325</v>
      </c>
    </row>
    <row r="36" spans="1:3" ht="13" thickBot="1" x14ac:dyDescent="0.4">
      <c r="A36" s="36" t="s">
        <v>24</v>
      </c>
      <c r="B36" s="3" t="s">
        <v>24</v>
      </c>
      <c r="C36" s="40">
        <v>686</v>
      </c>
    </row>
    <row r="37" spans="1:3" ht="13" thickBot="1" x14ac:dyDescent="0.4">
      <c r="B37" s="3" t="s">
        <v>53</v>
      </c>
      <c r="C37" s="40">
        <v>43</v>
      </c>
    </row>
    <row r="38" spans="1:3" ht="15" thickBot="1" x14ac:dyDescent="0.4">
      <c r="A38" s="36" t="s">
        <v>21</v>
      </c>
      <c r="B38" s="46" t="s">
        <v>21</v>
      </c>
      <c r="C38" s="40">
        <v>1628</v>
      </c>
    </row>
    <row r="39" spans="1:3" ht="13" thickBot="1" x14ac:dyDescent="0.4">
      <c r="A39" s="36" t="s">
        <v>46</v>
      </c>
      <c r="B39" s="3" t="s">
        <v>46</v>
      </c>
      <c r="C39" s="40">
        <v>288</v>
      </c>
    </row>
    <row r="40" spans="1:3" ht="13" thickBot="1" x14ac:dyDescent="0.4">
      <c r="A40" s="36" t="s">
        <v>37</v>
      </c>
      <c r="B40" s="3" t="s">
        <v>37</v>
      </c>
      <c r="C40" s="40">
        <v>137</v>
      </c>
    </row>
    <row r="41" spans="1:3" ht="15" thickBot="1" x14ac:dyDescent="0.4">
      <c r="A41" s="36" t="s">
        <v>19</v>
      </c>
      <c r="B41" s="46" t="s">
        <v>19</v>
      </c>
      <c r="C41" s="40">
        <v>4503</v>
      </c>
    </row>
    <row r="42" spans="1:3" ht="13" thickBot="1" x14ac:dyDescent="0.4">
      <c r="A42" s="36" t="s">
        <v>65</v>
      </c>
      <c r="B42" s="3" t="s">
        <v>65</v>
      </c>
      <c r="C42" s="40">
        <v>123</v>
      </c>
    </row>
    <row r="43" spans="1:3" ht="13" thickBot="1" x14ac:dyDescent="0.4">
      <c r="B43" s="3" t="s">
        <v>40</v>
      </c>
      <c r="C43" s="40">
        <v>499</v>
      </c>
    </row>
    <row r="44" spans="1:3" ht="13" thickBot="1" x14ac:dyDescent="0.4">
      <c r="A44" s="36" t="s">
        <v>25</v>
      </c>
      <c r="B44" s="3" t="s">
        <v>25</v>
      </c>
      <c r="C44" s="40">
        <v>385</v>
      </c>
    </row>
    <row r="45" spans="1:3" ht="13" thickBot="1" x14ac:dyDescent="0.4">
      <c r="A45" s="36" t="s">
        <v>54</v>
      </c>
      <c r="B45" s="3" t="s">
        <v>54</v>
      </c>
      <c r="C45" s="40">
        <v>44</v>
      </c>
    </row>
    <row r="46" spans="1:3" ht="13" thickBot="1" x14ac:dyDescent="0.4">
      <c r="A46" s="36" t="s">
        <v>20</v>
      </c>
      <c r="B46" s="3" t="s">
        <v>20</v>
      </c>
      <c r="C46" s="40">
        <v>298</v>
      </c>
    </row>
    <row r="47" spans="1:3" ht="15" thickBot="1" x14ac:dyDescent="0.4">
      <c r="A47" s="36" t="s">
        <v>15</v>
      </c>
      <c r="B47" s="46" t="s">
        <v>15</v>
      </c>
      <c r="C47" s="40">
        <v>1360</v>
      </c>
    </row>
    <row r="48" spans="1:3" ht="13" thickBot="1" x14ac:dyDescent="0.4">
      <c r="A48" s="36" t="s">
        <v>28</v>
      </c>
      <c r="B48" s="3" t="s">
        <v>28</v>
      </c>
      <c r="C48" s="40">
        <v>80</v>
      </c>
    </row>
    <row r="49" spans="1:3" ht="13" thickBot="1" x14ac:dyDescent="0.4">
      <c r="A49" s="36" t="s">
        <v>48</v>
      </c>
      <c r="B49" s="3" t="s">
        <v>48</v>
      </c>
      <c r="C49" s="40">
        <v>54</v>
      </c>
    </row>
    <row r="50" spans="1:3" ht="13" thickBot="1" x14ac:dyDescent="0.4">
      <c r="A50" s="36" t="s">
        <v>29</v>
      </c>
      <c r="B50" s="3" t="s">
        <v>29</v>
      </c>
      <c r="C50" s="40">
        <v>1009</v>
      </c>
    </row>
    <row r="51" spans="1:3" ht="15" thickBot="1" x14ac:dyDescent="0.4">
      <c r="A51" s="36" t="s">
        <v>9</v>
      </c>
      <c r="B51" s="46" t="s">
        <v>9</v>
      </c>
      <c r="C51" s="40">
        <v>1016</v>
      </c>
    </row>
    <row r="52" spans="1:3" ht="13" thickBot="1" x14ac:dyDescent="0.4">
      <c r="B52" s="3" t="s">
        <v>56</v>
      </c>
      <c r="C52" s="40">
        <v>67</v>
      </c>
    </row>
    <row r="53" spans="1:3" ht="13" thickBot="1" x14ac:dyDescent="0.4">
      <c r="A53" s="36" t="s">
        <v>22</v>
      </c>
      <c r="B53" s="3" t="s">
        <v>22</v>
      </c>
      <c r="C53" s="40">
        <v>453</v>
      </c>
    </row>
    <row r="54" spans="1:3" ht="13" thickBot="1" x14ac:dyDescent="0.4">
      <c r="A54" s="36" t="s">
        <v>55</v>
      </c>
      <c r="B54" s="14" t="s">
        <v>55</v>
      </c>
      <c r="C54" s="41">
        <v>8</v>
      </c>
    </row>
    <row r="59" spans="1:3" ht="13" thickBot="1" x14ac:dyDescent="0.4"/>
    <row r="60" spans="1:3" ht="14.5" x14ac:dyDescent="0.35">
      <c r="B60" s="3"/>
      <c r="C60" s="45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5DEA018E-D2D0-477D-918C-32F05D627FB4}"/>
    <hyperlink ref="B33" r:id="rId2" display="https://www.worldometers.info/coronavirus/usa/new-jersey/" xr:uid="{18EB4E28-16A9-4835-B419-E8B300E694D6}"/>
    <hyperlink ref="B24" r:id="rId3" display="https://www.worldometers.info/coronavirus/usa/massachusetts/" xr:uid="{6B463B3E-C294-4636-AC0B-B5E0D97F2410}"/>
    <hyperlink ref="B6" r:id="rId4" display="https://www.worldometers.info/coronavirus/usa/california/" xr:uid="{95460B4D-83B2-4BD1-AE9E-EBBE7A54FE21}"/>
    <hyperlink ref="B41" r:id="rId5" display="https://www.worldometers.info/coronavirus/usa/pennsylvania/" xr:uid="{797BA43F-EBB5-4BC1-B92A-E05F47E280D1}"/>
    <hyperlink ref="B47" r:id="rId6" display="https://www.worldometers.info/coronavirus/usa/texas/" xr:uid="{26E2A337-7D26-4007-A2C9-1B50B4452774}"/>
    <hyperlink ref="B11" r:id="rId7" display="https://www.worldometers.info/coronavirus/usa/florida/" xr:uid="{AF0684C4-0EDC-4D91-80B2-699B0E2CEB55}"/>
    <hyperlink ref="B21" r:id="rId8" display="https://www.worldometers.info/coronavirus/usa/louisiana/" xr:uid="{03DD73C6-0E78-4343-AD6D-9D140D986D9D}"/>
    <hyperlink ref="B38" r:id="rId9" display="https://www.worldometers.info/coronavirus/usa/ohio/" xr:uid="{3931F230-176E-4E7A-929F-F92BD899E0CA}"/>
    <hyperlink ref="B51" r:id="rId10" display="https://www.worldometers.info/coronavirus/usa/washington/" xr:uid="{895807AF-8D48-4A8D-95CC-EAD5F48B528C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2020-05-18T10:02:41Z</dcterms:modified>
</cp:coreProperties>
</file>