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6" documentId="8_{88B7745E-6113-4EDF-B5DA-63E1C284B1A9}" xr6:coauthVersionLast="45" xr6:coauthVersionMax="45" xr10:uidLastSave="{80A7C455-38F5-4273-AEE0-9BF686AB979F}"/>
  <bookViews>
    <workbookView xWindow="8835" yWindow="-19935" windowWidth="26505" windowHeight="1779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Updates'!$A$1:$V$19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3" i="3" l="1"/>
  <c r="L30" i="3" l="1"/>
  <c r="M30" i="3"/>
  <c r="N30" i="3"/>
  <c r="N45" i="3" l="1"/>
  <c r="N8" i="3"/>
  <c r="N27" i="3"/>
  <c r="N17" i="3"/>
  <c r="N6" i="3"/>
  <c r="N9" i="3"/>
  <c r="N3" i="3"/>
  <c r="O51" i="3" s="1"/>
  <c r="N34" i="3"/>
  <c r="N2" i="3"/>
  <c r="N42" i="3"/>
  <c r="N13" i="3"/>
  <c r="N41" i="3"/>
  <c r="N35" i="3"/>
  <c r="N46" i="3"/>
  <c r="N52" i="3"/>
  <c r="N10" i="3"/>
  <c r="N36" i="3"/>
  <c r="N51" i="3"/>
  <c r="N24" i="3"/>
  <c r="N28" i="3"/>
  <c r="N47" i="3"/>
  <c r="N14" i="3"/>
  <c r="N12" i="3"/>
  <c r="N16" i="3"/>
  <c r="N5" i="3"/>
  <c r="N31" i="3"/>
  <c r="N56" i="3"/>
  <c r="N18" i="3"/>
  <c r="N39" i="3"/>
  <c r="N37" i="3"/>
  <c r="N54" i="3"/>
  <c r="N23" i="3"/>
  <c r="N4" i="3"/>
  <c r="N49" i="3"/>
  <c r="N48" i="3"/>
  <c r="N38" i="3"/>
  <c r="N11" i="3"/>
  <c r="N25" i="3"/>
  <c r="N43" i="3"/>
  <c r="N40" i="3"/>
  <c r="N50" i="3"/>
  <c r="N29" i="3"/>
  <c r="N26" i="3"/>
  <c r="N20" i="3"/>
  <c r="N7" i="3"/>
  <c r="N32" i="3"/>
  <c r="N55" i="3"/>
  <c r="N21" i="3"/>
  <c r="N19" i="3"/>
  <c r="N22" i="3"/>
  <c r="N53" i="3"/>
  <c r="N33" i="3"/>
  <c r="N44" i="3"/>
  <c r="N15" i="3"/>
  <c r="M49" i="3"/>
  <c r="O2" i="3" l="1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46" i="3"/>
  <c r="O38" i="3"/>
  <c r="O22" i="3"/>
  <c r="O14" i="3"/>
  <c r="O34" i="3"/>
  <c r="O37" i="3"/>
  <c r="O13" i="3"/>
  <c r="O5" i="3"/>
  <c r="O10" i="3"/>
  <c r="O28" i="3"/>
  <c r="O20" i="3"/>
  <c r="O4" i="3"/>
  <c r="O52" i="3"/>
  <c r="O49" i="3"/>
  <c r="O3" i="3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O56" i="3" l="1"/>
  <c r="L49" i="3"/>
  <c r="L9" i="3"/>
  <c r="L38" i="3"/>
  <c r="L19" i="3"/>
  <c r="L31" i="3"/>
  <c r="L45" i="3"/>
  <c r="L5" i="3"/>
  <c r="L18" i="3"/>
  <c r="L12" i="3"/>
  <c r="L46" i="3"/>
  <c r="L33" i="3"/>
  <c r="L27" i="3"/>
  <c r="L36" i="3"/>
  <c r="L6" i="3"/>
  <c r="L53" i="3"/>
  <c r="L44" i="3"/>
  <c r="L39" i="3"/>
  <c r="L48" i="3"/>
  <c r="L2" i="3"/>
  <c r="L37" i="3"/>
  <c r="L26" i="3"/>
  <c r="L21" i="3"/>
  <c r="L34" i="3"/>
  <c r="L41" i="3"/>
  <c r="L14" i="3"/>
  <c r="L22" i="3"/>
  <c r="L20" i="3"/>
  <c r="L8" i="3"/>
  <c r="L51" i="3"/>
  <c r="L11" i="3"/>
  <c r="L25" i="3"/>
  <c r="L10" i="3"/>
  <c r="L28" i="3"/>
  <c r="L42" i="3"/>
  <c r="L47" i="3"/>
  <c r="L35" i="3"/>
  <c r="L55" i="3"/>
  <c r="L23" i="3"/>
  <c r="L54" i="3"/>
  <c r="L29" i="3"/>
  <c r="L7" i="3"/>
  <c r="L15" i="3"/>
  <c r="L32" i="3"/>
  <c r="L24" i="3"/>
  <c r="L50" i="3"/>
  <c r="L13" i="3"/>
  <c r="L4" i="3"/>
  <c r="L56" i="3"/>
  <c r="L16" i="3"/>
  <c r="L40" i="3"/>
  <c r="L17" i="3"/>
  <c r="L52" i="3"/>
  <c r="M35" i="3" l="1"/>
  <c r="M21" i="3"/>
  <c r="M39" i="3"/>
  <c r="M29" i="3"/>
  <c r="M45" i="3"/>
  <c r="M56" i="3"/>
  <c r="M55" i="3"/>
  <c r="M43" i="3"/>
  <c r="M37" i="3"/>
  <c r="M47" i="3"/>
  <c r="M41" i="3"/>
  <c r="M44" i="3"/>
  <c r="M34" i="3"/>
  <c r="M17" i="3"/>
  <c r="M3" i="3"/>
  <c r="M46" i="3"/>
  <c r="M2" i="3"/>
  <c r="M4" i="3"/>
  <c r="M9" i="3"/>
  <c r="M54" i="3"/>
  <c r="M48" i="3"/>
  <c r="M31" i="3"/>
  <c r="M28" i="3"/>
  <c r="M27" i="3"/>
  <c r="M33" i="3"/>
  <c r="M50" i="3"/>
  <c r="M18" i="3"/>
  <c r="M20" i="3"/>
  <c r="M22" i="3"/>
  <c r="M5" i="3"/>
  <c r="M10" i="3"/>
  <c r="M14" i="3"/>
  <c r="M32" i="3"/>
  <c r="M51" i="3"/>
  <c r="M13" i="3"/>
  <c r="M16" i="3"/>
  <c r="M25" i="3"/>
  <c r="M53" i="3"/>
  <c r="M6" i="3"/>
  <c r="M52" i="3"/>
  <c r="M42" i="3"/>
  <c r="M24" i="3"/>
  <c r="M8" i="3"/>
  <c r="M11" i="3"/>
  <c r="M26" i="3"/>
  <c r="M40" i="3"/>
  <c r="M15" i="3"/>
  <c r="M7" i="3"/>
  <c r="M19" i="3"/>
  <c r="M12" i="3"/>
  <c r="M23" i="3"/>
  <c r="M36" i="3"/>
  <c r="M38" i="3"/>
  <c r="L3" i="3" l="1"/>
  <c r="N5" i="1" l="1"/>
  <c r="O5" i="1" s="1"/>
  <c r="N6" i="1"/>
  <c r="N7" i="1"/>
  <c r="N8" i="1"/>
  <c r="O8" i="1" s="1"/>
  <c r="N9" i="1"/>
  <c r="O9" i="1" s="1"/>
  <c r="N10" i="1"/>
  <c r="O10" i="1" s="1"/>
  <c r="N11" i="1"/>
  <c r="O11" i="1" s="1"/>
  <c r="N12" i="1"/>
  <c r="O12" i="1" s="1"/>
  <c r="N13" i="1"/>
  <c r="N14" i="1"/>
  <c r="N15" i="1"/>
  <c r="N16" i="1"/>
  <c r="O16" i="1" s="1"/>
  <c r="N17" i="1"/>
  <c r="O17" i="1" s="1"/>
  <c r="O14" i="1" l="1"/>
  <c r="O13" i="1"/>
  <c r="O6" i="1"/>
  <c r="O15" i="1"/>
  <c r="O7" i="1"/>
  <c r="U2" i="1"/>
  <c r="N18" i="1" l="1"/>
  <c r="O18" i="1" l="1"/>
  <c r="U12" i="1"/>
  <c r="V12" i="1" s="1"/>
  <c r="U14" i="1"/>
  <c r="V14" i="1" s="1"/>
  <c r="U11" i="1"/>
  <c r="V11" i="1" s="1"/>
  <c r="U9" i="1"/>
  <c r="V9" i="1" s="1"/>
  <c r="U17" i="1"/>
  <c r="V17" i="1" s="1"/>
  <c r="U15" i="1"/>
  <c r="V15" i="1" s="1"/>
  <c r="U10" i="1"/>
  <c r="V10" i="1" s="1"/>
  <c r="U5" i="1"/>
  <c r="V5" i="1" s="1"/>
  <c r="U16" i="1"/>
  <c r="V16" i="1" s="1"/>
  <c r="U7" i="1"/>
  <c r="V7" i="1" s="1"/>
  <c r="U13" i="1"/>
  <c r="V13" i="1" s="1"/>
  <c r="U6" i="1"/>
  <c r="V6" i="1" s="1"/>
  <c r="U8" i="1"/>
  <c r="V8" i="1" s="1"/>
  <c r="S6" i="1"/>
  <c r="S17" i="1"/>
  <c r="S9" i="1"/>
  <c r="S11" i="1"/>
  <c r="S16" i="1"/>
  <c r="S8" i="1"/>
  <c r="S13" i="1"/>
  <c r="S5" i="1"/>
  <c r="S10" i="1"/>
  <c r="S7" i="1"/>
  <c r="S14" i="1"/>
  <c r="S15" i="1"/>
  <c r="S18" i="1" s="1"/>
  <c r="S12" i="1"/>
  <c r="T11" i="1"/>
  <c r="T15" i="1"/>
  <c r="T18" i="1" s="1"/>
  <c r="T14" i="1"/>
  <c r="T6" i="1"/>
  <c r="T16" i="1"/>
  <c r="T8" i="1"/>
  <c r="T13" i="1"/>
  <c r="T5" i="1"/>
  <c r="T10" i="1"/>
  <c r="T12" i="1"/>
  <c r="T7" i="1"/>
  <c r="T17" i="1"/>
  <c r="T9" i="1"/>
  <c r="R12" i="1"/>
  <c r="R9" i="1"/>
  <c r="R14" i="1"/>
  <c r="R6" i="1"/>
  <c r="R11" i="1"/>
  <c r="R17" i="1"/>
  <c r="R16" i="1"/>
  <c r="R8" i="1"/>
  <c r="R5" i="1"/>
  <c r="R10" i="1"/>
  <c r="R13" i="1"/>
  <c r="R15" i="1"/>
  <c r="R18" i="1" s="1"/>
  <c r="R7" i="1"/>
  <c r="Q8" i="1"/>
  <c r="Q15" i="1"/>
  <c r="Q18" i="1" s="1"/>
  <c r="Q12" i="1"/>
  <c r="Q9" i="1"/>
  <c r="Q13" i="1"/>
  <c r="Q17" i="1"/>
  <c r="Q16" i="1"/>
  <c r="Q5" i="1"/>
  <c r="Q10" i="1"/>
  <c r="Q11" i="1"/>
  <c r="Q7" i="1"/>
  <c r="Q6" i="1"/>
  <c r="Q14" i="1"/>
  <c r="U18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<sst xmlns="http://schemas.openxmlformats.org/spreadsheetml/2006/main" count="321" uniqueCount="102">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</sst>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6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  <xf numFmtId="0" fontId="15" fillId="5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2" fillId="3" borderId="7" xfId="0" applyFont="1" applyFill="1" applyBorder="1" applyAlignment="1">
      <alignment horizontal="righ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2" fillId="3" borderId="6" xfId="0" applyFont="1" applyFill="1" applyBorder="1" applyAlignment="1">
      <alignment horizontal="left" vertical="top" wrapText="1"/>
    </xf>
    <xf numFmtId="0" fontId="4" fillId="3" borderId="7" xfId="3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left" vertical="top" wrapText="1"/>
    </xf>
    <xf numFmtId="0" fontId="11" fillId="2" borderId="7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california/" TargetMode="External"/><Relationship Id="rId7" Type="http://schemas.openxmlformats.org/officeDocument/2006/relationships/hyperlink" Target="https://www.worldometers.info/coronavirus/usa/pennsylvania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louisiana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california/" TargetMode="External"/><Relationship Id="rId7" Type="http://schemas.openxmlformats.org/officeDocument/2006/relationships/hyperlink" Target="https://www.worldometers.info/coronavirus/usa/pennsylvania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louisiana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california/" TargetMode="External"/><Relationship Id="rId7" Type="http://schemas.openxmlformats.org/officeDocument/2006/relationships/hyperlink" Target="https://www.worldometers.info/coronavirus/usa/pennsylvania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louisiana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california/" TargetMode="External"/><Relationship Id="rId7" Type="http://schemas.openxmlformats.org/officeDocument/2006/relationships/hyperlink" Target="https://www.worldometers.info/coronavirus/usa/pennsylvania/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louisian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19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23"/>
  </cols>
  <sheetData>
    <row r="1" spans="1:22" x14ac:dyDescent="0.35">
      <c r="L1" s="64" t="s">
        <v>68</v>
      </c>
      <c r="M1" s="64"/>
      <c r="N1" s="64"/>
      <c r="O1" s="6">
        <v>1.4999999999999999E-2</v>
      </c>
      <c r="P1" s="6"/>
      <c r="Q1" s="65" t="s">
        <v>77</v>
      </c>
      <c r="R1" s="65"/>
      <c r="S1" s="65"/>
      <c r="T1" s="65"/>
      <c r="U1" s="65"/>
    </row>
    <row r="2" spans="1:22" ht="21.5" thickBot="1" x14ac:dyDescent="0.55000000000000004">
      <c r="A2" s="27" t="s">
        <v>57</v>
      </c>
      <c r="B2" s="27"/>
      <c r="C2" s="27"/>
      <c r="D2" s="27"/>
      <c r="E2" s="27"/>
      <c r="F2" s="27"/>
      <c r="G2" s="27"/>
      <c r="H2" s="27"/>
      <c r="I2" s="27"/>
      <c r="J2" s="27"/>
      <c r="K2" s="46"/>
      <c r="L2" s="28"/>
      <c r="N2" s="27" t="s">
        <v>62</v>
      </c>
      <c r="O2" s="27"/>
      <c r="P2" s="20"/>
      <c r="Q2" s="17">
        <v>0.15</v>
      </c>
      <c r="R2" s="17">
        <v>0.6</v>
      </c>
      <c r="S2" s="17">
        <v>0.25</v>
      </c>
      <c r="T2" s="17">
        <v>0.125</v>
      </c>
      <c r="U2" s="18">
        <f>O1</f>
        <v>1.4999999999999999E-2</v>
      </c>
      <c r="V2" s="16"/>
    </row>
    <row r="3" spans="1:22" x14ac:dyDescent="0.35">
      <c r="A3" s="9" t="s">
        <v>0</v>
      </c>
      <c r="B3" s="10" t="s">
        <v>2</v>
      </c>
      <c r="C3" s="10" t="s">
        <v>4</v>
      </c>
      <c r="D3" s="10" t="s">
        <v>2</v>
      </c>
      <c r="E3" s="10" t="s">
        <v>4</v>
      </c>
      <c r="F3" s="10" t="s">
        <v>6</v>
      </c>
      <c r="G3" s="10" t="s">
        <v>79</v>
      </c>
      <c r="H3" s="10" t="s">
        <v>81</v>
      </c>
      <c r="I3" s="10" t="s">
        <v>2</v>
      </c>
      <c r="J3" s="10" t="s">
        <v>83</v>
      </c>
      <c r="K3" s="11"/>
      <c r="L3" s="29"/>
      <c r="M3" s="11" t="s">
        <v>84</v>
      </c>
      <c r="N3" s="11" t="s">
        <v>58</v>
      </c>
      <c r="O3" s="11" t="s">
        <v>60</v>
      </c>
      <c r="P3" s="11"/>
      <c r="Q3" s="21" t="s">
        <v>69</v>
      </c>
      <c r="R3" s="21" t="s">
        <v>71</v>
      </c>
      <c r="S3" s="21" t="s">
        <v>73</v>
      </c>
      <c r="T3" s="21" t="s">
        <v>75</v>
      </c>
      <c r="U3" s="21" t="s">
        <v>76</v>
      </c>
      <c r="V3" s="21" t="s">
        <v>76</v>
      </c>
    </row>
    <row r="4" spans="1:22" ht="15" thickBot="1" x14ac:dyDescent="0.4">
      <c r="A4" s="12" t="s">
        <v>1</v>
      </c>
      <c r="B4" s="13" t="s">
        <v>3</v>
      </c>
      <c r="C4" s="13" t="s">
        <v>3</v>
      </c>
      <c r="D4" s="13" t="s">
        <v>5</v>
      </c>
      <c r="E4" s="13" t="s">
        <v>5</v>
      </c>
      <c r="F4" s="13" t="s">
        <v>3</v>
      </c>
      <c r="G4" s="13" t="s">
        <v>80</v>
      </c>
      <c r="H4" s="13" t="s">
        <v>80</v>
      </c>
      <c r="I4" s="13" t="s">
        <v>82</v>
      </c>
      <c r="J4" s="13" t="s">
        <v>80</v>
      </c>
      <c r="K4" s="11"/>
      <c r="L4" s="29"/>
      <c r="M4" s="11" t="s">
        <v>85</v>
      </c>
      <c r="N4" s="11" t="s">
        <v>59</v>
      </c>
      <c r="O4" s="11" t="s">
        <v>61</v>
      </c>
      <c r="P4" s="11"/>
      <c r="Q4" s="21" t="s">
        <v>70</v>
      </c>
      <c r="R4" s="21" t="s">
        <v>72</v>
      </c>
      <c r="S4" s="21" t="s">
        <v>74</v>
      </c>
      <c r="T4" s="21" t="s">
        <v>74</v>
      </c>
      <c r="U4" s="21" t="s">
        <v>5</v>
      </c>
      <c r="V4" s="21" t="s">
        <v>78</v>
      </c>
    </row>
    <row r="5" spans="1:22" ht="15" thickBot="1" x14ac:dyDescent="0.4">
      <c r="A5" s="44" t="s">
        <v>7</v>
      </c>
      <c r="B5" s="1">
        <v>406367</v>
      </c>
      <c r="C5" s="2"/>
      <c r="D5" s="1">
        <v>31046</v>
      </c>
      <c r="E5" s="2"/>
      <c r="F5" s="1">
        <v>288954</v>
      </c>
      <c r="G5" s="1">
        <v>20889</v>
      </c>
      <c r="H5" s="1">
        <v>1596</v>
      </c>
      <c r="I5" s="1">
        <v>3111119</v>
      </c>
      <c r="J5" s="1">
        <v>159925</v>
      </c>
      <c r="K5" s="7"/>
      <c r="L5" s="8"/>
      <c r="M5" s="26">
        <f t="shared" ref="M5:M17" si="0">D5/B5</f>
        <v>7.6398920187908961E-2</v>
      </c>
      <c r="N5" s="4">
        <f t="shared" ref="N5:N18" si="1">D5/$O$1</f>
        <v>2069733.3333333335</v>
      </c>
      <c r="O5" s="5">
        <f t="shared" ref="O5:O18" si="2">ABS(F5-N5)/N5</f>
        <v>0.86039071055852612</v>
      </c>
      <c r="P5" s="5"/>
      <c r="Q5" s="22">
        <f t="shared" ref="Q5:Q17" si="3">$Q$2*$N5</f>
        <v>310460</v>
      </c>
      <c r="R5" s="22">
        <f t="shared" ref="R5:R17" si="4">$R$2*$N5</f>
        <v>1241840</v>
      </c>
      <c r="S5" s="22">
        <f t="shared" ref="S5:S17" si="5">$S$2*$N5</f>
        <v>517433.33333333337</v>
      </c>
      <c r="T5" s="22">
        <f t="shared" ref="T5:T17" si="6">$T$2*$N5</f>
        <v>258716.66666666669</v>
      </c>
      <c r="U5" s="22">
        <f t="shared" ref="U5:U17" si="7">$U$2*$N5</f>
        <v>31046</v>
      </c>
      <c r="V5" s="19">
        <f t="shared" ref="V5:V17" si="8">N5-U5</f>
        <v>2038687.3333333335</v>
      </c>
    </row>
    <row r="6" spans="1:22" ht="15" thickBot="1" x14ac:dyDescent="0.4">
      <c r="A6" s="44" t="s">
        <v>8</v>
      </c>
      <c r="B6" s="1">
        <v>170599</v>
      </c>
      <c r="C6" s="2"/>
      <c r="D6" s="1">
        <v>12891</v>
      </c>
      <c r="E6" s="2"/>
      <c r="F6" s="1">
        <v>123677</v>
      </c>
      <c r="G6" s="1">
        <v>19207</v>
      </c>
      <c r="H6" s="1">
        <v>1451</v>
      </c>
      <c r="I6" s="1">
        <v>1147841</v>
      </c>
      <c r="J6" s="1">
        <v>129230</v>
      </c>
      <c r="K6" s="7"/>
      <c r="L6" s="8"/>
      <c r="M6" s="26">
        <f t="shared" si="0"/>
        <v>7.5563162738351342E-2</v>
      </c>
      <c r="N6" s="4">
        <f t="shared" si="1"/>
        <v>859400</v>
      </c>
      <c r="O6" s="5">
        <f t="shared" si="2"/>
        <v>0.85608913195252501</v>
      </c>
      <c r="P6" s="5"/>
      <c r="Q6" s="22">
        <f t="shared" si="3"/>
        <v>128910</v>
      </c>
      <c r="R6" s="22">
        <f t="shared" si="4"/>
        <v>515640</v>
      </c>
      <c r="S6" s="22">
        <f t="shared" si="5"/>
        <v>214850</v>
      </c>
      <c r="T6" s="22">
        <f t="shared" si="6"/>
        <v>107425</v>
      </c>
      <c r="U6" s="22">
        <f t="shared" si="7"/>
        <v>12891</v>
      </c>
      <c r="V6" s="19">
        <f t="shared" si="8"/>
        <v>846509</v>
      </c>
    </row>
    <row r="7" spans="1:22" ht="15" thickBot="1" x14ac:dyDescent="0.4">
      <c r="A7" s="44" t="s">
        <v>10</v>
      </c>
      <c r="B7" s="1">
        <v>163445</v>
      </c>
      <c r="C7" s="53">
        <v>225</v>
      </c>
      <c r="D7" s="1">
        <v>5286</v>
      </c>
      <c r="E7" s="2"/>
      <c r="F7" s="1">
        <v>113566</v>
      </c>
      <c r="G7" s="1">
        <v>4137</v>
      </c>
      <c r="H7" s="2">
        <v>134</v>
      </c>
      <c r="I7" s="1">
        <v>2997988</v>
      </c>
      <c r="J7" s="1">
        <v>75875</v>
      </c>
      <c r="K7" s="7"/>
      <c r="L7" s="8"/>
      <c r="M7" s="26">
        <f t="shared" si="0"/>
        <v>3.2341154516809939E-2</v>
      </c>
      <c r="N7" s="4">
        <f t="shared" si="1"/>
        <v>352400</v>
      </c>
      <c r="O7" s="5">
        <f t="shared" si="2"/>
        <v>0.67773552780930757</v>
      </c>
      <c r="P7" s="5"/>
      <c r="Q7" s="22">
        <f t="shared" si="3"/>
        <v>52860</v>
      </c>
      <c r="R7" s="22">
        <f t="shared" si="4"/>
        <v>211440</v>
      </c>
      <c r="S7" s="22">
        <f t="shared" si="5"/>
        <v>88100</v>
      </c>
      <c r="T7" s="22">
        <f t="shared" si="6"/>
        <v>44050</v>
      </c>
      <c r="U7" s="22">
        <f t="shared" si="7"/>
        <v>5286</v>
      </c>
      <c r="V7" s="19">
        <f t="shared" si="8"/>
        <v>347114</v>
      </c>
    </row>
    <row r="8" spans="1:22" ht="15" thickBot="1" x14ac:dyDescent="0.4">
      <c r="A8" s="44" t="s">
        <v>12</v>
      </c>
      <c r="B8" s="1">
        <v>134185</v>
      </c>
      <c r="C8" s="2"/>
      <c r="D8" s="1">
        <v>6485</v>
      </c>
      <c r="E8" s="2"/>
      <c r="F8" s="1">
        <v>41543</v>
      </c>
      <c r="G8" s="1">
        <v>10589</v>
      </c>
      <c r="H8" s="2">
        <v>512</v>
      </c>
      <c r="I8" s="1">
        <v>1259189</v>
      </c>
      <c r="J8" s="1">
        <v>99369</v>
      </c>
      <c r="K8" s="7"/>
      <c r="L8" s="8"/>
      <c r="M8" s="26">
        <f t="shared" si="0"/>
        <v>4.8328799791332859E-2</v>
      </c>
      <c r="N8" s="4">
        <f t="shared" si="1"/>
        <v>432333.33333333337</v>
      </c>
      <c r="O8" s="5">
        <f t="shared" si="2"/>
        <v>0.90390979182729381</v>
      </c>
      <c r="P8" s="5"/>
      <c r="Q8" s="22">
        <f t="shared" si="3"/>
        <v>64850</v>
      </c>
      <c r="R8" s="22">
        <f t="shared" si="4"/>
        <v>259400</v>
      </c>
      <c r="S8" s="22">
        <f t="shared" si="5"/>
        <v>108083.33333333334</v>
      </c>
      <c r="T8" s="22">
        <f t="shared" si="6"/>
        <v>54041.666666666672</v>
      </c>
      <c r="U8" s="22">
        <f t="shared" si="7"/>
        <v>6485</v>
      </c>
      <c r="V8" s="19">
        <f t="shared" si="8"/>
        <v>425848.33333333337</v>
      </c>
    </row>
    <row r="9" spans="1:22" ht="15" thickBot="1" x14ac:dyDescent="0.4">
      <c r="A9" s="44" t="s">
        <v>17</v>
      </c>
      <c r="B9" s="1">
        <v>106151</v>
      </c>
      <c r="C9" s="2"/>
      <c r="D9" s="1">
        <v>7734</v>
      </c>
      <c r="E9" s="2"/>
      <c r="F9" s="1">
        <v>9692</v>
      </c>
      <c r="G9" s="1">
        <v>15401</v>
      </c>
      <c r="H9" s="1">
        <v>1122</v>
      </c>
      <c r="I9" s="1">
        <v>787489</v>
      </c>
      <c r="J9" s="1">
        <v>114253</v>
      </c>
      <c r="K9" s="8"/>
      <c r="L9" s="8"/>
      <c r="M9" s="26">
        <f t="shared" si="0"/>
        <v>7.2858475191001498E-2</v>
      </c>
      <c r="N9" s="4">
        <f t="shared" si="1"/>
        <v>515600</v>
      </c>
      <c r="O9" s="5">
        <f t="shared" si="2"/>
        <v>0.98120248254460818</v>
      </c>
      <c r="P9" s="5"/>
      <c r="Q9" s="22">
        <f t="shared" si="3"/>
        <v>77340</v>
      </c>
      <c r="R9" s="22">
        <f t="shared" si="4"/>
        <v>309360</v>
      </c>
      <c r="S9" s="22">
        <f t="shared" si="5"/>
        <v>128900</v>
      </c>
      <c r="T9" s="22">
        <f t="shared" si="6"/>
        <v>64450</v>
      </c>
      <c r="U9" s="22">
        <f t="shared" si="7"/>
        <v>7734</v>
      </c>
      <c r="V9" s="19">
        <f t="shared" si="8"/>
        <v>507866</v>
      </c>
    </row>
    <row r="10" spans="1:22" ht="15" thickBot="1" x14ac:dyDescent="0.4">
      <c r="A10" s="44" t="s">
        <v>15</v>
      </c>
      <c r="B10" s="1">
        <v>99304</v>
      </c>
      <c r="C10" s="2"/>
      <c r="D10" s="1">
        <v>2105</v>
      </c>
      <c r="E10" s="2"/>
      <c r="F10" s="1">
        <v>34831</v>
      </c>
      <c r="G10" s="1">
        <v>3425</v>
      </c>
      <c r="H10" s="2">
        <v>73</v>
      </c>
      <c r="I10" s="1">
        <v>1560537</v>
      </c>
      <c r="J10" s="1">
        <v>53819</v>
      </c>
      <c r="K10" s="7"/>
      <c r="L10" s="8"/>
      <c r="M10" s="26">
        <f t="shared" si="0"/>
        <v>2.1197534842503828E-2</v>
      </c>
      <c r="N10" s="4">
        <f t="shared" si="1"/>
        <v>140333.33333333334</v>
      </c>
      <c r="O10" s="5">
        <f t="shared" si="2"/>
        <v>0.75179809976247036</v>
      </c>
      <c r="P10" s="5"/>
      <c r="Q10" s="22">
        <f t="shared" si="3"/>
        <v>21050</v>
      </c>
      <c r="R10" s="22">
        <f t="shared" si="4"/>
        <v>84200</v>
      </c>
      <c r="S10" s="22">
        <f t="shared" si="5"/>
        <v>35083.333333333336</v>
      </c>
      <c r="T10" s="22">
        <f t="shared" si="6"/>
        <v>17541.666666666668</v>
      </c>
      <c r="U10" s="22">
        <f t="shared" si="7"/>
        <v>2105</v>
      </c>
      <c r="V10" s="19">
        <f t="shared" si="8"/>
        <v>138228.33333333334</v>
      </c>
    </row>
    <row r="11" spans="1:22" ht="15" thickBot="1" x14ac:dyDescent="0.4">
      <c r="A11" s="44" t="s">
        <v>19</v>
      </c>
      <c r="B11" s="1">
        <v>84399</v>
      </c>
      <c r="C11" s="2"/>
      <c r="D11" s="1">
        <v>6388</v>
      </c>
      <c r="E11" s="2"/>
      <c r="F11" s="1">
        <v>20408</v>
      </c>
      <c r="G11" s="1">
        <v>6593</v>
      </c>
      <c r="H11" s="2">
        <v>499</v>
      </c>
      <c r="I11" s="1">
        <v>626049</v>
      </c>
      <c r="J11" s="1">
        <v>48902</v>
      </c>
      <c r="K11" s="7"/>
      <c r="L11" s="8"/>
      <c r="M11" s="26">
        <f t="shared" si="0"/>
        <v>7.5688100569911959E-2</v>
      </c>
      <c r="N11" s="4">
        <f t="shared" si="1"/>
        <v>425866.66666666669</v>
      </c>
      <c r="O11" s="5">
        <f t="shared" si="2"/>
        <v>0.95207889793362555</v>
      </c>
      <c r="P11" s="5"/>
      <c r="Q11" s="22">
        <f t="shared" si="3"/>
        <v>63880</v>
      </c>
      <c r="R11" s="22">
        <f t="shared" si="4"/>
        <v>255520</v>
      </c>
      <c r="S11" s="22">
        <f t="shared" si="5"/>
        <v>106466.66666666667</v>
      </c>
      <c r="T11" s="22">
        <f t="shared" si="6"/>
        <v>53233.333333333336</v>
      </c>
      <c r="U11" s="22">
        <f t="shared" si="7"/>
        <v>6388</v>
      </c>
      <c r="V11" s="19">
        <f t="shared" si="8"/>
        <v>419478.66666666669</v>
      </c>
    </row>
    <row r="12" spans="1:22" ht="15" thickBot="1" x14ac:dyDescent="0.4">
      <c r="A12" s="44" t="s">
        <v>13</v>
      </c>
      <c r="B12" s="1">
        <v>82719</v>
      </c>
      <c r="C12" s="2"/>
      <c r="D12" s="1">
        <v>3021</v>
      </c>
      <c r="E12" s="2"/>
      <c r="F12" s="1">
        <v>63713</v>
      </c>
      <c r="G12" s="1">
        <v>3851</v>
      </c>
      <c r="H12" s="2">
        <v>141</v>
      </c>
      <c r="I12" s="1">
        <v>1485759</v>
      </c>
      <c r="J12" s="1">
        <v>69177</v>
      </c>
      <c r="K12" s="7"/>
      <c r="L12" s="8"/>
      <c r="M12" s="26">
        <f t="shared" si="0"/>
        <v>3.6521234541036521E-2</v>
      </c>
      <c r="N12" s="4">
        <f t="shared" si="1"/>
        <v>201400</v>
      </c>
      <c r="O12" s="5">
        <f t="shared" si="2"/>
        <v>0.68364945382323739</v>
      </c>
      <c r="P12" s="5"/>
      <c r="Q12" s="22">
        <f t="shared" si="3"/>
        <v>30210</v>
      </c>
      <c r="R12" s="22">
        <f t="shared" si="4"/>
        <v>120840</v>
      </c>
      <c r="S12" s="22">
        <f t="shared" si="5"/>
        <v>50350</v>
      </c>
      <c r="T12" s="22">
        <f t="shared" si="6"/>
        <v>25175</v>
      </c>
      <c r="U12" s="22">
        <f t="shared" si="7"/>
        <v>3021</v>
      </c>
      <c r="V12" s="19">
        <f t="shared" si="8"/>
        <v>198379</v>
      </c>
    </row>
    <row r="13" spans="1:22" ht="15" thickBot="1" x14ac:dyDescent="0.4">
      <c r="A13" s="3" t="s">
        <v>11</v>
      </c>
      <c r="B13" s="1">
        <v>66497</v>
      </c>
      <c r="C13" s="2"/>
      <c r="D13" s="1">
        <v>6036</v>
      </c>
      <c r="E13" s="2"/>
      <c r="F13" s="1">
        <v>15372</v>
      </c>
      <c r="G13" s="1">
        <v>6658</v>
      </c>
      <c r="H13" s="2">
        <v>604</v>
      </c>
      <c r="I13" s="1">
        <v>998504</v>
      </c>
      <c r="J13" s="1">
        <v>99982</v>
      </c>
      <c r="K13" s="7"/>
      <c r="L13" s="8"/>
      <c r="M13" s="26">
        <f t="shared" si="0"/>
        <v>9.0771012226115458E-2</v>
      </c>
      <c r="N13" s="4">
        <f t="shared" si="1"/>
        <v>402400</v>
      </c>
      <c r="O13" s="5">
        <f t="shared" si="2"/>
        <v>0.96179920477137182</v>
      </c>
      <c r="P13" s="5"/>
      <c r="Q13" s="22">
        <f t="shared" si="3"/>
        <v>60360</v>
      </c>
      <c r="R13" s="22">
        <f t="shared" si="4"/>
        <v>241440</v>
      </c>
      <c r="S13" s="22">
        <f t="shared" si="5"/>
        <v>100600</v>
      </c>
      <c r="T13" s="22">
        <f t="shared" si="6"/>
        <v>50300</v>
      </c>
      <c r="U13" s="22">
        <f t="shared" si="7"/>
        <v>6036</v>
      </c>
      <c r="V13" s="19">
        <f t="shared" si="8"/>
        <v>396364</v>
      </c>
    </row>
    <row r="14" spans="1:22" ht="15" thickBot="1" x14ac:dyDescent="0.4">
      <c r="A14" s="3" t="s">
        <v>26</v>
      </c>
      <c r="B14" s="1">
        <v>62969</v>
      </c>
      <c r="C14" s="2"/>
      <c r="D14" s="1">
        <v>2996</v>
      </c>
      <c r="E14" s="2"/>
      <c r="F14" s="1">
        <v>55377</v>
      </c>
      <c r="G14" s="1">
        <v>10416</v>
      </c>
      <c r="H14" s="2">
        <v>496</v>
      </c>
      <c r="I14" s="1">
        <v>526882</v>
      </c>
      <c r="J14" s="1">
        <v>87150</v>
      </c>
      <c r="K14" s="8"/>
      <c r="L14" s="8"/>
      <c r="M14" s="26">
        <f t="shared" si="0"/>
        <v>4.7578967428417156E-2</v>
      </c>
      <c r="N14" s="4">
        <f t="shared" si="1"/>
        <v>199733.33333333334</v>
      </c>
      <c r="O14" s="5">
        <f t="shared" si="2"/>
        <v>0.7227453271028037</v>
      </c>
      <c r="P14" s="5"/>
      <c r="Q14" s="22">
        <f t="shared" si="3"/>
        <v>29960</v>
      </c>
      <c r="R14" s="22">
        <f t="shared" si="4"/>
        <v>119840</v>
      </c>
      <c r="S14" s="22">
        <f t="shared" si="5"/>
        <v>49933.333333333336</v>
      </c>
      <c r="T14" s="22">
        <f t="shared" si="6"/>
        <v>24966.666666666668</v>
      </c>
      <c r="U14" s="22">
        <f t="shared" si="7"/>
        <v>2996</v>
      </c>
      <c r="V14" s="19">
        <f t="shared" si="8"/>
        <v>196737.33333333334</v>
      </c>
    </row>
    <row r="15" spans="1:22" ht="15" thickBot="1" x14ac:dyDescent="0.4">
      <c r="A15" s="3" t="s">
        <v>16</v>
      </c>
      <c r="B15" s="1">
        <v>60030</v>
      </c>
      <c r="C15" s="2"/>
      <c r="D15" s="1">
        <v>2575</v>
      </c>
      <c r="E15" s="2"/>
      <c r="F15" s="1">
        <v>53822</v>
      </c>
      <c r="G15" s="1">
        <v>5654</v>
      </c>
      <c r="H15" s="2">
        <v>243</v>
      </c>
      <c r="I15" s="1">
        <v>763149</v>
      </c>
      <c r="J15" s="1">
        <v>71877</v>
      </c>
      <c r="K15" s="8"/>
      <c r="L15" s="8"/>
      <c r="M15" s="26">
        <f t="shared" si="0"/>
        <v>4.2895219057138098E-2</v>
      </c>
      <c r="N15" s="4">
        <f t="shared" si="1"/>
        <v>171666.66666666669</v>
      </c>
      <c r="O15" s="5">
        <f t="shared" si="2"/>
        <v>0.68647378640776702</v>
      </c>
      <c r="P15" s="5"/>
      <c r="Q15" s="22">
        <f t="shared" si="3"/>
        <v>25750.000000000004</v>
      </c>
      <c r="R15" s="22">
        <f t="shared" si="4"/>
        <v>103000.00000000001</v>
      </c>
      <c r="S15" s="22">
        <f t="shared" si="5"/>
        <v>42916.666666666672</v>
      </c>
      <c r="T15" s="22">
        <f t="shared" si="6"/>
        <v>21458.333333333336</v>
      </c>
      <c r="U15" s="22">
        <f t="shared" si="7"/>
        <v>2575</v>
      </c>
      <c r="V15" s="19">
        <f t="shared" si="8"/>
        <v>169091.66666666669</v>
      </c>
    </row>
    <row r="16" spans="1:22" ht="15" thickBot="1" x14ac:dyDescent="0.4">
      <c r="A16" s="3" t="s">
        <v>29</v>
      </c>
      <c r="B16" s="1">
        <v>55775</v>
      </c>
      <c r="C16" s="2"/>
      <c r="D16" s="1">
        <v>1583</v>
      </c>
      <c r="E16" s="2"/>
      <c r="F16" s="1">
        <v>46851</v>
      </c>
      <c r="G16" s="1">
        <v>6534</v>
      </c>
      <c r="H16" s="2">
        <v>185</v>
      </c>
      <c r="I16" s="1">
        <v>546685</v>
      </c>
      <c r="J16" s="1">
        <v>64048</v>
      </c>
      <c r="K16" s="7"/>
      <c r="L16" s="8"/>
      <c r="M16" s="26">
        <f t="shared" si="0"/>
        <v>2.8381891528462572E-2</v>
      </c>
      <c r="N16" s="4">
        <f t="shared" si="1"/>
        <v>105533.33333333334</v>
      </c>
      <c r="O16" s="5">
        <f t="shared" si="2"/>
        <v>0.55605495893872403</v>
      </c>
      <c r="P16" s="5"/>
      <c r="Q16" s="22">
        <f t="shared" si="3"/>
        <v>15830</v>
      </c>
      <c r="R16" s="22">
        <f t="shared" si="4"/>
        <v>63320</v>
      </c>
      <c r="S16" s="22">
        <f t="shared" si="5"/>
        <v>26383.333333333336</v>
      </c>
      <c r="T16" s="22">
        <f t="shared" si="6"/>
        <v>13191.666666666668</v>
      </c>
      <c r="U16" s="22">
        <f t="shared" si="7"/>
        <v>1583</v>
      </c>
      <c r="V16" s="19">
        <f t="shared" si="8"/>
        <v>103950.33333333334</v>
      </c>
    </row>
    <row r="17" spans="1:22" ht="15" thickBot="1" x14ac:dyDescent="0.4">
      <c r="A17" s="44" t="s">
        <v>14</v>
      </c>
      <c r="B17" s="1">
        <v>48634</v>
      </c>
      <c r="C17" s="2"/>
      <c r="D17" s="1">
        <v>3068</v>
      </c>
      <c r="E17" s="2"/>
      <c r="F17" s="1">
        <v>8549</v>
      </c>
      <c r="G17" s="1">
        <v>10462</v>
      </c>
      <c r="H17" s="2">
        <v>660</v>
      </c>
      <c r="I17" s="1">
        <v>545221</v>
      </c>
      <c r="J17" s="1">
        <v>117282</v>
      </c>
      <c r="K17" s="7"/>
      <c r="L17" s="8"/>
      <c r="M17" s="26">
        <f t="shared" si="0"/>
        <v>6.308343956902579E-2</v>
      </c>
      <c r="N17" s="4">
        <f t="shared" si="1"/>
        <v>204533.33333333334</v>
      </c>
      <c r="O17" s="5">
        <f t="shared" si="2"/>
        <v>0.95820241199478484</v>
      </c>
      <c r="P17" s="5"/>
      <c r="Q17" s="22">
        <f t="shared" si="3"/>
        <v>30680</v>
      </c>
      <c r="R17" s="22">
        <f t="shared" si="4"/>
        <v>122720</v>
      </c>
      <c r="S17" s="22">
        <f t="shared" si="5"/>
        <v>51133.333333333336</v>
      </c>
      <c r="T17" s="22">
        <f t="shared" si="6"/>
        <v>25566.666666666668</v>
      </c>
      <c r="U17" s="22">
        <f t="shared" si="7"/>
        <v>3068</v>
      </c>
      <c r="V17" s="19">
        <f t="shared" si="8"/>
        <v>201465.33333333334</v>
      </c>
    </row>
    <row r="18" spans="1:22" ht="15" thickBot="1" x14ac:dyDescent="0.4">
      <c r="A18" s="3" t="s">
        <v>24</v>
      </c>
      <c r="B18" s="1">
        <v>46933</v>
      </c>
      <c r="C18" s="2"/>
      <c r="D18" s="1">
        <v>1181</v>
      </c>
      <c r="E18" s="2"/>
      <c r="F18" s="1">
        <v>16533</v>
      </c>
      <c r="G18" s="1">
        <v>4475</v>
      </c>
      <c r="H18" s="2">
        <v>113</v>
      </c>
      <c r="I18" s="1">
        <v>667422</v>
      </c>
      <c r="J18" s="1">
        <v>63636</v>
      </c>
      <c r="K18" s="7"/>
      <c r="L18" s="8"/>
      <c r="M18" s="25"/>
      <c r="N18" s="4">
        <f t="shared" si="1"/>
        <v>78733.333333333343</v>
      </c>
      <c r="O18" s="5">
        <f t="shared" si="2"/>
        <v>0.79001270110076205</v>
      </c>
      <c r="P18" s="5"/>
      <c r="Q18" s="22">
        <f>Q15*$N18</f>
        <v>2027383333.333334</v>
      </c>
      <c r="R18" s="22">
        <f>R15*$N18</f>
        <v>8109533333.3333359</v>
      </c>
      <c r="S18" s="22">
        <f>S15*$N18</f>
        <v>3378972222.2222228</v>
      </c>
      <c r="T18" s="22">
        <f>T15*$N18</f>
        <v>1689486111.1111114</v>
      </c>
      <c r="U18" s="22">
        <f>U15*$N18</f>
        <v>202738333.33333337</v>
      </c>
    </row>
    <row r="19" spans="1:22" ht="15" thickBot="1" x14ac:dyDescent="0.4">
      <c r="A19" s="3" t="s">
        <v>23</v>
      </c>
      <c r="B19" s="1">
        <v>45429</v>
      </c>
      <c r="C19" s="2"/>
      <c r="D19" s="1">
        <v>4219</v>
      </c>
      <c r="E19" s="2"/>
      <c r="F19" s="1">
        <v>32416</v>
      </c>
      <c r="G19" s="1">
        <v>12742</v>
      </c>
      <c r="H19" s="1">
        <v>1183</v>
      </c>
      <c r="I19" s="1">
        <v>367858</v>
      </c>
      <c r="J19" s="1">
        <v>103178</v>
      </c>
      <c r="K19" s="8"/>
      <c r="L19" s="8"/>
      <c r="M19" s="24"/>
      <c r="N19" s="4"/>
      <c r="O19" s="5"/>
      <c r="P19" s="5"/>
    </row>
    <row r="20" spans="1:22" ht="15" thickBot="1" x14ac:dyDescent="0.4">
      <c r="A20" s="44" t="s">
        <v>21</v>
      </c>
      <c r="B20" s="1">
        <v>42530</v>
      </c>
      <c r="C20" s="2"/>
      <c r="D20" s="1">
        <v>2617</v>
      </c>
      <c r="E20" s="2"/>
      <c r="F20" s="1">
        <v>30787</v>
      </c>
      <c r="G20" s="1">
        <v>3638</v>
      </c>
      <c r="H20" s="2">
        <v>224</v>
      </c>
      <c r="I20" s="1">
        <v>584563</v>
      </c>
      <c r="J20" s="1">
        <v>50009</v>
      </c>
      <c r="K20" s="7"/>
      <c r="L20" s="8"/>
    </row>
    <row r="21" spans="1:22" ht="15" thickBot="1" x14ac:dyDescent="0.4">
      <c r="A21" s="3" t="s">
        <v>27</v>
      </c>
      <c r="B21" s="1">
        <v>41013</v>
      </c>
      <c r="C21" s="2"/>
      <c r="D21" s="1">
        <v>2475</v>
      </c>
      <c r="E21" s="2"/>
      <c r="F21" s="1">
        <v>9181</v>
      </c>
      <c r="G21" s="1">
        <v>6092</v>
      </c>
      <c r="H21" s="2">
        <v>368</v>
      </c>
      <c r="I21" s="1">
        <v>371182</v>
      </c>
      <c r="J21" s="1">
        <v>55135</v>
      </c>
      <c r="K21" s="7"/>
      <c r="L21" s="8"/>
    </row>
    <row r="22" spans="1:22" ht="15" thickBot="1" x14ac:dyDescent="0.4">
      <c r="A22" s="3" t="s">
        <v>33</v>
      </c>
      <c r="B22" s="1">
        <v>40924</v>
      </c>
      <c r="C22" s="2"/>
      <c r="D22" s="1">
        <v>1239</v>
      </c>
      <c r="E22" s="2"/>
      <c r="F22" s="1">
        <v>32970</v>
      </c>
      <c r="G22" s="1">
        <v>5622</v>
      </c>
      <c r="H22" s="2">
        <v>170</v>
      </c>
      <c r="I22" s="1">
        <v>501963</v>
      </c>
      <c r="J22" s="1">
        <v>68963</v>
      </c>
      <c r="K22" s="8"/>
      <c r="L22" s="8"/>
    </row>
    <row r="23" spans="1:22" ht="15" thickBot="1" x14ac:dyDescent="0.4">
      <c r="A23" s="3" t="s">
        <v>20</v>
      </c>
      <c r="B23" s="1">
        <v>32143</v>
      </c>
      <c r="C23" s="2"/>
      <c r="D23" s="2">
        <v>497</v>
      </c>
      <c r="E23" s="2"/>
      <c r="F23" s="1">
        <v>10936</v>
      </c>
      <c r="G23" s="1">
        <v>4707</v>
      </c>
      <c r="H23" s="2">
        <v>73</v>
      </c>
      <c r="I23" s="1">
        <v>644573</v>
      </c>
      <c r="J23" s="1">
        <v>94385</v>
      </c>
      <c r="K23" s="7"/>
      <c r="L23" s="8"/>
    </row>
    <row r="24" spans="1:22" ht="15" thickBot="1" x14ac:dyDescent="0.4">
      <c r="A24" s="3" t="s">
        <v>32</v>
      </c>
      <c r="B24" s="1">
        <v>31296</v>
      </c>
      <c r="C24" s="2"/>
      <c r="D24" s="1">
        <v>1357</v>
      </c>
      <c r="E24" s="2"/>
      <c r="F24" s="1">
        <v>2535</v>
      </c>
      <c r="G24" s="1">
        <v>5549</v>
      </c>
      <c r="H24" s="2">
        <v>241</v>
      </c>
      <c r="I24" s="1">
        <v>448587</v>
      </c>
      <c r="J24" s="1">
        <v>79542</v>
      </c>
      <c r="K24" s="7"/>
      <c r="L24" s="8"/>
    </row>
    <row r="25" spans="1:22" ht="15" thickBot="1" x14ac:dyDescent="0.4">
      <c r="A25" s="3" t="s">
        <v>18</v>
      </c>
      <c r="B25" s="1">
        <v>29673</v>
      </c>
      <c r="C25" s="2"/>
      <c r="D25" s="1">
        <v>1631</v>
      </c>
      <c r="E25" s="2"/>
      <c r="F25" s="1">
        <v>23758</v>
      </c>
      <c r="G25" s="1">
        <v>5153</v>
      </c>
      <c r="H25" s="2">
        <v>283</v>
      </c>
      <c r="I25" s="1">
        <v>259546</v>
      </c>
      <c r="J25" s="1">
        <v>45070</v>
      </c>
      <c r="K25" s="8"/>
      <c r="L25" s="8"/>
    </row>
    <row r="26" spans="1:22" ht="15" thickBot="1" x14ac:dyDescent="0.4">
      <c r="A26" s="44" t="s">
        <v>9</v>
      </c>
      <c r="B26" s="1">
        <v>27514</v>
      </c>
      <c r="C26" s="2"/>
      <c r="D26" s="1">
        <v>1236</v>
      </c>
      <c r="E26" s="2"/>
      <c r="F26" s="1">
        <v>17366</v>
      </c>
      <c r="G26" s="1">
        <v>3613</v>
      </c>
      <c r="H26" s="2">
        <v>162</v>
      </c>
      <c r="I26" s="1">
        <v>480026</v>
      </c>
      <c r="J26" s="1">
        <v>63038</v>
      </c>
      <c r="K26" s="7"/>
      <c r="L26" s="8"/>
    </row>
    <row r="27" spans="1:22" ht="15" thickBot="1" x14ac:dyDescent="0.4">
      <c r="A27" s="3" t="s">
        <v>36</v>
      </c>
      <c r="B27" s="1">
        <v>27312</v>
      </c>
      <c r="C27" s="2"/>
      <c r="D27" s="2">
        <v>790</v>
      </c>
      <c r="E27" s="2"/>
      <c r="F27" s="1">
        <v>10548</v>
      </c>
      <c r="G27" s="1">
        <v>5570</v>
      </c>
      <c r="H27" s="2">
        <v>161</v>
      </c>
      <c r="I27" s="1">
        <v>310723</v>
      </c>
      <c r="J27" s="1">
        <v>63372</v>
      </c>
      <c r="K27" s="8"/>
      <c r="L27" s="8"/>
    </row>
    <row r="28" spans="1:22" ht="15" thickBot="1" x14ac:dyDescent="0.4">
      <c r="A28" s="3" t="s">
        <v>41</v>
      </c>
      <c r="B28" s="1">
        <v>24616</v>
      </c>
      <c r="C28" s="53">
        <v>154</v>
      </c>
      <c r="D28" s="2">
        <v>677</v>
      </c>
      <c r="E28" s="54">
        <v>2</v>
      </c>
      <c r="F28" s="1">
        <v>8567</v>
      </c>
      <c r="G28" s="1">
        <v>7802</v>
      </c>
      <c r="H28" s="2">
        <v>215</v>
      </c>
      <c r="I28" s="1">
        <v>235506</v>
      </c>
      <c r="J28" s="1">
        <v>74644</v>
      </c>
      <c r="K28" s="7"/>
      <c r="L28" s="8"/>
    </row>
    <row r="29" spans="1:22" ht="15" thickBot="1" x14ac:dyDescent="0.4">
      <c r="A29" s="3" t="s">
        <v>22</v>
      </c>
      <c r="B29" s="1">
        <v>23454</v>
      </c>
      <c r="C29" s="2"/>
      <c r="D29" s="2">
        <v>712</v>
      </c>
      <c r="E29" s="2"/>
      <c r="F29" s="1">
        <v>5620</v>
      </c>
      <c r="G29" s="1">
        <v>4028</v>
      </c>
      <c r="H29" s="2">
        <v>122</v>
      </c>
      <c r="I29" s="1">
        <v>447190</v>
      </c>
      <c r="J29" s="1">
        <v>76805</v>
      </c>
      <c r="K29" s="7"/>
      <c r="L29" s="8"/>
    </row>
    <row r="30" spans="1:22" ht="15" thickBot="1" x14ac:dyDescent="0.4">
      <c r="A30" s="3" t="s">
        <v>30</v>
      </c>
      <c r="B30" s="1">
        <v>20641</v>
      </c>
      <c r="C30" s="2"/>
      <c r="D30" s="2">
        <v>938</v>
      </c>
      <c r="E30" s="2"/>
      <c r="F30" s="1">
        <v>4380</v>
      </c>
      <c r="G30" s="1">
        <v>6935</v>
      </c>
      <c r="H30" s="2">
        <v>315</v>
      </c>
      <c r="I30" s="1">
        <v>244248</v>
      </c>
      <c r="J30" s="1">
        <v>82068</v>
      </c>
      <c r="K30" s="7"/>
      <c r="L30" s="8"/>
    </row>
    <row r="31" spans="1:22" ht="15" thickBot="1" x14ac:dyDescent="0.4">
      <c r="A31" s="3" t="s">
        <v>25</v>
      </c>
      <c r="B31" s="1">
        <v>20556</v>
      </c>
      <c r="C31" s="2"/>
      <c r="D31" s="2">
        <v>617</v>
      </c>
      <c r="E31" s="2"/>
      <c r="F31" s="1">
        <v>10205</v>
      </c>
      <c r="G31" s="1">
        <v>3992</v>
      </c>
      <c r="H31" s="2">
        <v>120</v>
      </c>
      <c r="I31" s="1">
        <v>304431</v>
      </c>
      <c r="J31" s="1">
        <v>59128</v>
      </c>
      <c r="K31" s="7"/>
      <c r="L31" s="8"/>
    </row>
    <row r="32" spans="1:22" ht="15" thickBot="1" x14ac:dyDescent="0.4">
      <c r="A32" s="3" t="s">
        <v>50</v>
      </c>
      <c r="B32" s="1">
        <v>17226</v>
      </c>
      <c r="C32" s="2"/>
      <c r="D32" s="2">
        <v>234</v>
      </c>
      <c r="E32" s="2"/>
      <c r="F32" s="1">
        <v>6231</v>
      </c>
      <c r="G32" s="1">
        <v>8905</v>
      </c>
      <c r="H32" s="2">
        <v>121</v>
      </c>
      <c r="I32" s="1">
        <v>144996</v>
      </c>
      <c r="J32" s="1">
        <v>74956</v>
      </c>
      <c r="K32" s="7"/>
      <c r="L32" s="8"/>
    </row>
    <row r="33" spans="1:12" ht="15" thickBot="1" x14ac:dyDescent="0.4">
      <c r="A33" s="3" t="s">
        <v>35</v>
      </c>
      <c r="B33" s="1">
        <v>17185</v>
      </c>
      <c r="C33" s="2"/>
      <c r="D33" s="2">
        <v>926</v>
      </c>
      <c r="E33" s="2"/>
      <c r="F33" s="1">
        <v>12466</v>
      </c>
      <c r="G33" s="1">
        <v>2800</v>
      </c>
      <c r="H33" s="2">
        <v>151</v>
      </c>
      <c r="I33" s="1">
        <v>326280</v>
      </c>
      <c r="J33" s="1">
        <v>53162</v>
      </c>
      <c r="K33" s="7"/>
      <c r="L33" s="8"/>
    </row>
    <row r="34" spans="1:12" ht="15" thickBot="1" x14ac:dyDescent="0.4">
      <c r="A34" s="3" t="s">
        <v>40</v>
      </c>
      <c r="B34" s="1">
        <v>16213</v>
      </c>
      <c r="C34" s="2"/>
      <c r="D34" s="2">
        <v>876</v>
      </c>
      <c r="E34" s="2"/>
      <c r="F34" s="1">
        <v>13858</v>
      </c>
      <c r="G34" s="1">
        <v>15305</v>
      </c>
      <c r="H34" s="2">
        <v>827</v>
      </c>
      <c r="I34" s="1">
        <v>206470</v>
      </c>
      <c r="J34" s="1">
        <v>194901</v>
      </c>
      <c r="K34" s="8"/>
      <c r="L34" s="8"/>
    </row>
    <row r="35" spans="1:12" ht="15" thickBot="1" x14ac:dyDescent="0.4">
      <c r="A35" s="3" t="s">
        <v>28</v>
      </c>
      <c r="B35" s="1">
        <v>15344</v>
      </c>
      <c r="C35" s="2"/>
      <c r="D35" s="2">
        <v>149</v>
      </c>
      <c r="E35" s="2"/>
      <c r="F35" s="1">
        <v>6643</v>
      </c>
      <c r="G35" s="1">
        <v>4786</v>
      </c>
      <c r="H35" s="2">
        <v>46</v>
      </c>
      <c r="I35" s="1">
        <v>278692</v>
      </c>
      <c r="J35" s="1">
        <v>86929</v>
      </c>
      <c r="K35" s="8"/>
      <c r="L35" s="8"/>
    </row>
    <row r="36" spans="1:12" ht="15" thickBot="1" x14ac:dyDescent="0.4">
      <c r="A36" s="3" t="s">
        <v>34</v>
      </c>
      <c r="B36" s="1">
        <v>13606</v>
      </c>
      <c r="C36" s="2"/>
      <c r="D36" s="2">
        <v>197</v>
      </c>
      <c r="E36" s="2"/>
      <c r="F36" s="1">
        <v>4413</v>
      </c>
      <c r="G36" s="1">
        <v>4509</v>
      </c>
      <c r="H36" s="2">
        <v>65</v>
      </c>
      <c r="I36" s="1">
        <v>220699</v>
      </c>
      <c r="J36" s="1">
        <v>73132</v>
      </c>
      <c r="K36" s="7"/>
      <c r="L36" s="8"/>
    </row>
    <row r="37" spans="1:12" ht="15" thickBot="1" x14ac:dyDescent="0.4">
      <c r="A37" s="3" t="s">
        <v>38</v>
      </c>
      <c r="B37" s="1">
        <v>12995</v>
      </c>
      <c r="C37" s="2"/>
      <c r="D37" s="2">
        <v>518</v>
      </c>
      <c r="E37" s="2"/>
      <c r="F37" s="1">
        <v>9033</v>
      </c>
      <c r="G37" s="1">
        <v>2909</v>
      </c>
      <c r="H37" s="2">
        <v>116</v>
      </c>
      <c r="I37" s="1">
        <v>329710</v>
      </c>
      <c r="J37" s="1">
        <v>73799</v>
      </c>
      <c r="K37" s="7"/>
      <c r="L37" s="8"/>
    </row>
    <row r="38" spans="1:12" ht="15" thickBot="1" x14ac:dyDescent="0.4">
      <c r="A38" s="3" t="s">
        <v>31</v>
      </c>
      <c r="B38" s="1">
        <v>11842</v>
      </c>
      <c r="C38" s="2"/>
      <c r="D38" s="2">
        <v>473</v>
      </c>
      <c r="E38" s="2"/>
      <c r="F38" s="1">
        <v>2960</v>
      </c>
      <c r="G38" s="1">
        <v>3845</v>
      </c>
      <c r="H38" s="2">
        <v>154</v>
      </c>
      <c r="I38" s="1">
        <v>260801</v>
      </c>
      <c r="J38" s="1">
        <v>84671</v>
      </c>
      <c r="K38" s="7"/>
      <c r="L38" s="8"/>
    </row>
    <row r="39" spans="1:12" ht="15" thickBot="1" x14ac:dyDescent="0.4">
      <c r="A39" s="3" t="s">
        <v>45</v>
      </c>
      <c r="B39" s="1">
        <v>11743</v>
      </c>
      <c r="C39" s="2"/>
      <c r="D39" s="2">
        <v>249</v>
      </c>
      <c r="E39" s="2"/>
      <c r="F39" s="1">
        <v>4662</v>
      </c>
      <c r="G39" s="1">
        <v>4031</v>
      </c>
      <c r="H39" s="2">
        <v>85</v>
      </c>
      <c r="I39" s="1">
        <v>142124</v>
      </c>
      <c r="J39" s="1">
        <v>48784</v>
      </c>
      <c r="K39" s="7"/>
      <c r="L39" s="8"/>
    </row>
    <row r="40" spans="1:12" ht="15" thickBot="1" x14ac:dyDescent="0.4">
      <c r="A40" s="3" t="s">
        <v>43</v>
      </c>
      <c r="B40" s="1">
        <v>10444</v>
      </c>
      <c r="C40" s="2"/>
      <c r="D40" s="2">
        <v>426</v>
      </c>
      <c r="E40" s="2"/>
      <c r="F40" s="1">
        <v>3762</v>
      </c>
      <c r="G40" s="1">
        <v>10725</v>
      </c>
      <c r="H40" s="2">
        <v>437</v>
      </c>
      <c r="I40" s="1">
        <v>86587</v>
      </c>
      <c r="J40" s="1">
        <v>88920</v>
      </c>
      <c r="K40" s="8"/>
      <c r="L40" s="8"/>
    </row>
    <row r="41" spans="1:12" ht="15" thickBot="1" x14ac:dyDescent="0.4">
      <c r="A41" s="3" t="s">
        <v>44</v>
      </c>
      <c r="B41" s="1">
        <v>10065</v>
      </c>
      <c r="C41" s="2"/>
      <c r="D41" s="2">
        <v>452</v>
      </c>
      <c r="E41" s="2"/>
      <c r="F41" s="1">
        <v>5262</v>
      </c>
      <c r="G41" s="1">
        <v>4800</v>
      </c>
      <c r="H41" s="2">
        <v>216</v>
      </c>
      <c r="I41" s="1">
        <v>275897</v>
      </c>
      <c r="J41" s="1">
        <v>131578</v>
      </c>
      <c r="K41" s="7"/>
      <c r="L41" s="8"/>
    </row>
    <row r="42" spans="1:12" ht="21.5" thickBot="1" x14ac:dyDescent="0.4">
      <c r="A42" s="3" t="s">
        <v>63</v>
      </c>
      <c r="B42" s="1">
        <v>9847</v>
      </c>
      <c r="C42" s="2"/>
      <c r="D42" s="2">
        <v>523</v>
      </c>
      <c r="E42" s="2"/>
      <c r="F42" s="1">
        <v>8169</v>
      </c>
      <c r="G42" s="1">
        <v>13953</v>
      </c>
      <c r="H42" s="2">
        <v>741</v>
      </c>
      <c r="I42" s="1">
        <v>70086</v>
      </c>
      <c r="J42" s="1">
        <v>99307</v>
      </c>
      <c r="K42" s="8"/>
      <c r="L42" s="8"/>
    </row>
    <row r="43" spans="1:12" ht="15" thickBot="1" x14ac:dyDescent="0.4">
      <c r="A43" s="3" t="s">
        <v>46</v>
      </c>
      <c r="B43" s="1">
        <v>8904</v>
      </c>
      <c r="C43" s="2"/>
      <c r="D43" s="2">
        <v>364</v>
      </c>
      <c r="E43" s="2"/>
      <c r="F43" s="1">
        <v>1642</v>
      </c>
      <c r="G43" s="1">
        <v>2250</v>
      </c>
      <c r="H43" s="2">
        <v>92</v>
      </c>
      <c r="I43" s="1">
        <v>271339</v>
      </c>
      <c r="J43" s="1">
        <v>68572</v>
      </c>
      <c r="K43" s="7"/>
      <c r="L43" s="8"/>
    </row>
    <row r="44" spans="1:12" ht="15" thickBot="1" x14ac:dyDescent="0.4">
      <c r="A44" s="3" t="s">
        <v>37</v>
      </c>
      <c r="B44" s="1">
        <v>6218</v>
      </c>
      <c r="C44" s="2"/>
      <c r="D44" s="2">
        <v>183</v>
      </c>
      <c r="E44" s="2"/>
      <c r="F44" s="1">
        <v>3578</v>
      </c>
      <c r="G44" s="1">
        <v>1474</v>
      </c>
      <c r="H44" s="2">
        <v>43</v>
      </c>
      <c r="I44" s="1">
        <v>184350</v>
      </c>
      <c r="J44" s="1">
        <v>43708</v>
      </c>
      <c r="K44" s="7"/>
      <c r="L44" s="8"/>
    </row>
    <row r="45" spans="1:12" ht="15" thickBot="1" x14ac:dyDescent="0.4">
      <c r="A45" s="3" t="s">
        <v>54</v>
      </c>
      <c r="B45" s="1">
        <v>6050</v>
      </c>
      <c r="C45" s="2"/>
      <c r="D45" s="2">
        <v>78</v>
      </c>
      <c r="E45" s="2"/>
      <c r="F45" s="2">
        <v>903</v>
      </c>
      <c r="G45" s="1">
        <v>6839</v>
      </c>
      <c r="H45" s="2">
        <v>88</v>
      </c>
      <c r="I45" s="1">
        <v>68988</v>
      </c>
      <c r="J45" s="1">
        <v>77983</v>
      </c>
      <c r="K45" s="8"/>
      <c r="L45" s="8"/>
    </row>
    <row r="46" spans="1:12" ht="15" thickBot="1" x14ac:dyDescent="0.4">
      <c r="A46" s="3" t="s">
        <v>42</v>
      </c>
      <c r="B46" s="1">
        <v>5436</v>
      </c>
      <c r="C46" s="2"/>
      <c r="D46" s="2">
        <v>330</v>
      </c>
      <c r="E46" s="2"/>
      <c r="F46" s="1">
        <v>1002</v>
      </c>
      <c r="G46" s="1">
        <v>3998</v>
      </c>
      <c r="H46" s="2">
        <v>243</v>
      </c>
      <c r="I46" s="1">
        <v>118583</v>
      </c>
      <c r="J46" s="1">
        <v>87212</v>
      </c>
      <c r="K46" s="8"/>
      <c r="L46" s="8"/>
    </row>
    <row r="47" spans="1:12" ht="15" thickBot="1" x14ac:dyDescent="0.4">
      <c r="A47" s="3" t="s">
        <v>49</v>
      </c>
      <c r="B47" s="1">
        <v>3632</v>
      </c>
      <c r="C47" s="2"/>
      <c r="D47" s="2">
        <v>88</v>
      </c>
      <c r="E47" s="2"/>
      <c r="F47" s="2">
        <v>531</v>
      </c>
      <c r="G47" s="1">
        <v>2032</v>
      </c>
      <c r="H47" s="2">
        <v>49</v>
      </c>
      <c r="I47" s="1">
        <v>67638</v>
      </c>
      <c r="J47" s="1">
        <v>37849</v>
      </c>
      <c r="K47" s="7"/>
      <c r="L47" s="8"/>
    </row>
    <row r="48" spans="1:12" ht="15" thickBot="1" x14ac:dyDescent="0.4">
      <c r="A48" s="3" t="s">
        <v>53</v>
      </c>
      <c r="B48" s="1">
        <v>3166</v>
      </c>
      <c r="C48" s="2"/>
      <c r="D48" s="2">
        <v>74</v>
      </c>
      <c r="E48" s="2"/>
      <c r="F48" s="2">
        <v>336</v>
      </c>
      <c r="G48" s="1">
        <v>4155</v>
      </c>
      <c r="H48" s="2">
        <v>97</v>
      </c>
      <c r="I48" s="1">
        <v>89674</v>
      </c>
      <c r="J48" s="1">
        <v>117673</v>
      </c>
      <c r="K48" s="8"/>
      <c r="L48" s="8"/>
    </row>
    <row r="49" spans="1:12" ht="15" thickBot="1" x14ac:dyDescent="0.4">
      <c r="A49" s="3" t="s">
        <v>39</v>
      </c>
      <c r="B49" s="1">
        <v>2836</v>
      </c>
      <c r="C49" s="2"/>
      <c r="D49" s="2">
        <v>102</v>
      </c>
      <c r="E49" s="2"/>
      <c r="F49" s="2">
        <v>459</v>
      </c>
      <c r="G49" s="1">
        <v>2110</v>
      </c>
      <c r="H49" s="2">
        <v>76</v>
      </c>
      <c r="I49" s="1">
        <v>80908</v>
      </c>
      <c r="J49" s="1">
        <v>60190</v>
      </c>
      <c r="K49" s="7"/>
      <c r="L49" s="8"/>
    </row>
    <row r="50" spans="1:12" ht="15" thickBot="1" x14ac:dyDescent="0.4">
      <c r="A50" s="3" t="s">
        <v>56</v>
      </c>
      <c r="B50" s="1">
        <v>2376</v>
      </c>
      <c r="C50" s="2"/>
      <c r="D50" s="2">
        <v>88</v>
      </c>
      <c r="E50" s="2"/>
      <c r="F50" s="2">
        <v>634</v>
      </c>
      <c r="G50" s="1">
        <v>1326</v>
      </c>
      <c r="H50" s="2">
        <v>49</v>
      </c>
      <c r="I50" s="1">
        <v>141289</v>
      </c>
      <c r="J50" s="1">
        <v>78838</v>
      </c>
      <c r="K50" s="8"/>
      <c r="L50" s="8"/>
    </row>
    <row r="51" spans="1:12" ht="15" thickBot="1" x14ac:dyDescent="0.4">
      <c r="A51" s="3" t="s">
        <v>48</v>
      </c>
      <c r="B51" s="1">
        <v>1131</v>
      </c>
      <c r="C51" s="2"/>
      <c r="D51" s="2">
        <v>55</v>
      </c>
      <c r="E51" s="2"/>
      <c r="F51" s="2">
        <v>161</v>
      </c>
      <c r="G51" s="1">
        <v>1813</v>
      </c>
      <c r="H51" s="2">
        <v>88</v>
      </c>
      <c r="I51" s="1">
        <v>53663</v>
      </c>
      <c r="J51" s="1">
        <v>86000</v>
      </c>
      <c r="K51" s="8"/>
      <c r="L51" s="8"/>
    </row>
    <row r="52" spans="1:12" ht="15" thickBot="1" x14ac:dyDescent="0.4">
      <c r="A52" s="3" t="s">
        <v>55</v>
      </c>
      <c r="B52" s="1">
        <v>1114</v>
      </c>
      <c r="C52" s="2"/>
      <c r="D52" s="2">
        <v>18</v>
      </c>
      <c r="E52" s="2"/>
      <c r="F52" s="2">
        <v>234</v>
      </c>
      <c r="G52" s="1">
        <v>1925</v>
      </c>
      <c r="H52" s="2">
        <v>31</v>
      </c>
      <c r="I52" s="1">
        <v>35069</v>
      </c>
      <c r="J52" s="1">
        <v>60593</v>
      </c>
      <c r="K52" s="7"/>
      <c r="L52" s="8"/>
    </row>
    <row r="53" spans="1:12" ht="15" thickBot="1" x14ac:dyDescent="0.4">
      <c r="A53" s="3" t="s">
        <v>47</v>
      </c>
      <c r="B53" s="2">
        <v>744</v>
      </c>
      <c r="C53" s="2"/>
      <c r="D53" s="2">
        <v>17</v>
      </c>
      <c r="E53" s="2"/>
      <c r="F53" s="2">
        <v>88</v>
      </c>
      <c r="G53" s="2">
        <v>525</v>
      </c>
      <c r="H53" s="2">
        <v>12</v>
      </c>
      <c r="I53" s="1">
        <v>74533</v>
      </c>
      <c r="J53" s="1">
        <v>52641</v>
      </c>
      <c r="K53" s="7"/>
      <c r="L53" s="8"/>
    </row>
    <row r="54" spans="1:12" ht="15" thickBot="1" x14ac:dyDescent="0.4">
      <c r="A54" s="3" t="s">
        <v>52</v>
      </c>
      <c r="B54" s="2">
        <v>696</v>
      </c>
      <c r="C54" s="2"/>
      <c r="D54" s="2">
        <v>12</v>
      </c>
      <c r="E54" s="2"/>
      <c r="F54" s="2">
        <v>246</v>
      </c>
      <c r="G54" s="2">
        <v>951</v>
      </c>
      <c r="H54" s="2">
        <v>16</v>
      </c>
      <c r="I54" s="1">
        <v>77709</v>
      </c>
      <c r="J54" s="1">
        <v>106226</v>
      </c>
      <c r="K54" s="8"/>
      <c r="L54" s="8"/>
    </row>
    <row r="55" spans="1:12" ht="15" thickBot="1" x14ac:dyDescent="0.4">
      <c r="A55" s="3" t="s">
        <v>51</v>
      </c>
      <c r="B55" s="2">
        <v>630</v>
      </c>
      <c r="C55" s="2"/>
      <c r="D55" s="2">
        <v>20</v>
      </c>
      <c r="E55" s="2"/>
      <c r="F55" s="2">
        <v>72</v>
      </c>
      <c r="G55" s="2">
        <v>589</v>
      </c>
      <c r="H55" s="2">
        <v>19</v>
      </c>
      <c r="I55" s="1">
        <v>65515</v>
      </c>
      <c r="J55" s="1">
        <v>61299</v>
      </c>
      <c r="K55" s="7"/>
      <c r="L55" s="8"/>
    </row>
    <row r="56" spans="1:12" ht="15" thickBot="1" x14ac:dyDescent="0.4">
      <c r="A56" s="3" t="s">
        <v>64</v>
      </c>
      <c r="B56" s="2">
        <v>192</v>
      </c>
      <c r="C56" s="53">
        <v>4</v>
      </c>
      <c r="D56" s="2">
        <v>5</v>
      </c>
      <c r="E56" s="2"/>
      <c r="F56" s="2">
        <v>17</v>
      </c>
      <c r="G56" s="2"/>
      <c r="H56" s="2"/>
      <c r="I56" s="1">
        <v>9210</v>
      </c>
      <c r="J56" s="2"/>
      <c r="K56" s="8"/>
      <c r="L56" s="7"/>
    </row>
    <row r="57" spans="1:12" ht="21.5" thickBot="1" x14ac:dyDescent="0.4">
      <c r="A57" s="3" t="s">
        <v>67</v>
      </c>
      <c r="B57" s="2">
        <v>30</v>
      </c>
      <c r="C57" s="2"/>
      <c r="D57" s="2">
        <v>2</v>
      </c>
      <c r="E57" s="2"/>
      <c r="F57" s="2">
        <v>9</v>
      </c>
      <c r="G57" s="2"/>
      <c r="H57" s="2"/>
      <c r="I57" s="1">
        <v>8169</v>
      </c>
      <c r="J57" s="2"/>
      <c r="K57" s="8"/>
      <c r="L57" s="7"/>
    </row>
    <row r="58" spans="1:12" ht="15" thickBot="1" x14ac:dyDescent="0.4">
      <c r="A58" s="3" t="s">
        <v>65</v>
      </c>
      <c r="B58" s="1">
        <v>6003</v>
      </c>
      <c r="C58" s="2"/>
      <c r="D58" s="2">
        <v>147</v>
      </c>
      <c r="E58" s="2"/>
      <c r="F58" s="1">
        <v>4737</v>
      </c>
      <c r="G58" s="1">
        <v>1772</v>
      </c>
      <c r="H58" s="2">
        <v>43</v>
      </c>
      <c r="I58" s="1">
        <v>13022</v>
      </c>
      <c r="J58" s="1">
        <v>3845</v>
      </c>
      <c r="K58" s="7"/>
      <c r="L58" s="7"/>
    </row>
    <row r="59" spans="1:12" ht="21.5" thickBot="1" x14ac:dyDescent="0.4">
      <c r="A59" s="60" t="s">
        <v>66</v>
      </c>
      <c r="B59" s="58">
        <v>73</v>
      </c>
      <c r="C59" s="58"/>
      <c r="D59" s="58">
        <v>6</v>
      </c>
      <c r="E59" s="58"/>
      <c r="F59" s="58">
        <v>3</v>
      </c>
      <c r="G59" s="58"/>
      <c r="H59" s="58"/>
      <c r="I59" s="57">
        <v>2440</v>
      </c>
      <c r="J59" s="58"/>
      <c r="K59" s="61"/>
      <c r="L59" s="45"/>
    </row>
  </sheetData>
  <mergeCells count="2">
    <mergeCell ref="L1:N1"/>
    <mergeCell ref="Q1:U1"/>
  </mergeCells>
  <hyperlinks>
    <hyperlink ref="A5" r:id="rId1" display="https://www.worldometers.info/coronavirus/usa/new-york/" xr:uid="{5C106D1A-A9A5-4761-877C-28C0CCFFC85B}"/>
    <hyperlink ref="A6" r:id="rId2" display="https://www.worldometers.info/coronavirus/usa/new-jersey/" xr:uid="{BDFC7ADA-2D53-4845-8E0E-F264E6C69F59}"/>
    <hyperlink ref="A7" r:id="rId3" display="https://www.worldometers.info/coronavirus/usa/california/" xr:uid="{9419A57E-009E-449C-8751-4E0979E9C416}"/>
    <hyperlink ref="A8" r:id="rId4" display="https://www.worldometers.info/coronavirus/usa/illinois/" xr:uid="{9128B289-9AD2-4D86-8116-1C3BF878F43F}"/>
    <hyperlink ref="A9" r:id="rId5" display="https://www.worldometers.info/coronavirus/usa/massachusetts/" xr:uid="{511F6C4F-A0B3-4C03-AE1D-1070CE76C090}"/>
    <hyperlink ref="A10" r:id="rId6" display="https://www.worldometers.info/coronavirus/usa/texas/" xr:uid="{409480A2-4AD8-40AF-845C-922146325020}"/>
    <hyperlink ref="A11" r:id="rId7" display="https://www.worldometers.info/coronavirus/usa/pennsylvania/" xr:uid="{C5305D17-F99A-441B-AFB9-F7BFBC2D3E9B}"/>
    <hyperlink ref="A12" r:id="rId8" display="https://www.worldometers.info/coronavirus/usa/florida/" xr:uid="{6036AE1B-4673-49B7-88E8-DBC6F7CA1EA2}"/>
    <hyperlink ref="A17" r:id="rId9" display="https://www.worldometers.info/coronavirus/usa/louisiana/" xr:uid="{D09F7168-2992-49EA-82C4-F4A46FB58A65}"/>
    <hyperlink ref="A20" r:id="rId10" display="https://www.worldometers.info/coronavirus/usa/ohio/" xr:uid="{75B8AF9C-7F24-4B8B-AAAE-7935619E34F3}"/>
    <hyperlink ref="A26" r:id="rId11" display="https://www.worldometers.info/coronavirus/usa/washington/" xr:uid="{78987A30-F872-4CCF-A3D8-D8A31B793BD2}"/>
  </hyperlinks>
  <pageMargins left="0.7" right="0.7" top="0.75" bottom="0.75" header="0.3" footer="0.3"/>
  <pageSetup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6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A2" sqref="A2:D56"/>
    </sheetView>
  </sheetViews>
  <sheetFormatPr defaultRowHeight="13" x14ac:dyDescent="0.3"/>
  <cols>
    <col min="1" max="1" width="20.90625" style="33" customWidth="1"/>
    <col min="2" max="2" width="11.90625" style="33" customWidth="1"/>
    <col min="3" max="3" width="14.36328125" style="33" hidden="1" customWidth="1"/>
    <col min="4" max="4" width="14.36328125" style="33" customWidth="1"/>
    <col min="5" max="5" width="14.36328125" style="33" hidden="1" customWidth="1"/>
    <col min="6" max="10" width="14.36328125" style="33" customWidth="1"/>
    <col min="11" max="11" width="4.08984375" style="32" customWidth="1"/>
    <col min="12" max="12" width="10.08984375" style="32" customWidth="1"/>
    <col min="13" max="13" width="8.7265625" style="32"/>
    <col min="14" max="14" width="12.6328125" style="32" customWidth="1"/>
    <col min="15" max="15" width="9.81640625" style="51" customWidth="1"/>
    <col min="16" max="16384" width="8.7265625" style="32"/>
  </cols>
  <sheetData>
    <row r="1" spans="1:15" customFormat="1" ht="44" thickBot="1" x14ac:dyDescent="0.4">
      <c r="A1" s="30" t="s">
        <v>1</v>
      </c>
      <c r="B1" s="31" t="s">
        <v>93</v>
      </c>
      <c r="C1" s="31" t="s">
        <v>92</v>
      </c>
      <c r="D1" s="31" t="s">
        <v>91</v>
      </c>
      <c r="E1" s="31" t="s">
        <v>90</v>
      </c>
      <c r="F1" s="31" t="s">
        <v>89</v>
      </c>
      <c r="G1" s="31" t="s">
        <v>88</v>
      </c>
      <c r="H1" s="31" t="s">
        <v>94</v>
      </c>
      <c r="I1" s="31" t="s">
        <v>87</v>
      </c>
      <c r="J1" s="31" t="s">
        <v>86</v>
      </c>
      <c r="L1" s="31" t="s">
        <v>98</v>
      </c>
      <c r="M1" s="31" t="s">
        <v>99</v>
      </c>
      <c r="N1" s="31" t="s">
        <v>100</v>
      </c>
      <c r="O1" s="31" t="s">
        <v>101</v>
      </c>
    </row>
    <row r="2" spans="1:15" ht="14.5" thickBot="1" x14ac:dyDescent="0.35">
      <c r="A2" s="3" t="s">
        <v>36</v>
      </c>
      <c r="B2" s="1">
        <v>27312</v>
      </c>
      <c r="C2" s="2"/>
      <c r="D2" s="2">
        <v>790</v>
      </c>
      <c r="E2" s="2"/>
      <c r="F2" s="1">
        <v>10548</v>
      </c>
      <c r="G2" s="1">
        <v>5570</v>
      </c>
      <c r="H2" s="2">
        <v>161</v>
      </c>
      <c r="I2" s="1">
        <v>310723</v>
      </c>
      <c r="J2" s="1">
        <v>63372</v>
      </c>
      <c r="K2" s="42"/>
      <c r="L2" s="48">
        <f>IFERROR(B2/I2,0)</f>
        <v>8.7898224463589761E-2</v>
      </c>
      <c r="M2" s="49">
        <f>IFERROR(H2/G2,0)</f>
        <v>2.8904847396768404E-2</v>
      </c>
      <c r="N2" s="47">
        <f>D2*250</f>
        <v>197500</v>
      </c>
      <c r="O2" s="50">
        <f>ABS(N2-B2)/B2</f>
        <v>6.2312536613942591</v>
      </c>
    </row>
    <row r="3" spans="1:15" ht="14.5" thickBot="1" x14ac:dyDescent="0.35">
      <c r="A3" s="3" t="s">
        <v>52</v>
      </c>
      <c r="B3" s="2">
        <v>696</v>
      </c>
      <c r="C3" s="2"/>
      <c r="D3" s="2">
        <v>12</v>
      </c>
      <c r="E3" s="2"/>
      <c r="F3" s="2">
        <v>246</v>
      </c>
      <c r="G3" s="2">
        <v>951</v>
      </c>
      <c r="H3" s="2">
        <v>16</v>
      </c>
      <c r="I3" s="1">
        <v>77709</v>
      </c>
      <c r="J3" s="1">
        <v>106226</v>
      </c>
      <c r="K3" s="42"/>
      <c r="L3" s="48">
        <f>IFERROR(B3/I3,0)</f>
        <v>8.95649152607806E-3</v>
      </c>
      <c r="M3" s="49">
        <f>IFERROR(H3/G3,0)</f>
        <v>1.6824395373291272E-2</v>
      </c>
      <c r="N3" s="47">
        <f>D3*250</f>
        <v>3000</v>
      </c>
      <c r="O3" s="50">
        <f t="shared" ref="O3:O56" si="0">ABS(N3-B3)/B3</f>
        <v>3.3103448275862069</v>
      </c>
    </row>
    <row r="4" spans="1:15" ht="14.5" thickBot="1" x14ac:dyDescent="0.35">
      <c r="A4" s="3" t="s">
        <v>33</v>
      </c>
      <c r="B4" s="1">
        <v>40924</v>
      </c>
      <c r="C4" s="2"/>
      <c r="D4" s="1">
        <v>1239</v>
      </c>
      <c r="E4" s="2"/>
      <c r="F4" s="1">
        <v>32970</v>
      </c>
      <c r="G4" s="1">
        <v>5622</v>
      </c>
      <c r="H4" s="2">
        <v>170</v>
      </c>
      <c r="I4" s="1">
        <v>501963</v>
      </c>
      <c r="J4" s="1">
        <v>68963</v>
      </c>
      <c r="K4" s="42"/>
      <c r="L4" s="48">
        <f>IFERROR(B4/I4,0)</f>
        <v>8.1527921380659535E-2</v>
      </c>
      <c r="M4" s="49">
        <f>IFERROR(H4/G4,0)</f>
        <v>3.023834934187122E-2</v>
      </c>
      <c r="N4" s="47">
        <f>D4*250</f>
        <v>309750</v>
      </c>
      <c r="O4" s="50">
        <f t="shared" si="0"/>
        <v>6.5689082201153361</v>
      </c>
    </row>
    <row r="5" spans="1:15" ht="12.5" customHeight="1" thickBot="1" x14ac:dyDescent="0.35">
      <c r="A5" s="3" t="s">
        <v>34</v>
      </c>
      <c r="B5" s="1">
        <v>13606</v>
      </c>
      <c r="C5" s="2"/>
      <c r="D5" s="2">
        <v>197</v>
      </c>
      <c r="E5" s="2"/>
      <c r="F5" s="1">
        <v>4413</v>
      </c>
      <c r="G5" s="1">
        <v>4509</v>
      </c>
      <c r="H5" s="2">
        <v>65</v>
      </c>
      <c r="I5" s="1">
        <v>220699</v>
      </c>
      <c r="J5" s="1">
        <v>73132</v>
      </c>
      <c r="K5" s="41"/>
      <c r="L5" s="48">
        <f>IFERROR(B5/I5,0)</f>
        <v>6.1649577025722817E-2</v>
      </c>
      <c r="M5" s="49">
        <f>IFERROR(H5/G5,0)</f>
        <v>1.4415613218008428E-2</v>
      </c>
      <c r="N5" s="47">
        <f>D5*250</f>
        <v>49250</v>
      </c>
      <c r="O5" s="50">
        <f t="shared" si="0"/>
        <v>2.6197265912097603</v>
      </c>
    </row>
    <row r="6" spans="1:15" ht="15" thickBot="1" x14ac:dyDescent="0.35">
      <c r="A6" s="44" t="s">
        <v>10</v>
      </c>
      <c r="B6" s="1">
        <v>163445</v>
      </c>
      <c r="C6" s="53">
        <v>225</v>
      </c>
      <c r="D6" s="1">
        <v>5286</v>
      </c>
      <c r="E6" s="2"/>
      <c r="F6" s="1">
        <v>113566</v>
      </c>
      <c r="G6" s="1">
        <v>4137</v>
      </c>
      <c r="H6" s="2">
        <v>134</v>
      </c>
      <c r="I6" s="1">
        <v>2997988</v>
      </c>
      <c r="J6" s="1">
        <v>75875</v>
      </c>
      <c r="K6" s="42"/>
      <c r="L6" s="48">
        <f>IFERROR(B6/I6,0)</f>
        <v>5.4518230226405173E-2</v>
      </c>
      <c r="M6" s="49">
        <f>IFERROR(H6/G6,0)</f>
        <v>3.2390621223108533E-2</v>
      </c>
      <c r="N6" s="47">
        <f>D6*250</f>
        <v>1321500</v>
      </c>
      <c r="O6" s="50">
        <f t="shared" si="0"/>
        <v>7.0852886292024841</v>
      </c>
    </row>
    <row r="7" spans="1:15" ht="15" thickBot="1" x14ac:dyDescent="0.35">
      <c r="A7" s="3" t="s">
        <v>18</v>
      </c>
      <c r="B7" s="1">
        <v>29673</v>
      </c>
      <c r="C7" s="2"/>
      <c r="D7" s="1">
        <v>1631</v>
      </c>
      <c r="E7" s="2"/>
      <c r="F7" s="1">
        <v>23758</v>
      </c>
      <c r="G7" s="1">
        <v>5153</v>
      </c>
      <c r="H7" s="2">
        <v>283</v>
      </c>
      <c r="I7" s="1">
        <v>259546</v>
      </c>
      <c r="J7" s="1">
        <v>45070</v>
      </c>
      <c r="K7" s="41"/>
      <c r="L7" s="48">
        <f>IFERROR(B7/I7,0)</f>
        <v>0.11432655483035763</v>
      </c>
      <c r="M7" s="49">
        <f>IFERROR(H7/G7,0)</f>
        <v>5.4919464389675918E-2</v>
      </c>
      <c r="N7" s="47">
        <f>D7*250</f>
        <v>407750</v>
      </c>
      <c r="O7" s="50">
        <f t="shared" si="0"/>
        <v>12.741448454824251</v>
      </c>
    </row>
    <row r="8" spans="1:15" ht="15" thickBot="1" x14ac:dyDescent="0.35">
      <c r="A8" s="3" t="s">
        <v>23</v>
      </c>
      <c r="B8" s="1">
        <v>45429</v>
      </c>
      <c r="C8" s="2"/>
      <c r="D8" s="1">
        <v>4219</v>
      </c>
      <c r="E8" s="2"/>
      <c r="F8" s="1">
        <v>32416</v>
      </c>
      <c r="G8" s="1">
        <v>12742</v>
      </c>
      <c r="H8" s="1">
        <v>1183</v>
      </c>
      <c r="I8" s="1">
        <v>367858</v>
      </c>
      <c r="J8" s="1">
        <v>103178</v>
      </c>
      <c r="K8" s="41"/>
      <c r="L8" s="48">
        <f>IFERROR(B8/I8,0)</f>
        <v>0.12349602292188834</v>
      </c>
      <c r="M8" s="49">
        <f>IFERROR(H8/G8,0)</f>
        <v>9.2842567885732225E-2</v>
      </c>
      <c r="N8" s="47">
        <f>D8*250</f>
        <v>1054750</v>
      </c>
      <c r="O8" s="50">
        <f t="shared" si="0"/>
        <v>22.217548262123312</v>
      </c>
    </row>
    <row r="9" spans="1:15" ht="15" thickBot="1" x14ac:dyDescent="0.35">
      <c r="A9" s="3" t="s">
        <v>43</v>
      </c>
      <c r="B9" s="1">
        <v>10444</v>
      </c>
      <c r="C9" s="2"/>
      <c r="D9" s="2">
        <v>426</v>
      </c>
      <c r="E9" s="2"/>
      <c r="F9" s="1">
        <v>3762</v>
      </c>
      <c r="G9" s="1">
        <v>10725</v>
      </c>
      <c r="H9" s="2">
        <v>437</v>
      </c>
      <c r="I9" s="1">
        <v>86587</v>
      </c>
      <c r="J9" s="1">
        <v>88920</v>
      </c>
      <c r="K9" s="41"/>
      <c r="L9" s="48">
        <f>IFERROR(B9/I9,0)</f>
        <v>0.12061856860729671</v>
      </c>
      <c r="M9" s="49">
        <f>IFERROR(H9/G9,0)</f>
        <v>4.0745920745920747E-2</v>
      </c>
      <c r="N9" s="47">
        <f>D9*250</f>
        <v>106500</v>
      </c>
      <c r="O9" s="50">
        <f t="shared" si="0"/>
        <v>9.1972424358483345</v>
      </c>
    </row>
    <row r="10" spans="1:15" ht="15" thickBot="1" x14ac:dyDescent="0.35">
      <c r="A10" s="3" t="s">
        <v>63</v>
      </c>
      <c r="B10" s="1">
        <v>9847</v>
      </c>
      <c r="C10" s="2"/>
      <c r="D10" s="2">
        <v>523</v>
      </c>
      <c r="E10" s="2"/>
      <c r="F10" s="1">
        <v>8169</v>
      </c>
      <c r="G10" s="1">
        <v>13953</v>
      </c>
      <c r="H10" s="2">
        <v>741</v>
      </c>
      <c r="I10" s="1">
        <v>70086</v>
      </c>
      <c r="J10" s="1">
        <v>99307</v>
      </c>
      <c r="K10" s="41"/>
      <c r="L10" s="48">
        <f>IFERROR(B10/I10,0)</f>
        <v>0.14049881574066148</v>
      </c>
      <c r="M10" s="49">
        <f>IFERROR(H10/G10,0)</f>
        <v>5.3106858740055905E-2</v>
      </c>
      <c r="N10" s="47">
        <f>D10*250</f>
        <v>130750</v>
      </c>
      <c r="O10" s="50">
        <f t="shared" si="0"/>
        <v>12.278155783487357</v>
      </c>
    </row>
    <row r="11" spans="1:15" ht="15" thickBot="1" x14ac:dyDescent="0.35">
      <c r="A11" s="44" t="s">
        <v>13</v>
      </c>
      <c r="B11" s="1">
        <v>82719</v>
      </c>
      <c r="C11" s="2"/>
      <c r="D11" s="1">
        <v>3021</v>
      </c>
      <c r="E11" s="2"/>
      <c r="F11" s="1">
        <v>63713</v>
      </c>
      <c r="G11" s="1">
        <v>3851</v>
      </c>
      <c r="H11" s="2">
        <v>141</v>
      </c>
      <c r="I11" s="1">
        <v>1485759</v>
      </c>
      <c r="J11" s="1">
        <v>69177</v>
      </c>
      <c r="K11" s="42"/>
      <c r="L11" s="48">
        <f>IFERROR(B11/I11,0)</f>
        <v>5.5674574409443255E-2</v>
      </c>
      <c r="M11" s="49">
        <f>IFERROR(H11/G11,0)</f>
        <v>3.6613866528174499E-2</v>
      </c>
      <c r="N11" s="47">
        <f>D11*250</f>
        <v>755250</v>
      </c>
      <c r="O11" s="50">
        <f t="shared" si="0"/>
        <v>8.1303086352591301</v>
      </c>
    </row>
    <row r="12" spans="1:15" ht="14.5" thickBot="1" x14ac:dyDescent="0.35">
      <c r="A12" s="3" t="s">
        <v>16</v>
      </c>
      <c r="B12" s="1">
        <v>60030</v>
      </c>
      <c r="C12" s="2"/>
      <c r="D12" s="1">
        <v>2575</v>
      </c>
      <c r="E12" s="2"/>
      <c r="F12" s="1">
        <v>53822</v>
      </c>
      <c r="G12" s="1">
        <v>5654</v>
      </c>
      <c r="H12" s="2">
        <v>243</v>
      </c>
      <c r="I12" s="1">
        <v>763149</v>
      </c>
      <c r="J12" s="1">
        <v>71877</v>
      </c>
      <c r="K12" s="42"/>
      <c r="L12" s="48">
        <f>IFERROR(B12/I12,0)</f>
        <v>7.8660916806547604E-2</v>
      </c>
      <c r="M12" s="49">
        <f>IFERROR(H12/G12,0)</f>
        <v>4.2978422355854265E-2</v>
      </c>
      <c r="N12" s="47">
        <f>D12*250</f>
        <v>643750</v>
      </c>
      <c r="O12" s="50">
        <f t="shared" si="0"/>
        <v>9.7238047642845249</v>
      </c>
    </row>
    <row r="13" spans="1:15" ht="14.5" thickBot="1" x14ac:dyDescent="0.35">
      <c r="A13" s="3" t="s">
        <v>64</v>
      </c>
      <c r="B13" s="2">
        <v>192</v>
      </c>
      <c r="C13" s="53">
        <v>4</v>
      </c>
      <c r="D13" s="2">
        <v>5</v>
      </c>
      <c r="E13" s="2"/>
      <c r="F13" s="2">
        <v>17</v>
      </c>
      <c r="G13" s="2"/>
      <c r="H13" s="2"/>
      <c r="I13" s="1">
        <v>9210</v>
      </c>
      <c r="J13" s="2"/>
      <c r="K13" s="42"/>
      <c r="L13" s="48">
        <f>IFERROR(B13/I13,0)</f>
        <v>2.0846905537459284E-2</v>
      </c>
      <c r="M13" s="49">
        <f>IFERROR(H13/G13,0)</f>
        <v>0</v>
      </c>
      <c r="N13" s="47">
        <f>D13*250</f>
        <v>1250</v>
      </c>
      <c r="O13" s="50">
        <f t="shared" si="0"/>
        <v>5.510416666666667</v>
      </c>
    </row>
    <row r="14" spans="1:15" ht="15" thickBot="1" x14ac:dyDescent="0.35">
      <c r="A14" s="3" t="s">
        <v>47</v>
      </c>
      <c r="B14" s="2">
        <v>744</v>
      </c>
      <c r="C14" s="2"/>
      <c r="D14" s="2">
        <v>17</v>
      </c>
      <c r="E14" s="2"/>
      <c r="F14" s="2">
        <v>88</v>
      </c>
      <c r="G14" s="2">
        <v>525</v>
      </c>
      <c r="H14" s="2">
        <v>12</v>
      </c>
      <c r="I14" s="1">
        <v>74533</v>
      </c>
      <c r="J14" s="1">
        <v>52641</v>
      </c>
      <c r="K14" s="41"/>
      <c r="L14" s="48">
        <f>IFERROR(B14/I14,0)</f>
        <v>9.9821555552574021E-3</v>
      </c>
      <c r="M14" s="49">
        <f>IFERROR(H14/G14,0)</f>
        <v>2.2857142857142857E-2</v>
      </c>
      <c r="N14" s="47">
        <f>D14*250</f>
        <v>4250</v>
      </c>
      <c r="O14" s="50">
        <f t="shared" si="0"/>
        <v>4.7123655913978491</v>
      </c>
    </row>
    <row r="15" spans="1:15" ht="15" thickBot="1" x14ac:dyDescent="0.35">
      <c r="A15" s="3" t="s">
        <v>49</v>
      </c>
      <c r="B15" s="1">
        <v>3632</v>
      </c>
      <c r="C15" s="2"/>
      <c r="D15" s="2">
        <v>88</v>
      </c>
      <c r="E15" s="2"/>
      <c r="F15" s="2">
        <v>531</v>
      </c>
      <c r="G15" s="1">
        <v>2032</v>
      </c>
      <c r="H15" s="2">
        <v>49</v>
      </c>
      <c r="I15" s="1">
        <v>67638</v>
      </c>
      <c r="J15" s="1">
        <v>37849</v>
      </c>
      <c r="K15" s="41"/>
      <c r="L15" s="48">
        <f>IFERROR(B15/I15,0)</f>
        <v>5.3697625595079686E-2</v>
      </c>
      <c r="M15" s="49">
        <f>IFERROR(H15/G15,0)</f>
        <v>2.4114173228346455E-2</v>
      </c>
      <c r="N15" s="47">
        <f>D15*250</f>
        <v>22000</v>
      </c>
      <c r="O15" s="50">
        <f t="shared" si="0"/>
        <v>5.0572687224669606</v>
      </c>
    </row>
    <row r="16" spans="1:15" ht="15" thickBot="1" x14ac:dyDescent="0.35">
      <c r="A16" s="44" t="s">
        <v>12</v>
      </c>
      <c r="B16" s="1">
        <v>134185</v>
      </c>
      <c r="C16" s="2"/>
      <c r="D16" s="1">
        <v>6485</v>
      </c>
      <c r="E16" s="2"/>
      <c r="F16" s="1">
        <v>41543</v>
      </c>
      <c r="G16" s="1">
        <v>10589</v>
      </c>
      <c r="H16" s="2">
        <v>512</v>
      </c>
      <c r="I16" s="1">
        <v>1259189</v>
      </c>
      <c r="J16" s="1">
        <v>99369</v>
      </c>
      <c r="K16" s="41"/>
      <c r="L16" s="48">
        <f>IFERROR(B16/I16,0)</f>
        <v>0.10656462214965347</v>
      </c>
      <c r="M16" s="49">
        <f>IFERROR(H16/G16,0)</f>
        <v>4.8352063462083296E-2</v>
      </c>
      <c r="N16" s="47">
        <f>D16*250</f>
        <v>1621250</v>
      </c>
      <c r="O16" s="50">
        <f t="shared" si="0"/>
        <v>11.082199947833216</v>
      </c>
    </row>
    <row r="17" spans="1:15" ht="14.5" thickBot="1" x14ac:dyDescent="0.35">
      <c r="A17" s="3" t="s">
        <v>27</v>
      </c>
      <c r="B17" s="1">
        <v>41013</v>
      </c>
      <c r="C17" s="2"/>
      <c r="D17" s="1">
        <v>2475</v>
      </c>
      <c r="E17" s="2"/>
      <c r="F17" s="1">
        <v>9181</v>
      </c>
      <c r="G17" s="1">
        <v>6092</v>
      </c>
      <c r="H17" s="2">
        <v>368</v>
      </c>
      <c r="I17" s="1">
        <v>371182</v>
      </c>
      <c r="J17" s="1">
        <v>55135</v>
      </c>
      <c r="K17" s="42"/>
      <c r="L17" s="48">
        <f>IFERROR(B17/I17,0)</f>
        <v>0.11049296571493229</v>
      </c>
      <c r="M17" s="49">
        <f>IFERROR(H17/G17,0)</f>
        <v>6.0407091267235716E-2</v>
      </c>
      <c r="N17" s="47">
        <f>D17*250</f>
        <v>618750</v>
      </c>
      <c r="O17" s="50">
        <f t="shared" si="0"/>
        <v>14.086679833223611</v>
      </c>
    </row>
    <row r="18" spans="1:15" ht="14.5" thickBot="1" x14ac:dyDescent="0.35">
      <c r="A18" s="3" t="s">
        <v>41</v>
      </c>
      <c r="B18" s="1">
        <v>24616</v>
      </c>
      <c r="C18" s="53">
        <v>154</v>
      </c>
      <c r="D18" s="2">
        <v>677</v>
      </c>
      <c r="E18" s="54">
        <v>2</v>
      </c>
      <c r="F18" s="1">
        <v>8567</v>
      </c>
      <c r="G18" s="1">
        <v>7802</v>
      </c>
      <c r="H18" s="2">
        <v>215</v>
      </c>
      <c r="I18" s="1">
        <v>235506</v>
      </c>
      <c r="J18" s="1">
        <v>74644</v>
      </c>
      <c r="K18" s="42"/>
      <c r="L18" s="48">
        <f>IFERROR(B18/I18,0)</f>
        <v>0.10452387624943738</v>
      </c>
      <c r="M18" s="49">
        <f>IFERROR(H18/G18,0)</f>
        <v>2.7557036657267369E-2</v>
      </c>
      <c r="N18" s="47">
        <f>D18*250</f>
        <v>169250</v>
      </c>
      <c r="O18" s="50">
        <f t="shared" si="0"/>
        <v>5.8756093597660062</v>
      </c>
    </row>
    <row r="19" spans="1:15" ht="14.5" thickBot="1" x14ac:dyDescent="0.35">
      <c r="A19" s="3" t="s">
        <v>45</v>
      </c>
      <c r="B19" s="1">
        <v>11743</v>
      </c>
      <c r="C19" s="2"/>
      <c r="D19" s="2">
        <v>249</v>
      </c>
      <c r="E19" s="2"/>
      <c r="F19" s="1">
        <v>4662</v>
      </c>
      <c r="G19" s="1">
        <v>4031</v>
      </c>
      <c r="H19" s="2">
        <v>85</v>
      </c>
      <c r="I19" s="1">
        <v>142124</v>
      </c>
      <c r="J19" s="1">
        <v>48784</v>
      </c>
      <c r="K19" s="42"/>
      <c r="L19" s="48">
        <f>IFERROR(B19/I19,0)</f>
        <v>8.262503166249191E-2</v>
      </c>
      <c r="M19" s="49">
        <f>IFERROR(H19/G19,0)</f>
        <v>2.1086579012651947E-2</v>
      </c>
      <c r="N19" s="47">
        <f>D19*250</f>
        <v>62250</v>
      </c>
      <c r="O19" s="50">
        <f t="shared" si="0"/>
        <v>4.3010304010900109</v>
      </c>
    </row>
    <row r="20" spans="1:15" ht="15" thickBot="1" x14ac:dyDescent="0.35">
      <c r="A20" s="3" t="s">
        <v>38</v>
      </c>
      <c r="B20" s="1">
        <v>12995</v>
      </c>
      <c r="C20" s="2"/>
      <c r="D20" s="2">
        <v>518</v>
      </c>
      <c r="E20" s="2"/>
      <c r="F20" s="1">
        <v>9033</v>
      </c>
      <c r="G20" s="1">
        <v>2909</v>
      </c>
      <c r="H20" s="2">
        <v>116</v>
      </c>
      <c r="I20" s="1">
        <v>329710</v>
      </c>
      <c r="J20" s="1">
        <v>73799</v>
      </c>
      <c r="K20" s="41"/>
      <c r="L20" s="48">
        <f>IFERROR(B20/I20,0)</f>
        <v>3.9413423917988535E-2</v>
      </c>
      <c r="M20" s="49">
        <f>IFERROR(H20/G20,0)</f>
        <v>3.9876246132691646E-2</v>
      </c>
      <c r="N20" s="47">
        <f>D20*250</f>
        <v>129500</v>
      </c>
      <c r="O20" s="50">
        <f t="shared" si="0"/>
        <v>8.9653712966525578</v>
      </c>
    </row>
    <row r="21" spans="1:15" ht="15" thickBot="1" x14ac:dyDescent="0.35">
      <c r="A21" s="44" t="s">
        <v>14</v>
      </c>
      <c r="B21" s="1">
        <v>48634</v>
      </c>
      <c r="C21" s="2"/>
      <c r="D21" s="1">
        <v>3068</v>
      </c>
      <c r="E21" s="2"/>
      <c r="F21" s="1">
        <v>8549</v>
      </c>
      <c r="G21" s="1">
        <v>10462</v>
      </c>
      <c r="H21" s="2">
        <v>660</v>
      </c>
      <c r="I21" s="1">
        <v>545221</v>
      </c>
      <c r="J21" s="1">
        <v>117282</v>
      </c>
      <c r="K21" s="42"/>
      <c r="L21" s="48">
        <f>IFERROR(B21/I21,0)</f>
        <v>8.9200526025226462E-2</v>
      </c>
      <c r="M21" s="49">
        <f>IFERROR(H21/G21,0)</f>
        <v>6.3085452112406806E-2</v>
      </c>
      <c r="N21" s="47">
        <f>D21*250</f>
        <v>767000</v>
      </c>
      <c r="O21" s="50">
        <f t="shared" si="0"/>
        <v>14.770859892256446</v>
      </c>
    </row>
    <row r="22" spans="1:15" ht="15" thickBot="1" x14ac:dyDescent="0.35">
      <c r="A22" s="3" t="s">
        <v>39</v>
      </c>
      <c r="B22" s="1">
        <v>2836</v>
      </c>
      <c r="C22" s="2"/>
      <c r="D22" s="2">
        <v>102</v>
      </c>
      <c r="E22" s="2"/>
      <c r="F22" s="2">
        <v>459</v>
      </c>
      <c r="G22" s="1">
        <v>2110</v>
      </c>
      <c r="H22" s="2">
        <v>76</v>
      </c>
      <c r="I22" s="1">
        <v>80908</v>
      </c>
      <c r="J22" s="1">
        <v>60190</v>
      </c>
      <c r="K22" s="41"/>
      <c r="L22" s="48">
        <f>IFERROR(B22/I22,0)</f>
        <v>3.5052158006624812E-2</v>
      </c>
      <c r="M22" s="49">
        <f>IFERROR(H22/G22,0)</f>
        <v>3.6018957345971561E-2</v>
      </c>
      <c r="N22" s="47">
        <f>D22*250</f>
        <v>25500</v>
      </c>
      <c r="O22" s="50">
        <f t="shared" si="0"/>
        <v>7.9915373765867415</v>
      </c>
    </row>
    <row r="23" spans="1:15" ht="14.5" thickBot="1" x14ac:dyDescent="0.35">
      <c r="A23" s="3" t="s">
        <v>26</v>
      </c>
      <c r="B23" s="1">
        <v>62969</v>
      </c>
      <c r="C23" s="2"/>
      <c r="D23" s="1">
        <v>2996</v>
      </c>
      <c r="E23" s="2"/>
      <c r="F23" s="1">
        <v>55377</v>
      </c>
      <c r="G23" s="1">
        <v>10416</v>
      </c>
      <c r="H23" s="2">
        <v>496</v>
      </c>
      <c r="I23" s="1">
        <v>526882</v>
      </c>
      <c r="J23" s="1">
        <v>87150</v>
      </c>
      <c r="K23" s="42"/>
      <c r="L23" s="48">
        <f>IFERROR(B23/I23,0)</f>
        <v>0.1195125284219237</v>
      </c>
      <c r="M23" s="49">
        <f>IFERROR(H23/G23,0)</f>
        <v>4.7619047619047616E-2</v>
      </c>
      <c r="N23" s="47">
        <f>D23*250</f>
        <v>749000</v>
      </c>
      <c r="O23" s="50">
        <f t="shared" si="0"/>
        <v>10.89474185710429</v>
      </c>
    </row>
    <row r="24" spans="1:15" ht="15" thickBot="1" x14ac:dyDescent="0.35">
      <c r="A24" s="44" t="s">
        <v>17</v>
      </c>
      <c r="B24" s="1">
        <v>106151</v>
      </c>
      <c r="C24" s="2"/>
      <c r="D24" s="1">
        <v>7734</v>
      </c>
      <c r="E24" s="2"/>
      <c r="F24" s="1">
        <v>9692</v>
      </c>
      <c r="G24" s="1">
        <v>15401</v>
      </c>
      <c r="H24" s="1">
        <v>1122</v>
      </c>
      <c r="I24" s="1">
        <v>787489</v>
      </c>
      <c r="J24" s="1">
        <v>114253</v>
      </c>
      <c r="K24" s="41"/>
      <c r="L24" s="48">
        <f>IFERROR(B24/I24,0)</f>
        <v>0.13479680351090617</v>
      </c>
      <c r="M24" s="49">
        <f>IFERROR(H24/G24,0)</f>
        <v>7.2852412181027212E-2</v>
      </c>
      <c r="N24" s="47">
        <f>D24*250</f>
        <v>1933500</v>
      </c>
      <c r="O24" s="50">
        <f t="shared" si="0"/>
        <v>17.214618797750376</v>
      </c>
    </row>
    <row r="25" spans="1:15" ht="14.5" thickBot="1" x14ac:dyDescent="0.35">
      <c r="A25" s="3" t="s">
        <v>11</v>
      </c>
      <c r="B25" s="1">
        <v>66497</v>
      </c>
      <c r="C25" s="2"/>
      <c r="D25" s="1">
        <v>6036</v>
      </c>
      <c r="E25" s="2"/>
      <c r="F25" s="1">
        <v>15372</v>
      </c>
      <c r="G25" s="1">
        <v>6658</v>
      </c>
      <c r="H25" s="2">
        <v>604</v>
      </c>
      <c r="I25" s="1">
        <v>998504</v>
      </c>
      <c r="J25" s="1">
        <v>99982</v>
      </c>
      <c r="K25" s="42"/>
      <c r="L25" s="48">
        <f>IFERROR(B25/I25,0)</f>
        <v>6.6596628556320259E-2</v>
      </c>
      <c r="M25" s="49">
        <f>IFERROR(H25/G25,0)</f>
        <v>9.0717933313307297E-2</v>
      </c>
      <c r="N25" s="47">
        <f>D25*250</f>
        <v>1509000</v>
      </c>
      <c r="O25" s="50">
        <f t="shared" si="0"/>
        <v>21.692753056528865</v>
      </c>
    </row>
    <row r="26" spans="1:15" ht="14.5" thickBot="1" x14ac:dyDescent="0.35">
      <c r="A26" s="3" t="s">
        <v>32</v>
      </c>
      <c r="B26" s="1">
        <v>31296</v>
      </c>
      <c r="C26" s="2"/>
      <c r="D26" s="1">
        <v>1357</v>
      </c>
      <c r="E26" s="2"/>
      <c r="F26" s="1">
        <v>2535</v>
      </c>
      <c r="G26" s="1">
        <v>5549</v>
      </c>
      <c r="H26" s="2">
        <v>241</v>
      </c>
      <c r="I26" s="1">
        <v>448587</v>
      </c>
      <c r="J26" s="1">
        <v>79542</v>
      </c>
      <c r="K26" s="42"/>
      <c r="L26" s="48">
        <f>IFERROR(B26/I26,0)</f>
        <v>6.9765731062201977E-2</v>
      </c>
      <c r="M26" s="49">
        <f>IFERROR(H26/G26,0)</f>
        <v>4.3431248873670933E-2</v>
      </c>
      <c r="N26" s="47">
        <f>D26*250</f>
        <v>339250</v>
      </c>
      <c r="O26" s="50">
        <f t="shared" si="0"/>
        <v>9.8400434560327206</v>
      </c>
    </row>
    <row r="27" spans="1:15" ht="14.5" thickBot="1" x14ac:dyDescent="0.35">
      <c r="A27" s="3" t="s">
        <v>30</v>
      </c>
      <c r="B27" s="1">
        <v>20641</v>
      </c>
      <c r="C27" s="2"/>
      <c r="D27" s="2">
        <v>938</v>
      </c>
      <c r="E27" s="2"/>
      <c r="F27" s="1">
        <v>4380</v>
      </c>
      <c r="G27" s="1">
        <v>6935</v>
      </c>
      <c r="H27" s="2">
        <v>315</v>
      </c>
      <c r="I27" s="1">
        <v>244248</v>
      </c>
      <c r="J27" s="1">
        <v>82068</v>
      </c>
      <c r="K27" s="42"/>
      <c r="L27" s="48">
        <f>IFERROR(B27/I27,0)</f>
        <v>8.4508368543447648E-2</v>
      </c>
      <c r="M27" s="49">
        <f>IFERROR(H27/G27,0)</f>
        <v>4.542177361211247E-2</v>
      </c>
      <c r="N27" s="47">
        <f>D27*250</f>
        <v>234500</v>
      </c>
      <c r="O27" s="50">
        <f t="shared" si="0"/>
        <v>10.36088367811637</v>
      </c>
    </row>
    <row r="28" spans="1:15" ht="15" thickBot="1" x14ac:dyDescent="0.35">
      <c r="A28" s="3" t="s">
        <v>35</v>
      </c>
      <c r="B28" s="1">
        <v>17185</v>
      </c>
      <c r="C28" s="2"/>
      <c r="D28" s="2">
        <v>926</v>
      </c>
      <c r="E28" s="2"/>
      <c r="F28" s="1">
        <v>12466</v>
      </c>
      <c r="G28" s="1">
        <v>2800</v>
      </c>
      <c r="H28" s="2">
        <v>151</v>
      </c>
      <c r="I28" s="1">
        <v>326280</v>
      </c>
      <c r="J28" s="1">
        <v>53162</v>
      </c>
      <c r="K28" s="41"/>
      <c r="L28" s="48">
        <f>IFERROR(B28/I28,0)</f>
        <v>5.2669486330758859E-2</v>
      </c>
      <c r="M28" s="49">
        <f>IFERROR(H28/G28,0)</f>
        <v>5.392857142857143E-2</v>
      </c>
      <c r="N28" s="47">
        <f>D28*250</f>
        <v>231500</v>
      </c>
      <c r="O28" s="50">
        <f t="shared" si="0"/>
        <v>12.471050334594123</v>
      </c>
    </row>
    <row r="29" spans="1:15" ht="14.5" thickBot="1" x14ac:dyDescent="0.35">
      <c r="A29" s="3" t="s">
        <v>51</v>
      </c>
      <c r="B29" s="2">
        <v>630</v>
      </c>
      <c r="C29" s="2"/>
      <c r="D29" s="2">
        <v>20</v>
      </c>
      <c r="E29" s="2"/>
      <c r="F29" s="2">
        <v>72</v>
      </c>
      <c r="G29" s="2">
        <v>589</v>
      </c>
      <c r="H29" s="2">
        <v>19</v>
      </c>
      <c r="I29" s="1">
        <v>65515</v>
      </c>
      <c r="J29" s="1">
        <v>61299</v>
      </c>
      <c r="K29" s="42"/>
      <c r="L29" s="48">
        <f>IFERROR(B29/I29,0)</f>
        <v>9.6161184461573679E-3</v>
      </c>
      <c r="M29" s="49">
        <f>IFERROR(H29/G29,0)</f>
        <v>3.2258064516129031E-2</v>
      </c>
      <c r="N29" s="47">
        <f>D29*250</f>
        <v>5000</v>
      </c>
      <c r="O29" s="50">
        <f t="shared" si="0"/>
        <v>6.9365079365079367</v>
      </c>
    </row>
    <row r="30" spans="1:15" ht="15" thickBot="1" x14ac:dyDescent="0.35">
      <c r="A30" s="3" t="s">
        <v>50</v>
      </c>
      <c r="B30" s="1">
        <v>17226</v>
      </c>
      <c r="C30" s="2"/>
      <c r="D30" s="2">
        <v>234</v>
      </c>
      <c r="E30" s="2"/>
      <c r="F30" s="1">
        <v>6231</v>
      </c>
      <c r="G30" s="1">
        <v>8905</v>
      </c>
      <c r="H30" s="2">
        <v>121</v>
      </c>
      <c r="I30" s="1">
        <v>144996</v>
      </c>
      <c r="J30" s="1">
        <v>74956</v>
      </c>
      <c r="K30" s="8"/>
      <c r="L30" s="48">
        <f>IFERROR(B30/I30,0)</f>
        <v>0.11880327733178846</v>
      </c>
      <c r="M30" s="49">
        <f>IFERROR(H30/G30,0)</f>
        <v>1.3587871982032566E-2</v>
      </c>
      <c r="N30" s="47">
        <f>D30*250</f>
        <v>58500</v>
      </c>
      <c r="O30" s="50">
        <f t="shared" si="0"/>
        <v>2.3960292580982236</v>
      </c>
    </row>
    <row r="31" spans="1:15" ht="14.5" thickBot="1" x14ac:dyDescent="0.35">
      <c r="A31" s="3" t="s">
        <v>31</v>
      </c>
      <c r="B31" s="1">
        <v>11842</v>
      </c>
      <c r="C31" s="2"/>
      <c r="D31" s="2">
        <v>473</v>
      </c>
      <c r="E31" s="2"/>
      <c r="F31" s="1">
        <v>2960</v>
      </c>
      <c r="G31" s="1">
        <v>3845</v>
      </c>
      <c r="H31" s="2">
        <v>154</v>
      </c>
      <c r="I31" s="1">
        <v>260801</v>
      </c>
      <c r="J31" s="1">
        <v>84671</v>
      </c>
      <c r="K31" s="42"/>
      <c r="L31" s="48">
        <f>IFERROR(B31/I31,0)</f>
        <v>4.5406267614004549E-2</v>
      </c>
      <c r="M31" s="49">
        <f>IFERROR(H31/G31,0)</f>
        <v>4.0052015604681405E-2</v>
      </c>
      <c r="N31" s="47">
        <f>D31*250</f>
        <v>118250</v>
      </c>
      <c r="O31" s="50">
        <f t="shared" si="0"/>
        <v>8.9856443168383713</v>
      </c>
    </row>
    <row r="32" spans="1:15" ht="15" thickBot="1" x14ac:dyDescent="0.35">
      <c r="A32" s="3" t="s">
        <v>42</v>
      </c>
      <c r="B32" s="1">
        <v>5436</v>
      </c>
      <c r="C32" s="2"/>
      <c r="D32" s="2">
        <v>330</v>
      </c>
      <c r="E32" s="2"/>
      <c r="F32" s="1">
        <v>1002</v>
      </c>
      <c r="G32" s="1">
        <v>3998</v>
      </c>
      <c r="H32" s="2">
        <v>243</v>
      </c>
      <c r="I32" s="1">
        <v>118583</v>
      </c>
      <c r="J32" s="1">
        <v>87212</v>
      </c>
      <c r="K32" s="52"/>
      <c r="L32" s="48">
        <f>IFERROR(B32/I32,0)</f>
        <v>4.584130946257052E-2</v>
      </c>
      <c r="M32" s="49">
        <f>IFERROR(H32/G32,0)</f>
        <v>6.0780390195097546E-2</v>
      </c>
      <c r="N32" s="47">
        <f>D32*250</f>
        <v>82500</v>
      </c>
      <c r="O32" s="50">
        <f t="shared" si="0"/>
        <v>14.176600441501103</v>
      </c>
    </row>
    <row r="33" spans="1:15" ht="15" thickBot="1" x14ac:dyDescent="0.35">
      <c r="A33" s="44" t="s">
        <v>8</v>
      </c>
      <c r="B33" s="1">
        <v>170599</v>
      </c>
      <c r="C33" s="2"/>
      <c r="D33" s="1">
        <v>12891</v>
      </c>
      <c r="E33" s="2"/>
      <c r="F33" s="1">
        <v>123677</v>
      </c>
      <c r="G33" s="1">
        <v>19207</v>
      </c>
      <c r="H33" s="1">
        <v>1451</v>
      </c>
      <c r="I33" s="1">
        <v>1147841</v>
      </c>
      <c r="J33" s="1">
        <v>129230</v>
      </c>
      <c r="K33" s="42"/>
      <c r="L33" s="48">
        <f>IFERROR(B33/I33,0)</f>
        <v>0.14862598565480759</v>
      </c>
      <c r="M33" s="49">
        <f>IFERROR(H33/G33,0)</f>
        <v>7.5545374082365807E-2</v>
      </c>
      <c r="N33" s="47">
        <f>D33*250</f>
        <v>3222750</v>
      </c>
      <c r="O33" s="50">
        <f t="shared" si="0"/>
        <v>17.890790684587834</v>
      </c>
    </row>
    <row r="34" spans="1:15" ht="14.5" thickBot="1" x14ac:dyDescent="0.35">
      <c r="A34" s="3" t="s">
        <v>44</v>
      </c>
      <c r="B34" s="1">
        <v>10065</v>
      </c>
      <c r="C34" s="2"/>
      <c r="D34" s="2">
        <v>452</v>
      </c>
      <c r="E34" s="2"/>
      <c r="F34" s="1">
        <v>5262</v>
      </c>
      <c r="G34" s="1">
        <v>4800</v>
      </c>
      <c r="H34" s="2">
        <v>216</v>
      </c>
      <c r="I34" s="1">
        <v>275897</v>
      </c>
      <c r="J34" s="1">
        <v>131578</v>
      </c>
      <c r="K34" s="42"/>
      <c r="L34" s="48">
        <f>IFERROR(B34/I34,0)</f>
        <v>3.6481005592666829E-2</v>
      </c>
      <c r="M34" s="49">
        <f>IFERROR(H34/G34,0)</f>
        <v>4.4999999999999998E-2</v>
      </c>
      <c r="N34" s="47">
        <f>D34*250</f>
        <v>113000</v>
      </c>
      <c r="O34" s="50">
        <f t="shared" si="0"/>
        <v>10.22702434177844</v>
      </c>
    </row>
    <row r="35" spans="1:15" ht="15" thickBot="1" x14ac:dyDescent="0.35">
      <c r="A35" s="44" t="s">
        <v>7</v>
      </c>
      <c r="B35" s="1">
        <v>406367</v>
      </c>
      <c r="C35" s="2"/>
      <c r="D35" s="1">
        <v>31046</v>
      </c>
      <c r="E35" s="2"/>
      <c r="F35" s="1">
        <v>288954</v>
      </c>
      <c r="G35" s="1">
        <v>20889</v>
      </c>
      <c r="H35" s="1">
        <v>1596</v>
      </c>
      <c r="I35" s="1">
        <v>3111119</v>
      </c>
      <c r="J35" s="1">
        <v>159925</v>
      </c>
      <c r="K35" s="42"/>
      <c r="L35" s="48">
        <f>IFERROR(B35/I35,0)</f>
        <v>0.13061763307671612</v>
      </c>
      <c r="M35" s="49">
        <f>IFERROR(H35/G35,0)</f>
        <v>7.6403848915697251E-2</v>
      </c>
      <c r="N35" s="47">
        <f>D35*250</f>
        <v>7761500</v>
      </c>
      <c r="O35" s="50">
        <f t="shared" si="0"/>
        <v>18.099730046977239</v>
      </c>
    </row>
    <row r="36" spans="1:15" ht="14.5" thickBot="1" x14ac:dyDescent="0.35">
      <c r="A36" s="3" t="s">
        <v>24</v>
      </c>
      <c r="B36" s="1">
        <v>46933</v>
      </c>
      <c r="C36" s="2"/>
      <c r="D36" s="1">
        <v>1181</v>
      </c>
      <c r="E36" s="2"/>
      <c r="F36" s="1">
        <v>16533</v>
      </c>
      <c r="G36" s="1">
        <v>4475</v>
      </c>
      <c r="H36" s="2">
        <v>113</v>
      </c>
      <c r="I36" s="1">
        <v>667422</v>
      </c>
      <c r="J36" s="1">
        <v>63636</v>
      </c>
      <c r="K36" s="42"/>
      <c r="L36" s="48">
        <f>IFERROR(B36/I36,0)</f>
        <v>7.0319827635289212E-2</v>
      </c>
      <c r="M36" s="49">
        <f>IFERROR(H36/G36,0)</f>
        <v>2.5251396648044693E-2</v>
      </c>
      <c r="N36" s="47">
        <f>D36*250</f>
        <v>295250</v>
      </c>
      <c r="O36" s="50">
        <f t="shared" si="0"/>
        <v>5.2908827477467879</v>
      </c>
    </row>
    <row r="37" spans="1:15" ht="15" thickBot="1" x14ac:dyDescent="0.35">
      <c r="A37" s="3" t="s">
        <v>53</v>
      </c>
      <c r="B37" s="1">
        <v>3166</v>
      </c>
      <c r="C37" s="2"/>
      <c r="D37" s="2">
        <v>74</v>
      </c>
      <c r="E37" s="2"/>
      <c r="F37" s="2">
        <v>336</v>
      </c>
      <c r="G37" s="1">
        <v>4155</v>
      </c>
      <c r="H37" s="2">
        <v>97</v>
      </c>
      <c r="I37" s="1">
        <v>89674</v>
      </c>
      <c r="J37" s="1">
        <v>117673</v>
      </c>
      <c r="K37" s="41"/>
      <c r="L37" s="48">
        <f>IFERROR(B37/I37,0)</f>
        <v>3.5305662733902801E-2</v>
      </c>
      <c r="M37" s="49">
        <f>IFERROR(H37/G37,0)</f>
        <v>2.3345367027677498E-2</v>
      </c>
      <c r="N37" s="47">
        <f>D37*250</f>
        <v>18500</v>
      </c>
      <c r="O37" s="50">
        <f t="shared" si="0"/>
        <v>4.843335439039798</v>
      </c>
    </row>
    <row r="38" spans="1:15" ht="14.5" thickBot="1" x14ac:dyDescent="0.35">
      <c r="A38" s="3" t="s">
        <v>67</v>
      </c>
      <c r="B38" s="2">
        <v>30</v>
      </c>
      <c r="C38" s="2"/>
      <c r="D38" s="2">
        <v>2</v>
      </c>
      <c r="E38" s="2"/>
      <c r="F38" s="2">
        <v>9</v>
      </c>
      <c r="G38" s="2"/>
      <c r="H38" s="2"/>
      <c r="I38" s="1">
        <v>8169</v>
      </c>
      <c r="J38" s="2"/>
      <c r="K38" s="42"/>
      <c r="L38" s="48">
        <f>IFERROR(B38/I38,0)</f>
        <v>3.6724201248622842E-3</v>
      </c>
      <c r="M38" s="49">
        <f>IFERROR(H38/G38,0)</f>
        <v>0</v>
      </c>
      <c r="N38" s="47">
        <f>D38*250</f>
        <v>500</v>
      </c>
      <c r="O38" s="50">
        <f t="shared" si="0"/>
        <v>15.666666666666666</v>
      </c>
    </row>
    <row r="39" spans="1:15" ht="15" thickBot="1" x14ac:dyDescent="0.35">
      <c r="A39" s="44" t="s">
        <v>21</v>
      </c>
      <c r="B39" s="1">
        <v>42530</v>
      </c>
      <c r="C39" s="2"/>
      <c r="D39" s="1">
        <v>2617</v>
      </c>
      <c r="E39" s="2"/>
      <c r="F39" s="1">
        <v>30787</v>
      </c>
      <c r="G39" s="1">
        <v>3638</v>
      </c>
      <c r="H39" s="2">
        <v>224</v>
      </c>
      <c r="I39" s="1">
        <v>584563</v>
      </c>
      <c r="J39" s="1">
        <v>50009</v>
      </c>
      <c r="K39" s="41"/>
      <c r="L39" s="48">
        <f>IFERROR(B39/I39,0)</f>
        <v>7.2755203459678425E-2</v>
      </c>
      <c r="M39" s="49">
        <f>IFERROR(H39/G39,0)</f>
        <v>6.1572292468389224E-2</v>
      </c>
      <c r="N39" s="47">
        <f>D39*250</f>
        <v>654250</v>
      </c>
      <c r="O39" s="50">
        <f t="shared" si="0"/>
        <v>14.383258876087467</v>
      </c>
    </row>
    <row r="40" spans="1:15" ht="14.5" thickBot="1" x14ac:dyDescent="0.35">
      <c r="A40" s="3" t="s">
        <v>46</v>
      </c>
      <c r="B40" s="1">
        <v>8904</v>
      </c>
      <c r="C40" s="2"/>
      <c r="D40" s="2">
        <v>364</v>
      </c>
      <c r="E40" s="2"/>
      <c r="F40" s="1">
        <v>1642</v>
      </c>
      <c r="G40" s="1">
        <v>2250</v>
      </c>
      <c r="H40" s="2">
        <v>92</v>
      </c>
      <c r="I40" s="1">
        <v>271339</v>
      </c>
      <c r="J40" s="1">
        <v>68572</v>
      </c>
      <c r="K40" s="42"/>
      <c r="L40" s="48">
        <f>IFERROR(B40/I40,0)</f>
        <v>3.2815039489347275E-2</v>
      </c>
      <c r="M40" s="49">
        <f>IFERROR(H40/G40,0)</f>
        <v>4.0888888888888891E-2</v>
      </c>
      <c r="N40" s="47">
        <f>D40*250</f>
        <v>91000</v>
      </c>
      <c r="O40" s="50">
        <f t="shared" si="0"/>
        <v>9.2201257861635213</v>
      </c>
    </row>
    <row r="41" spans="1:15" ht="15" thickBot="1" x14ac:dyDescent="0.35">
      <c r="A41" s="3" t="s">
        <v>37</v>
      </c>
      <c r="B41" s="1">
        <v>6218</v>
      </c>
      <c r="C41" s="2"/>
      <c r="D41" s="2">
        <v>183</v>
      </c>
      <c r="E41" s="2"/>
      <c r="F41" s="1">
        <v>3578</v>
      </c>
      <c r="G41" s="1">
        <v>1474</v>
      </c>
      <c r="H41" s="2">
        <v>43</v>
      </c>
      <c r="I41" s="1">
        <v>184350</v>
      </c>
      <c r="J41" s="1">
        <v>43708</v>
      </c>
      <c r="K41" s="41"/>
      <c r="L41" s="48">
        <f>IFERROR(B41/I41,0)</f>
        <v>3.3729319229726065E-2</v>
      </c>
      <c r="M41" s="49">
        <f>IFERROR(H41/G41,0)</f>
        <v>2.9172320217096336E-2</v>
      </c>
      <c r="N41" s="47">
        <f>D41*250</f>
        <v>45750</v>
      </c>
      <c r="O41" s="50">
        <f t="shared" si="0"/>
        <v>6.3576712769379222</v>
      </c>
    </row>
    <row r="42" spans="1:15" ht="15" thickBot="1" x14ac:dyDescent="0.35">
      <c r="A42" s="44" t="s">
        <v>19</v>
      </c>
      <c r="B42" s="1">
        <v>84399</v>
      </c>
      <c r="C42" s="2"/>
      <c r="D42" s="1">
        <v>6388</v>
      </c>
      <c r="E42" s="2"/>
      <c r="F42" s="1">
        <v>20408</v>
      </c>
      <c r="G42" s="1">
        <v>6593</v>
      </c>
      <c r="H42" s="2">
        <v>499</v>
      </c>
      <c r="I42" s="1">
        <v>626049</v>
      </c>
      <c r="J42" s="1">
        <v>48902</v>
      </c>
      <c r="K42" s="42"/>
      <c r="L42" s="48">
        <f>IFERROR(B42/I42,0)</f>
        <v>0.13481213131879455</v>
      </c>
      <c r="M42" s="49">
        <f>IFERROR(H42/G42,0)</f>
        <v>7.5686333990596086E-2</v>
      </c>
      <c r="N42" s="47">
        <f>D42*250</f>
        <v>1597000</v>
      </c>
      <c r="O42" s="50">
        <f t="shared" si="0"/>
        <v>17.922025142477992</v>
      </c>
    </row>
    <row r="43" spans="1:15" ht="14.5" thickBot="1" x14ac:dyDescent="0.35">
      <c r="A43" s="3" t="s">
        <v>65</v>
      </c>
      <c r="B43" s="1">
        <v>6003</v>
      </c>
      <c r="C43" s="2"/>
      <c r="D43" s="2">
        <v>147</v>
      </c>
      <c r="E43" s="2"/>
      <c r="F43" s="1">
        <v>4737</v>
      </c>
      <c r="G43" s="1">
        <v>1772</v>
      </c>
      <c r="H43" s="2">
        <v>43</v>
      </c>
      <c r="I43" s="1">
        <v>13022</v>
      </c>
      <c r="J43" s="1">
        <v>3845</v>
      </c>
      <c r="K43" s="42"/>
      <c r="L43" s="48">
        <f>IFERROR(B43/I43,0)</f>
        <v>0.46098909537705424</v>
      </c>
      <c r="M43" s="49">
        <f>IFERROR(H43/G43,0)</f>
        <v>2.4266365688487584E-2</v>
      </c>
      <c r="N43" s="47">
        <f>D43*250</f>
        <v>36750</v>
      </c>
      <c r="O43" s="50">
        <f t="shared" si="0"/>
        <v>5.1219390304847572</v>
      </c>
    </row>
    <row r="44" spans="1:15" ht="14.5" thickBot="1" x14ac:dyDescent="0.35">
      <c r="A44" s="3" t="s">
        <v>40</v>
      </c>
      <c r="B44" s="1">
        <v>16213</v>
      </c>
      <c r="C44" s="2"/>
      <c r="D44" s="2">
        <v>876</v>
      </c>
      <c r="E44" s="2"/>
      <c r="F44" s="1">
        <v>13858</v>
      </c>
      <c r="G44" s="1">
        <v>15305</v>
      </c>
      <c r="H44" s="2">
        <v>827</v>
      </c>
      <c r="I44" s="1">
        <v>206470</v>
      </c>
      <c r="J44" s="1">
        <v>194901</v>
      </c>
      <c r="K44" s="42"/>
      <c r="L44" s="48">
        <f>IFERROR(B44/I44,0)</f>
        <v>7.8524725141667071E-2</v>
      </c>
      <c r="M44" s="49">
        <f>IFERROR(H44/G44,0)</f>
        <v>5.4034629206141785E-2</v>
      </c>
      <c r="N44" s="47">
        <f>D44*250</f>
        <v>219000</v>
      </c>
      <c r="O44" s="50">
        <f t="shared" si="0"/>
        <v>12.507679023006229</v>
      </c>
    </row>
    <row r="45" spans="1:15" ht="15" thickBot="1" x14ac:dyDescent="0.35">
      <c r="A45" s="3" t="s">
        <v>25</v>
      </c>
      <c r="B45" s="1">
        <v>20556</v>
      </c>
      <c r="C45" s="2"/>
      <c r="D45" s="2">
        <v>617</v>
      </c>
      <c r="E45" s="2"/>
      <c r="F45" s="1">
        <v>10205</v>
      </c>
      <c r="G45" s="1">
        <v>3992</v>
      </c>
      <c r="H45" s="2">
        <v>120</v>
      </c>
      <c r="I45" s="1">
        <v>304431</v>
      </c>
      <c r="J45" s="1">
        <v>59128</v>
      </c>
      <c r="K45" s="41"/>
      <c r="L45" s="48">
        <f>IFERROR(B45/I45,0)</f>
        <v>6.752268987061108E-2</v>
      </c>
      <c r="M45" s="49">
        <f>IFERROR(H45/G45,0)</f>
        <v>3.0060120240480961E-2</v>
      </c>
      <c r="N45" s="47">
        <f>D45*250</f>
        <v>154250</v>
      </c>
      <c r="O45" s="50">
        <f t="shared" si="0"/>
        <v>6.5038918077446972</v>
      </c>
    </row>
    <row r="46" spans="1:15" ht="14.5" thickBot="1" x14ac:dyDescent="0.35">
      <c r="A46" s="3" t="s">
        <v>54</v>
      </c>
      <c r="B46" s="1">
        <v>6050</v>
      </c>
      <c r="C46" s="2"/>
      <c r="D46" s="2">
        <v>78</v>
      </c>
      <c r="E46" s="2"/>
      <c r="F46" s="2">
        <v>903</v>
      </c>
      <c r="G46" s="1">
        <v>6839</v>
      </c>
      <c r="H46" s="2">
        <v>88</v>
      </c>
      <c r="I46" s="1">
        <v>68988</v>
      </c>
      <c r="J46" s="1">
        <v>77983</v>
      </c>
      <c r="K46" s="42"/>
      <c r="L46" s="48">
        <f>IFERROR(B46/I46,0)</f>
        <v>8.7696410970023772E-2</v>
      </c>
      <c r="M46" s="49">
        <f>IFERROR(H46/G46,0)</f>
        <v>1.2867378271677147E-2</v>
      </c>
      <c r="N46" s="47">
        <f>D46*250</f>
        <v>19500</v>
      </c>
      <c r="O46" s="50">
        <f t="shared" si="0"/>
        <v>2.2231404958677685</v>
      </c>
    </row>
    <row r="47" spans="1:15" ht="14.5" thickBot="1" x14ac:dyDescent="0.35">
      <c r="A47" s="3" t="s">
        <v>20</v>
      </c>
      <c r="B47" s="1">
        <v>32143</v>
      </c>
      <c r="C47" s="2"/>
      <c r="D47" s="2">
        <v>497</v>
      </c>
      <c r="E47" s="2"/>
      <c r="F47" s="1">
        <v>10936</v>
      </c>
      <c r="G47" s="1">
        <v>4707</v>
      </c>
      <c r="H47" s="2">
        <v>73</v>
      </c>
      <c r="I47" s="1">
        <v>644573</v>
      </c>
      <c r="J47" s="1">
        <v>94385</v>
      </c>
      <c r="K47" s="42"/>
      <c r="L47" s="48">
        <f>IFERROR(B47/I47,0)</f>
        <v>4.9867121334588947E-2</v>
      </c>
      <c r="M47" s="49">
        <f>IFERROR(H47/G47,0)</f>
        <v>1.5508816656044189E-2</v>
      </c>
      <c r="N47" s="47">
        <f>D47*250</f>
        <v>124250</v>
      </c>
      <c r="O47" s="50">
        <f t="shared" si="0"/>
        <v>2.8655383753849981</v>
      </c>
    </row>
    <row r="48" spans="1:15" ht="15" thickBot="1" x14ac:dyDescent="0.35">
      <c r="A48" s="44" t="s">
        <v>15</v>
      </c>
      <c r="B48" s="1">
        <v>99304</v>
      </c>
      <c r="C48" s="2"/>
      <c r="D48" s="1">
        <v>2105</v>
      </c>
      <c r="E48" s="2"/>
      <c r="F48" s="1">
        <v>34831</v>
      </c>
      <c r="G48" s="1">
        <v>3425</v>
      </c>
      <c r="H48" s="2">
        <v>73</v>
      </c>
      <c r="I48" s="1">
        <v>1560537</v>
      </c>
      <c r="J48" s="1">
        <v>53819</v>
      </c>
      <c r="K48" s="42"/>
      <c r="L48" s="48">
        <f>IFERROR(B48/I48,0)</f>
        <v>6.3634505301700631E-2</v>
      </c>
      <c r="M48" s="49">
        <f>IFERROR(H48/G48,0)</f>
        <v>2.1313868613138685E-2</v>
      </c>
      <c r="N48" s="47">
        <f>D48*250</f>
        <v>526250</v>
      </c>
      <c r="O48" s="50">
        <f t="shared" si="0"/>
        <v>4.2993837106259569</v>
      </c>
    </row>
    <row r="49" spans="1:15" ht="15" thickBot="1" x14ac:dyDescent="0.35">
      <c r="A49" s="62" t="s">
        <v>66</v>
      </c>
      <c r="B49" s="56">
        <v>73</v>
      </c>
      <c r="C49" s="56"/>
      <c r="D49" s="56">
        <v>6</v>
      </c>
      <c r="E49" s="56"/>
      <c r="F49" s="56">
        <v>3</v>
      </c>
      <c r="G49" s="56"/>
      <c r="H49" s="56"/>
      <c r="I49" s="55">
        <v>2440</v>
      </c>
      <c r="J49" s="56"/>
      <c r="K49" s="8"/>
      <c r="L49" s="48">
        <f>IFERROR(B49/I49,0)</f>
        <v>2.9918032786885245E-2</v>
      </c>
      <c r="M49" s="49">
        <f>IFERROR(H49/G49,0)</f>
        <v>0</v>
      </c>
      <c r="N49" s="47">
        <f>D49*250</f>
        <v>1500</v>
      </c>
      <c r="O49" s="50">
        <f t="shared" si="0"/>
        <v>19.547945205479451</v>
      </c>
    </row>
    <row r="50" spans="1:15" ht="14.5" thickBot="1" x14ac:dyDescent="0.35">
      <c r="A50" s="3" t="s">
        <v>28</v>
      </c>
      <c r="B50" s="1">
        <v>15344</v>
      </c>
      <c r="C50" s="2"/>
      <c r="D50" s="2">
        <v>149</v>
      </c>
      <c r="E50" s="2"/>
      <c r="F50" s="1">
        <v>6643</v>
      </c>
      <c r="G50" s="1">
        <v>4786</v>
      </c>
      <c r="H50" s="2">
        <v>46</v>
      </c>
      <c r="I50" s="1">
        <v>278692</v>
      </c>
      <c r="J50" s="1">
        <v>86929</v>
      </c>
      <c r="K50" s="42"/>
      <c r="L50" s="48">
        <f>IFERROR(B50/I50,0)</f>
        <v>5.5057195757323499E-2</v>
      </c>
      <c r="M50" s="49">
        <f>IFERROR(H50/G50,0)</f>
        <v>9.6113664855829502E-3</v>
      </c>
      <c r="N50" s="47">
        <f>D50*250</f>
        <v>37250</v>
      </c>
      <c r="O50" s="50">
        <f t="shared" si="0"/>
        <v>1.4276590198123045</v>
      </c>
    </row>
    <row r="51" spans="1:15" ht="14.5" thickBot="1" x14ac:dyDescent="0.35">
      <c r="A51" s="3" t="s">
        <v>48</v>
      </c>
      <c r="B51" s="1">
        <v>1131</v>
      </c>
      <c r="C51" s="2"/>
      <c r="D51" s="2">
        <v>55</v>
      </c>
      <c r="E51" s="2"/>
      <c r="F51" s="2">
        <v>161</v>
      </c>
      <c r="G51" s="1">
        <v>1813</v>
      </c>
      <c r="H51" s="2">
        <v>88</v>
      </c>
      <c r="I51" s="1">
        <v>53663</v>
      </c>
      <c r="J51" s="1">
        <v>86000</v>
      </c>
      <c r="K51" s="42"/>
      <c r="L51" s="48">
        <f>IFERROR(B51/I51,0)</f>
        <v>2.1075974134878779E-2</v>
      </c>
      <c r="M51" s="49">
        <f>IFERROR(H51/G51,0)</f>
        <v>4.8538334252619969E-2</v>
      </c>
      <c r="N51" s="47">
        <f>D51*250</f>
        <v>13750</v>
      </c>
      <c r="O51" s="50">
        <f t="shared" ref="O51" si="1">ABS(N51-B51)/B51</f>
        <v>11.15738284703802</v>
      </c>
    </row>
    <row r="52" spans="1:15" ht="15" thickBot="1" x14ac:dyDescent="0.35">
      <c r="A52" s="3" t="s">
        <v>29</v>
      </c>
      <c r="B52" s="1">
        <v>55775</v>
      </c>
      <c r="C52" s="2"/>
      <c r="D52" s="1">
        <v>1583</v>
      </c>
      <c r="E52" s="2"/>
      <c r="F52" s="1">
        <v>46851</v>
      </c>
      <c r="G52" s="1">
        <v>6534</v>
      </c>
      <c r="H52" s="2">
        <v>185</v>
      </c>
      <c r="I52" s="1">
        <v>546685</v>
      </c>
      <c r="J52" s="1">
        <v>64048</v>
      </c>
      <c r="K52" s="41"/>
      <c r="L52" s="48">
        <f>IFERROR(B52/I52,0)</f>
        <v>0.10202401748721841</v>
      </c>
      <c r="M52" s="49">
        <f>IFERROR(H52/G52,0)</f>
        <v>2.8313437404346494E-2</v>
      </c>
      <c r="N52" s="47">
        <f>D52*250</f>
        <v>395750</v>
      </c>
      <c r="O52" s="50">
        <f t="shared" si="0"/>
        <v>6.0954728821156436</v>
      </c>
    </row>
    <row r="53" spans="1:15" ht="15" thickBot="1" x14ac:dyDescent="0.35">
      <c r="A53" s="44" t="s">
        <v>9</v>
      </c>
      <c r="B53" s="1">
        <v>27514</v>
      </c>
      <c r="C53" s="2"/>
      <c r="D53" s="1">
        <v>1236</v>
      </c>
      <c r="E53" s="2"/>
      <c r="F53" s="1">
        <v>17366</v>
      </c>
      <c r="G53" s="1">
        <v>3613</v>
      </c>
      <c r="H53" s="2">
        <v>162</v>
      </c>
      <c r="I53" s="1">
        <v>480026</v>
      </c>
      <c r="J53" s="1">
        <v>63038</v>
      </c>
      <c r="K53" s="41"/>
      <c r="L53" s="48">
        <f>IFERROR(B53/I53,0)</f>
        <v>5.7317728623032922E-2</v>
      </c>
      <c r="M53" s="49">
        <f>IFERROR(H53/G53,0)</f>
        <v>4.483808469415998E-2</v>
      </c>
      <c r="N53" s="47">
        <f>D53*250</f>
        <v>309000</v>
      </c>
      <c r="O53" s="50">
        <f t="shared" si="0"/>
        <v>10.230646216471614</v>
      </c>
    </row>
    <row r="54" spans="1:15" ht="14.5" thickBot="1" x14ac:dyDescent="0.35">
      <c r="A54" s="3" t="s">
        <v>56</v>
      </c>
      <c r="B54" s="1">
        <v>2376</v>
      </c>
      <c r="C54" s="2"/>
      <c r="D54" s="2">
        <v>88</v>
      </c>
      <c r="E54" s="2"/>
      <c r="F54" s="2">
        <v>634</v>
      </c>
      <c r="G54" s="1">
        <v>1326</v>
      </c>
      <c r="H54" s="2">
        <v>49</v>
      </c>
      <c r="I54" s="1">
        <v>141289</v>
      </c>
      <c r="J54" s="1">
        <v>78838</v>
      </c>
      <c r="K54" s="42"/>
      <c r="L54" s="48">
        <f>IFERROR(B54/I54,0)</f>
        <v>1.6816595771786905E-2</v>
      </c>
      <c r="M54" s="49">
        <f>IFERROR(H54/G54,0)</f>
        <v>3.6953242835595777E-2</v>
      </c>
      <c r="N54" s="47">
        <f>D54*250</f>
        <v>22000</v>
      </c>
      <c r="O54" s="50">
        <f t="shared" si="0"/>
        <v>8.2592592592592595</v>
      </c>
    </row>
    <row r="55" spans="1:15" ht="15" thickBot="1" x14ac:dyDescent="0.35">
      <c r="A55" s="3" t="s">
        <v>22</v>
      </c>
      <c r="B55" s="1">
        <v>23454</v>
      </c>
      <c r="C55" s="2"/>
      <c r="D55" s="2">
        <v>712</v>
      </c>
      <c r="E55" s="2"/>
      <c r="F55" s="1">
        <v>5620</v>
      </c>
      <c r="G55" s="1">
        <v>4028</v>
      </c>
      <c r="H55" s="2">
        <v>122</v>
      </c>
      <c r="I55" s="1">
        <v>447190</v>
      </c>
      <c r="J55" s="1">
        <v>76805</v>
      </c>
      <c r="K55" s="41"/>
      <c r="L55" s="48">
        <f>IFERROR(B55/I55,0)</f>
        <v>5.2447505534560256E-2</v>
      </c>
      <c r="M55" s="49">
        <f>IFERROR(H55/G55,0)</f>
        <v>3.0287984111221449E-2</v>
      </c>
      <c r="N55" s="47">
        <f>D55*250</f>
        <v>178000</v>
      </c>
      <c r="O55" s="50">
        <f t="shared" si="0"/>
        <v>6.5893237827236293</v>
      </c>
    </row>
    <row r="56" spans="1:15" ht="14.5" thickBot="1" x14ac:dyDescent="0.35">
      <c r="A56" s="14" t="s">
        <v>55</v>
      </c>
      <c r="B56" s="36">
        <v>1114</v>
      </c>
      <c r="C56" s="15"/>
      <c r="D56" s="15">
        <v>18</v>
      </c>
      <c r="E56" s="15"/>
      <c r="F56" s="15">
        <v>234</v>
      </c>
      <c r="G56" s="36">
        <v>1925</v>
      </c>
      <c r="H56" s="15">
        <v>31</v>
      </c>
      <c r="I56" s="36">
        <v>35069</v>
      </c>
      <c r="J56" s="36">
        <v>60593</v>
      </c>
      <c r="K56" s="63"/>
      <c r="L56" s="48">
        <f>IFERROR(B56/I56,0)</f>
        <v>3.1765947132795347E-2</v>
      </c>
      <c r="M56" s="49">
        <f>IFERROR(H56/G56,0)</f>
        <v>1.6103896103896103E-2</v>
      </c>
      <c r="N56" s="47">
        <f>D56*250</f>
        <v>4500</v>
      </c>
      <c r="O56" s="50">
        <f t="shared" si="0"/>
        <v>3.0394973070017954</v>
      </c>
    </row>
    <row r="57" spans="1:15" ht="13.5" thickBot="1" x14ac:dyDescent="0.35">
      <c r="A57" s="3"/>
      <c r="B57" s="1"/>
      <c r="C57" s="2"/>
      <c r="D57" s="2"/>
      <c r="E57" s="2"/>
      <c r="F57" s="1"/>
      <c r="G57" s="2"/>
      <c r="H57" s="2"/>
      <c r="I57" s="1"/>
      <c r="J57" s="1"/>
      <c r="K57" s="7"/>
      <c r="L57" s="35"/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7"/>
      <c r="L58" s="35"/>
    </row>
    <row r="59" spans="1:15" ht="13.5" thickBot="1" x14ac:dyDescent="0.35">
      <c r="A59" s="3"/>
      <c r="B59" s="1"/>
      <c r="C59" s="2"/>
      <c r="D59" s="2"/>
      <c r="E59" s="2"/>
      <c r="F59" s="1"/>
      <c r="G59" s="1"/>
      <c r="H59" s="2"/>
      <c r="I59" s="1"/>
      <c r="J59" s="1"/>
      <c r="K59" s="7"/>
      <c r="L59" s="35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7"/>
      <c r="L60" s="35"/>
    </row>
    <row r="61" spans="1:15" ht="15" thickBot="1" x14ac:dyDescent="0.35">
      <c r="A61" s="3"/>
      <c r="B61" s="2"/>
      <c r="C61" s="2"/>
      <c r="D61" s="2"/>
      <c r="E61" s="2"/>
      <c r="F61" s="2"/>
      <c r="G61" s="2"/>
      <c r="H61" s="2"/>
      <c r="I61" s="1"/>
      <c r="J61" s="1"/>
      <c r="K61" s="8"/>
      <c r="L61" s="35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8"/>
    </row>
    <row r="63" spans="1:15" ht="13.5" thickBot="1" x14ac:dyDescent="0.35">
      <c r="A63" s="3"/>
      <c r="B63" s="1"/>
      <c r="C63" s="2"/>
      <c r="D63" s="2"/>
      <c r="E63" s="2"/>
      <c r="F63" s="1"/>
      <c r="G63" s="2"/>
      <c r="H63" s="2"/>
      <c r="I63" s="1"/>
      <c r="J63" s="1"/>
      <c r="K63" s="7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7"/>
      <c r="L64" s="35"/>
    </row>
    <row r="65" spans="1:12" ht="13.5" thickBot="1" x14ac:dyDescent="0.35">
      <c r="A65" s="3"/>
      <c r="B65" s="2"/>
      <c r="C65" s="2"/>
      <c r="D65" s="2"/>
      <c r="E65" s="2"/>
      <c r="F65" s="2"/>
      <c r="G65" s="2"/>
      <c r="H65" s="2"/>
      <c r="I65" s="1"/>
      <c r="J65" s="1"/>
      <c r="K65" s="7"/>
      <c r="L65" s="35"/>
    </row>
    <row r="66" spans="1:12" ht="13.5" thickBot="1" x14ac:dyDescent="0.35">
      <c r="A66" s="14"/>
      <c r="B66" s="15"/>
      <c r="C66" s="15"/>
      <c r="D66" s="15"/>
      <c r="E66" s="15"/>
      <c r="F66" s="15"/>
      <c r="G66" s="15"/>
      <c r="H66" s="15"/>
      <c r="I66" s="36"/>
      <c r="J66" s="36"/>
      <c r="K66" s="37"/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5" r:id="rId1" display="https://www.worldometers.info/coronavirus/usa/new-york/" xr:uid="{41BA55D2-EBFF-4780-9C2B-A1D1BAAF241F}"/>
    <hyperlink ref="A33" r:id="rId2" display="https://www.worldometers.info/coronavirus/usa/new-jersey/" xr:uid="{27536895-29B7-402D-B9E5-C6989B5D46DA}"/>
    <hyperlink ref="A6" r:id="rId3" display="https://www.worldometers.info/coronavirus/usa/california/" xr:uid="{3591ECC8-960D-44EA-B9CD-83D963F34F1A}"/>
    <hyperlink ref="A16" r:id="rId4" display="https://www.worldometers.info/coronavirus/usa/illinois/" xr:uid="{0B421B3B-3FDF-4592-AE30-65B87343B7F4}"/>
    <hyperlink ref="A24" r:id="rId5" display="https://www.worldometers.info/coronavirus/usa/massachusetts/" xr:uid="{E94ABCD7-15F9-4F04-80BF-A5E7EF40C73A}"/>
    <hyperlink ref="A48" r:id="rId6" display="https://www.worldometers.info/coronavirus/usa/texas/" xr:uid="{475917F7-2AFC-4260-8D9E-6CC0B7C2DAD9}"/>
    <hyperlink ref="A42" r:id="rId7" display="https://www.worldometers.info/coronavirus/usa/pennsylvania/" xr:uid="{ED848027-7914-4D25-9D0F-A13C6C38AA91}"/>
    <hyperlink ref="A11" r:id="rId8" display="https://www.worldometers.info/coronavirus/usa/florida/" xr:uid="{4FAAD3BD-F212-4D1F-B1B8-AE7D0FA9E6B1}"/>
    <hyperlink ref="A21" r:id="rId9" display="https://www.worldometers.info/coronavirus/usa/louisiana/" xr:uid="{8363E33B-8559-4E40-8C79-A62EC676AC10}"/>
    <hyperlink ref="A39" r:id="rId10" display="https://www.worldometers.info/coronavirus/usa/ohio/" xr:uid="{A5561127-BB63-44B5-B267-51808B05D76E}"/>
    <hyperlink ref="A53" r:id="rId11" display="https://www.worldometers.info/coronavirus/usa/washington/" xr:uid="{9BC836F6-9660-41DE-912B-9CD29F569EB4}"/>
  </hyperlinks>
  <pageMargins left="0.7" right="0.7" top="0.75" bottom="0.75" header="0.3" footer="0.3"/>
  <pageSetup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6" workbookViewId="0">
      <selection activeCell="A2" sqref="A2:B56"/>
    </sheetView>
  </sheetViews>
  <sheetFormatPr defaultRowHeight="14.5" x14ac:dyDescent="0.35"/>
  <cols>
    <col min="1" max="1" width="13.81640625" customWidth="1"/>
    <col min="2" max="2" width="8.7265625" style="43"/>
  </cols>
  <sheetData>
    <row r="1" spans="1:2" ht="15" thickBot="1" x14ac:dyDescent="0.4"/>
    <row r="2" spans="1:2" ht="15" thickBot="1" x14ac:dyDescent="0.4">
      <c r="A2" s="3" t="s">
        <v>36</v>
      </c>
      <c r="B2" s="38">
        <v>790</v>
      </c>
    </row>
    <row r="3" spans="1:2" ht="15" thickBot="1" x14ac:dyDescent="0.4">
      <c r="A3" s="3" t="s">
        <v>52</v>
      </c>
      <c r="B3" s="38">
        <v>12</v>
      </c>
    </row>
    <row r="4" spans="1:2" ht="15" thickBot="1" x14ac:dyDescent="0.4">
      <c r="A4" s="3" t="s">
        <v>33</v>
      </c>
      <c r="B4" s="38">
        <v>1239</v>
      </c>
    </row>
    <row r="5" spans="1:2" ht="15" thickBot="1" x14ac:dyDescent="0.4">
      <c r="A5" s="3" t="s">
        <v>34</v>
      </c>
      <c r="B5" s="38">
        <v>197</v>
      </c>
    </row>
    <row r="6" spans="1:2" ht="15" thickBot="1" x14ac:dyDescent="0.4">
      <c r="A6" s="44" t="s">
        <v>10</v>
      </c>
      <c r="B6" s="38">
        <v>5286</v>
      </c>
    </row>
    <row r="7" spans="1:2" ht="15" thickBot="1" x14ac:dyDescent="0.4">
      <c r="A7" s="3" t="s">
        <v>18</v>
      </c>
      <c r="B7" s="38">
        <v>1631</v>
      </c>
    </row>
    <row r="8" spans="1:2" ht="15" thickBot="1" x14ac:dyDescent="0.4">
      <c r="A8" s="3" t="s">
        <v>23</v>
      </c>
      <c r="B8" s="38">
        <v>4219</v>
      </c>
    </row>
    <row r="9" spans="1:2" ht="15" thickBot="1" x14ac:dyDescent="0.4">
      <c r="A9" s="3" t="s">
        <v>43</v>
      </c>
      <c r="B9" s="38">
        <v>426</v>
      </c>
    </row>
    <row r="10" spans="1:2" ht="21.5" thickBot="1" x14ac:dyDescent="0.4">
      <c r="A10" s="3" t="s">
        <v>63</v>
      </c>
      <c r="B10" s="38">
        <v>523</v>
      </c>
    </row>
    <row r="11" spans="1:2" ht="15" thickBot="1" x14ac:dyDescent="0.4">
      <c r="A11" s="44" t="s">
        <v>13</v>
      </c>
      <c r="B11" s="38">
        <v>3021</v>
      </c>
    </row>
    <row r="12" spans="1:2" ht="15" thickBot="1" x14ac:dyDescent="0.4">
      <c r="A12" s="3" t="s">
        <v>16</v>
      </c>
      <c r="B12" s="38">
        <v>2575</v>
      </c>
    </row>
    <row r="13" spans="1:2" ht="15" thickBot="1" x14ac:dyDescent="0.4">
      <c r="A13" s="3" t="s">
        <v>64</v>
      </c>
      <c r="B13" s="38">
        <v>5</v>
      </c>
    </row>
    <row r="14" spans="1:2" ht="15" thickBot="1" x14ac:dyDescent="0.4">
      <c r="A14" s="3" t="s">
        <v>47</v>
      </c>
      <c r="B14" s="38">
        <v>17</v>
      </c>
    </row>
    <row r="15" spans="1:2" ht="15" thickBot="1" x14ac:dyDescent="0.4">
      <c r="A15" s="3" t="s">
        <v>49</v>
      </c>
      <c r="B15" s="38">
        <v>88</v>
      </c>
    </row>
    <row r="16" spans="1:2" ht="15" thickBot="1" x14ac:dyDescent="0.4">
      <c r="A16" s="44" t="s">
        <v>12</v>
      </c>
      <c r="B16" s="38">
        <v>6485</v>
      </c>
    </row>
    <row r="17" spans="1:2" ht="15" thickBot="1" x14ac:dyDescent="0.4">
      <c r="A17" s="3" t="s">
        <v>27</v>
      </c>
      <c r="B17" s="38">
        <v>2475</v>
      </c>
    </row>
    <row r="18" spans="1:2" ht="15" thickBot="1" x14ac:dyDescent="0.4">
      <c r="A18" s="3" t="s">
        <v>41</v>
      </c>
      <c r="B18" s="38">
        <v>677</v>
      </c>
    </row>
    <row r="19" spans="1:2" ht="15" thickBot="1" x14ac:dyDescent="0.4">
      <c r="A19" s="3" t="s">
        <v>45</v>
      </c>
      <c r="B19" s="38">
        <v>249</v>
      </c>
    </row>
    <row r="20" spans="1:2" ht="15" thickBot="1" x14ac:dyDescent="0.4">
      <c r="A20" s="3" t="s">
        <v>38</v>
      </c>
      <c r="B20" s="38">
        <v>518</v>
      </c>
    </row>
    <row r="21" spans="1:2" ht="15" thickBot="1" x14ac:dyDescent="0.4">
      <c r="A21" s="44" t="s">
        <v>14</v>
      </c>
      <c r="B21" s="38">
        <v>3068</v>
      </c>
    </row>
    <row r="22" spans="1:2" ht="15" thickBot="1" x14ac:dyDescent="0.4">
      <c r="A22" s="3" t="s">
        <v>39</v>
      </c>
      <c r="B22" s="38">
        <v>102</v>
      </c>
    </row>
    <row r="23" spans="1:2" ht="15" thickBot="1" x14ac:dyDescent="0.4">
      <c r="A23" s="3" t="s">
        <v>26</v>
      </c>
      <c r="B23" s="38">
        <v>2996</v>
      </c>
    </row>
    <row r="24" spans="1:2" ht="15" thickBot="1" x14ac:dyDescent="0.4">
      <c r="A24" s="44" t="s">
        <v>17</v>
      </c>
      <c r="B24" s="38">
        <v>7734</v>
      </c>
    </row>
    <row r="25" spans="1:2" ht="15" thickBot="1" x14ac:dyDescent="0.4">
      <c r="A25" s="3" t="s">
        <v>11</v>
      </c>
      <c r="B25" s="38">
        <v>6036</v>
      </c>
    </row>
    <row r="26" spans="1:2" ht="15" thickBot="1" x14ac:dyDescent="0.4">
      <c r="A26" s="3" t="s">
        <v>32</v>
      </c>
      <c r="B26" s="38">
        <v>1357</v>
      </c>
    </row>
    <row r="27" spans="1:2" ht="15" thickBot="1" x14ac:dyDescent="0.4">
      <c r="A27" s="3" t="s">
        <v>30</v>
      </c>
      <c r="B27" s="38">
        <v>938</v>
      </c>
    </row>
    <row r="28" spans="1:2" ht="15" thickBot="1" x14ac:dyDescent="0.4">
      <c r="A28" s="3" t="s">
        <v>35</v>
      </c>
      <c r="B28" s="38">
        <v>926</v>
      </c>
    </row>
    <row r="29" spans="1:2" ht="15" thickBot="1" x14ac:dyDescent="0.4">
      <c r="A29" s="3" t="s">
        <v>51</v>
      </c>
      <c r="B29" s="38">
        <v>20</v>
      </c>
    </row>
    <row r="30" spans="1:2" ht="15" thickBot="1" x14ac:dyDescent="0.4">
      <c r="A30" s="3" t="s">
        <v>50</v>
      </c>
      <c r="B30" s="38">
        <v>234</v>
      </c>
    </row>
    <row r="31" spans="1:2" ht="15" thickBot="1" x14ac:dyDescent="0.4">
      <c r="A31" s="3" t="s">
        <v>31</v>
      </c>
      <c r="B31" s="38">
        <v>473</v>
      </c>
    </row>
    <row r="32" spans="1:2" ht="15" thickBot="1" x14ac:dyDescent="0.4">
      <c r="A32" s="3" t="s">
        <v>42</v>
      </c>
      <c r="B32" s="38">
        <v>330</v>
      </c>
    </row>
    <row r="33" spans="1:2" ht="15" thickBot="1" x14ac:dyDescent="0.4">
      <c r="A33" s="44" t="s">
        <v>8</v>
      </c>
      <c r="B33" s="38">
        <v>12891</v>
      </c>
    </row>
    <row r="34" spans="1:2" ht="15" thickBot="1" x14ac:dyDescent="0.4">
      <c r="A34" s="3" t="s">
        <v>44</v>
      </c>
      <c r="B34" s="38">
        <v>452</v>
      </c>
    </row>
    <row r="35" spans="1:2" ht="15" thickBot="1" x14ac:dyDescent="0.4">
      <c r="A35" s="44" t="s">
        <v>7</v>
      </c>
      <c r="B35" s="38">
        <v>31046</v>
      </c>
    </row>
    <row r="36" spans="1:2" ht="15" thickBot="1" x14ac:dyDescent="0.4">
      <c r="A36" s="3" t="s">
        <v>24</v>
      </c>
      <c r="B36" s="38">
        <v>1181</v>
      </c>
    </row>
    <row r="37" spans="1:2" ht="15" thickBot="1" x14ac:dyDescent="0.4">
      <c r="A37" s="3" t="s">
        <v>53</v>
      </c>
      <c r="B37" s="38">
        <v>74</v>
      </c>
    </row>
    <row r="38" spans="1:2" ht="21.5" thickBot="1" x14ac:dyDescent="0.4">
      <c r="A38" s="3" t="s">
        <v>67</v>
      </c>
      <c r="B38" s="38">
        <v>2</v>
      </c>
    </row>
    <row r="39" spans="1:2" ht="15" thickBot="1" x14ac:dyDescent="0.4">
      <c r="A39" s="44" t="s">
        <v>21</v>
      </c>
      <c r="B39" s="38">
        <v>2617</v>
      </c>
    </row>
    <row r="40" spans="1:2" ht="15" thickBot="1" x14ac:dyDescent="0.4">
      <c r="A40" s="3" t="s">
        <v>46</v>
      </c>
      <c r="B40" s="38">
        <v>364</v>
      </c>
    </row>
    <row r="41" spans="1:2" ht="15" thickBot="1" x14ac:dyDescent="0.4">
      <c r="A41" s="3" t="s">
        <v>37</v>
      </c>
      <c r="B41" s="38">
        <v>183</v>
      </c>
    </row>
    <row r="42" spans="1:2" ht="15" thickBot="1" x14ac:dyDescent="0.4">
      <c r="A42" s="44" t="s">
        <v>19</v>
      </c>
      <c r="B42" s="38">
        <v>6388</v>
      </c>
    </row>
    <row r="43" spans="1:2" ht="15" thickBot="1" x14ac:dyDescent="0.4">
      <c r="A43" s="3" t="s">
        <v>65</v>
      </c>
      <c r="B43" s="38">
        <v>147</v>
      </c>
    </row>
    <row r="44" spans="1:2" ht="15" thickBot="1" x14ac:dyDescent="0.4">
      <c r="A44" s="3" t="s">
        <v>40</v>
      </c>
      <c r="B44" s="38">
        <v>876</v>
      </c>
    </row>
    <row r="45" spans="1:2" ht="15" thickBot="1" x14ac:dyDescent="0.4">
      <c r="A45" s="3" t="s">
        <v>25</v>
      </c>
      <c r="B45" s="38">
        <v>617</v>
      </c>
    </row>
    <row r="46" spans="1:2" ht="15" thickBot="1" x14ac:dyDescent="0.4">
      <c r="A46" s="3" t="s">
        <v>54</v>
      </c>
      <c r="B46" s="38">
        <v>78</v>
      </c>
    </row>
    <row r="47" spans="1:2" ht="15" thickBot="1" x14ac:dyDescent="0.4">
      <c r="A47" s="3" t="s">
        <v>20</v>
      </c>
      <c r="B47" s="38">
        <v>497</v>
      </c>
    </row>
    <row r="48" spans="1:2" ht="15" thickBot="1" x14ac:dyDescent="0.4">
      <c r="A48" s="44" t="s">
        <v>15</v>
      </c>
      <c r="B48" s="38">
        <v>2105</v>
      </c>
    </row>
    <row r="49" spans="1:2" ht="21.5" thickBot="1" x14ac:dyDescent="0.4">
      <c r="A49" s="62" t="s">
        <v>66</v>
      </c>
      <c r="B49" s="59">
        <v>6</v>
      </c>
    </row>
    <row r="50" spans="1:2" ht="15" thickBot="1" x14ac:dyDescent="0.4">
      <c r="A50" s="3" t="s">
        <v>28</v>
      </c>
      <c r="B50" s="38">
        <v>149</v>
      </c>
    </row>
    <row r="51" spans="1:2" ht="15" thickBot="1" x14ac:dyDescent="0.4">
      <c r="A51" s="3" t="s">
        <v>48</v>
      </c>
      <c r="B51" s="38">
        <v>55</v>
      </c>
    </row>
    <row r="52" spans="1:2" ht="15" thickBot="1" x14ac:dyDescent="0.4">
      <c r="A52" s="3" t="s">
        <v>29</v>
      </c>
      <c r="B52" s="38">
        <v>1583</v>
      </c>
    </row>
    <row r="53" spans="1:2" ht="15" thickBot="1" x14ac:dyDescent="0.4">
      <c r="A53" s="44" t="s">
        <v>9</v>
      </c>
      <c r="B53" s="38">
        <v>1236</v>
      </c>
    </row>
    <row r="54" spans="1:2" ht="15" thickBot="1" x14ac:dyDescent="0.4">
      <c r="A54" s="3" t="s">
        <v>56</v>
      </c>
      <c r="B54" s="38">
        <v>88</v>
      </c>
    </row>
    <row r="55" spans="1:2" ht="15" thickBot="1" x14ac:dyDescent="0.4">
      <c r="A55" s="3" t="s">
        <v>22</v>
      </c>
      <c r="B55" s="38">
        <v>712</v>
      </c>
    </row>
    <row r="56" spans="1:2" ht="15" thickBot="1" x14ac:dyDescent="0.4">
      <c r="A56" s="14" t="s">
        <v>55</v>
      </c>
      <c r="B56" s="39">
        <v>18</v>
      </c>
    </row>
    <row r="57" spans="1:2" ht="15" thickBot="1" x14ac:dyDescent="0.4">
      <c r="A57" s="14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4"/>
    </row>
  </sheetData>
  <autoFilter ref="A1:A56" xr:uid="{1D19E26B-1765-4516-BAF0-E2894C03DB8E}"/>
  <hyperlinks>
    <hyperlink ref="A35" r:id="rId1" display="https://www.worldometers.info/coronavirus/usa/new-york/" xr:uid="{267D9BC5-914E-4DDE-986E-441DFDF83193}"/>
    <hyperlink ref="A33" r:id="rId2" display="https://www.worldometers.info/coronavirus/usa/new-jersey/" xr:uid="{24CED35B-19F6-47E0-A76E-9800B7F7CD19}"/>
    <hyperlink ref="A6" r:id="rId3" display="https://www.worldometers.info/coronavirus/usa/california/" xr:uid="{2718EA94-5688-4E23-A704-C1A46748988B}"/>
    <hyperlink ref="A16" r:id="rId4" display="https://www.worldometers.info/coronavirus/usa/illinois/" xr:uid="{D3B73B82-2A60-4672-90F6-D0D330CC4C1E}"/>
    <hyperlink ref="A24" r:id="rId5" display="https://www.worldometers.info/coronavirus/usa/massachusetts/" xr:uid="{3CFA89B1-D1C4-4423-A1FE-139C24BDE76C}"/>
    <hyperlink ref="A48" r:id="rId6" display="https://www.worldometers.info/coronavirus/usa/texas/" xr:uid="{9F2202C4-06A2-4AA0-8EC5-8374DBDB2AFD}"/>
    <hyperlink ref="A42" r:id="rId7" display="https://www.worldometers.info/coronavirus/usa/pennsylvania/" xr:uid="{DD91BB39-B706-4C9A-9AAB-566255D1A34B}"/>
    <hyperlink ref="A11" r:id="rId8" display="https://www.worldometers.info/coronavirus/usa/florida/" xr:uid="{0EBDE057-556F-4ECF-BEFC-D452DC86F7AD}"/>
    <hyperlink ref="A21" r:id="rId9" display="https://www.worldometers.info/coronavirus/usa/louisiana/" xr:uid="{EC04B6EF-6AAD-48CE-AD7C-58C57A8A6EFF}"/>
    <hyperlink ref="A39" r:id="rId10" display="https://www.worldometers.info/coronavirus/usa/ohio/" xr:uid="{B28A7C16-EADC-47AD-ABE4-FF1B994D976C}"/>
    <hyperlink ref="A53" r:id="rId11" display="https://www.worldometers.info/coronavirus/usa/washington/" xr:uid="{A67B4568-3E4D-4AAF-A79B-409180F14C7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34" bestFit="1" customWidth="1"/>
    <col min="3" max="3" width="10" style="40" bestFit="1" customWidth="1"/>
    <col min="4" max="16384" width="8.7265625" style="34"/>
  </cols>
  <sheetData>
    <row r="1" spans="1:3" ht="13" thickBot="1" x14ac:dyDescent="0.4">
      <c r="A1" s="34" t="s">
        <v>97</v>
      </c>
      <c r="C1" s="40" t="s">
        <v>96</v>
      </c>
    </row>
    <row r="2" spans="1:3" ht="13" thickBot="1" x14ac:dyDescent="0.4">
      <c r="A2" s="34" t="s">
        <v>36</v>
      </c>
      <c r="B2" s="3" t="s">
        <v>36</v>
      </c>
      <c r="C2" s="38">
        <v>790</v>
      </c>
    </row>
    <row r="3" spans="1:3" ht="13" thickBot="1" x14ac:dyDescent="0.4">
      <c r="B3" s="3" t="s">
        <v>52</v>
      </c>
      <c r="C3" s="38">
        <v>12</v>
      </c>
    </row>
    <row r="4" spans="1:3" ht="13" thickBot="1" x14ac:dyDescent="0.4">
      <c r="A4" s="34" t="s">
        <v>33</v>
      </c>
      <c r="B4" s="3" t="s">
        <v>33</v>
      </c>
      <c r="C4" s="38">
        <v>1239</v>
      </c>
    </row>
    <row r="5" spans="1:3" ht="13" thickBot="1" x14ac:dyDescent="0.4">
      <c r="A5" s="34" t="s">
        <v>34</v>
      </c>
      <c r="B5" s="3" t="s">
        <v>34</v>
      </c>
      <c r="C5" s="38">
        <v>197</v>
      </c>
    </row>
    <row r="6" spans="1:3" ht="15" thickBot="1" x14ac:dyDescent="0.4">
      <c r="A6" s="34" t="s">
        <v>10</v>
      </c>
      <c r="B6" s="44" t="s">
        <v>10</v>
      </c>
      <c r="C6" s="38">
        <v>5286</v>
      </c>
    </row>
    <row r="7" spans="1:3" ht="13" thickBot="1" x14ac:dyDescent="0.4">
      <c r="A7" s="34" t="s">
        <v>18</v>
      </c>
      <c r="B7" s="3" t="s">
        <v>18</v>
      </c>
      <c r="C7" s="38">
        <v>1631</v>
      </c>
    </row>
    <row r="8" spans="1:3" ht="13" thickBot="1" x14ac:dyDescent="0.4">
      <c r="A8" s="34" t="s">
        <v>23</v>
      </c>
      <c r="B8" s="3" t="s">
        <v>23</v>
      </c>
      <c r="C8" s="38">
        <v>4219</v>
      </c>
    </row>
    <row r="9" spans="1:3" ht="13" thickBot="1" x14ac:dyDescent="0.4">
      <c r="A9" s="34" t="s">
        <v>43</v>
      </c>
      <c r="B9" s="3" t="s">
        <v>43</v>
      </c>
      <c r="C9" s="38">
        <v>426</v>
      </c>
    </row>
    <row r="10" spans="1:3" ht="13" thickBot="1" x14ac:dyDescent="0.4">
      <c r="A10" s="34" t="s">
        <v>95</v>
      </c>
      <c r="B10" s="3" t="s">
        <v>63</v>
      </c>
      <c r="C10" s="38">
        <v>523</v>
      </c>
    </row>
    <row r="11" spans="1:3" ht="15" thickBot="1" x14ac:dyDescent="0.4">
      <c r="A11" s="34" t="s">
        <v>13</v>
      </c>
      <c r="B11" s="44" t="s">
        <v>13</v>
      </c>
      <c r="C11" s="38">
        <v>3021</v>
      </c>
    </row>
    <row r="12" spans="1:3" ht="13" thickBot="1" x14ac:dyDescent="0.4">
      <c r="A12" s="34" t="s">
        <v>16</v>
      </c>
      <c r="B12" s="3" t="s">
        <v>16</v>
      </c>
      <c r="C12" s="38">
        <v>2575</v>
      </c>
    </row>
    <row r="13" spans="1:3" ht="13" thickBot="1" x14ac:dyDescent="0.4">
      <c r="A13" s="34" t="s">
        <v>64</v>
      </c>
      <c r="B13" s="3" t="s">
        <v>64</v>
      </c>
      <c r="C13" s="38">
        <v>5</v>
      </c>
    </row>
    <row r="14" spans="1:3" ht="13" thickBot="1" x14ac:dyDescent="0.4">
      <c r="B14" s="3" t="s">
        <v>47</v>
      </c>
      <c r="C14" s="38">
        <v>17</v>
      </c>
    </row>
    <row r="15" spans="1:3" ht="13" thickBot="1" x14ac:dyDescent="0.4">
      <c r="A15" s="34" t="s">
        <v>49</v>
      </c>
      <c r="B15" s="3" t="s">
        <v>49</v>
      </c>
      <c r="C15" s="38">
        <v>88</v>
      </c>
    </row>
    <row r="16" spans="1:3" ht="15" thickBot="1" x14ac:dyDescent="0.4">
      <c r="A16" s="34" t="s">
        <v>12</v>
      </c>
      <c r="B16" s="44" t="s">
        <v>12</v>
      </c>
      <c r="C16" s="38">
        <v>6485</v>
      </c>
    </row>
    <row r="17" spans="1:3" ht="13" thickBot="1" x14ac:dyDescent="0.4">
      <c r="A17" s="34" t="s">
        <v>27</v>
      </c>
      <c r="B17" s="3" t="s">
        <v>27</v>
      </c>
      <c r="C17" s="38">
        <v>2475</v>
      </c>
    </row>
    <row r="18" spans="1:3" ht="13" thickBot="1" x14ac:dyDescent="0.4">
      <c r="A18" s="34" t="s">
        <v>41</v>
      </c>
      <c r="B18" s="3" t="s">
        <v>41</v>
      </c>
      <c r="C18" s="38">
        <v>677</v>
      </c>
    </row>
    <row r="19" spans="1:3" ht="13" thickBot="1" x14ac:dyDescent="0.4">
      <c r="A19" s="34" t="s">
        <v>45</v>
      </c>
      <c r="B19" s="3" t="s">
        <v>45</v>
      </c>
      <c r="C19" s="38">
        <v>249</v>
      </c>
    </row>
    <row r="20" spans="1:3" ht="13" thickBot="1" x14ac:dyDescent="0.4">
      <c r="A20" s="34" t="s">
        <v>38</v>
      </c>
      <c r="B20" s="3" t="s">
        <v>38</v>
      </c>
      <c r="C20" s="38">
        <v>518</v>
      </c>
    </row>
    <row r="21" spans="1:3" ht="15" thickBot="1" x14ac:dyDescent="0.4">
      <c r="A21" s="34" t="s">
        <v>14</v>
      </c>
      <c r="B21" s="44" t="s">
        <v>14</v>
      </c>
      <c r="C21" s="38">
        <v>3068</v>
      </c>
    </row>
    <row r="22" spans="1:3" ht="13" thickBot="1" x14ac:dyDescent="0.4">
      <c r="B22" s="3" t="s">
        <v>39</v>
      </c>
      <c r="C22" s="38">
        <v>102</v>
      </c>
    </row>
    <row r="23" spans="1:3" ht="13" thickBot="1" x14ac:dyDescent="0.4">
      <c r="A23" s="34" t="s">
        <v>26</v>
      </c>
      <c r="B23" s="3" t="s">
        <v>26</v>
      </c>
      <c r="C23" s="38">
        <v>2996</v>
      </c>
    </row>
    <row r="24" spans="1:3" ht="15" thickBot="1" x14ac:dyDescent="0.4">
      <c r="A24" s="34" t="s">
        <v>17</v>
      </c>
      <c r="B24" s="44" t="s">
        <v>17</v>
      </c>
      <c r="C24" s="38">
        <v>7734</v>
      </c>
    </row>
    <row r="25" spans="1:3" ht="13" thickBot="1" x14ac:dyDescent="0.4">
      <c r="A25" s="34" t="s">
        <v>11</v>
      </c>
      <c r="B25" s="3" t="s">
        <v>11</v>
      </c>
      <c r="C25" s="38">
        <v>6036</v>
      </c>
    </row>
    <row r="26" spans="1:3" ht="13" thickBot="1" x14ac:dyDescent="0.4">
      <c r="A26" s="34" t="s">
        <v>32</v>
      </c>
      <c r="B26" s="3" t="s">
        <v>32</v>
      </c>
      <c r="C26" s="38">
        <v>1357</v>
      </c>
    </row>
    <row r="27" spans="1:3" ht="13" thickBot="1" x14ac:dyDescent="0.4">
      <c r="A27" s="34" t="s">
        <v>30</v>
      </c>
      <c r="B27" s="3" t="s">
        <v>30</v>
      </c>
      <c r="C27" s="38">
        <v>938</v>
      </c>
    </row>
    <row r="28" spans="1:3" ht="13" thickBot="1" x14ac:dyDescent="0.4">
      <c r="A28" s="34" t="s">
        <v>35</v>
      </c>
      <c r="B28" s="3" t="s">
        <v>35</v>
      </c>
      <c r="C28" s="38">
        <v>926</v>
      </c>
    </row>
    <row r="29" spans="1:3" ht="13" thickBot="1" x14ac:dyDescent="0.4">
      <c r="B29" s="3" t="s">
        <v>51</v>
      </c>
      <c r="C29" s="38">
        <v>20</v>
      </c>
    </row>
    <row r="30" spans="1:3" ht="13" thickBot="1" x14ac:dyDescent="0.4">
      <c r="B30" s="3" t="s">
        <v>50</v>
      </c>
      <c r="C30" s="38">
        <v>234</v>
      </c>
    </row>
    <row r="31" spans="1:3" ht="13" thickBot="1" x14ac:dyDescent="0.4">
      <c r="A31" s="34" t="s">
        <v>31</v>
      </c>
      <c r="B31" s="3" t="s">
        <v>31</v>
      </c>
      <c r="C31" s="38">
        <v>473</v>
      </c>
    </row>
    <row r="32" spans="1:3" ht="13" thickBot="1" x14ac:dyDescent="0.4">
      <c r="A32" s="34" t="s">
        <v>42</v>
      </c>
      <c r="B32" s="3" t="s">
        <v>42</v>
      </c>
      <c r="C32" s="38">
        <v>330</v>
      </c>
    </row>
    <row r="33" spans="1:3" ht="15" thickBot="1" x14ac:dyDescent="0.4">
      <c r="A33" s="34" t="s">
        <v>8</v>
      </c>
      <c r="B33" s="44" t="s">
        <v>8</v>
      </c>
      <c r="C33" s="38">
        <v>12891</v>
      </c>
    </row>
    <row r="34" spans="1:3" ht="13" thickBot="1" x14ac:dyDescent="0.4">
      <c r="A34" s="34" t="s">
        <v>44</v>
      </c>
      <c r="B34" s="3" t="s">
        <v>44</v>
      </c>
      <c r="C34" s="38">
        <v>452</v>
      </c>
    </row>
    <row r="35" spans="1:3" ht="15" thickBot="1" x14ac:dyDescent="0.4">
      <c r="A35" s="34" t="s">
        <v>7</v>
      </c>
      <c r="B35" s="44" t="s">
        <v>7</v>
      </c>
      <c r="C35" s="38">
        <v>31046</v>
      </c>
    </row>
    <row r="36" spans="1:3" ht="13" thickBot="1" x14ac:dyDescent="0.4">
      <c r="A36" s="34" t="s">
        <v>24</v>
      </c>
      <c r="B36" s="3" t="s">
        <v>24</v>
      </c>
      <c r="C36" s="38">
        <v>1181</v>
      </c>
    </row>
    <row r="37" spans="1:3" ht="13" thickBot="1" x14ac:dyDescent="0.4">
      <c r="B37" s="3" t="s">
        <v>53</v>
      </c>
      <c r="C37" s="38">
        <v>74</v>
      </c>
    </row>
    <row r="38" spans="1:3" ht="15" thickBot="1" x14ac:dyDescent="0.4">
      <c r="A38" s="34" t="s">
        <v>21</v>
      </c>
      <c r="B38" s="44" t="s">
        <v>21</v>
      </c>
      <c r="C38" s="38">
        <v>2617</v>
      </c>
    </row>
    <row r="39" spans="1:3" ht="13" thickBot="1" x14ac:dyDescent="0.4">
      <c r="A39" s="34" t="s">
        <v>46</v>
      </c>
      <c r="B39" s="3" t="s">
        <v>46</v>
      </c>
      <c r="C39" s="38">
        <v>364</v>
      </c>
    </row>
    <row r="40" spans="1:3" ht="13" thickBot="1" x14ac:dyDescent="0.4">
      <c r="A40" s="34" t="s">
        <v>37</v>
      </c>
      <c r="B40" s="3" t="s">
        <v>37</v>
      </c>
      <c r="C40" s="38">
        <v>183</v>
      </c>
    </row>
    <row r="41" spans="1:3" ht="15" thickBot="1" x14ac:dyDescent="0.4">
      <c r="A41" s="34" t="s">
        <v>19</v>
      </c>
      <c r="B41" s="44" t="s">
        <v>19</v>
      </c>
      <c r="C41" s="38">
        <v>6388</v>
      </c>
    </row>
    <row r="42" spans="1:3" ht="13" thickBot="1" x14ac:dyDescent="0.4">
      <c r="A42" s="34" t="s">
        <v>65</v>
      </c>
      <c r="B42" s="3" t="s">
        <v>65</v>
      </c>
      <c r="C42" s="38">
        <v>147</v>
      </c>
    </row>
    <row r="43" spans="1:3" ht="13" thickBot="1" x14ac:dyDescent="0.4">
      <c r="B43" s="3" t="s">
        <v>40</v>
      </c>
      <c r="C43" s="38">
        <v>876</v>
      </c>
    </row>
    <row r="44" spans="1:3" ht="13" thickBot="1" x14ac:dyDescent="0.4">
      <c r="A44" s="34" t="s">
        <v>25</v>
      </c>
      <c r="B44" s="3" t="s">
        <v>25</v>
      </c>
      <c r="C44" s="38">
        <v>617</v>
      </c>
    </row>
    <row r="45" spans="1:3" ht="13" thickBot="1" x14ac:dyDescent="0.4">
      <c r="A45" s="34" t="s">
        <v>54</v>
      </c>
      <c r="B45" s="3" t="s">
        <v>54</v>
      </c>
      <c r="C45" s="38">
        <v>78</v>
      </c>
    </row>
    <row r="46" spans="1:3" ht="13" thickBot="1" x14ac:dyDescent="0.4">
      <c r="A46" s="34" t="s">
        <v>20</v>
      </c>
      <c r="B46" s="3" t="s">
        <v>20</v>
      </c>
      <c r="C46" s="38">
        <v>497</v>
      </c>
    </row>
    <row r="47" spans="1:3" ht="15" thickBot="1" x14ac:dyDescent="0.4">
      <c r="A47" s="34" t="s">
        <v>15</v>
      </c>
      <c r="B47" s="44" t="s">
        <v>15</v>
      </c>
      <c r="C47" s="38">
        <v>2105</v>
      </c>
    </row>
    <row r="48" spans="1:3" ht="13" thickBot="1" x14ac:dyDescent="0.4">
      <c r="A48" s="34" t="s">
        <v>28</v>
      </c>
      <c r="B48" s="3" t="s">
        <v>28</v>
      </c>
      <c r="C48" s="38">
        <v>149</v>
      </c>
    </row>
    <row r="49" spans="1:3" ht="13" thickBot="1" x14ac:dyDescent="0.4">
      <c r="A49" s="34" t="s">
        <v>48</v>
      </c>
      <c r="B49" s="3" t="s">
        <v>48</v>
      </c>
      <c r="C49" s="38">
        <v>55</v>
      </c>
    </row>
    <row r="50" spans="1:3" ht="13" thickBot="1" x14ac:dyDescent="0.4">
      <c r="A50" s="34" t="s">
        <v>29</v>
      </c>
      <c r="B50" s="3" t="s">
        <v>29</v>
      </c>
      <c r="C50" s="38">
        <v>1583</v>
      </c>
    </row>
    <row r="51" spans="1:3" ht="15" thickBot="1" x14ac:dyDescent="0.4">
      <c r="A51" s="34" t="s">
        <v>9</v>
      </c>
      <c r="B51" s="44" t="s">
        <v>9</v>
      </c>
      <c r="C51" s="38">
        <v>1236</v>
      </c>
    </row>
    <row r="52" spans="1:3" ht="13" thickBot="1" x14ac:dyDescent="0.4">
      <c r="B52" s="3" t="s">
        <v>56</v>
      </c>
      <c r="C52" s="38">
        <v>88</v>
      </c>
    </row>
    <row r="53" spans="1:3" ht="13" thickBot="1" x14ac:dyDescent="0.4">
      <c r="A53" s="34" t="s">
        <v>22</v>
      </c>
      <c r="B53" s="3" t="s">
        <v>22</v>
      </c>
      <c r="C53" s="38">
        <v>712</v>
      </c>
    </row>
    <row r="54" spans="1:3" ht="13" thickBot="1" x14ac:dyDescent="0.4">
      <c r="A54" s="34" t="s">
        <v>55</v>
      </c>
      <c r="B54" s="14" t="s">
        <v>55</v>
      </c>
      <c r="C54" s="39">
        <v>18</v>
      </c>
    </row>
    <row r="59" spans="1:3" ht="13" thickBot="1" x14ac:dyDescent="0.4"/>
    <row r="60" spans="1:3" ht="14.5" x14ac:dyDescent="0.35">
      <c r="B60" s="3"/>
      <c r="C60" s="43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5" r:id="rId1" display="https://www.worldometers.info/coronavirus/usa/new-york/" xr:uid="{A8D2040A-4C3B-4BB7-B877-F6FA1FE2525C}"/>
    <hyperlink ref="B33" r:id="rId2" display="https://www.worldometers.info/coronavirus/usa/new-jersey/" xr:uid="{659B4247-8086-42CE-9B8C-179E99A4D22F}"/>
    <hyperlink ref="B6" r:id="rId3" display="https://www.worldometers.info/coronavirus/usa/california/" xr:uid="{E8481787-91DD-4342-816E-759EC2D0B0A1}"/>
    <hyperlink ref="B16" r:id="rId4" display="https://www.worldometers.info/coronavirus/usa/illinois/" xr:uid="{F0C90A75-3BDF-4C9C-8254-EE0997CD0B76}"/>
    <hyperlink ref="B24" r:id="rId5" display="https://www.worldometers.info/coronavirus/usa/massachusetts/" xr:uid="{1A81182E-6687-4367-8C24-98DB9CC37656}"/>
    <hyperlink ref="B47" r:id="rId6" display="https://www.worldometers.info/coronavirus/usa/texas/" xr:uid="{CB338D5E-37DA-4FC2-AF4E-43E44B3333AB}"/>
    <hyperlink ref="B41" r:id="rId7" display="https://www.worldometers.info/coronavirus/usa/pennsylvania/" xr:uid="{B6B83CBE-9D40-45C2-981D-D6FFD8BDC0AF}"/>
    <hyperlink ref="B11" r:id="rId8" display="https://www.worldometers.info/coronavirus/usa/florida/" xr:uid="{EB0D48BF-E6C2-41E7-829B-F41B9DD87F44}"/>
    <hyperlink ref="B21" r:id="rId9" display="https://www.worldometers.info/coronavirus/usa/louisiana/" xr:uid="{809D39AD-39B0-4395-80AE-C820E4B5897B}"/>
    <hyperlink ref="B38" r:id="rId10" display="https://www.worldometers.info/coronavirus/usa/ohio/" xr:uid="{0AEAB5A4-8BEE-4E4D-AB36-8FA387998AB9}"/>
    <hyperlink ref="B51" r:id="rId11" display="https://www.worldometers.info/coronavirus/usa/washington/" xr:uid="{5260FBF5-ED2A-4AF5-A198-625B460C27B8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2020-06-18T10:22:59Z</dcterms:modified>
</cp:coreProperties>
</file>