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130303AF-3DE4-4965-B39A-78231296DB71}" xr6:coauthVersionLast="45" xr6:coauthVersionMax="45" xr10:uidLastSave="{0DBBE79C-F920-4A73-B7B2-F9B52EAA14CE}"/>
  <bookViews>
    <workbookView xWindow="1130" yWindow="580" windowWidth="24860" windowHeight="1647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Updates'!$A$1:$V$49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7" i="3" l="1"/>
  <c r="B57" i="3"/>
  <c r="I57" i="3"/>
  <c r="F57" i="3"/>
  <c r="N9" i="3"/>
  <c r="N3" i="3"/>
  <c r="N16" i="3"/>
  <c r="N6" i="3"/>
  <c r="N42" i="3"/>
  <c r="N53" i="3"/>
  <c r="N40" i="3"/>
  <c r="N50" i="3"/>
  <c r="N5" i="3"/>
  <c r="N52" i="3"/>
  <c r="N10" i="3"/>
  <c r="N20" i="3"/>
  <c r="N54" i="3"/>
  <c r="N39" i="3"/>
  <c r="N38" i="3"/>
  <c r="N7" i="3"/>
  <c r="N32" i="3"/>
  <c r="N51" i="3"/>
  <c r="N2" i="3"/>
  <c r="N18" i="3"/>
  <c r="N17" i="3"/>
  <c r="N19" i="3"/>
  <c r="N13" i="3"/>
  <c r="N29" i="3"/>
  <c r="N8" i="3"/>
  <c r="N27" i="3"/>
  <c r="N12" i="3"/>
  <c r="N30" i="3"/>
  <c r="N45" i="3"/>
  <c r="N43" i="3"/>
  <c r="N48" i="3"/>
  <c r="N15" i="3"/>
  <c r="N21" i="3"/>
  <c r="N35" i="3"/>
  <c r="N31" i="3"/>
  <c r="N44" i="3"/>
  <c r="N24" i="3"/>
  <c r="N4" i="3"/>
  <c r="N46" i="3"/>
  <c r="N41" i="3"/>
  <c r="N55" i="3"/>
  <c r="N36" i="3"/>
  <c r="N37" i="3"/>
  <c r="N22" i="3"/>
  <c r="N23" i="3"/>
  <c r="N14" i="3"/>
  <c r="N56" i="3"/>
  <c r="N47" i="3"/>
  <c r="N28" i="3"/>
  <c r="N25" i="3"/>
  <c r="N33" i="3"/>
  <c r="N34" i="3"/>
  <c r="N26" i="3"/>
  <c r="N49" i="3"/>
  <c r="N11" i="3"/>
  <c r="M35" i="3"/>
  <c r="O2" i="3" l="1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56" i="3"/>
  <c r="O46" i="3"/>
  <c r="O38" i="3"/>
  <c r="O22" i="3"/>
  <c r="O14" i="3"/>
  <c r="O34" i="3"/>
  <c r="O37" i="3"/>
  <c r="O13" i="3"/>
  <c r="O5" i="3"/>
  <c r="O51" i="3"/>
  <c r="O10" i="3"/>
  <c r="O52" i="3"/>
  <c r="O28" i="3"/>
  <c r="O20" i="3"/>
  <c r="O4" i="3"/>
  <c r="N57" i="3"/>
  <c r="O49" i="3"/>
  <c r="O3" i="3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L35" i="3" l="1"/>
  <c r="L53" i="3"/>
  <c r="L41" i="3"/>
  <c r="L44" i="3"/>
  <c r="L25" i="3"/>
  <c r="L27" i="3"/>
  <c r="L9" i="3"/>
  <c r="L8" i="3"/>
  <c r="L30" i="3"/>
  <c r="L13" i="3"/>
  <c r="L39" i="3"/>
  <c r="L26" i="3"/>
  <c r="L46" i="3"/>
  <c r="L16" i="3"/>
  <c r="L32" i="3"/>
  <c r="L42" i="3"/>
  <c r="L34" i="3"/>
  <c r="L49" i="3"/>
  <c r="L45" i="3"/>
  <c r="L31" i="3"/>
  <c r="L5" i="3"/>
  <c r="L43" i="3"/>
  <c r="L22" i="3"/>
  <c r="L28" i="3"/>
  <c r="L50" i="3"/>
  <c r="L20" i="3"/>
  <c r="L19" i="3"/>
  <c r="L33" i="3"/>
  <c r="L23" i="3"/>
  <c r="L3" i="3"/>
  <c r="L51" i="3"/>
  <c r="L24" i="3"/>
  <c r="L4" i="3"/>
  <c r="L7" i="3"/>
  <c r="L18" i="3"/>
  <c r="L52" i="3"/>
  <c r="L17" i="3"/>
  <c r="L54" i="3"/>
  <c r="L47" i="3"/>
  <c r="L15" i="3"/>
  <c r="L48" i="3"/>
  <c r="L37" i="3"/>
  <c r="L14" i="3"/>
  <c r="L11" i="3"/>
  <c r="L56" i="3"/>
  <c r="L2" i="3"/>
  <c r="L36" i="3"/>
  <c r="L10" i="3"/>
  <c r="L21" i="3"/>
  <c r="L12" i="3"/>
  <c r="L29" i="3"/>
  <c r="L55" i="3"/>
  <c r="L6" i="3"/>
  <c r="L38" i="3"/>
  <c r="M54" i="3" l="1"/>
  <c r="M28" i="3"/>
  <c r="M45" i="3"/>
  <c r="M37" i="3"/>
  <c r="M9" i="3"/>
  <c r="M12" i="3"/>
  <c r="M47" i="3"/>
  <c r="M46" i="3"/>
  <c r="M43" i="3"/>
  <c r="M17" i="3"/>
  <c r="M20" i="3"/>
  <c r="M49" i="3"/>
  <c r="M50" i="3"/>
  <c r="M6" i="3"/>
  <c r="M40" i="3"/>
  <c r="M39" i="3"/>
  <c r="M5" i="3"/>
  <c r="M21" i="3"/>
  <c r="M53" i="3"/>
  <c r="M48" i="3"/>
  <c r="M31" i="3"/>
  <c r="M27" i="3"/>
  <c r="M18" i="3"/>
  <c r="M16" i="3"/>
  <c r="M26" i="3"/>
  <c r="M36" i="3"/>
  <c r="M30" i="3"/>
  <c r="M23" i="3"/>
  <c r="M33" i="3"/>
  <c r="M8" i="3"/>
  <c r="M7" i="3"/>
  <c r="M19" i="3"/>
  <c r="M56" i="3"/>
  <c r="M51" i="3"/>
  <c r="M10" i="3"/>
  <c r="M29" i="3"/>
  <c r="M4" i="3"/>
  <c r="M34" i="3"/>
  <c r="M42" i="3"/>
  <c r="M38" i="3"/>
  <c r="M52" i="3"/>
  <c r="M2" i="3"/>
  <c r="M3" i="3"/>
  <c r="M24" i="3"/>
  <c r="M22" i="3"/>
  <c r="M55" i="3"/>
  <c r="M11" i="3"/>
  <c r="M14" i="3"/>
  <c r="M25" i="3"/>
  <c r="M13" i="3"/>
  <c r="M15" i="3"/>
  <c r="M41" i="3"/>
  <c r="M32" i="3"/>
  <c r="M44" i="3"/>
  <c r="L40" i="3" l="1"/>
  <c r="N5" i="1" l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N21" i="1"/>
  <c r="N22" i="1"/>
  <c r="O22" i="1" s="1"/>
  <c r="N23" i="1"/>
  <c r="O23" i="1" s="1"/>
  <c r="N24" i="1"/>
  <c r="O24" i="1" s="1"/>
  <c r="N25" i="1"/>
  <c r="N26" i="1"/>
  <c r="O26" i="1" s="1"/>
  <c r="N27" i="1"/>
  <c r="N28" i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N37" i="1"/>
  <c r="N38" i="1"/>
  <c r="O38" i="1" s="1"/>
  <c r="N39" i="1"/>
  <c r="O39" i="1" s="1"/>
  <c r="N40" i="1"/>
  <c r="O40" i="1" s="1"/>
  <c r="N41" i="1"/>
  <c r="O41" i="1" s="1"/>
  <c r="N42" i="1"/>
  <c r="O42" i="1" s="1"/>
  <c r="N43" i="1"/>
  <c r="N44" i="1"/>
  <c r="N45" i="1"/>
  <c r="N46" i="1"/>
  <c r="O46" i="1" s="1"/>
  <c r="N47" i="1"/>
  <c r="O47" i="1" s="1"/>
  <c r="O44" i="1" l="1"/>
  <c r="O25" i="1"/>
  <c r="O43" i="1"/>
  <c r="O28" i="1"/>
  <c r="O5" i="1"/>
  <c r="O27" i="1"/>
  <c r="O20" i="1"/>
  <c r="O12" i="1"/>
  <c r="O36" i="1"/>
  <c r="O21" i="1"/>
  <c r="O45" i="1"/>
  <c r="O37" i="1"/>
  <c r="U2" i="1"/>
  <c r="N48" i="1" l="1"/>
  <c r="O48" i="1" l="1"/>
  <c r="U8" i="1"/>
  <c r="V8" i="1" s="1"/>
  <c r="U42" i="1"/>
  <c r="V42" i="1" s="1"/>
  <c r="U44" i="1"/>
  <c r="V44" i="1" s="1"/>
  <c r="U19" i="1"/>
  <c r="V19" i="1" s="1"/>
  <c r="U14" i="1"/>
  <c r="V14" i="1" s="1"/>
  <c r="U21" i="1"/>
  <c r="V21" i="1" s="1"/>
  <c r="U31" i="1"/>
  <c r="V31" i="1" s="1"/>
  <c r="U26" i="1"/>
  <c r="V26" i="1" s="1"/>
  <c r="U30" i="1"/>
  <c r="V30" i="1" s="1"/>
  <c r="U24" i="1"/>
  <c r="V24" i="1" s="1"/>
  <c r="U15" i="1"/>
  <c r="V15" i="1" s="1"/>
  <c r="U17" i="1"/>
  <c r="V17" i="1" s="1"/>
  <c r="U12" i="1"/>
  <c r="V12" i="1" s="1"/>
  <c r="U16" i="1"/>
  <c r="V16" i="1" s="1"/>
  <c r="U32" i="1"/>
  <c r="V32" i="1" s="1"/>
  <c r="U41" i="1"/>
  <c r="V41" i="1" s="1"/>
  <c r="U7" i="1"/>
  <c r="V7" i="1" s="1"/>
  <c r="U23" i="1"/>
  <c r="V23" i="1" s="1"/>
  <c r="U39" i="1"/>
  <c r="V39" i="1" s="1"/>
  <c r="U18" i="1"/>
  <c r="V18" i="1" s="1"/>
  <c r="U47" i="1"/>
  <c r="V47" i="1" s="1"/>
  <c r="U25" i="1"/>
  <c r="V25" i="1" s="1"/>
  <c r="U20" i="1"/>
  <c r="V20" i="1" s="1"/>
  <c r="U11" i="1"/>
  <c r="V11" i="1" s="1"/>
  <c r="U45" i="1"/>
  <c r="V45" i="1" s="1"/>
  <c r="U40" i="1"/>
  <c r="V40" i="1" s="1"/>
  <c r="U10" i="1"/>
  <c r="V10" i="1" s="1"/>
  <c r="U33" i="1"/>
  <c r="V33" i="1" s="1"/>
  <c r="U28" i="1"/>
  <c r="V28" i="1" s="1"/>
  <c r="U35" i="1"/>
  <c r="V35" i="1" s="1"/>
  <c r="U46" i="1"/>
  <c r="V46" i="1" s="1"/>
  <c r="U5" i="1"/>
  <c r="V5" i="1" s="1"/>
  <c r="U37" i="1"/>
  <c r="V37" i="1" s="1"/>
  <c r="U34" i="1"/>
  <c r="V34" i="1" s="1"/>
  <c r="U9" i="1"/>
  <c r="V9" i="1" s="1"/>
  <c r="U43" i="1"/>
  <c r="V43" i="1" s="1"/>
  <c r="U36" i="1"/>
  <c r="V36" i="1" s="1"/>
  <c r="U27" i="1"/>
  <c r="V27" i="1" s="1"/>
  <c r="U6" i="1"/>
  <c r="V6" i="1" s="1"/>
  <c r="U38" i="1"/>
  <c r="V38" i="1" s="1"/>
  <c r="U13" i="1"/>
  <c r="V13" i="1" s="1"/>
  <c r="U29" i="1"/>
  <c r="V29" i="1" s="1"/>
  <c r="U22" i="1"/>
  <c r="V22" i="1" s="1"/>
  <c r="S36" i="1"/>
  <c r="S20" i="1"/>
  <c r="S47" i="1"/>
  <c r="S39" i="1"/>
  <c r="S31" i="1"/>
  <c r="S23" i="1"/>
  <c r="S15" i="1"/>
  <c r="S7" i="1"/>
  <c r="S41" i="1"/>
  <c r="S33" i="1"/>
  <c r="S25" i="1"/>
  <c r="S17" i="1"/>
  <c r="S9" i="1"/>
  <c r="S12" i="1"/>
  <c r="S46" i="1"/>
  <c r="S38" i="1"/>
  <c r="S30" i="1"/>
  <c r="S14" i="1"/>
  <c r="S6" i="1"/>
  <c r="S43" i="1"/>
  <c r="S35" i="1"/>
  <c r="S27" i="1"/>
  <c r="S19" i="1"/>
  <c r="S11" i="1"/>
  <c r="S28" i="1"/>
  <c r="S40" i="1"/>
  <c r="S24" i="1"/>
  <c r="S8" i="1"/>
  <c r="S37" i="1"/>
  <c r="S29" i="1"/>
  <c r="S21" i="1"/>
  <c r="S13" i="1"/>
  <c r="S5" i="1"/>
  <c r="S44" i="1"/>
  <c r="S32" i="1"/>
  <c r="S16" i="1"/>
  <c r="S45" i="1"/>
  <c r="S48" i="1" s="1"/>
  <c r="S42" i="1"/>
  <c r="S34" i="1"/>
  <c r="S26" i="1"/>
  <c r="S18" i="1"/>
  <c r="S10" i="1"/>
  <c r="S22" i="1"/>
  <c r="T41" i="1"/>
  <c r="T45" i="1"/>
  <c r="T48" i="1" s="1"/>
  <c r="T44" i="1"/>
  <c r="T36" i="1"/>
  <c r="T28" i="1"/>
  <c r="T20" i="1"/>
  <c r="T12" i="1"/>
  <c r="T17" i="1"/>
  <c r="T46" i="1"/>
  <c r="T14" i="1"/>
  <c r="T6" i="1"/>
  <c r="T38" i="1"/>
  <c r="T30" i="1"/>
  <c r="T43" i="1"/>
  <c r="T35" i="1"/>
  <c r="T27" i="1"/>
  <c r="T19" i="1"/>
  <c r="T11" i="1"/>
  <c r="T33" i="1"/>
  <c r="T9" i="1"/>
  <c r="T40" i="1"/>
  <c r="T32" i="1"/>
  <c r="T24" i="1"/>
  <c r="T16" i="1"/>
  <c r="T8" i="1"/>
  <c r="T29" i="1"/>
  <c r="T13" i="1"/>
  <c r="T42" i="1"/>
  <c r="T34" i="1"/>
  <c r="T26" i="1"/>
  <c r="T18" i="1"/>
  <c r="T10" i="1"/>
  <c r="T25" i="1"/>
  <c r="T37" i="1"/>
  <c r="T21" i="1"/>
  <c r="T5" i="1"/>
  <c r="T47" i="1"/>
  <c r="T39" i="1"/>
  <c r="T31" i="1"/>
  <c r="T23" i="1"/>
  <c r="T15" i="1"/>
  <c r="T7" i="1"/>
  <c r="T22" i="1"/>
  <c r="R7" i="1"/>
  <c r="R42" i="1"/>
  <c r="R34" i="1"/>
  <c r="R26" i="1"/>
  <c r="R18" i="1"/>
  <c r="R10" i="1"/>
  <c r="R23" i="1"/>
  <c r="R39" i="1"/>
  <c r="R28" i="1"/>
  <c r="R12" i="1"/>
  <c r="R31" i="1"/>
  <c r="R44" i="1"/>
  <c r="R36" i="1"/>
  <c r="R20" i="1"/>
  <c r="R41" i="1"/>
  <c r="R33" i="1"/>
  <c r="R25" i="1"/>
  <c r="R17" i="1"/>
  <c r="R9" i="1"/>
  <c r="R47" i="1"/>
  <c r="R15" i="1"/>
  <c r="R46" i="1"/>
  <c r="R38" i="1"/>
  <c r="R30" i="1"/>
  <c r="R14" i="1"/>
  <c r="R6" i="1"/>
  <c r="R35" i="1"/>
  <c r="R19" i="1"/>
  <c r="R40" i="1"/>
  <c r="R32" i="1"/>
  <c r="R24" i="1"/>
  <c r="R16" i="1"/>
  <c r="R8" i="1"/>
  <c r="R43" i="1"/>
  <c r="R27" i="1"/>
  <c r="R11" i="1"/>
  <c r="R45" i="1"/>
  <c r="R48" i="1" s="1"/>
  <c r="R37" i="1"/>
  <c r="R29" i="1"/>
  <c r="R21" i="1"/>
  <c r="R13" i="1"/>
  <c r="R5" i="1"/>
  <c r="R22" i="1"/>
  <c r="Q18" i="1"/>
  <c r="Q15" i="1"/>
  <c r="Q26" i="1"/>
  <c r="Q19" i="1"/>
  <c r="Q38" i="1"/>
  <c r="Q13" i="1"/>
  <c r="Q45" i="1"/>
  <c r="Q48" i="1" s="1"/>
  <c r="Q20" i="1"/>
  <c r="Q31" i="1"/>
  <c r="Q5" i="1"/>
  <c r="Q21" i="1"/>
  <c r="Q42" i="1"/>
  <c r="Q28" i="1"/>
  <c r="Q39" i="1"/>
  <c r="Q24" i="1"/>
  <c r="Q10" i="1"/>
  <c r="Q25" i="1"/>
  <c r="Q29" i="1"/>
  <c r="Q23" i="1"/>
  <c r="Q43" i="1"/>
  <c r="Q47" i="1"/>
  <c r="Q46" i="1"/>
  <c r="Q11" i="1"/>
  <c r="Q12" i="1"/>
  <c r="Q9" i="1"/>
  <c r="Q30" i="1"/>
  <c r="Q27" i="1"/>
  <c r="Q8" i="1"/>
  <c r="Q34" i="1"/>
  <c r="Q35" i="1"/>
  <c r="Q40" i="1"/>
  <c r="Q41" i="1"/>
  <c r="Q37" i="1"/>
  <c r="Q16" i="1"/>
  <c r="Q33" i="1"/>
  <c r="Q7" i="1"/>
  <c r="Q17" i="1"/>
  <c r="Q36" i="1"/>
  <c r="Q44" i="1"/>
  <c r="Q32" i="1"/>
  <c r="Q14" i="1"/>
  <c r="Q22" i="1"/>
  <c r="Q6" i="1"/>
  <c r="U48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<sst xmlns="http://schemas.openxmlformats.org/spreadsheetml/2006/main" count="321" uniqueCount="102">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</sst>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7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164" fontId="0" fillId="0" borderId="0" xfId="1" applyNumberFormat="1" applyFont="1" applyBorder="1"/>
    <xf numFmtId="9" fontId="0" fillId="0" borderId="0" xfId="2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8" fillId="0" borderId="0" xfId="0" applyNumberFormat="1" applyFo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2" fillId="3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righ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3" fillId="3" borderId="7" xfId="0" applyFont="1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lef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4" borderId="3" xfId="0" applyFont="1" applyFill="1" applyBorder="1" applyAlignment="1">
      <alignment horizontal="right" vertical="top" wrapText="1"/>
    </xf>
    <xf numFmtId="0" fontId="4" fillId="3" borderId="7" xfId="3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louisiana/" TargetMode="External"/><Relationship Id="rId3" Type="http://schemas.openxmlformats.org/officeDocument/2006/relationships/hyperlink" Target="https://www.worldometers.info/coronavirus/usa/massachusetts/" TargetMode="External"/><Relationship Id="rId7" Type="http://schemas.openxmlformats.org/officeDocument/2006/relationships/hyperlink" Target="https://www.worldometers.info/coronavirus/usa/florida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worldometers.info/coronavirus/usa/pennsylvania/" TargetMode="External"/><Relationship Id="rId10" Type="http://schemas.openxmlformats.org/officeDocument/2006/relationships/hyperlink" Target="https://www.worldometers.info/coronavirus/usa/washington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ohio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louisiana/" TargetMode="External"/><Relationship Id="rId3" Type="http://schemas.openxmlformats.org/officeDocument/2006/relationships/hyperlink" Target="https://www.worldometers.info/coronavirus/usa/massachusetts/" TargetMode="External"/><Relationship Id="rId7" Type="http://schemas.openxmlformats.org/officeDocument/2006/relationships/hyperlink" Target="https://www.worldometers.info/coronavirus/usa/florida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www.worldometers.info/coronavirus/usa/pennsylvania/" TargetMode="External"/><Relationship Id="rId10" Type="http://schemas.openxmlformats.org/officeDocument/2006/relationships/hyperlink" Target="https://www.worldometers.info/coronavirus/usa/washington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ohio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louisiana/" TargetMode="External"/><Relationship Id="rId3" Type="http://schemas.openxmlformats.org/officeDocument/2006/relationships/hyperlink" Target="https://www.worldometers.info/coronavirus/usa/massachusetts/" TargetMode="External"/><Relationship Id="rId7" Type="http://schemas.openxmlformats.org/officeDocument/2006/relationships/hyperlink" Target="https://www.worldometers.info/coronavirus/usa/florida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5" Type="http://schemas.openxmlformats.org/officeDocument/2006/relationships/hyperlink" Target="https://www.worldometers.info/coronavirus/usa/pennsylvania/" TargetMode="External"/><Relationship Id="rId10" Type="http://schemas.openxmlformats.org/officeDocument/2006/relationships/hyperlink" Target="https://www.worldometers.info/coronavirus/usa/washington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ohio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louisiana/" TargetMode="External"/><Relationship Id="rId3" Type="http://schemas.openxmlformats.org/officeDocument/2006/relationships/hyperlink" Target="https://www.worldometers.info/coronavirus/usa/massachusetts/" TargetMode="External"/><Relationship Id="rId7" Type="http://schemas.openxmlformats.org/officeDocument/2006/relationships/hyperlink" Target="https://www.worldometers.info/coronavirus/usa/florida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s://www.worldometers.info/coronavirus/usa/pennsylvania/" TargetMode="External"/><Relationship Id="rId10" Type="http://schemas.openxmlformats.org/officeDocument/2006/relationships/hyperlink" Target="https://www.worldometers.info/coronavirus/usa/washington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oh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4" workbookViewId="0">
      <selection activeCell="A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23"/>
  </cols>
  <sheetData>
    <row r="1" spans="1:22" x14ac:dyDescent="0.35">
      <c r="L1" s="63" t="s">
        <v>68</v>
      </c>
      <c r="M1" s="63"/>
      <c r="N1" s="63"/>
      <c r="O1" s="6">
        <v>1.4999999999999999E-2</v>
      </c>
      <c r="P1" s="6"/>
      <c r="Q1" s="64" t="s">
        <v>77</v>
      </c>
      <c r="R1" s="64"/>
      <c r="S1" s="64"/>
      <c r="T1" s="64"/>
      <c r="U1" s="64"/>
    </row>
    <row r="2" spans="1:22" ht="21.5" thickBot="1" x14ac:dyDescent="0.55000000000000004">
      <c r="A2" s="27" t="s">
        <v>57</v>
      </c>
      <c r="B2" s="27"/>
      <c r="C2" s="27"/>
      <c r="D2" s="27"/>
      <c r="E2" s="27"/>
      <c r="F2" s="27"/>
      <c r="G2" s="27"/>
      <c r="H2" s="27"/>
      <c r="I2" s="27"/>
      <c r="J2" s="27"/>
      <c r="K2" s="48"/>
      <c r="L2" s="28"/>
      <c r="N2" s="27" t="s">
        <v>62</v>
      </c>
      <c r="O2" s="27"/>
      <c r="P2" s="20"/>
      <c r="Q2" s="17">
        <v>0.15</v>
      </c>
      <c r="R2" s="17">
        <v>0.6</v>
      </c>
      <c r="S2" s="17">
        <v>0.25</v>
      </c>
      <c r="T2" s="17">
        <v>0.125</v>
      </c>
      <c r="U2" s="18">
        <f>O1</f>
        <v>1.4999999999999999E-2</v>
      </c>
      <c r="V2" s="16"/>
    </row>
    <row r="3" spans="1:22" x14ac:dyDescent="0.35">
      <c r="A3" s="9" t="s">
        <v>0</v>
      </c>
      <c r="B3" s="10" t="s">
        <v>2</v>
      </c>
      <c r="C3" s="10" t="s">
        <v>4</v>
      </c>
      <c r="D3" s="10" t="s">
        <v>2</v>
      </c>
      <c r="E3" s="10" t="s">
        <v>4</v>
      </c>
      <c r="F3" s="10" t="s">
        <v>6</v>
      </c>
      <c r="G3" s="10" t="s">
        <v>79</v>
      </c>
      <c r="H3" s="10" t="s">
        <v>81</v>
      </c>
      <c r="I3" s="10" t="s">
        <v>2</v>
      </c>
      <c r="J3" s="10" t="s">
        <v>83</v>
      </c>
      <c r="K3" s="11"/>
      <c r="L3" s="29"/>
      <c r="M3" s="11" t="s">
        <v>84</v>
      </c>
      <c r="N3" s="11" t="s">
        <v>58</v>
      </c>
      <c r="O3" s="11" t="s">
        <v>60</v>
      </c>
      <c r="P3" s="11"/>
      <c r="Q3" s="21" t="s">
        <v>69</v>
      </c>
      <c r="R3" s="21" t="s">
        <v>71</v>
      </c>
      <c r="S3" s="21" t="s">
        <v>73</v>
      </c>
      <c r="T3" s="21" t="s">
        <v>75</v>
      </c>
      <c r="U3" s="21" t="s">
        <v>76</v>
      </c>
      <c r="V3" s="21" t="s">
        <v>76</v>
      </c>
    </row>
    <row r="4" spans="1:22" ht="15" thickBot="1" x14ac:dyDescent="0.4">
      <c r="A4" s="12" t="s">
        <v>1</v>
      </c>
      <c r="B4" s="13" t="s">
        <v>3</v>
      </c>
      <c r="C4" s="13" t="s">
        <v>3</v>
      </c>
      <c r="D4" s="13" t="s">
        <v>5</v>
      </c>
      <c r="E4" s="13" t="s">
        <v>5</v>
      </c>
      <c r="F4" s="13" t="s">
        <v>3</v>
      </c>
      <c r="G4" s="13" t="s">
        <v>80</v>
      </c>
      <c r="H4" s="13" t="s">
        <v>80</v>
      </c>
      <c r="I4" s="13" t="s">
        <v>82</v>
      </c>
      <c r="J4" s="13" t="s">
        <v>80</v>
      </c>
      <c r="K4" s="11"/>
      <c r="L4" s="29"/>
      <c r="M4" s="11" t="s">
        <v>85</v>
      </c>
      <c r="N4" s="11" t="s">
        <v>59</v>
      </c>
      <c r="O4" s="11" t="s">
        <v>61</v>
      </c>
      <c r="P4" s="11"/>
      <c r="Q4" s="21" t="s">
        <v>70</v>
      </c>
      <c r="R4" s="21" t="s">
        <v>72</v>
      </c>
      <c r="S4" s="21" t="s">
        <v>74</v>
      </c>
      <c r="T4" s="21" t="s">
        <v>74</v>
      </c>
      <c r="U4" s="21" t="s">
        <v>5</v>
      </c>
      <c r="V4" s="21" t="s">
        <v>78</v>
      </c>
    </row>
    <row r="5" spans="1:22" ht="15" thickBot="1" x14ac:dyDescent="0.4">
      <c r="A5" s="46" t="s">
        <v>7</v>
      </c>
      <c r="B5" s="1">
        <v>353096</v>
      </c>
      <c r="C5" s="2"/>
      <c r="D5" s="1">
        <v>27426</v>
      </c>
      <c r="E5" s="2"/>
      <c r="F5" s="1">
        <v>265555</v>
      </c>
      <c r="G5" s="1">
        <v>18151</v>
      </c>
      <c r="H5" s="1">
        <v>1410</v>
      </c>
      <c r="I5" s="1">
        <v>1304070</v>
      </c>
      <c r="J5" s="1">
        <v>67035</v>
      </c>
      <c r="K5" s="7"/>
      <c r="L5" s="8"/>
      <c r="M5" s="26">
        <f t="shared" ref="M5:M25" si="0">D5/B5</f>
        <v>7.7672927475813947E-2</v>
      </c>
      <c r="N5" s="4">
        <f t="shared" ref="N5:N25" si="1">D5/$O$1</f>
        <v>1828400</v>
      </c>
      <c r="O5" s="5">
        <f t="shared" ref="O5:O25" si="2">ABS(F5-N5)/N5</f>
        <v>0.85476099321811416</v>
      </c>
      <c r="P5" s="5"/>
      <c r="Q5" s="22">
        <f t="shared" ref="Q5:Q25" si="3">$Q$2*$N5</f>
        <v>274260</v>
      </c>
      <c r="R5" s="22">
        <f t="shared" ref="R5:R25" si="4">$R$2*$N5</f>
        <v>1097040</v>
      </c>
      <c r="S5" s="22">
        <f t="shared" ref="S5:S25" si="5">$S$2*$N5</f>
        <v>457100</v>
      </c>
      <c r="T5" s="22">
        <f t="shared" ref="T5:T25" si="6">$T$2*$N5</f>
        <v>228550</v>
      </c>
      <c r="U5" s="22">
        <f t="shared" ref="U5:U25" si="7">$U$2*$N5</f>
        <v>27426</v>
      </c>
      <c r="V5" s="19">
        <f t="shared" ref="V5:V25" si="8">N5-U5</f>
        <v>1800974</v>
      </c>
    </row>
    <row r="6" spans="1:22" ht="15" thickBot="1" x14ac:dyDescent="0.4">
      <c r="A6" s="46" t="s">
        <v>8</v>
      </c>
      <c r="B6" s="1">
        <v>144024</v>
      </c>
      <c r="C6" s="2"/>
      <c r="D6" s="1">
        <v>9946</v>
      </c>
      <c r="E6" s="2"/>
      <c r="F6" s="1">
        <v>130847</v>
      </c>
      <c r="G6" s="1">
        <v>16215</v>
      </c>
      <c r="H6" s="1">
        <v>1120</v>
      </c>
      <c r="I6" s="1">
        <v>451696</v>
      </c>
      <c r="J6" s="1">
        <v>50854</v>
      </c>
      <c r="K6" s="7"/>
      <c r="L6" s="8"/>
      <c r="M6" s="26">
        <f t="shared" si="0"/>
        <v>6.905793478864633E-2</v>
      </c>
      <c r="N6" s="4">
        <f t="shared" si="1"/>
        <v>663066.66666666674</v>
      </c>
      <c r="O6" s="5">
        <f t="shared" si="2"/>
        <v>0.80266388497888597</v>
      </c>
      <c r="P6" s="5"/>
      <c r="Q6" s="22">
        <f t="shared" si="3"/>
        <v>99460.000000000015</v>
      </c>
      <c r="R6" s="22">
        <f t="shared" si="4"/>
        <v>397840.00000000006</v>
      </c>
      <c r="S6" s="22">
        <f t="shared" si="5"/>
        <v>165766.66666666669</v>
      </c>
      <c r="T6" s="22">
        <f t="shared" si="6"/>
        <v>82883.333333333343</v>
      </c>
      <c r="U6" s="22">
        <f t="shared" si="7"/>
        <v>9946</v>
      </c>
      <c r="V6" s="19">
        <f t="shared" si="8"/>
        <v>653120.66666666674</v>
      </c>
    </row>
    <row r="7" spans="1:22" ht="15" thickBot="1" x14ac:dyDescent="0.4">
      <c r="A7" s="3" t="s">
        <v>12</v>
      </c>
      <c r="B7" s="1">
        <v>87937</v>
      </c>
      <c r="C7" s="2"/>
      <c r="D7" s="1">
        <v>3928</v>
      </c>
      <c r="E7" s="2"/>
      <c r="F7" s="1">
        <v>82179</v>
      </c>
      <c r="G7" s="1">
        <v>6940</v>
      </c>
      <c r="H7" s="2">
        <v>310</v>
      </c>
      <c r="I7" s="1">
        <v>512037</v>
      </c>
      <c r="J7" s="1">
        <v>40408</v>
      </c>
      <c r="K7" s="7"/>
      <c r="L7" s="8"/>
      <c r="M7" s="26">
        <f t="shared" si="0"/>
        <v>4.4668342108554991E-2</v>
      </c>
      <c r="N7" s="4">
        <f t="shared" si="1"/>
        <v>261866.66666666669</v>
      </c>
      <c r="O7" s="5">
        <f t="shared" si="2"/>
        <v>0.68617998981670059</v>
      </c>
      <c r="P7" s="5"/>
      <c r="Q7" s="22">
        <f t="shared" si="3"/>
        <v>39280</v>
      </c>
      <c r="R7" s="22">
        <f t="shared" si="4"/>
        <v>157120</v>
      </c>
      <c r="S7" s="22">
        <f t="shared" si="5"/>
        <v>65466.666666666672</v>
      </c>
      <c r="T7" s="22">
        <f t="shared" si="6"/>
        <v>32733.333333333336</v>
      </c>
      <c r="U7" s="22">
        <f t="shared" si="7"/>
        <v>3928</v>
      </c>
      <c r="V7" s="19">
        <f t="shared" si="8"/>
        <v>257938.66666666669</v>
      </c>
    </row>
    <row r="8" spans="1:22" ht="15" thickBot="1" x14ac:dyDescent="0.4">
      <c r="A8" s="46" t="s">
        <v>17</v>
      </c>
      <c r="B8" s="1">
        <v>82182</v>
      </c>
      <c r="C8" s="2"/>
      <c r="D8" s="1">
        <v>5482</v>
      </c>
      <c r="E8" s="2"/>
      <c r="F8" s="1">
        <v>48888</v>
      </c>
      <c r="G8" s="1">
        <v>11923</v>
      </c>
      <c r="H8" s="2">
        <v>795</v>
      </c>
      <c r="I8" s="1">
        <v>424361</v>
      </c>
      <c r="J8" s="1">
        <v>61568</v>
      </c>
      <c r="K8" s="7"/>
      <c r="L8" s="8"/>
      <c r="M8" s="26">
        <f t="shared" si="0"/>
        <v>6.6705604633618062E-2</v>
      </c>
      <c r="N8" s="4">
        <f t="shared" si="1"/>
        <v>365466.66666666669</v>
      </c>
      <c r="O8" s="5">
        <f t="shared" si="2"/>
        <v>0.86623130244436342</v>
      </c>
      <c r="P8" s="5"/>
      <c r="Q8" s="22">
        <f t="shared" si="3"/>
        <v>54820</v>
      </c>
      <c r="R8" s="22">
        <f t="shared" si="4"/>
        <v>219280</v>
      </c>
      <c r="S8" s="22">
        <f t="shared" si="5"/>
        <v>91366.666666666672</v>
      </c>
      <c r="T8" s="22">
        <f t="shared" si="6"/>
        <v>45683.333333333336</v>
      </c>
      <c r="U8" s="22">
        <f t="shared" si="7"/>
        <v>5482</v>
      </c>
      <c r="V8" s="19">
        <f t="shared" si="8"/>
        <v>359984.66666666669</v>
      </c>
    </row>
    <row r="9" spans="1:22" ht="15" thickBot="1" x14ac:dyDescent="0.4">
      <c r="A9" s="46" t="s">
        <v>10</v>
      </c>
      <c r="B9" s="1">
        <v>74785</v>
      </c>
      <c r="C9" s="2"/>
      <c r="D9" s="1">
        <v>3048</v>
      </c>
      <c r="E9" s="2"/>
      <c r="F9" s="1">
        <v>59142</v>
      </c>
      <c r="G9" s="1">
        <v>1893</v>
      </c>
      <c r="H9" s="2">
        <v>77</v>
      </c>
      <c r="I9" s="1">
        <v>1104651</v>
      </c>
      <c r="J9" s="1">
        <v>27957</v>
      </c>
      <c r="K9" s="7"/>
      <c r="L9" s="8"/>
      <c r="M9" s="26">
        <f t="shared" si="0"/>
        <v>4.0756836263956674E-2</v>
      </c>
      <c r="N9" s="4">
        <f t="shared" si="1"/>
        <v>203200</v>
      </c>
      <c r="O9" s="5">
        <f t="shared" si="2"/>
        <v>0.70894685039370076</v>
      </c>
      <c r="P9" s="5"/>
      <c r="Q9" s="22">
        <f t="shared" si="3"/>
        <v>30480</v>
      </c>
      <c r="R9" s="22">
        <f t="shared" si="4"/>
        <v>121920</v>
      </c>
      <c r="S9" s="22">
        <f t="shared" si="5"/>
        <v>50800</v>
      </c>
      <c r="T9" s="22">
        <f t="shared" si="6"/>
        <v>25400</v>
      </c>
      <c r="U9" s="22">
        <f t="shared" si="7"/>
        <v>3048</v>
      </c>
      <c r="V9" s="19">
        <f t="shared" si="8"/>
        <v>200152</v>
      </c>
    </row>
    <row r="10" spans="1:22" ht="15" thickBot="1" x14ac:dyDescent="0.4">
      <c r="A10" s="46" t="s">
        <v>19</v>
      </c>
      <c r="B10" s="1">
        <v>63220</v>
      </c>
      <c r="C10" s="2"/>
      <c r="D10" s="1">
        <v>4294</v>
      </c>
      <c r="E10" s="2"/>
      <c r="F10" s="1">
        <v>52420</v>
      </c>
      <c r="G10" s="1">
        <v>4938</v>
      </c>
      <c r="H10" s="2">
        <v>335</v>
      </c>
      <c r="I10" s="1">
        <v>321437</v>
      </c>
      <c r="J10" s="1">
        <v>25108</v>
      </c>
      <c r="K10" s="7"/>
      <c r="L10" s="8"/>
      <c r="M10" s="26">
        <f t="shared" si="0"/>
        <v>6.7921543815248342E-2</v>
      </c>
      <c r="N10" s="4">
        <f t="shared" si="1"/>
        <v>286266.66666666669</v>
      </c>
      <c r="O10" s="5">
        <f t="shared" si="2"/>
        <v>0.81688402421984163</v>
      </c>
      <c r="P10" s="5"/>
      <c r="Q10" s="22">
        <f t="shared" si="3"/>
        <v>42940</v>
      </c>
      <c r="R10" s="22">
        <f t="shared" si="4"/>
        <v>171760</v>
      </c>
      <c r="S10" s="22">
        <f t="shared" si="5"/>
        <v>71566.666666666672</v>
      </c>
      <c r="T10" s="22">
        <f t="shared" si="6"/>
        <v>35783.333333333336</v>
      </c>
      <c r="U10" s="22">
        <f t="shared" si="7"/>
        <v>4294</v>
      </c>
      <c r="V10" s="19">
        <f t="shared" si="8"/>
        <v>281972.66666666669</v>
      </c>
    </row>
    <row r="11" spans="1:22" ht="15" thickBot="1" x14ac:dyDescent="0.4">
      <c r="A11" s="3" t="s">
        <v>11</v>
      </c>
      <c r="B11" s="1">
        <v>49582</v>
      </c>
      <c r="C11" s="2"/>
      <c r="D11" s="1">
        <v>4787</v>
      </c>
      <c r="E11" s="2"/>
      <c r="F11" s="1">
        <v>22109</v>
      </c>
      <c r="G11" s="1">
        <v>4965</v>
      </c>
      <c r="H11" s="2">
        <v>479</v>
      </c>
      <c r="I11" s="1">
        <v>345403</v>
      </c>
      <c r="J11" s="1">
        <v>34586</v>
      </c>
      <c r="K11" s="7"/>
      <c r="L11" s="8"/>
      <c r="M11" s="26">
        <f t="shared" si="0"/>
        <v>9.6547134040579241E-2</v>
      </c>
      <c r="N11" s="4">
        <f t="shared" si="1"/>
        <v>319133.33333333337</v>
      </c>
      <c r="O11" s="5">
        <f t="shared" si="2"/>
        <v>0.93072174639649052</v>
      </c>
      <c r="P11" s="5"/>
      <c r="Q11" s="22">
        <f t="shared" si="3"/>
        <v>47870.000000000007</v>
      </c>
      <c r="R11" s="22">
        <f t="shared" si="4"/>
        <v>191480.00000000003</v>
      </c>
      <c r="S11" s="22">
        <f t="shared" si="5"/>
        <v>79783.333333333343</v>
      </c>
      <c r="T11" s="22">
        <f t="shared" si="6"/>
        <v>39891.666666666672</v>
      </c>
      <c r="U11" s="22">
        <f t="shared" si="7"/>
        <v>4787</v>
      </c>
      <c r="V11" s="19">
        <f t="shared" si="8"/>
        <v>314346.33333333337</v>
      </c>
    </row>
    <row r="12" spans="1:22" ht="15" thickBot="1" x14ac:dyDescent="0.4">
      <c r="A12" s="46" t="s">
        <v>15</v>
      </c>
      <c r="B12" s="1">
        <v>44775</v>
      </c>
      <c r="C12" s="2"/>
      <c r="D12" s="1">
        <v>1258</v>
      </c>
      <c r="E12" s="2"/>
      <c r="F12" s="1">
        <v>19002</v>
      </c>
      <c r="G12" s="1">
        <v>1544</v>
      </c>
      <c r="H12" s="2">
        <v>43</v>
      </c>
      <c r="I12" s="1">
        <v>623284</v>
      </c>
      <c r="J12" s="1">
        <v>21496</v>
      </c>
      <c r="K12" s="7"/>
      <c r="L12" s="8"/>
      <c r="M12" s="26">
        <f t="shared" si="0"/>
        <v>2.8096035734226688E-2</v>
      </c>
      <c r="N12" s="4">
        <f t="shared" si="1"/>
        <v>83866.666666666672</v>
      </c>
      <c r="O12" s="5">
        <f t="shared" si="2"/>
        <v>0.77342607313195555</v>
      </c>
      <c r="P12" s="5"/>
      <c r="Q12" s="22">
        <f t="shared" si="3"/>
        <v>12580</v>
      </c>
      <c r="R12" s="22">
        <f t="shared" si="4"/>
        <v>50320</v>
      </c>
      <c r="S12" s="22">
        <f t="shared" si="5"/>
        <v>20966.666666666668</v>
      </c>
      <c r="T12" s="22">
        <f t="shared" si="6"/>
        <v>10483.333333333334</v>
      </c>
      <c r="U12" s="22">
        <f t="shared" si="7"/>
        <v>1258</v>
      </c>
      <c r="V12" s="19">
        <f t="shared" si="8"/>
        <v>82608.666666666672</v>
      </c>
    </row>
    <row r="13" spans="1:22" ht="15" thickBot="1" x14ac:dyDescent="0.4">
      <c r="A13" s="46" t="s">
        <v>13</v>
      </c>
      <c r="B13" s="1">
        <v>43210</v>
      </c>
      <c r="C13" s="2"/>
      <c r="D13" s="1">
        <v>1876</v>
      </c>
      <c r="E13" s="2"/>
      <c r="F13" s="1">
        <v>33955</v>
      </c>
      <c r="G13" s="1">
        <v>2012</v>
      </c>
      <c r="H13" s="2">
        <v>87</v>
      </c>
      <c r="I13" s="1">
        <v>609577</v>
      </c>
      <c r="J13" s="1">
        <v>28382</v>
      </c>
      <c r="K13" s="7"/>
      <c r="L13" s="8"/>
      <c r="M13" s="26">
        <f t="shared" si="0"/>
        <v>4.341587595464013E-2</v>
      </c>
      <c r="N13" s="4">
        <f t="shared" si="1"/>
        <v>125066.66666666667</v>
      </c>
      <c r="O13" s="5">
        <f t="shared" si="2"/>
        <v>0.72850479744136465</v>
      </c>
      <c r="P13" s="5"/>
      <c r="Q13" s="22">
        <f t="shared" si="3"/>
        <v>18760</v>
      </c>
      <c r="R13" s="22">
        <f t="shared" si="4"/>
        <v>75040</v>
      </c>
      <c r="S13" s="22">
        <f t="shared" si="5"/>
        <v>31266.666666666668</v>
      </c>
      <c r="T13" s="22">
        <f t="shared" si="6"/>
        <v>15633.333333333334</v>
      </c>
      <c r="U13" s="22">
        <f t="shared" si="7"/>
        <v>1876</v>
      </c>
      <c r="V13" s="19">
        <f t="shared" si="8"/>
        <v>123190.66666666667</v>
      </c>
    </row>
    <row r="14" spans="1:22" ht="15" thickBot="1" x14ac:dyDescent="0.4">
      <c r="A14" s="3" t="s">
        <v>16</v>
      </c>
      <c r="B14" s="1">
        <v>35977</v>
      </c>
      <c r="C14" s="2"/>
      <c r="D14" s="1">
        <v>1544</v>
      </c>
      <c r="E14" s="2"/>
      <c r="F14" s="1">
        <v>34093</v>
      </c>
      <c r="G14" s="1">
        <v>3388</v>
      </c>
      <c r="H14" s="2">
        <v>145</v>
      </c>
      <c r="I14" s="1">
        <v>285881</v>
      </c>
      <c r="J14" s="1">
        <v>26926</v>
      </c>
      <c r="K14" s="8"/>
      <c r="L14" s="8"/>
      <c r="M14" s="26">
        <f t="shared" si="0"/>
        <v>4.2916307640992857E-2</v>
      </c>
      <c r="N14" s="4">
        <f t="shared" si="1"/>
        <v>102933.33333333334</v>
      </c>
      <c r="O14" s="5">
        <f t="shared" si="2"/>
        <v>0.66878562176165801</v>
      </c>
      <c r="P14" s="5"/>
      <c r="Q14" s="22">
        <f t="shared" si="3"/>
        <v>15440</v>
      </c>
      <c r="R14" s="22">
        <f t="shared" si="4"/>
        <v>61760</v>
      </c>
      <c r="S14" s="22">
        <f t="shared" si="5"/>
        <v>25733.333333333336</v>
      </c>
      <c r="T14" s="22">
        <f t="shared" si="6"/>
        <v>12866.666666666668</v>
      </c>
      <c r="U14" s="22">
        <f t="shared" si="7"/>
        <v>1544</v>
      </c>
      <c r="V14" s="19">
        <f t="shared" si="8"/>
        <v>101389.33333333334</v>
      </c>
    </row>
    <row r="15" spans="1:22" ht="15" thickBot="1" x14ac:dyDescent="0.4">
      <c r="A15" s="3" t="s">
        <v>26</v>
      </c>
      <c r="B15" s="1">
        <v>35903</v>
      </c>
      <c r="C15" s="2"/>
      <c r="D15" s="1">
        <v>1866</v>
      </c>
      <c r="E15" s="2"/>
      <c r="F15" s="1">
        <v>31581</v>
      </c>
      <c r="G15" s="1">
        <v>5939</v>
      </c>
      <c r="H15" s="2">
        <v>309</v>
      </c>
      <c r="I15" s="1">
        <v>178454</v>
      </c>
      <c r="J15" s="1">
        <v>29518</v>
      </c>
      <c r="K15" s="8"/>
      <c r="L15" s="8"/>
      <c r="M15" s="26">
        <f t="shared" si="0"/>
        <v>5.1973372698660279E-2</v>
      </c>
      <c r="N15" s="4">
        <f t="shared" si="1"/>
        <v>124400</v>
      </c>
      <c r="O15" s="5">
        <f t="shared" si="2"/>
        <v>0.7461334405144695</v>
      </c>
      <c r="P15" s="5"/>
      <c r="Q15" s="22">
        <f t="shared" si="3"/>
        <v>18660</v>
      </c>
      <c r="R15" s="22">
        <f t="shared" si="4"/>
        <v>74640</v>
      </c>
      <c r="S15" s="22">
        <f t="shared" si="5"/>
        <v>31100</v>
      </c>
      <c r="T15" s="22">
        <f t="shared" si="6"/>
        <v>15550</v>
      </c>
      <c r="U15" s="22">
        <f t="shared" si="7"/>
        <v>1866</v>
      </c>
      <c r="V15" s="19">
        <f t="shared" si="8"/>
        <v>122534</v>
      </c>
    </row>
    <row r="16" spans="1:22" ht="15" thickBot="1" x14ac:dyDescent="0.4">
      <c r="A16" s="3" t="s">
        <v>23</v>
      </c>
      <c r="B16" s="1">
        <v>35464</v>
      </c>
      <c r="C16" s="2"/>
      <c r="D16" s="1">
        <v>3219</v>
      </c>
      <c r="E16" s="2"/>
      <c r="F16" s="1">
        <v>25981</v>
      </c>
      <c r="G16" s="1">
        <v>9947</v>
      </c>
      <c r="H16" s="2">
        <v>903</v>
      </c>
      <c r="I16" s="1">
        <v>149562</v>
      </c>
      <c r="J16" s="1">
        <v>41949</v>
      </c>
      <c r="K16" s="8"/>
      <c r="L16" s="8"/>
      <c r="M16" s="26">
        <f t="shared" si="0"/>
        <v>9.0768102864877062E-2</v>
      </c>
      <c r="N16" s="4">
        <f t="shared" si="1"/>
        <v>214600</v>
      </c>
      <c r="O16" s="5">
        <f t="shared" si="2"/>
        <v>0.87893289841565703</v>
      </c>
      <c r="P16" s="5"/>
      <c r="Q16" s="22">
        <f t="shared" si="3"/>
        <v>32190</v>
      </c>
      <c r="R16" s="22">
        <f t="shared" si="4"/>
        <v>128760</v>
      </c>
      <c r="S16" s="22">
        <f t="shared" si="5"/>
        <v>53650</v>
      </c>
      <c r="T16" s="22">
        <f t="shared" si="6"/>
        <v>26825</v>
      </c>
      <c r="U16" s="22">
        <f t="shared" si="7"/>
        <v>3219</v>
      </c>
      <c r="V16" s="19">
        <f t="shared" si="8"/>
        <v>211381</v>
      </c>
    </row>
    <row r="17" spans="1:22" ht="15" thickBot="1" x14ac:dyDescent="0.4">
      <c r="A17" s="46" t="s">
        <v>14</v>
      </c>
      <c r="B17" s="1">
        <v>33489</v>
      </c>
      <c r="C17" s="2"/>
      <c r="D17" s="1">
        <v>2417</v>
      </c>
      <c r="E17" s="2"/>
      <c r="F17" s="1">
        <v>8464</v>
      </c>
      <c r="G17" s="1">
        <v>7204</v>
      </c>
      <c r="H17" s="2">
        <v>520</v>
      </c>
      <c r="I17" s="1">
        <v>247588</v>
      </c>
      <c r="J17" s="1">
        <v>53259</v>
      </c>
      <c r="K17" s="7"/>
      <c r="L17" s="8"/>
      <c r="M17" s="26">
        <f t="shared" si="0"/>
        <v>7.2172952312699698E-2</v>
      </c>
      <c r="N17" s="4">
        <f t="shared" si="1"/>
        <v>161133.33333333334</v>
      </c>
      <c r="O17" s="5">
        <f t="shared" si="2"/>
        <v>0.94747207281754242</v>
      </c>
      <c r="P17" s="5"/>
      <c r="Q17" s="22">
        <f t="shared" si="3"/>
        <v>24170</v>
      </c>
      <c r="R17" s="22">
        <f t="shared" si="4"/>
        <v>96680</v>
      </c>
      <c r="S17" s="22">
        <f t="shared" si="5"/>
        <v>40283.333333333336</v>
      </c>
      <c r="T17" s="22">
        <f t="shared" si="6"/>
        <v>20141.666666666668</v>
      </c>
      <c r="U17" s="22">
        <f t="shared" si="7"/>
        <v>2417</v>
      </c>
      <c r="V17" s="19">
        <f t="shared" si="8"/>
        <v>158716.33333333334</v>
      </c>
    </row>
    <row r="18" spans="1:22" ht="15" thickBot="1" x14ac:dyDescent="0.4">
      <c r="A18" s="3" t="s">
        <v>29</v>
      </c>
      <c r="B18" s="1">
        <v>27813</v>
      </c>
      <c r="C18" s="2"/>
      <c r="D18" s="2">
        <v>955</v>
      </c>
      <c r="E18" s="2"/>
      <c r="F18" s="1">
        <v>23180</v>
      </c>
      <c r="G18" s="1">
        <v>3259</v>
      </c>
      <c r="H18" s="2">
        <v>112</v>
      </c>
      <c r="I18" s="1">
        <v>185551</v>
      </c>
      <c r="J18" s="1">
        <v>21739</v>
      </c>
      <c r="K18" s="7"/>
      <c r="L18" s="8"/>
      <c r="M18" s="26">
        <f t="shared" si="0"/>
        <v>3.4336461366986662E-2</v>
      </c>
      <c r="N18" s="4">
        <f t="shared" si="1"/>
        <v>63666.666666666672</v>
      </c>
      <c r="O18" s="5">
        <f t="shared" si="2"/>
        <v>0.63591623036649214</v>
      </c>
      <c r="P18" s="5"/>
      <c r="Q18" s="22">
        <f t="shared" si="3"/>
        <v>9550</v>
      </c>
      <c r="R18" s="22">
        <f t="shared" si="4"/>
        <v>38200</v>
      </c>
      <c r="S18" s="22">
        <f t="shared" si="5"/>
        <v>15916.666666666668</v>
      </c>
      <c r="T18" s="22">
        <f t="shared" si="6"/>
        <v>7958.3333333333339</v>
      </c>
      <c r="U18" s="22">
        <f t="shared" si="7"/>
        <v>955</v>
      </c>
      <c r="V18" s="19">
        <f t="shared" si="8"/>
        <v>62711.666666666672</v>
      </c>
    </row>
    <row r="19" spans="1:22" ht="15" thickBot="1" x14ac:dyDescent="0.4">
      <c r="A19" s="46" t="s">
        <v>21</v>
      </c>
      <c r="B19" s="1">
        <v>26367</v>
      </c>
      <c r="C19" s="2"/>
      <c r="D19" s="1">
        <v>1537</v>
      </c>
      <c r="E19" s="2"/>
      <c r="F19" s="1">
        <v>20662</v>
      </c>
      <c r="G19" s="1">
        <v>2256</v>
      </c>
      <c r="H19" s="2">
        <v>131</v>
      </c>
      <c r="I19" s="1">
        <v>231795</v>
      </c>
      <c r="J19" s="1">
        <v>19830</v>
      </c>
      <c r="K19" s="7"/>
      <c r="L19" s="8"/>
      <c r="M19" s="26">
        <f t="shared" si="0"/>
        <v>5.829256267303827E-2</v>
      </c>
      <c r="N19" s="4">
        <f t="shared" si="1"/>
        <v>102466.66666666667</v>
      </c>
      <c r="O19" s="5">
        <f t="shared" si="2"/>
        <v>0.79835393623942752</v>
      </c>
      <c r="P19" s="5"/>
      <c r="Q19" s="22">
        <f t="shared" si="3"/>
        <v>15370</v>
      </c>
      <c r="R19" s="22">
        <f t="shared" si="4"/>
        <v>61480</v>
      </c>
      <c r="S19" s="22">
        <f t="shared" si="5"/>
        <v>25616.666666666668</v>
      </c>
      <c r="T19" s="22">
        <f t="shared" si="6"/>
        <v>12808.333333333334</v>
      </c>
      <c r="U19" s="22">
        <f t="shared" si="7"/>
        <v>1537</v>
      </c>
      <c r="V19" s="19">
        <f t="shared" si="8"/>
        <v>100929.66666666667</v>
      </c>
    </row>
    <row r="20" spans="1:22" ht="15" thickBot="1" x14ac:dyDescent="0.4">
      <c r="A20" s="3" t="s">
        <v>27</v>
      </c>
      <c r="B20" s="1">
        <v>26053</v>
      </c>
      <c r="C20" s="2"/>
      <c r="D20" s="1">
        <v>1646</v>
      </c>
      <c r="E20" s="2"/>
      <c r="F20" s="1">
        <v>22538</v>
      </c>
      <c r="G20" s="1">
        <v>3870</v>
      </c>
      <c r="H20" s="2">
        <v>244</v>
      </c>
      <c r="I20" s="1">
        <v>160239</v>
      </c>
      <c r="J20" s="1">
        <v>23802</v>
      </c>
      <c r="K20" s="7"/>
      <c r="L20" s="8"/>
      <c r="M20" s="26">
        <f t="shared" si="0"/>
        <v>6.3178904540743874E-2</v>
      </c>
      <c r="N20" s="4">
        <f t="shared" si="1"/>
        <v>109733.33333333334</v>
      </c>
      <c r="O20" s="5">
        <f t="shared" si="2"/>
        <v>0.79461117861482389</v>
      </c>
      <c r="P20" s="5"/>
      <c r="Q20" s="22">
        <f t="shared" si="3"/>
        <v>16460</v>
      </c>
      <c r="R20" s="22">
        <f t="shared" si="4"/>
        <v>65840</v>
      </c>
      <c r="S20" s="22">
        <f t="shared" si="5"/>
        <v>27433.333333333336</v>
      </c>
      <c r="T20" s="22">
        <f t="shared" si="6"/>
        <v>13716.666666666668</v>
      </c>
      <c r="U20" s="22">
        <f t="shared" si="7"/>
        <v>1646</v>
      </c>
      <c r="V20" s="19">
        <f t="shared" si="8"/>
        <v>108087.33333333334</v>
      </c>
    </row>
    <row r="21" spans="1:22" ht="15" thickBot="1" x14ac:dyDescent="0.4">
      <c r="A21" s="3" t="s">
        <v>18</v>
      </c>
      <c r="B21" s="1">
        <v>20838</v>
      </c>
      <c r="C21" s="2"/>
      <c r="D21" s="1">
        <v>1091</v>
      </c>
      <c r="E21" s="2"/>
      <c r="F21" s="1">
        <v>19052</v>
      </c>
      <c r="G21" s="1">
        <v>3619</v>
      </c>
      <c r="H21" s="2">
        <v>189</v>
      </c>
      <c r="I21" s="1">
        <v>115996</v>
      </c>
      <c r="J21" s="1">
        <v>20143</v>
      </c>
      <c r="K21" s="8"/>
      <c r="L21" s="8"/>
      <c r="M21" s="26">
        <f t="shared" si="0"/>
        <v>5.2356272195028315E-2</v>
      </c>
      <c r="N21" s="4">
        <f t="shared" si="1"/>
        <v>72733.333333333343</v>
      </c>
      <c r="O21" s="5">
        <f t="shared" si="2"/>
        <v>0.7380568285976169</v>
      </c>
      <c r="P21" s="5"/>
      <c r="Q21" s="22">
        <f t="shared" si="3"/>
        <v>10910.000000000002</v>
      </c>
      <c r="R21" s="22">
        <f t="shared" si="4"/>
        <v>43640.000000000007</v>
      </c>
      <c r="S21" s="22">
        <f t="shared" si="5"/>
        <v>18183.333333333336</v>
      </c>
      <c r="T21" s="22">
        <f t="shared" si="6"/>
        <v>9091.6666666666679</v>
      </c>
      <c r="U21" s="22">
        <f t="shared" si="7"/>
        <v>1091</v>
      </c>
      <c r="V21" s="19">
        <f t="shared" si="8"/>
        <v>71642.333333333343</v>
      </c>
    </row>
    <row r="22" spans="1:22" ht="15" thickBot="1" x14ac:dyDescent="0.4">
      <c r="A22" s="46" t="s">
        <v>9</v>
      </c>
      <c r="B22" s="1">
        <v>18660</v>
      </c>
      <c r="C22" s="2"/>
      <c r="D22" s="2">
        <v>993</v>
      </c>
      <c r="E22" s="2"/>
      <c r="F22" s="1">
        <v>13255</v>
      </c>
      <c r="G22" s="1">
        <v>2450</v>
      </c>
      <c r="H22" s="2">
        <v>130</v>
      </c>
      <c r="I22" s="1">
        <v>267931</v>
      </c>
      <c r="J22" s="1">
        <v>35185</v>
      </c>
      <c r="K22" s="7"/>
      <c r="L22" s="8"/>
      <c r="M22" s="26">
        <f t="shared" si="0"/>
        <v>5.3215434083601285E-2</v>
      </c>
      <c r="N22" s="30">
        <f t="shared" si="1"/>
        <v>66200</v>
      </c>
      <c r="O22" s="31">
        <f t="shared" si="2"/>
        <v>0.79977341389728096</v>
      </c>
      <c r="P22" s="5"/>
      <c r="Q22" s="22">
        <f t="shared" si="3"/>
        <v>9930</v>
      </c>
      <c r="R22" s="22">
        <f t="shared" si="4"/>
        <v>39720</v>
      </c>
      <c r="S22" s="22">
        <f t="shared" si="5"/>
        <v>16550</v>
      </c>
      <c r="T22" s="22">
        <f t="shared" si="6"/>
        <v>8275</v>
      </c>
      <c r="U22" s="22">
        <f t="shared" si="7"/>
        <v>993</v>
      </c>
      <c r="V22" s="19">
        <f t="shared" si="8"/>
        <v>65207</v>
      </c>
    </row>
    <row r="23" spans="1:22" ht="15" thickBot="1" x14ac:dyDescent="0.4">
      <c r="A23" s="3" t="s">
        <v>24</v>
      </c>
      <c r="B23" s="1">
        <v>16996</v>
      </c>
      <c r="C23" s="2"/>
      <c r="D23" s="2">
        <v>641</v>
      </c>
      <c r="E23" s="2"/>
      <c r="F23" s="1">
        <v>7240</v>
      </c>
      <c r="G23" s="1">
        <v>1621</v>
      </c>
      <c r="H23" s="2">
        <v>61</v>
      </c>
      <c r="I23" s="1">
        <v>219268</v>
      </c>
      <c r="J23" s="1">
        <v>20906</v>
      </c>
      <c r="K23" s="7"/>
      <c r="L23" s="8"/>
      <c r="M23" s="26">
        <f t="shared" si="0"/>
        <v>3.7714756413273709E-2</v>
      </c>
      <c r="N23" s="4">
        <f t="shared" si="1"/>
        <v>42733.333333333336</v>
      </c>
      <c r="O23" s="5">
        <f t="shared" si="2"/>
        <v>0.83057722308892357</v>
      </c>
      <c r="P23" s="5"/>
      <c r="Q23" s="22">
        <f t="shared" si="3"/>
        <v>6410</v>
      </c>
      <c r="R23" s="22">
        <f t="shared" si="4"/>
        <v>25640</v>
      </c>
      <c r="S23" s="22">
        <f t="shared" si="5"/>
        <v>10683.333333333334</v>
      </c>
      <c r="T23" s="22">
        <f t="shared" si="6"/>
        <v>5341.666666666667</v>
      </c>
      <c r="U23" s="22">
        <f t="shared" si="7"/>
        <v>641</v>
      </c>
      <c r="V23" s="19">
        <f t="shared" si="8"/>
        <v>42092.333333333336</v>
      </c>
    </row>
    <row r="24" spans="1:22" ht="15" thickBot="1" x14ac:dyDescent="0.4">
      <c r="A24" s="3" t="s">
        <v>20</v>
      </c>
      <c r="B24" s="1">
        <v>16699</v>
      </c>
      <c r="C24" s="2"/>
      <c r="D24" s="2">
        <v>287</v>
      </c>
      <c r="E24" s="2"/>
      <c r="F24" s="1">
        <v>7531</v>
      </c>
      <c r="G24" s="1">
        <v>2445</v>
      </c>
      <c r="H24" s="2">
        <v>42</v>
      </c>
      <c r="I24" s="1">
        <v>302317</v>
      </c>
      <c r="J24" s="1">
        <v>44268</v>
      </c>
      <c r="K24" s="7"/>
      <c r="L24" s="8"/>
      <c r="M24" s="26">
        <f t="shared" si="0"/>
        <v>1.718665788370561E-2</v>
      </c>
      <c r="N24" s="4">
        <f t="shared" si="1"/>
        <v>19133.333333333336</v>
      </c>
      <c r="O24" s="5">
        <f t="shared" si="2"/>
        <v>0.60639372822299653</v>
      </c>
      <c r="P24" s="5"/>
      <c r="Q24" s="22">
        <f t="shared" si="3"/>
        <v>2870.0000000000005</v>
      </c>
      <c r="R24" s="22">
        <f t="shared" si="4"/>
        <v>11480.000000000002</v>
      </c>
      <c r="S24" s="22">
        <f t="shared" si="5"/>
        <v>4783.3333333333339</v>
      </c>
      <c r="T24" s="22">
        <f t="shared" si="6"/>
        <v>2391.666666666667</v>
      </c>
      <c r="U24" s="22">
        <f t="shared" si="7"/>
        <v>287</v>
      </c>
      <c r="V24" s="19">
        <f t="shared" si="8"/>
        <v>18846.333333333336</v>
      </c>
    </row>
    <row r="25" spans="1:22" ht="15" thickBot="1" x14ac:dyDescent="0.4">
      <c r="A25" s="3" t="s">
        <v>41</v>
      </c>
      <c r="B25" s="1">
        <v>13675</v>
      </c>
      <c r="C25" s="2"/>
      <c r="D25" s="2">
        <v>318</v>
      </c>
      <c r="E25" s="2"/>
      <c r="F25" s="1">
        <v>7126</v>
      </c>
      <c r="G25" s="1">
        <v>4334</v>
      </c>
      <c r="H25" s="2">
        <v>101</v>
      </c>
      <c r="I25" s="1">
        <v>89294</v>
      </c>
      <c r="J25" s="1">
        <v>28302</v>
      </c>
      <c r="K25" s="7"/>
      <c r="L25" s="8"/>
      <c r="M25" s="26">
        <f t="shared" si="0"/>
        <v>2.3254113345521025E-2</v>
      </c>
      <c r="N25" s="4">
        <f t="shared" si="1"/>
        <v>21200</v>
      </c>
      <c r="O25" s="5">
        <f t="shared" si="2"/>
        <v>0.6638679245283019</v>
      </c>
      <c r="P25" s="5"/>
      <c r="Q25" s="22">
        <f t="shared" si="3"/>
        <v>3180</v>
      </c>
      <c r="R25" s="22">
        <f t="shared" si="4"/>
        <v>12720</v>
      </c>
      <c r="S25" s="22">
        <f t="shared" si="5"/>
        <v>5300</v>
      </c>
      <c r="T25" s="22">
        <f t="shared" si="6"/>
        <v>2650</v>
      </c>
      <c r="U25" s="22">
        <f t="shared" si="7"/>
        <v>318</v>
      </c>
      <c r="V25" s="19">
        <f t="shared" si="8"/>
        <v>20882</v>
      </c>
    </row>
    <row r="26" spans="1:22" ht="15" thickBot="1" x14ac:dyDescent="0.4">
      <c r="A26" s="3" t="s">
        <v>32</v>
      </c>
      <c r="B26" s="1">
        <v>13435</v>
      </c>
      <c r="C26" s="2"/>
      <c r="D26" s="2">
        <v>672</v>
      </c>
      <c r="E26" s="2"/>
      <c r="F26" s="1">
        <v>3627</v>
      </c>
      <c r="G26" s="1">
        <v>2382</v>
      </c>
      <c r="H26" s="2">
        <v>119</v>
      </c>
      <c r="I26" s="1">
        <v>128752</v>
      </c>
      <c r="J26" s="1">
        <v>22830</v>
      </c>
      <c r="K26" s="7"/>
      <c r="L26" s="8"/>
      <c r="M26" s="26">
        <f t="shared" ref="M26:M47" si="9">D26/B26</f>
        <v>5.0018608113137325E-2</v>
      </c>
      <c r="N26" s="4">
        <f t="shared" ref="N26:N48" si="10">D26/$O$1</f>
        <v>44800</v>
      </c>
      <c r="O26" s="5">
        <f t="shared" ref="O26:O48" si="11">ABS(F26-N26)/N26</f>
        <v>0.91904017857142861</v>
      </c>
      <c r="P26" s="5"/>
      <c r="Q26" s="22">
        <f t="shared" ref="Q26:Q47" si="12">$Q$2*$N26</f>
        <v>6720</v>
      </c>
      <c r="R26" s="22">
        <f t="shared" ref="R26:R47" si="13">$R$2*$N26</f>
        <v>26880</v>
      </c>
      <c r="S26" s="22">
        <f t="shared" ref="S26:S47" si="14">$S$2*$N26</f>
        <v>11200</v>
      </c>
      <c r="T26" s="22">
        <f t="shared" ref="T26:T47" si="15">$T$2*$N26</f>
        <v>5600</v>
      </c>
      <c r="U26" s="22">
        <f t="shared" ref="U26:U47" si="16">$U$2*$N26</f>
        <v>672</v>
      </c>
      <c r="V26" s="19">
        <f t="shared" ref="V26:V47" si="17">N26-U26</f>
        <v>44128</v>
      </c>
    </row>
    <row r="27" spans="1:22" ht="15" thickBot="1" x14ac:dyDescent="0.4">
      <c r="A27" s="3" t="s">
        <v>33</v>
      </c>
      <c r="B27" s="1">
        <v>12674</v>
      </c>
      <c r="C27" s="2"/>
      <c r="D27" s="2">
        <v>624</v>
      </c>
      <c r="E27" s="2"/>
      <c r="F27" s="1">
        <v>11980</v>
      </c>
      <c r="G27" s="1">
        <v>1741</v>
      </c>
      <c r="H27" s="2">
        <v>86</v>
      </c>
      <c r="I27" s="1">
        <v>175455</v>
      </c>
      <c r="J27" s="1">
        <v>24105</v>
      </c>
      <c r="K27" s="8"/>
      <c r="L27" s="8"/>
      <c r="M27" s="26">
        <f t="shared" si="9"/>
        <v>4.92346536215875E-2</v>
      </c>
      <c r="N27" s="4">
        <f t="shared" si="10"/>
        <v>41600</v>
      </c>
      <c r="O27" s="5">
        <f t="shared" si="11"/>
        <v>0.71201923076923079</v>
      </c>
      <c r="P27" s="5"/>
      <c r="Q27" s="22">
        <f t="shared" si="12"/>
        <v>6240</v>
      </c>
      <c r="R27" s="22">
        <f t="shared" si="13"/>
        <v>24960</v>
      </c>
      <c r="S27" s="22">
        <f t="shared" si="14"/>
        <v>10400</v>
      </c>
      <c r="T27" s="22">
        <f t="shared" si="15"/>
        <v>5200</v>
      </c>
      <c r="U27" s="22">
        <f t="shared" si="16"/>
        <v>624</v>
      </c>
      <c r="V27" s="19">
        <f t="shared" si="17"/>
        <v>40976</v>
      </c>
    </row>
    <row r="28" spans="1:22" ht="15" thickBot="1" x14ac:dyDescent="0.4">
      <c r="A28" s="3" t="s">
        <v>40</v>
      </c>
      <c r="B28" s="1">
        <v>12016</v>
      </c>
      <c r="C28" s="2"/>
      <c r="D28" s="2">
        <v>468</v>
      </c>
      <c r="E28" s="2"/>
      <c r="F28" s="1">
        <v>10662</v>
      </c>
      <c r="G28" s="1">
        <v>11343</v>
      </c>
      <c r="H28" s="2">
        <v>442</v>
      </c>
      <c r="I28" s="1">
        <v>101601</v>
      </c>
      <c r="J28" s="1">
        <v>95908</v>
      </c>
      <c r="K28" s="8"/>
      <c r="L28" s="8"/>
      <c r="M28" s="26">
        <f t="shared" si="9"/>
        <v>3.8948069241011983E-2</v>
      </c>
      <c r="N28" s="4">
        <f t="shared" si="10"/>
        <v>31200</v>
      </c>
      <c r="O28" s="5">
        <f t="shared" si="11"/>
        <v>0.65826923076923072</v>
      </c>
      <c r="P28" s="5"/>
      <c r="Q28" s="22">
        <f t="shared" si="12"/>
        <v>4680</v>
      </c>
      <c r="R28" s="22">
        <f t="shared" si="13"/>
        <v>18720</v>
      </c>
      <c r="S28" s="22">
        <f t="shared" si="14"/>
        <v>7800</v>
      </c>
      <c r="T28" s="22">
        <f t="shared" si="15"/>
        <v>3900</v>
      </c>
      <c r="U28" s="22">
        <f t="shared" si="16"/>
        <v>468</v>
      </c>
      <c r="V28" s="19">
        <f t="shared" si="17"/>
        <v>30732</v>
      </c>
    </row>
    <row r="29" spans="1:22" ht="15" thickBot="1" x14ac:dyDescent="0.4">
      <c r="A29" s="3" t="s">
        <v>22</v>
      </c>
      <c r="B29" s="1">
        <v>11275</v>
      </c>
      <c r="C29" s="2"/>
      <c r="D29" s="2">
        <v>434</v>
      </c>
      <c r="E29" s="2"/>
      <c r="F29" s="1">
        <v>5168</v>
      </c>
      <c r="G29" s="1">
        <v>1936</v>
      </c>
      <c r="H29" s="2">
        <v>75</v>
      </c>
      <c r="I29" s="1">
        <v>133873</v>
      </c>
      <c r="J29" s="1">
        <v>22993</v>
      </c>
      <c r="K29" s="7"/>
      <c r="L29" s="8"/>
      <c r="M29" s="26">
        <f t="shared" si="9"/>
        <v>3.8492239467849222E-2</v>
      </c>
      <c r="N29" s="4">
        <f t="shared" si="10"/>
        <v>28933.333333333336</v>
      </c>
      <c r="O29" s="5">
        <f t="shared" si="11"/>
        <v>0.82138248847926265</v>
      </c>
      <c r="P29" s="5"/>
      <c r="Q29" s="22">
        <f t="shared" si="12"/>
        <v>4340</v>
      </c>
      <c r="R29" s="22">
        <f t="shared" si="13"/>
        <v>17360</v>
      </c>
      <c r="S29" s="22">
        <f t="shared" si="14"/>
        <v>7233.3333333333339</v>
      </c>
      <c r="T29" s="22">
        <f t="shared" si="15"/>
        <v>3616.666666666667</v>
      </c>
      <c r="U29" s="22">
        <f t="shared" si="16"/>
        <v>434</v>
      </c>
      <c r="V29" s="19">
        <f t="shared" si="17"/>
        <v>28499.333333333336</v>
      </c>
    </row>
    <row r="30" spans="1:22" ht="15" thickBot="1" x14ac:dyDescent="0.4">
      <c r="A30" s="3" t="s">
        <v>36</v>
      </c>
      <c r="B30" s="1">
        <v>11101</v>
      </c>
      <c r="C30" s="2"/>
      <c r="D30" s="2">
        <v>473</v>
      </c>
      <c r="E30" s="2"/>
      <c r="F30" s="1">
        <v>10608</v>
      </c>
      <c r="G30" s="1">
        <v>2264</v>
      </c>
      <c r="H30" s="2">
        <v>96</v>
      </c>
      <c r="I30" s="1">
        <v>144422</v>
      </c>
      <c r="J30" s="1">
        <v>29455</v>
      </c>
      <c r="K30" s="8"/>
      <c r="L30" s="8"/>
      <c r="M30" s="26">
        <f t="shared" si="9"/>
        <v>4.2608773984325735E-2</v>
      </c>
      <c r="N30" s="4">
        <f t="shared" si="10"/>
        <v>31533.333333333336</v>
      </c>
      <c r="O30" s="5">
        <f t="shared" si="11"/>
        <v>0.66359408033826639</v>
      </c>
      <c r="P30" s="5"/>
      <c r="Q30" s="22">
        <f t="shared" si="12"/>
        <v>4730</v>
      </c>
      <c r="R30" s="22">
        <f t="shared" si="13"/>
        <v>18920</v>
      </c>
      <c r="S30" s="22">
        <f t="shared" si="14"/>
        <v>7883.3333333333339</v>
      </c>
      <c r="T30" s="22">
        <f t="shared" si="15"/>
        <v>3941.666666666667</v>
      </c>
      <c r="U30" s="22">
        <f t="shared" si="16"/>
        <v>473</v>
      </c>
      <c r="V30" s="19">
        <f t="shared" si="17"/>
        <v>31060.333333333336</v>
      </c>
    </row>
    <row r="31" spans="1:22" ht="15" thickBot="1" x14ac:dyDescent="0.4">
      <c r="A31" s="3" t="s">
        <v>35</v>
      </c>
      <c r="B31" s="1">
        <v>10609</v>
      </c>
      <c r="C31" s="65">
        <v>54</v>
      </c>
      <c r="D31" s="2">
        <v>566</v>
      </c>
      <c r="E31" s="2"/>
      <c r="F31" s="1">
        <v>7389</v>
      </c>
      <c r="G31" s="1">
        <v>1729</v>
      </c>
      <c r="H31" s="2">
        <v>92</v>
      </c>
      <c r="I31" s="1">
        <v>124142</v>
      </c>
      <c r="J31" s="1">
        <v>20227</v>
      </c>
      <c r="K31" s="7"/>
      <c r="L31" s="8"/>
      <c r="M31" s="26">
        <f t="shared" si="9"/>
        <v>5.3350928456970495E-2</v>
      </c>
      <c r="N31" s="4">
        <f t="shared" si="10"/>
        <v>37733.333333333336</v>
      </c>
      <c r="O31" s="5">
        <f t="shared" si="11"/>
        <v>0.80417844522968196</v>
      </c>
      <c r="P31" s="5"/>
      <c r="Q31" s="22">
        <f t="shared" si="12"/>
        <v>5660</v>
      </c>
      <c r="R31" s="22">
        <f t="shared" si="13"/>
        <v>22640</v>
      </c>
      <c r="S31" s="22">
        <f t="shared" si="14"/>
        <v>9433.3333333333339</v>
      </c>
      <c r="T31" s="22">
        <f t="shared" si="15"/>
        <v>4716.666666666667</v>
      </c>
      <c r="U31" s="22">
        <f t="shared" si="16"/>
        <v>566</v>
      </c>
      <c r="V31" s="19">
        <f t="shared" si="17"/>
        <v>37167.333333333336</v>
      </c>
    </row>
    <row r="32" spans="1:22" ht="15" thickBot="1" x14ac:dyDescent="0.4">
      <c r="A32" s="3" t="s">
        <v>30</v>
      </c>
      <c r="B32" s="1">
        <v>10483</v>
      </c>
      <c r="C32" s="2"/>
      <c r="D32" s="2">
        <v>480</v>
      </c>
      <c r="E32" s="2"/>
      <c r="F32" s="1">
        <v>3735</v>
      </c>
      <c r="G32" s="1">
        <v>3522</v>
      </c>
      <c r="H32" s="2">
        <v>161</v>
      </c>
      <c r="I32" s="1">
        <v>105326</v>
      </c>
      <c r="J32" s="1">
        <v>35390</v>
      </c>
      <c r="K32" s="7"/>
      <c r="L32" s="8"/>
      <c r="M32" s="26">
        <f t="shared" si="9"/>
        <v>4.5788419345607172E-2</v>
      </c>
      <c r="N32" s="4">
        <f t="shared" si="10"/>
        <v>32000</v>
      </c>
      <c r="O32" s="5">
        <f t="shared" si="11"/>
        <v>0.88328125000000002</v>
      </c>
      <c r="P32" s="5"/>
      <c r="Q32" s="22">
        <f t="shared" si="12"/>
        <v>4800</v>
      </c>
      <c r="R32" s="22">
        <f t="shared" si="13"/>
        <v>19200</v>
      </c>
      <c r="S32" s="22">
        <f t="shared" si="14"/>
        <v>8000</v>
      </c>
      <c r="T32" s="22">
        <f t="shared" si="15"/>
        <v>4000</v>
      </c>
      <c r="U32" s="22">
        <f t="shared" si="16"/>
        <v>480</v>
      </c>
      <c r="V32" s="19">
        <f t="shared" si="17"/>
        <v>31520</v>
      </c>
    </row>
    <row r="33" spans="1:22" ht="15" thickBot="1" x14ac:dyDescent="0.4">
      <c r="A33" s="3" t="s">
        <v>50</v>
      </c>
      <c r="B33" s="1">
        <v>9416</v>
      </c>
      <c r="C33" s="2"/>
      <c r="D33" s="2">
        <v>113</v>
      </c>
      <c r="E33" s="2"/>
      <c r="F33" s="1">
        <v>9281</v>
      </c>
      <c r="G33" s="1">
        <v>4868</v>
      </c>
      <c r="H33" s="2">
        <v>58</v>
      </c>
      <c r="I33" s="1">
        <v>57315</v>
      </c>
      <c r="J33" s="1">
        <v>29629</v>
      </c>
      <c r="K33" s="7"/>
      <c r="L33" s="8"/>
      <c r="M33" s="26">
        <f t="shared" si="9"/>
        <v>1.2000849617672048E-2</v>
      </c>
      <c r="N33" s="4">
        <f t="shared" si="10"/>
        <v>7533.3333333333339</v>
      </c>
      <c r="O33" s="5">
        <f t="shared" si="11"/>
        <v>0.23199115044247778</v>
      </c>
      <c r="P33" s="5"/>
      <c r="Q33" s="22">
        <f t="shared" si="12"/>
        <v>1130</v>
      </c>
      <c r="R33" s="22">
        <f t="shared" si="13"/>
        <v>4520</v>
      </c>
      <c r="S33" s="22">
        <f t="shared" si="14"/>
        <v>1883.3333333333335</v>
      </c>
      <c r="T33" s="22">
        <f t="shared" si="15"/>
        <v>941.66666666666674</v>
      </c>
      <c r="U33" s="22">
        <f t="shared" si="16"/>
        <v>113</v>
      </c>
      <c r="V33" s="19">
        <f t="shared" si="17"/>
        <v>7420.3333333333339</v>
      </c>
    </row>
    <row r="34" spans="1:22" ht="15" thickBot="1" x14ac:dyDescent="0.4">
      <c r="A34" s="3" t="s">
        <v>25</v>
      </c>
      <c r="B34" s="1">
        <v>8189</v>
      </c>
      <c r="C34" s="2"/>
      <c r="D34" s="2">
        <v>371</v>
      </c>
      <c r="E34" s="2"/>
      <c r="F34" s="1">
        <v>2937</v>
      </c>
      <c r="G34" s="1">
        <v>1590</v>
      </c>
      <c r="H34" s="2">
        <v>72</v>
      </c>
      <c r="I34" s="1">
        <v>102535</v>
      </c>
      <c r="J34" s="1">
        <v>19915</v>
      </c>
      <c r="K34" s="7"/>
      <c r="L34" s="8"/>
      <c r="M34" s="26">
        <f t="shared" si="9"/>
        <v>4.5304677005739404E-2</v>
      </c>
      <c r="N34" s="4">
        <f t="shared" si="10"/>
        <v>24733.333333333336</v>
      </c>
      <c r="O34" s="5">
        <f t="shared" si="11"/>
        <v>0.88125336927223719</v>
      </c>
      <c r="P34" s="5"/>
      <c r="Q34" s="22">
        <f t="shared" si="12"/>
        <v>3710</v>
      </c>
      <c r="R34" s="22">
        <f t="shared" si="13"/>
        <v>14840</v>
      </c>
      <c r="S34" s="22">
        <f t="shared" si="14"/>
        <v>6183.3333333333339</v>
      </c>
      <c r="T34" s="22">
        <f t="shared" si="15"/>
        <v>3091.666666666667</v>
      </c>
      <c r="U34" s="22">
        <f t="shared" si="16"/>
        <v>371</v>
      </c>
      <c r="V34" s="19">
        <f t="shared" si="17"/>
        <v>24362.333333333336</v>
      </c>
    </row>
    <row r="35" spans="1:22" ht="15" thickBot="1" x14ac:dyDescent="0.4">
      <c r="A35" s="3" t="s">
        <v>45</v>
      </c>
      <c r="B35" s="1">
        <v>7705</v>
      </c>
      <c r="C35" s="65">
        <v>2</v>
      </c>
      <c r="D35" s="2">
        <v>189</v>
      </c>
      <c r="E35" s="2"/>
      <c r="F35" s="1">
        <v>5659</v>
      </c>
      <c r="G35" s="1">
        <v>2645</v>
      </c>
      <c r="H35" s="2">
        <v>65</v>
      </c>
      <c r="I35" s="1">
        <v>57544</v>
      </c>
      <c r="J35" s="1">
        <v>19752</v>
      </c>
      <c r="K35" s="7"/>
      <c r="L35" s="8"/>
      <c r="M35" s="26">
        <f t="shared" si="9"/>
        <v>2.4529526281635301E-2</v>
      </c>
      <c r="N35" s="4">
        <f t="shared" si="10"/>
        <v>12600</v>
      </c>
      <c r="O35" s="5">
        <f t="shared" si="11"/>
        <v>0.55087301587301585</v>
      </c>
      <c r="P35" s="5"/>
      <c r="Q35" s="22">
        <f t="shared" si="12"/>
        <v>1890</v>
      </c>
      <c r="R35" s="22">
        <f t="shared" si="13"/>
        <v>7560</v>
      </c>
      <c r="S35" s="22">
        <f t="shared" si="14"/>
        <v>3150</v>
      </c>
      <c r="T35" s="22">
        <f t="shared" si="15"/>
        <v>1575</v>
      </c>
      <c r="U35" s="22">
        <f t="shared" si="16"/>
        <v>189</v>
      </c>
      <c r="V35" s="19">
        <f t="shared" si="17"/>
        <v>12411</v>
      </c>
    </row>
    <row r="36" spans="1:22" ht="15" thickBot="1" x14ac:dyDescent="0.4">
      <c r="A36" s="3" t="s">
        <v>38</v>
      </c>
      <c r="B36" s="1">
        <v>7225</v>
      </c>
      <c r="C36" s="2"/>
      <c r="D36" s="2">
        <v>328</v>
      </c>
      <c r="E36" s="2"/>
      <c r="F36" s="1">
        <v>4185</v>
      </c>
      <c r="G36" s="1">
        <v>1617</v>
      </c>
      <c r="H36" s="2">
        <v>73</v>
      </c>
      <c r="I36" s="1">
        <v>121246</v>
      </c>
      <c r="J36" s="1">
        <v>27139</v>
      </c>
      <c r="K36" s="8"/>
      <c r="L36" s="8"/>
      <c r="M36" s="26">
        <f t="shared" si="9"/>
        <v>4.5397923875432525E-2</v>
      </c>
      <c r="N36" s="4">
        <f t="shared" si="10"/>
        <v>21866.666666666668</v>
      </c>
      <c r="O36" s="5">
        <f t="shared" si="11"/>
        <v>0.80861280487804876</v>
      </c>
      <c r="P36" s="5"/>
      <c r="Q36" s="22">
        <f t="shared" si="12"/>
        <v>3280</v>
      </c>
      <c r="R36" s="22">
        <f t="shared" si="13"/>
        <v>13120</v>
      </c>
      <c r="S36" s="22">
        <f t="shared" si="14"/>
        <v>5466.666666666667</v>
      </c>
      <c r="T36" s="22">
        <f t="shared" si="15"/>
        <v>2733.3333333333335</v>
      </c>
      <c r="U36" s="22">
        <f t="shared" si="16"/>
        <v>328</v>
      </c>
      <c r="V36" s="19">
        <f t="shared" si="17"/>
        <v>21538.666666666668</v>
      </c>
    </row>
    <row r="37" spans="1:22" ht="15" thickBot="1" x14ac:dyDescent="0.4">
      <c r="A37" s="3" t="s">
        <v>43</v>
      </c>
      <c r="B37" s="1">
        <v>7223</v>
      </c>
      <c r="C37" s="2"/>
      <c r="D37" s="2">
        <v>260</v>
      </c>
      <c r="E37" s="2"/>
      <c r="F37" s="1">
        <v>3883</v>
      </c>
      <c r="G37" s="1">
        <v>7418</v>
      </c>
      <c r="H37" s="2">
        <v>267</v>
      </c>
      <c r="I37" s="1">
        <v>36857</v>
      </c>
      <c r="J37" s="1">
        <v>37850</v>
      </c>
      <c r="K37" s="8"/>
      <c r="L37" s="8"/>
      <c r="M37" s="26">
        <f t="shared" si="9"/>
        <v>3.5996123494392913E-2</v>
      </c>
      <c r="N37" s="4">
        <f t="shared" si="10"/>
        <v>17333.333333333336</v>
      </c>
      <c r="O37" s="5">
        <f t="shared" si="11"/>
        <v>0.77598076923076931</v>
      </c>
      <c r="P37" s="5"/>
      <c r="Q37" s="22">
        <f t="shared" si="12"/>
        <v>2600.0000000000005</v>
      </c>
      <c r="R37" s="22">
        <f t="shared" si="13"/>
        <v>10400.000000000002</v>
      </c>
      <c r="S37" s="22">
        <f t="shared" si="14"/>
        <v>4333.3333333333339</v>
      </c>
      <c r="T37" s="22">
        <f t="shared" si="15"/>
        <v>2166.666666666667</v>
      </c>
      <c r="U37" s="22">
        <f t="shared" si="16"/>
        <v>260</v>
      </c>
      <c r="V37" s="19">
        <f t="shared" si="17"/>
        <v>17073.333333333336</v>
      </c>
    </row>
    <row r="38" spans="1:22" ht="15" thickBot="1" x14ac:dyDescent="0.4">
      <c r="A38" s="3" t="s">
        <v>28</v>
      </c>
      <c r="B38" s="1">
        <v>6749</v>
      </c>
      <c r="C38" s="2"/>
      <c r="D38" s="2">
        <v>75</v>
      </c>
      <c r="E38" s="2"/>
      <c r="F38" s="1">
        <v>3108</v>
      </c>
      <c r="G38" s="1">
        <v>2105</v>
      </c>
      <c r="H38" s="2">
        <v>23</v>
      </c>
      <c r="I38" s="1">
        <v>160119</v>
      </c>
      <c r="J38" s="1">
        <v>49944</v>
      </c>
      <c r="K38" s="8"/>
      <c r="L38" s="8"/>
      <c r="M38" s="26">
        <f t="shared" si="9"/>
        <v>1.1112757445547489E-2</v>
      </c>
      <c r="N38" s="4">
        <f t="shared" si="10"/>
        <v>5000</v>
      </c>
      <c r="O38" s="5">
        <f t="shared" si="11"/>
        <v>0.37840000000000001</v>
      </c>
      <c r="P38" s="5"/>
      <c r="Q38" s="22">
        <f t="shared" si="12"/>
        <v>750</v>
      </c>
      <c r="R38" s="22">
        <f t="shared" si="13"/>
        <v>3000</v>
      </c>
      <c r="S38" s="22">
        <f t="shared" si="14"/>
        <v>1250</v>
      </c>
      <c r="T38" s="22">
        <f t="shared" si="15"/>
        <v>625</v>
      </c>
      <c r="U38" s="22">
        <f t="shared" si="16"/>
        <v>75</v>
      </c>
      <c r="V38" s="19">
        <f t="shared" si="17"/>
        <v>4925</v>
      </c>
    </row>
    <row r="39" spans="1:22" ht="21.5" thickBot="1" x14ac:dyDescent="0.4">
      <c r="A39" s="3" t="s">
        <v>63</v>
      </c>
      <c r="B39" s="1">
        <v>6736</v>
      </c>
      <c r="C39" s="2"/>
      <c r="D39" s="2">
        <v>358</v>
      </c>
      <c r="E39" s="2"/>
      <c r="F39" s="1">
        <v>5412</v>
      </c>
      <c r="G39" s="1">
        <v>9544</v>
      </c>
      <c r="H39" s="2">
        <v>507</v>
      </c>
      <c r="I39" s="1">
        <v>32999</v>
      </c>
      <c r="J39" s="1">
        <v>46757</v>
      </c>
      <c r="K39" s="8"/>
      <c r="L39" s="8"/>
      <c r="M39" s="26">
        <f t="shared" si="9"/>
        <v>5.3147268408551065E-2</v>
      </c>
      <c r="N39" s="4">
        <f t="shared" si="10"/>
        <v>23866.666666666668</v>
      </c>
      <c r="O39" s="5">
        <f t="shared" si="11"/>
        <v>0.77324022346368715</v>
      </c>
      <c r="P39" s="5"/>
      <c r="Q39" s="22">
        <f t="shared" si="12"/>
        <v>3580</v>
      </c>
      <c r="R39" s="22">
        <f t="shared" si="13"/>
        <v>14320</v>
      </c>
      <c r="S39" s="22">
        <f t="shared" si="14"/>
        <v>5966.666666666667</v>
      </c>
      <c r="T39" s="22">
        <f t="shared" si="15"/>
        <v>2983.3333333333335</v>
      </c>
      <c r="U39" s="22">
        <f t="shared" si="16"/>
        <v>358</v>
      </c>
      <c r="V39" s="19">
        <f t="shared" si="17"/>
        <v>23508.666666666668</v>
      </c>
    </row>
    <row r="40" spans="1:22" ht="15" thickBot="1" x14ac:dyDescent="0.4">
      <c r="A40" s="3" t="s">
        <v>31</v>
      </c>
      <c r="B40" s="1">
        <v>6499</v>
      </c>
      <c r="C40" s="2"/>
      <c r="D40" s="2">
        <v>339</v>
      </c>
      <c r="E40" s="2"/>
      <c r="F40" s="1">
        <v>1963</v>
      </c>
      <c r="G40" s="1">
        <v>2110</v>
      </c>
      <c r="H40" s="2">
        <v>110</v>
      </c>
      <c r="I40" s="1">
        <v>82993</v>
      </c>
      <c r="J40" s="1">
        <v>26944</v>
      </c>
      <c r="K40" s="7"/>
      <c r="L40" s="8"/>
      <c r="M40" s="26">
        <f t="shared" si="9"/>
        <v>5.2161871057085703E-2</v>
      </c>
      <c r="N40" s="4">
        <f t="shared" si="10"/>
        <v>22600</v>
      </c>
      <c r="O40" s="5">
        <f t="shared" si="11"/>
        <v>0.91314159292035402</v>
      </c>
      <c r="P40" s="5"/>
      <c r="Q40" s="22">
        <f t="shared" si="12"/>
        <v>3390</v>
      </c>
      <c r="R40" s="22">
        <f t="shared" si="13"/>
        <v>13560</v>
      </c>
      <c r="S40" s="22">
        <f t="shared" si="14"/>
        <v>5650</v>
      </c>
      <c r="T40" s="22">
        <f t="shared" si="15"/>
        <v>2825</v>
      </c>
      <c r="U40" s="22">
        <f t="shared" si="16"/>
        <v>339</v>
      </c>
      <c r="V40" s="19">
        <f t="shared" si="17"/>
        <v>22261</v>
      </c>
    </row>
    <row r="41" spans="1:22" ht="15" thickBot="1" x14ac:dyDescent="0.4">
      <c r="A41" s="3" t="s">
        <v>44</v>
      </c>
      <c r="B41" s="1">
        <v>5503</v>
      </c>
      <c r="C41" s="2"/>
      <c r="D41" s="2">
        <v>242</v>
      </c>
      <c r="E41" s="2"/>
      <c r="F41" s="1">
        <v>3685</v>
      </c>
      <c r="G41" s="1">
        <v>2624</v>
      </c>
      <c r="H41" s="2">
        <v>115</v>
      </c>
      <c r="I41" s="1">
        <v>119601</v>
      </c>
      <c r="J41" s="1">
        <v>57039</v>
      </c>
      <c r="K41" s="7"/>
      <c r="L41" s="8"/>
      <c r="M41" s="26">
        <f t="shared" si="9"/>
        <v>4.397601308377249E-2</v>
      </c>
      <c r="N41" s="4">
        <f t="shared" si="10"/>
        <v>16133.333333333334</v>
      </c>
      <c r="O41" s="5">
        <f t="shared" si="11"/>
        <v>0.77159090909090911</v>
      </c>
      <c r="P41" s="5"/>
      <c r="Q41" s="22">
        <f t="shared" si="12"/>
        <v>2420</v>
      </c>
      <c r="R41" s="22">
        <f t="shared" si="13"/>
        <v>9680</v>
      </c>
      <c r="S41" s="22">
        <f t="shared" si="14"/>
        <v>4033.3333333333335</v>
      </c>
      <c r="T41" s="22">
        <f t="shared" si="15"/>
        <v>2016.6666666666667</v>
      </c>
      <c r="U41" s="22">
        <f t="shared" si="16"/>
        <v>242</v>
      </c>
      <c r="V41" s="19">
        <f t="shared" si="17"/>
        <v>15891.333333333334</v>
      </c>
    </row>
    <row r="42" spans="1:22" ht="15" thickBot="1" x14ac:dyDescent="0.4">
      <c r="A42" s="3" t="s">
        <v>46</v>
      </c>
      <c r="B42" s="1">
        <v>4962</v>
      </c>
      <c r="C42" s="2"/>
      <c r="D42" s="2">
        <v>284</v>
      </c>
      <c r="E42" s="2"/>
      <c r="F42" s="1">
        <v>1018</v>
      </c>
      <c r="G42" s="1">
        <v>1254</v>
      </c>
      <c r="H42" s="2">
        <v>72</v>
      </c>
      <c r="I42" s="1">
        <v>109859</v>
      </c>
      <c r="J42" s="1">
        <v>27763</v>
      </c>
      <c r="K42" s="7"/>
      <c r="L42" s="8"/>
      <c r="M42" s="26">
        <f t="shared" si="9"/>
        <v>5.7234985892785167E-2</v>
      </c>
      <c r="N42" s="4">
        <f t="shared" si="10"/>
        <v>18933.333333333336</v>
      </c>
      <c r="O42" s="5">
        <f t="shared" si="11"/>
        <v>0.94623239436619722</v>
      </c>
      <c r="P42" s="5"/>
      <c r="Q42" s="22">
        <f t="shared" si="12"/>
        <v>2840.0000000000005</v>
      </c>
      <c r="R42" s="22">
        <f t="shared" si="13"/>
        <v>11360.000000000002</v>
      </c>
      <c r="S42" s="22">
        <f t="shared" si="14"/>
        <v>4733.3333333333339</v>
      </c>
      <c r="T42" s="22">
        <f t="shared" si="15"/>
        <v>2366.666666666667</v>
      </c>
      <c r="U42" s="22">
        <f t="shared" si="16"/>
        <v>284</v>
      </c>
      <c r="V42" s="19">
        <f t="shared" si="17"/>
        <v>18649.333333333336</v>
      </c>
    </row>
    <row r="43" spans="1:22" ht="15" thickBot="1" x14ac:dyDescent="0.4">
      <c r="A43" s="3" t="s">
        <v>34</v>
      </c>
      <c r="B43" s="1">
        <v>4366</v>
      </c>
      <c r="C43" s="2"/>
      <c r="D43" s="2">
        <v>98</v>
      </c>
      <c r="E43" s="2"/>
      <c r="F43" s="2">
        <v>991</v>
      </c>
      <c r="G43" s="1">
        <v>1447</v>
      </c>
      <c r="H43" s="2">
        <v>32</v>
      </c>
      <c r="I43" s="1">
        <v>75818</v>
      </c>
      <c r="J43" s="1">
        <v>25124</v>
      </c>
      <c r="K43" s="8"/>
      <c r="L43" s="8"/>
      <c r="M43" s="26">
        <f t="shared" si="9"/>
        <v>2.2446174988547871E-2</v>
      </c>
      <c r="N43" s="4">
        <f t="shared" si="10"/>
        <v>6533.3333333333339</v>
      </c>
      <c r="O43" s="5">
        <f t="shared" si="11"/>
        <v>0.84831632653061229</v>
      </c>
      <c r="P43" s="5"/>
      <c r="Q43" s="22">
        <f t="shared" si="12"/>
        <v>980</v>
      </c>
      <c r="R43" s="22">
        <f t="shared" si="13"/>
        <v>3920</v>
      </c>
      <c r="S43" s="22">
        <f t="shared" si="14"/>
        <v>1633.3333333333335</v>
      </c>
      <c r="T43" s="22">
        <f t="shared" si="15"/>
        <v>816.66666666666674</v>
      </c>
      <c r="U43" s="22">
        <f t="shared" si="16"/>
        <v>98</v>
      </c>
      <c r="V43" s="19">
        <f t="shared" si="17"/>
        <v>6435.3333333333339</v>
      </c>
    </row>
    <row r="44" spans="1:22" ht="15" thickBot="1" x14ac:dyDescent="0.4">
      <c r="A44" s="3" t="s">
        <v>54</v>
      </c>
      <c r="B44" s="1">
        <v>3792</v>
      </c>
      <c r="C44" s="2"/>
      <c r="D44" s="2">
        <v>43</v>
      </c>
      <c r="E44" s="2"/>
      <c r="F44" s="1">
        <v>1312</v>
      </c>
      <c r="G44" s="1">
        <v>4286</v>
      </c>
      <c r="H44" s="2">
        <v>49</v>
      </c>
      <c r="I44" s="1">
        <v>25844</v>
      </c>
      <c r="J44" s="1">
        <v>29214</v>
      </c>
      <c r="K44" s="8"/>
      <c r="L44" s="8"/>
      <c r="M44" s="26">
        <f t="shared" si="9"/>
        <v>1.1339662447257384E-2</v>
      </c>
      <c r="N44" s="4">
        <f t="shared" si="10"/>
        <v>2866.666666666667</v>
      </c>
      <c r="O44" s="5">
        <f t="shared" si="11"/>
        <v>0.54232558139534892</v>
      </c>
      <c r="P44" s="5"/>
      <c r="Q44" s="22">
        <f t="shared" si="12"/>
        <v>430.00000000000006</v>
      </c>
      <c r="R44" s="22">
        <f t="shared" si="13"/>
        <v>1720.0000000000002</v>
      </c>
      <c r="S44" s="22">
        <f t="shared" si="14"/>
        <v>716.66666666666674</v>
      </c>
      <c r="T44" s="22">
        <f t="shared" si="15"/>
        <v>358.33333333333337</v>
      </c>
      <c r="U44" s="22">
        <f t="shared" si="16"/>
        <v>43</v>
      </c>
      <c r="V44" s="19">
        <f t="shared" si="17"/>
        <v>2823.666666666667</v>
      </c>
    </row>
    <row r="45" spans="1:22" ht="15" thickBot="1" x14ac:dyDescent="0.4">
      <c r="A45" s="3" t="s">
        <v>37</v>
      </c>
      <c r="B45" s="1">
        <v>3479</v>
      </c>
      <c r="C45" s="2"/>
      <c r="D45" s="2">
        <v>137</v>
      </c>
      <c r="E45" s="2"/>
      <c r="F45" s="1">
        <v>1936</v>
      </c>
      <c r="G45" s="2">
        <v>825</v>
      </c>
      <c r="H45" s="2">
        <v>32</v>
      </c>
      <c r="I45" s="1">
        <v>86679</v>
      </c>
      <c r="J45" s="1">
        <v>20551</v>
      </c>
      <c r="K45" s="7"/>
      <c r="L45" s="8"/>
      <c r="M45" s="26">
        <f t="shared" si="9"/>
        <v>3.9379131934463928E-2</v>
      </c>
      <c r="N45" s="4">
        <f t="shared" si="10"/>
        <v>9133.3333333333339</v>
      </c>
      <c r="O45" s="5">
        <f t="shared" si="11"/>
        <v>0.78802919708029195</v>
      </c>
      <c r="P45" s="5"/>
      <c r="Q45" s="22">
        <f t="shared" si="12"/>
        <v>1370</v>
      </c>
      <c r="R45" s="22">
        <f t="shared" si="13"/>
        <v>5480</v>
      </c>
      <c r="S45" s="22">
        <f t="shared" si="14"/>
        <v>2283.3333333333335</v>
      </c>
      <c r="T45" s="22">
        <f t="shared" si="15"/>
        <v>1141.6666666666667</v>
      </c>
      <c r="U45" s="22">
        <f t="shared" si="16"/>
        <v>137</v>
      </c>
      <c r="V45" s="19">
        <f t="shared" si="17"/>
        <v>8996.3333333333339</v>
      </c>
    </row>
    <row r="46" spans="1:22" ht="15" thickBot="1" x14ac:dyDescent="0.4">
      <c r="A46" s="3" t="s">
        <v>42</v>
      </c>
      <c r="B46" s="1">
        <v>3382</v>
      </c>
      <c r="C46" s="2"/>
      <c r="D46" s="2">
        <v>151</v>
      </c>
      <c r="E46" s="2"/>
      <c r="F46" s="1">
        <v>1984</v>
      </c>
      <c r="G46" s="1">
        <v>2487</v>
      </c>
      <c r="H46" s="2">
        <v>111</v>
      </c>
      <c r="I46" s="1">
        <v>42530</v>
      </c>
      <c r="J46" s="1">
        <v>31279</v>
      </c>
      <c r="K46" s="8"/>
      <c r="L46" s="8"/>
      <c r="M46" s="26">
        <f t="shared" si="9"/>
        <v>4.4648137196924897E-2</v>
      </c>
      <c r="N46" s="4">
        <f t="shared" si="10"/>
        <v>10066.666666666668</v>
      </c>
      <c r="O46" s="5">
        <f t="shared" si="11"/>
        <v>0.80291390728476819</v>
      </c>
      <c r="P46" s="5"/>
      <c r="Q46" s="22">
        <f t="shared" si="12"/>
        <v>1510.0000000000002</v>
      </c>
      <c r="R46" s="22">
        <f t="shared" si="13"/>
        <v>6040.0000000000009</v>
      </c>
      <c r="S46" s="22">
        <f t="shared" si="14"/>
        <v>2516.666666666667</v>
      </c>
      <c r="T46" s="22">
        <f t="shared" si="15"/>
        <v>1258.3333333333335</v>
      </c>
      <c r="U46" s="22">
        <f t="shared" si="16"/>
        <v>151</v>
      </c>
      <c r="V46" s="19">
        <f t="shared" si="17"/>
        <v>9915.6666666666679</v>
      </c>
    </row>
    <row r="47" spans="1:22" ht="15" thickBot="1" x14ac:dyDescent="0.4">
      <c r="A47" s="3" t="s">
        <v>49</v>
      </c>
      <c r="B47" s="1">
        <v>2351</v>
      </c>
      <c r="C47" s="2"/>
      <c r="D47" s="2">
        <v>72</v>
      </c>
      <c r="E47" s="2"/>
      <c r="F47" s="2">
        <v>900</v>
      </c>
      <c r="G47" s="1">
        <v>1316</v>
      </c>
      <c r="H47" s="2">
        <v>40</v>
      </c>
      <c r="I47" s="1">
        <v>34546</v>
      </c>
      <c r="J47" s="1">
        <v>19331</v>
      </c>
      <c r="K47" s="7"/>
      <c r="L47" s="8"/>
      <c r="M47" s="26">
        <f t="shared" si="9"/>
        <v>3.0625265844321566E-2</v>
      </c>
      <c r="N47" s="4">
        <f t="shared" si="10"/>
        <v>4800</v>
      </c>
      <c r="O47" s="5">
        <f t="shared" si="11"/>
        <v>0.8125</v>
      </c>
      <c r="P47" s="5"/>
      <c r="Q47" s="22">
        <f t="shared" si="12"/>
        <v>720</v>
      </c>
      <c r="R47" s="22">
        <f t="shared" si="13"/>
        <v>2880</v>
      </c>
      <c r="S47" s="22">
        <f t="shared" si="14"/>
        <v>1200</v>
      </c>
      <c r="T47" s="22">
        <f t="shared" si="15"/>
        <v>600</v>
      </c>
      <c r="U47" s="22">
        <f t="shared" si="16"/>
        <v>72</v>
      </c>
      <c r="V47" s="19">
        <f t="shared" si="17"/>
        <v>4728</v>
      </c>
    </row>
    <row r="48" spans="1:22" ht="15" thickBot="1" x14ac:dyDescent="0.4">
      <c r="A48" s="3" t="s">
        <v>53</v>
      </c>
      <c r="B48" s="1">
        <v>1712</v>
      </c>
      <c r="C48" s="2"/>
      <c r="D48" s="2">
        <v>40</v>
      </c>
      <c r="E48" s="2"/>
      <c r="F48" s="2">
        <v>665</v>
      </c>
      <c r="G48" s="1">
        <v>2247</v>
      </c>
      <c r="H48" s="2">
        <v>52</v>
      </c>
      <c r="I48" s="1">
        <v>50311</v>
      </c>
      <c r="J48" s="1">
        <v>66020</v>
      </c>
      <c r="K48" s="8"/>
      <c r="L48" s="8"/>
      <c r="M48" s="25"/>
      <c r="N48" s="4">
        <f t="shared" si="10"/>
        <v>2666.666666666667</v>
      </c>
      <c r="O48" s="5">
        <f t="shared" si="11"/>
        <v>0.75062499999999999</v>
      </c>
      <c r="P48" s="5"/>
      <c r="Q48" s="22">
        <f>Q45*$N48</f>
        <v>3653333.333333334</v>
      </c>
      <c r="R48" s="22">
        <f>R45*$N48</f>
        <v>14613333.333333336</v>
      </c>
      <c r="S48" s="22">
        <f>S45*$N48</f>
        <v>6088888.8888888899</v>
      </c>
      <c r="T48" s="22">
        <f>T45*$N48</f>
        <v>3044444.444444445</v>
      </c>
      <c r="U48" s="22">
        <f>U45*$N48</f>
        <v>365333.33333333337</v>
      </c>
    </row>
    <row r="49" spans="1:16" ht="15" thickBot="1" x14ac:dyDescent="0.4">
      <c r="A49" s="3" t="s">
        <v>39</v>
      </c>
      <c r="B49" s="1">
        <v>1565</v>
      </c>
      <c r="C49" s="2"/>
      <c r="D49" s="2">
        <v>69</v>
      </c>
      <c r="E49" s="2"/>
      <c r="F49" s="2">
        <v>538</v>
      </c>
      <c r="G49" s="1">
        <v>1164</v>
      </c>
      <c r="H49" s="2">
        <v>51</v>
      </c>
      <c r="I49" s="1">
        <v>33035</v>
      </c>
      <c r="J49" s="1">
        <v>24576</v>
      </c>
      <c r="K49" s="7"/>
      <c r="L49" s="8"/>
      <c r="M49" s="24"/>
      <c r="N49" s="4"/>
      <c r="O49" s="5"/>
      <c r="P49" s="5"/>
    </row>
    <row r="50" spans="1:16" ht="15" thickBot="1" x14ac:dyDescent="0.4">
      <c r="A50" s="3" t="s">
        <v>56</v>
      </c>
      <c r="B50" s="1">
        <v>1434</v>
      </c>
      <c r="C50" s="2"/>
      <c r="D50" s="2">
        <v>62</v>
      </c>
      <c r="E50" s="2"/>
      <c r="F50" s="2">
        <v>559</v>
      </c>
      <c r="G50" s="2">
        <v>800</v>
      </c>
      <c r="H50" s="2">
        <v>35</v>
      </c>
      <c r="I50" s="1">
        <v>68978</v>
      </c>
      <c r="J50" s="1">
        <v>38489</v>
      </c>
      <c r="K50" s="8"/>
      <c r="L50" s="8"/>
    </row>
    <row r="51" spans="1:16" ht="15" thickBot="1" x14ac:dyDescent="0.4">
      <c r="A51" s="3" t="s">
        <v>48</v>
      </c>
      <c r="B51" s="2">
        <v>932</v>
      </c>
      <c r="C51" s="2"/>
      <c r="D51" s="2">
        <v>53</v>
      </c>
      <c r="E51" s="2"/>
      <c r="F51" s="2">
        <v>87</v>
      </c>
      <c r="G51" s="1">
        <v>1494</v>
      </c>
      <c r="H51" s="2">
        <v>85</v>
      </c>
      <c r="I51" s="1">
        <v>22505</v>
      </c>
      <c r="J51" s="1">
        <v>36066</v>
      </c>
      <c r="K51" s="8"/>
      <c r="L51" s="8"/>
    </row>
    <row r="52" spans="1:16" ht="15" thickBot="1" x14ac:dyDescent="0.4">
      <c r="A52" s="3" t="s">
        <v>55</v>
      </c>
      <c r="B52" s="2">
        <v>701</v>
      </c>
      <c r="C52" s="2"/>
      <c r="D52" s="2">
        <v>7</v>
      </c>
      <c r="E52" s="2"/>
      <c r="F52" s="2">
        <v>214</v>
      </c>
      <c r="G52" s="1">
        <v>1211</v>
      </c>
      <c r="H52" s="2">
        <v>12</v>
      </c>
      <c r="I52" s="1">
        <v>15252</v>
      </c>
      <c r="J52" s="1">
        <v>26353</v>
      </c>
      <c r="K52" s="7"/>
      <c r="L52" s="8"/>
    </row>
    <row r="53" spans="1:16" ht="15" thickBot="1" x14ac:dyDescent="0.4">
      <c r="A53" s="3" t="s">
        <v>47</v>
      </c>
      <c r="B53" s="2">
        <v>637</v>
      </c>
      <c r="C53" s="2"/>
      <c r="D53" s="2">
        <v>17</v>
      </c>
      <c r="E53" s="2"/>
      <c r="F53" s="2">
        <v>56</v>
      </c>
      <c r="G53" s="2">
        <v>450</v>
      </c>
      <c r="H53" s="2">
        <v>12</v>
      </c>
      <c r="I53" s="1">
        <v>38365</v>
      </c>
      <c r="J53" s="1">
        <v>27096</v>
      </c>
      <c r="K53" s="7"/>
      <c r="L53" s="8"/>
    </row>
    <row r="54" spans="1:16" ht="15" thickBot="1" x14ac:dyDescent="0.4">
      <c r="A54" s="3" t="s">
        <v>51</v>
      </c>
      <c r="B54" s="2">
        <v>462</v>
      </c>
      <c r="C54" s="2"/>
      <c r="D54" s="2">
        <v>16</v>
      </c>
      <c r="E54" s="2"/>
      <c r="F54" s="2">
        <v>15</v>
      </c>
      <c r="G54" s="2">
        <v>432</v>
      </c>
      <c r="H54" s="2">
        <v>15</v>
      </c>
      <c r="I54" s="1">
        <v>24549</v>
      </c>
      <c r="J54" s="1">
        <v>22969</v>
      </c>
      <c r="K54" s="7"/>
      <c r="L54" s="8"/>
    </row>
    <row r="55" spans="1:16" ht="15" thickBot="1" x14ac:dyDescent="0.4">
      <c r="A55" s="3" t="s">
        <v>52</v>
      </c>
      <c r="B55" s="2">
        <v>387</v>
      </c>
      <c r="C55" s="2"/>
      <c r="D55" s="2">
        <v>10</v>
      </c>
      <c r="E55" s="2"/>
      <c r="F55" s="2">
        <v>38</v>
      </c>
      <c r="G55" s="2">
        <v>529</v>
      </c>
      <c r="H55" s="2">
        <v>14</v>
      </c>
      <c r="I55" s="1">
        <v>31762</v>
      </c>
      <c r="J55" s="1">
        <v>43418</v>
      </c>
      <c r="K55" s="8"/>
      <c r="L55" s="8"/>
    </row>
    <row r="56" spans="1:16" ht="15" thickBot="1" x14ac:dyDescent="0.4">
      <c r="A56" s="3" t="s">
        <v>64</v>
      </c>
      <c r="B56" s="2">
        <v>152</v>
      </c>
      <c r="C56" s="2"/>
      <c r="D56" s="2">
        <v>5</v>
      </c>
      <c r="E56" s="2"/>
      <c r="F56" s="2">
        <v>16</v>
      </c>
      <c r="G56" s="2"/>
      <c r="H56" s="2"/>
      <c r="I56" s="2">
        <v>605</v>
      </c>
      <c r="J56" s="2"/>
      <c r="K56" s="8"/>
      <c r="L56" s="7"/>
    </row>
    <row r="57" spans="1:16" ht="21.5" thickBot="1" x14ac:dyDescent="0.4">
      <c r="A57" s="3" t="s">
        <v>67</v>
      </c>
      <c r="B57" s="2">
        <v>19</v>
      </c>
      <c r="C57" s="2"/>
      <c r="D57" s="2">
        <v>2</v>
      </c>
      <c r="E57" s="2"/>
      <c r="F57" s="2">
        <v>5</v>
      </c>
      <c r="G57" s="2"/>
      <c r="H57" s="2"/>
      <c r="I57" s="1">
        <v>3325</v>
      </c>
      <c r="J57" s="2"/>
      <c r="K57" s="7"/>
      <c r="L57" s="7"/>
    </row>
    <row r="58" spans="1:16" ht="15" thickBot="1" x14ac:dyDescent="0.4">
      <c r="A58" s="3" t="s">
        <v>65</v>
      </c>
      <c r="B58" s="1">
        <v>2427</v>
      </c>
      <c r="C58" s="2"/>
      <c r="D58" s="2">
        <v>117</v>
      </c>
      <c r="E58" s="2"/>
      <c r="F58" s="1">
        <v>1564</v>
      </c>
      <c r="G58" s="2">
        <v>717</v>
      </c>
      <c r="H58" s="2">
        <v>35</v>
      </c>
      <c r="I58" s="1">
        <v>13022</v>
      </c>
      <c r="J58" s="1">
        <v>3845</v>
      </c>
      <c r="K58" s="7"/>
      <c r="L58" s="7"/>
    </row>
    <row r="59" spans="1:16" ht="21.5" thickBot="1" x14ac:dyDescent="0.4">
      <c r="A59" s="57" t="s">
        <v>66</v>
      </c>
      <c r="B59" s="58">
        <v>69</v>
      </c>
      <c r="C59" s="58"/>
      <c r="D59" s="58">
        <v>6</v>
      </c>
      <c r="E59" s="58"/>
      <c r="F59" s="58">
        <v>2</v>
      </c>
      <c r="G59" s="58"/>
      <c r="H59" s="58"/>
      <c r="I59" s="59">
        <v>1242</v>
      </c>
      <c r="J59" s="58"/>
      <c r="K59" s="60"/>
      <c r="L59" s="47"/>
    </row>
  </sheetData>
  <mergeCells count="2">
    <mergeCell ref="L1:N1"/>
    <mergeCell ref="Q1:U1"/>
  </mergeCells>
  <hyperlinks>
    <hyperlink ref="A5" r:id="rId1" display="https://www.worldometers.info/coronavirus/usa/new-york/" xr:uid="{898FC72F-6727-4965-8CFF-BC6F3F08D74B}"/>
    <hyperlink ref="A6" r:id="rId2" display="https://www.worldometers.info/coronavirus/usa/new-jersey/" xr:uid="{95116097-481E-48AB-9B95-80FD986309C0}"/>
    <hyperlink ref="A8" r:id="rId3" display="https://www.worldometers.info/coronavirus/usa/massachusetts/" xr:uid="{13587A12-7F23-4388-81AE-41122A405A03}"/>
    <hyperlink ref="A9" r:id="rId4" display="https://www.worldometers.info/coronavirus/usa/california/" xr:uid="{DD8A6E25-FD13-43B5-BFE3-7554BCD6F8CF}"/>
    <hyperlink ref="A10" r:id="rId5" display="https://www.worldometers.info/coronavirus/usa/pennsylvania/" xr:uid="{003433B5-840E-4A1C-8E42-CFF143CC1C0D}"/>
    <hyperlink ref="A12" r:id="rId6" display="https://www.worldometers.info/coronavirus/usa/texas/" xr:uid="{FD85A9E1-9D27-4AAE-A777-6C2DE626A64C}"/>
    <hyperlink ref="A13" r:id="rId7" display="https://www.worldometers.info/coronavirus/usa/florida/" xr:uid="{BFD2C0B6-4DD8-402F-98FB-78645C4D9AA5}"/>
    <hyperlink ref="A17" r:id="rId8" display="https://www.worldometers.info/coronavirus/usa/louisiana/" xr:uid="{C42101C6-5DE7-42DA-AB0D-9BA57D27C824}"/>
    <hyperlink ref="A19" r:id="rId9" display="https://www.worldometers.info/coronavirus/usa/ohio/" xr:uid="{B5448D75-8B92-467E-B060-642D65AE814B}"/>
    <hyperlink ref="A22" r:id="rId10" display="https://www.worldometers.info/coronavirus/usa/washington/" xr:uid="{E3A1D871-627F-4C39-85B0-62889274719F}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7"/>
  <sheetViews>
    <sheetView workbookViewId="0">
      <pane xSplit="1" ySplit="1" topLeftCell="B22" activePane="bottomRight" state="frozen"/>
      <selection pane="topRight" activeCell="B1" sqref="B1"/>
      <selection pane="bottomLeft" activeCell="A2" sqref="A2"/>
      <selection pane="bottomRight" activeCell="A2" sqref="A2:D56"/>
    </sheetView>
  </sheetViews>
  <sheetFormatPr defaultRowHeight="13" x14ac:dyDescent="0.3"/>
  <cols>
    <col min="1" max="1" width="20.90625" style="35" customWidth="1"/>
    <col min="2" max="2" width="11.90625" style="35" customWidth="1"/>
    <col min="3" max="3" width="14.36328125" style="35" hidden="1" customWidth="1"/>
    <col min="4" max="4" width="14.36328125" style="35" customWidth="1"/>
    <col min="5" max="5" width="14.36328125" style="35" hidden="1" customWidth="1"/>
    <col min="6" max="10" width="14.36328125" style="35" customWidth="1"/>
    <col min="11" max="11" width="4.08984375" style="34" customWidth="1"/>
    <col min="12" max="12" width="10.08984375" style="34" customWidth="1"/>
    <col min="13" max="13" width="8.7265625" style="34"/>
    <col min="14" max="14" width="12.6328125" style="34" customWidth="1"/>
    <col min="15" max="15" width="9.81640625" style="54" customWidth="1"/>
    <col min="16" max="16384" width="8.7265625" style="34"/>
  </cols>
  <sheetData>
    <row r="1" spans="1:15" customFormat="1" ht="44" thickBot="1" x14ac:dyDescent="0.4">
      <c r="A1" s="32" t="s">
        <v>1</v>
      </c>
      <c r="B1" s="33" t="s">
        <v>93</v>
      </c>
      <c r="C1" s="33" t="s">
        <v>92</v>
      </c>
      <c r="D1" s="33" t="s">
        <v>91</v>
      </c>
      <c r="E1" s="33" t="s">
        <v>90</v>
      </c>
      <c r="F1" s="33" t="s">
        <v>89</v>
      </c>
      <c r="G1" s="33" t="s">
        <v>88</v>
      </c>
      <c r="H1" s="33" t="s">
        <v>94</v>
      </c>
      <c r="I1" s="33" t="s">
        <v>87</v>
      </c>
      <c r="J1" s="33" t="s">
        <v>86</v>
      </c>
      <c r="L1" s="33" t="s">
        <v>98</v>
      </c>
      <c r="M1" s="33" t="s">
        <v>99</v>
      </c>
      <c r="N1" s="33" t="s">
        <v>100</v>
      </c>
      <c r="O1" s="33" t="s">
        <v>101</v>
      </c>
    </row>
    <row r="2" spans="1:15" ht="15" thickBot="1" x14ac:dyDescent="0.35">
      <c r="A2" s="3" t="s">
        <v>36</v>
      </c>
      <c r="B2" s="1">
        <v>11101</v>
      </c>
      <c r="C2" s="2"/>
      <c r="D2" s="2">
        <v>473</v>
      </c>
      <c r="E2" s="2"/>
      <c r="F2" s="1">
        <v>10608</v>
      </c>
      <c r="G2" s="1">
        <v>2264</v>
      </c>
      <c r="H2" s="2">
        <v>96</v>
      </c>
      <c r="I2" s="1">
        <v>144422</v>
      </c>
      <c r="J2" s="1">
        <v>29455</v>
      </c>
      <c r="K2" s="43"/>
      <c r="L2" s="51">
        <f>IFERROR(B2/I2,0)</f>
        <v>7.6865020564733905E-2</v>
      </c>
      <c r="M2" s="52">
        <f>IFERROR(H2/G2,0)</f>
        <v>4.2402826855123678E-2</v>
      </c>
      <c r="N2" s="50">
        <f>D2*250</f>
        <v>118250</v>
      </c>
      <c r="O2" s="53">
        <f>ABS(N2-B2)/B2</f>
        <v>9.6521934960814342</v>
      </c>
    </row>
    <row r="3" spans="1:15" ht="15" thickBot="1" x14ac:dyDescent="0.35">
      <c r="A3" s="3" t="s">
        <v>52</v>
      </c>
      <c r="B3" s="2">
        <v>387</v>
      </c>
      <c r="C3" s="2"/>
      <c r="D3" s="2">
        <v>10</v>
      </c>
      <c r="E3" s="2"/>
      <c r="F3" s="2">
        <v>38</v>
      </c>
      <c r="G3" s="2">
        <v>529</v>
      </c>
      <c r="H3" s="2">
        <v>14</v>
      </c>
      <c r="I3" s="1">
        <v>31762</v>
      </c>
      <c r="J3" s="1">
        <v>43418</v>
      </c>
      <c r="K3" s="43"/>
      <c r="L3" s="51">
        <f>IFERROR(B3/I3,0)</f>
        <v>1.2184371261255588E-2</v>
      </c>
      <c r="M3" s="52">
        <f>IFERROR(H3/G3,0)</f>
        <v>2.6465028355387523E-2</v>
      </c>
      <c r="N3" s="50">
        <f>D3*250</f>
        <v>2500</v>
      </c>
      <c r="O3" s="53">
        <f t="shared" ref="O3:O56" si="0">ABS(N3-B3)/B3</f>
        <v>5.4599483204134369</v>
      </c>
    </row>
    <row r="4" spans="1:15" ht="14.5" thickBot="1" x14ac:dyDescent="0.35">
      <c r="A4" s="3" t="s">
        <v>33</v>
      </c>
      <c r="B4" s="1">
        <v>12674</v>
      </c>
      <c r="C4" s="2"/>
      <c r="D4" s="2">
        <v>624</v>
      </c>
      <c r="E4" s="2"/>
      <c r="F4" s="1">
        <v>11980</v>
      </c>
      <c r="G4" s="1">
        <v>1741</v>
      </c>
      <c r="H4" s="2">
        <v>86</v>
      </c>
      <c r="I4" s="1">
        <v>175455</v>
      </c>
      <c r="J4" s="1">
        <v>24105</v>
      </c>
      <c r="K4" s="44"/>
      <c r="L4" s="51">
        <f>IFERROR(B4/I4,0)</f>
        <v>7.2235046023196831E-2</v>
      </c>
      <c r="M4" s="52">
        <f>IFERROR(H4/G4,0)</f>
        <v>4.9396898334290638E-2</v>
      </c>
      <c r="N4" s="50">
        <f>D4*250</f>
        <v>156000</v>
      </c>
      <c r="O4" s="53">
        <f t="shared" si="0"/>
        <v>11.308663405396876</v>
      </c>
    </row>
    <row r="5" spans="1:15" ht="12.5" customHeight="1" thickBot="1" x14ac:dyDescent="0.35">
      <c r="A5" s="3" t="s">
        <v>34</v>
      </c>
      <c r="B5" s="1">
        <v>4366</v>
      </c>
      <c r="C5" s="2"/>
      <c r="D5" s="2">
        <v>98</v>
      </c>
      <c r="E5" s="2"/>
      <c r="F5" s="2">
        <v>991</v>
      </c>
      <c r="G5" s="1">
        <v>1447</v>
      </c>
      <c r="H5" s="2">
        <v>32</v>
      </c>
      <c r="I5" s="1">
        <v>75818</v>
      </c>
      <c r="J5" s="1">
        <v>25124</v>
      </c>
      <c r="K5" s="44"/>
      <c r="L5" s="51">
        <f>IFERROR(B5/I5,0)</f>
        <v>5.7585269988657047E-2</v>
      </c>
      <c r="M5" s="52">
        <f>IFERROR(H5/G5,0)</f>
        <v>2.21147201105736E-2</v>
      </c>
      <c r="N5" s="50">
        <f>D5*250</f>
        <v>24500</v>
      </c>
      <c r="O5" s="53">
        <f t="shared" si="0"/>
        <v>4.6115437471369676</v>
      </c>
    </row>
    <row r="6" spans="1:15" ht="15" thickBot="1" x14ac:dyDescent="0.35">
      <c r="A6" s="46" t="s">
        <v>10</v>
      </c>
      <c r="B6" s="1">
        <v>74785</v>
      </c>
      <c r="C6" s="2"/>
      <c r="D6" s="1">
        <v>3048</v>
      </c>
      <c r="E6" s="2"/>
      <c r="F6" s="1">
        <v>59142</v>
      </c>
      <c r="G6" s="1">
        <v>1893</v>
      </c>
      <c r="H6" s="2">
        <v>77</v>
      </c>
      <c r="I6" s="1">
        <v>1104651</v>
      </c>
      <c r="J6" s="1">
        <v>27957</v>
      </c>
      <c r="K6" s="44"/>
      <c r="L6" s="51">
        <f>IFERROR(B6/I6,0)</f>
        <v>6.7700115240016984E-2</v>
      </c>
      <c r="M6" s="52">
        <f>IFERROR(H6/G6,0)</f>
        <v>4.0676175382989961E-2</v>
      </c>
      <c r="N6" s="50">
        <f>D6*250</f>
        <v>762000</v>
      </c>
      <c r="O6" s="53">
        <f t="shared" si="0"/>
        <v>9.1892090659891696</v>
      </c>
    </row>
    <row r="7" spans="1:15" ht="15" thickBot="1" x14ac:dyDescent="0.35">
      <c r="A7" s="3" t="s">
        <v>18</v>
      </c>
      <c r="B7" s="1">
        <v>20838</v>
      </c>
      <c r="C7" s="2"/>
      <c r="D7" s="1">
        <v>1091</v>
      </c>
      <c r="E7" s="2"/>
      <c r="F7" s="1">
        <v>19052</v>
      </c>
      <c r="G7" s="1">
        <v>3619</v>
      </c>
      <c r="H7" s="2">
        <v>189</v>
      </c>
      <c r="I7" s="1">
        <v>115996</v>
      </c>
      <c r="J7" s="1">
        <v>20143</v>
      </c>
      <c r="K7" s="43"/>
      <c r="L7" s="51">
        <f>IFERROR(B7/I7,0)</f>
        <v>0.17964412565950549</v>
      </c>
      <c r="M7" s="52">
        <f>IFERROR(H7/G7,0)</f>
        <v>5.2224371373307543E-2</v>
      </c>
      <c r="N7" s="50">
        <f>D7*250</f>
        <v>272750</v>
      </c>
      <c r="O7" s="53">
        <f t="shared" si="0"/>
        <v>12.089068048757078</v>
      </c>
    </row>
    <row r="8" spans="1:15" ht="15" thickBot="1" x14ac:dyDescent="0.35">
      <c r="A8" s="3" t="s">
        <v>23</v>
      </c>
      <c r="B8" s="1">
        <v>35464</v>
      </c>
      <c r="C8" s="2"/>
      <c r="D8" s="1">
        <v>3219</v>
      </c>
      <c r="E8" s="2"/>
      <c r="F8" s="1">
        <v>25981</v>
      </c>
      <c r="G8" s="1">
        <v>9947</v>
      </c>
      <c r="H8" s="2">
        <v>903</v>
      </c>
      <c r="I8" s="1">
        <v>149562</v>
      </c>
      <c r="J8" s="1">
        <v>41949</v>
      </c>
      <c r="K8" s="43"/>
      <c r="L8" s="51">
        <f>IFERROR(B8/I8,0)</f>
        <v>0.23711905430523797</v>
      </c>
      <c r="M8" s="52">
        <f>IFERROR(H8/G8,0)</f>
        <v>9.078114004222379E-2</v>
      </c>
      <c r="N8" s="50">
        <f>D8*250</f>
        <v>804750</v>
      </c>
      <c r="O8" s="53">
        <f t="shared" si="0"/>
        <v>21.692025716219266</v>
      </c>
    </row>
    <row r="9" spans="1:15" ht="15" thickBot="1" x14ac:dyDescent="0.35">
      <c r="A9" s="3" t="s">
        <v>43</v>
      </c>
      <c r="B9" s="1">
        <v>7223</v>
      </c>
      <c r="C9" s="2"/>
      <c r="D9" s="2">
        <v>260</v>
      </c>
      <c r="E9" s="2"/>
      <c r="F9" s="1">
        <v>3883</v>
      </c>
      <c r="G9" s="1">
        <v>7418</v>
      </c>
      <c r="H9" s="2">
        <v>267</v>
      </c>
      <c r="I9" s="1">
        <v>36857</v>
      </c>
      <c r="J9" s="1">
        <v>37850</v>
      </c>
      <c r="K9" s="43"/>
      <c r="L9" s="51">
        <f>IFERROR(B9/I9,0)</f>
        <v>0.19597362780475894</v>
      </c>
      <c r="M9" s="52">
        <f>IFERROR(H9/G9,0)</f>
        <v>3.5993529253167969E-2</v>
      </c>
      <c r="N9" s="50">
        <f>D9*250</f>
        <v>65000</v>
      </c>
      <c r="O9" s="53">
        <f t="shared" si="0"/>
        <v>7.9990308735982278</v>
      </c>
    </row>
    <row r="10" spans="1:15" ht="14.5" thickBot="1" x14ac:dyDescent="0.35">
      <c r="A10" s="3" t="s">
        <v>63</v>
      </c>
      <c r="B10" s="1">
        <v>6736</v>
      </c>
      <c r="C10" s="2"/>
      <c r="D10" s="2">
        <v>358</v>
      </c>
      <c r="E10" s="2"/>
      <c r="F10" s="1">
        <v>5412</v>
      </c>
      <c r="G10" s="1">
        <v>9544</v>
      </c>
      <c r="H10" s="2">
        <v>507</v>
      </c>
      <c r="I10" s="1">
        <v>32999</v>
      </c>
      <c r="J10" s="1">
        <v>46757</v>
      </c>
      <c r="K10" s="44"/>
      <c r="L10" s="51">
        <f>IFERROR(B10/I10,0)</f>
        <v>0.20412739779993333</v>
      </c>
      <c r="M10" s="52">
        <f>IFERROR(H10/G10,0)</f>
        <v>5.3122380553227155E-2</v>
      </c>
      <c r="N10" s="50">
        <f>D10*250</f>
        <v>89500</v>
      </c>
      <c r="O10" s="53">
        <f t="shared" si="0"/>
        <v>12.286817102137768</v>
      </c>
    </row>
    <row r="11" spans="1:15" ht="15" thickBot="1" x14ac:dyDescent="0.35">
      <c r="A11" s="46" t="s">
        <v>13</v>
      </c>
      <c r="B11" s="1">
        <v>43210</v>
      </c>
      <c r="C11" s="2"/>
      <c r="D11" s="1">
        <v>1876</v>
      </c>
      <c r="E11" s="2"/>
      <c r="F11" s="1">
        <v>33955</v>
      </c>
      <c r="G11" s="1">
        <v>2012</v>
      </c>
      <c r="H11" s="2">
        <v>87</v>
      </c>
      <c r="I11" s="1">
        <v>609577</v>
      </c>
      <c r="J11" s="1">
        <v>28382</v>
      </c>
      <c r="K11" s="43"/>
      <c r="L11" s="51">
        <f>IFERROR(B11/I11,0)</f>
        <v>7.0885220406937927E-2</v>
      </c>
      <c r="M11" s="52">
        <f>IFERROR(H11/G11,0)</f>
        <v>4.3240556660039758E-2</v>
      </c>
      <c r="N11" s="50">
        <f>D11*250</f>
        <v>469000</v>
      </c>
      <c r="O11" s="53">
        <f t="shared" si="0"/>
        <v>9.8539689886600321</v>
      </c>
    </row>
    <row r="12" spans="1:15" ht="14.5" thickBot="1" x14ac:dyDescent="0.35">
      <c r="A12" s="3" t="s">
        <v>16</v>
      </c>
      <c r="B12" s="1">
        <v>35977</v>
      </c>
      <c r="C12" s="2"/>
      <c r="D12" s="1">
        <v>1544</v>
      </c>
      <c r="E12" s="2"/>
      <c r="F12" s="1">
        <v>34093</v>
      </c>
      <c r="G12" s="1">
        <v>3388</v>
      </c>
      <c r="H12" s="2">
        <v>145</v>
      </c>
      <c r="I12" s="1">
        <v>285881</v>
      </c>
      <c r="J12" s="1">
        <v>26926</v>
      </c>
      <c r="K12" s="44"/>
      <c r="L12" s="51">
        <f>IFERROR(B12/I12,0)</f>
        <v>0.12584606881884419</v>
      </c>
      <c r="M12" s="52">
        <f>IFERROR(H12/G12,0)</f>
        <v>4.2798110979929159E-2</v>
      </c>
      <c r="N12" s="50">
        <f>D12*250</f>
        <v>386000</v>
      </c>
      <c r="O12" s="53">
        <f t="shared" si="0"/>
        <v>9.7290769102482137</v>
      </c>
    </row>
    <row r="13" spans="1:15" ht="14.5" thickBot="1" x14ac:dyDescent="0.35">
      <c r="A13" s="3" t="s">
        <v>64</v>
      </c>
      <c r="B13" s="2">
        <v>152</v>
      </c>
      <c r="C13" s="2"/>
      <c r="D13" s="2">
        <v>5</v>
      </c>
      <c r="E13" s="2"/>
      <c r="F13" s="2">
        <v>16</v>
      </c>
      <c r="G13" s="2"/>
      <c r="H13" s="2"/>
      <c r="I13" s="2">
        <v>605</v>
      </c>
      <c r="J13" s="2"/>
      <c r="K13" s="44"/>
      <c r="L13" s="51">
        <f>IFERROR(B13/I13,0)</f>
        <v>0.25123966942148762</v>
      </c>
      <c r="M13" s="52">
        <f>IFERROR(H13/G13,0)</f>
        <v>0</v>
      </c>
      <c r="N13" s="50">
        <f>D13*250</f>
        <v>1250</v>
      </c>
      <c r="O13" s="53">
        <f t="shared" si="0"/>
        <v>7.2236842105263159</v>
      </c>
    </row>
    <row r="14" spans="1:15" ht="15" thickBot="1" x14ac:dyDescent="0.35">
      <c r="A14" s="3" t="s">
        <v>47</v>
      </c>
      <c r="B14" s="2">
        <v>637</v>
      </c>
      <c r="C14" s="2"/>
      <c r="D14" s="2">
        <v>17</v>
      </c>
      <c r="E14" s="2"/>
      <c r="F14" s="2">
        <v>56</v>
      </c>
      <c r="G14" s="2">
        <v>450</v>
      </c>
      <c r="H14" s="2">
        <v>12</v>
      </c>
      <c r="I14" s="1">
        <v>38365</v>
      </c>
      <c r="J14" s="1">
        <v>27096</v>
      </c>
      <c r="K14" s="43"/>
      <c r="L14" s="51">
        <f>IFERROR(B14/I14,0)</f>
        <v>1.6603675224814284E-2</v>
      </c>
      <c r="M14" s="52">
        <f>IFERROR(H14/G14,0)</f>
        <v>2.6666666666666668E-2</v>
      </c>
      <c r="N14" s="50">
        <f>D14*250</f>
        <v>4250</v>
      </c>
      <c r="O14" s="53">
        <f t="shared" si="0"/>
        <v>5.6718995290423866</v>
      </c>
    </row>
    <row r="15" spans="1:15" ht="14.5" thickBot="1" x14ac:dyDescent="0.35">
      <c r="A15" s="3" t="s">
        <v>49</v>
      </c>
      <c r="B15" s="1">
        <v>2351</v>
      </c>
      <c r="C15" s="2"/>
      <c r="D15" s="2">
        <v>72</v>
      </c>
      <c r="E15" s="2"/>
      <c r="F15" s="2">
        <v>900</v>
      </c>
      <c r="G15" s="1">
        <v>1316</v>
      </c>
      <c r="H15" s="2">
        <v>40</v>
      </c>
      <c r="I15" s="1">
        <v>34546</v>
      </c>
      <c r="J15" s="1">
        <v>19331</v>
      </c>
      <c r="K15" s="44"/>
      <c r="L15" s="51">
        <f>IFERROR(B15/I15,0)</f>
        <v>6.8054188618074454E-2</v>
      </c>
      <c r="M15" s="52">
        <f>IFERROR(H15/G15,0)</f>
        <v>3.0395136778115502E-2</v>
      </c>
      <c r="N15" s="50">
        <f>D15*250</f>
        <v>18000</v>
      </c>
      <c r="O15" s="53">
        <f t="shared" si="0"/>
        <v>6.6563164610803911</v>
      </c>
    </row>
    <row r="16" spans="1:15" ht="14.5" thickBot="1" x14ac:dyDescent="0.35">
      <c r="A16" s="3" t="s">
        <v>12</v>
      </c>
      <c r="B16" s="1">
        <v>87937</v>
      </c>
      <c r="C16" s="2"/>
      <c r="D16" s="1">
        <v>3928</v>
      </c>
      <c r="E16" s="2"/>
      <c r="F16" s="1">
        <v>82179</v>
      </c>
      <c r="G16" s="1">
        <v>6940</v>
      </c>
      <c r="H16" s="2">
        <v>310</v>
      </c>
      <c r="I16" s="1">
        <v>512037</v>
      </c>
      <c r="J16" s="1">
        <v>40408</v>
      </c>
      <c r="K16" s="44"/>
      <c r="L16" s="51">
        <f>IFERROR(B16/I16,0)</f>
        <v>0.17173954225964139</v>
      </c>
      <c r="M16" s="52">
        <f>IFERROR(H16/G16,0)</f>
        <v>4.4668587896253602E-2</v>
      </c>
      <c r="N16" s="50">
        <f>D16*250</f>
        <v>982000</v>
      </c>
      <c r="O16" s="53">
        <f t="shared" si="0"/>
        <v>10.167085527138747</v>
      </c>
    </row>
    <row r="17" spans="1:15" ht="14.5" thickBot="1" x14ac:dyDescent="0.35">
      <c r="A17" s="3" t="s">
        <v>27</v>
      </c>
      <c r="B17" s="1">
        <v>26053</v>
      </c>
      <c r="C17" s="2"/>
      <c r="D17" s="1">
        <v>1646</v>
      </c>
      <c r="E17" s="2"/>
      <c r="F17" s="1">
        <v>22538</v>
      </c>
      <c r="G17" s="1">
        <v>3870</v>
      </c>
      <c r="H17" s="2">
        <v>244</v>
      </c>
      <c r="I17" s="1">
        <v>160239</v>
      </c>
      <c r="J17" s="1">
        <v>23802</v>
      </c>
      <c r="K17" s="44"/>
      <c r="L17" s="51">
        <f>IFERROR(B17/I17,0)</f>
        <v>0.16258838360199451</v>
      </c>
      <c r="M17" s="52">
        <f>IFERROR(H17/G17,0)</f>
        <v>6.3049095607235137E-2</v>
      </c>
      <c r="N17" s="50">
        <f>D17*250</f>
        <v>411500</v>
      </c>
      <c r="O17" s="53">
        <f t="shared" si="0"/>
        <v>14.794726135185966</v>
      </c>
    </row>
    <row r="18" spans="1:15" ht="15" thickBot="1" x14ac:dyDescent="0.35">
      <c r="A18" s="3" t="s">
        <v>41</v>
      </c>
      <c r="B18" s="1">
        <v>13675</v>
      </c>
      <c r="C18" s="2"/>
      <c r="D18" s="2">
        <v>318</v>
      </c>
      <c r="E18" s="2"/>
      <c r="F18" s="1">
        <v>7126</v>
      </c>
      <c r="G18" s="1">
        <v>4334</v>
      </c>
      <c r="H18" s="2">
        <v>101</v>
      </c>
      <c r="I18" s="1">
        <v>89294</v>
      </c>
      <c r="J18" s="1">
        <v>28302</v>
      </c>
      <c r="K18" s="43"/>
      <c r="L18" s="51">
        <f>IFERROR(B18/I18,0)</f>
        <v>0.15314578807086701</v>
      </c>
      <c r="M18" s="52">
        <f>IFERROR(H18/G18,0)</f>
        <v>2.3304107060452238E-2</v>
      </c>
      <c r="N18" s="50">
        <f>D18*250</f>
        <v>79500</v>
      </c>
      <c r="O18" s="53">
        <f t="shared" si="0"/>
        <v>4.8135283363802559</v>
      </c>
    </row>
    <row r="19" spans="1:15" ht="15" thickBot="1" x14ac:dyDescent="0.35">
      <c r="A19" s="3" t="s">
        <v>45</v>
      </c>
      <c r="B19" s="1">
        <v>7705</v>
      </c>
      <c r="C19" s="65">
        <v>2</v>
      </c>
      <c r="D19" s="2">
        <v>189</v>
      </c>
      <c r="E19" s="2"/>
      <c r="F19" s="1">
        <v>5659</v>
      </c>
      <c r="G19" s="1">
        <v>2645</v>
      </c>
      <c r="H19" s="2">
        <v>65</v>
      </c>
      <c r="I19" s="1">
        <v>57544</v>
      </c>
      <c r="J19" s="1">
        <v>19752</v>
      </c>
      <c r="K19" s="43"/>
      <c r="L19" s="51">
        <f>IFERROR(B19/I19,0)</f>
        <v>0.13389753927429446</v>
      </c>
      <c r="M19" s="52">
        <f>IFERROR(H19/G19,0)</f>
        <v>2.4574669187145556E-2</v>
      </c>
      <c r="N19" s="50">
        <f>D19*250</f>
        <v>47250</v>
      </c>
      <c r="O19" s="53">
        <f t="shared" si="0"/>
        <v>5.1323815704088256</v>
      </c>
    </row>
    <row r="20" spans="1:15" ht="15" thickBot="1" x14ac:dyDescent="0.35">
      <c r="A20" s="3" t="s">
        <v>38</v>
      </c>
      <c r="B20" s="1">
        <v>7225</v>
      </c>
      <c r="C20" s="2"/>
      <c r="D20" s="2">
        <v>328</v>
      </c>
      <c r="E20" s="2"/>
      <c r="F20" s="1">
        <v>4185</v>
      </c>
      <c r="G20" s="1">
        <v>1617</v>
      </c>
      <c r="H20" s="2">
        <v>73</v>
      </c>
      <c r="I20" s="1">
        <v>121246</v>
      </c>
      <c r="J20" s="1">
        <v>27139</v>
      </c>
      <c r="K20" s="43"/>
      <c r="L20" s="51">
        <f>IFERROR(B20/I20,0)</f>
        <v>5.9589594708279035E-2</v>
      </c>
      <c r="M20" s="52">
        <f>IFERROR(H20/G20,0)</f>
        <v>4.5145330859616577E-2</v>
      </c>
      <c r="N20" s="50">
        <f>D20*250</f>
        <v>82000</v>
      </c>
      <c r="O20" s="53">
        <f t="shared" si="0"/>
        <v>10.349480968858131</v>
      </c>
    </row>
    <row r="21" spans="1:15" ht="15" thickBot="1" x14ac:dyDescent="0.35">
      <c r="A21" s="46" t="s">
        <v>14</v>
      </c>
      <c r="B21" s="1">
        <v>33489</v>
      </c>
      <c r="C21" s="2"/>
      <c r="D21" s="1">
        <v>2417</v>
      </c>
      <c r="E21" s="2"/>
      <c r="F21" s="1">
        <v>8464</v>
      </c>
      <c r="G21" s="1">
        <v>7204</v>
      </c>
      <c r="H21" s="2">
        <v>520</v>
      </c>
      <c r="I21" s="1">
        <v>247588</v>
      </c>
      <c r="J21" s="1">
        <v>53259</v>
      </c>
      <c r="K21" s="44"/>
      <c r="L21" s="51">
        <f>IFERROR(B21/I21,0)</f>
        <v>0.135260998109763</v>
      </c>
      <c r="M21" s="52">
        <f>IFERROR(H21/G21,0)</f>
        <v>7.2182121043864525E-2</v>
      </c>
      <c r="N21" s="50">
        <f>D21*250</f>
        <v>604250</v>
      </c>
      <c r="O21" s="53">
        <f t="shared" si="0"/>
        <v>17.043238078174923</v>
      </c>
    </row>
    <row r="22" spans="1:15" ht="14.5" thickBot="1" x14ac:dyDescent="0.35">
      <c r="A22" s="3" t="s">
        <v>39</v>
      </c>
      <c r="B22" s="1">
        <v>1565</v>
      </c>
      <c r="C22" s="2"/>
      <c r="D22" s="2">
        <v>69</v>
      </c>
      <c r="E22" s="2"/>
      <c r="F22" s="2">
        <v>538</v>
      </c>
      <c r="G22" s="1">
        <v>1164</v>
      </c>
      <c r="H22" s="2">
        <v>51</v>
      </c>
      <c r="I22" s="1">
        <v>33035</v>
      </c>
      <c r="J22" s="1">
        <v>24576</v>
      </c>
      <c r="K22" s="44"/>
      <c r="L22" s="51">
        <f>IFERROR(B22/I22,0)</f>
        <v>4.7373997275616773E-2</v>
      </c>
      <c r="M22" s="52">
        <f>IFERROR(H22/G22,0)</f>
        <v>4.3814432989690719E-2</v>
      </c>
      <c r="N22" s="50">
        <f>D22*250</f>
        <v>17250</v>
      </c>
      <c r="O22" s="53">
        <f t="shared" si="0"/>
        <v>10.022364217252397</v>
      </c>
    </row>
    <row r="23" spans="1:15" ht="15" thickBot="1" x14ac:dyDescent="0.35">
      <c r="A23" s="3" t="s">
        <v>26</v>
      </c>
      <c r="B23" s="1">
        <v>35903</v>
      </c>
      <c r="C23" s="2"/>
      <c r="D23" s="1">
        <v>1866</v>
      </c>
      <c r="E23" s="2"/>
      <c r="F23" s="1">
        <v>31581</v>
      </c>
      <c r="G23" s="1">
        <v>5939</v>
      </c>
      <c r="H23" s="2">
        <v>309</v>
      </c>
      <c r="I23" s="1">
        <v>178454</v>
      </c>
      <c r="J23" s="1">
        <v>29518</v>
      </c>
      <c r="K23" s="43"/>
      <c r="L23" s="51">
        <f>IFERROR(B23/I23,0)</f>
        <v>0.20118910195344458</v>
      </c>
      <c r="M23" s="52">
        <f>IFERROR(H23/G23,0)</f>
        <v>5.2028961104563058E-2</v>
      </c>
      <c r="N23" s="50">
        <f>D23*250</f>
        <v>466500</v>
      </c>
      <c r="O23" s="53">
        <f t="shared" si="0"/>
        <v>11.993343174665069</v>
      </c>
    </row>
    <row r="24" spans="1:15" ht="15" thickBot="1" x14ac:dyDescent="0.35">
      <c r="A24" s="46" t="s">
        <v>17</v>
      </c>
      <c r="B24" s="1">
        <v>82182</v>
      </c>
      <c r="C24" s="2"/>
      <c r="D24" s="1">
        <v>5482</v>
      </c>
      <c r="E24" s="2"/>
      <c r="F24" s="1">
        <v>48888</v>
      </c>
      <c r="G24" s="1">
        <v>11923</v>
      </c>
      <c r="H24" s="2">
        <v>795</v>
      </c>
      <c r="I24" s="1">
        <v>424361</v>
      </c>
      <c r="J24" s="1">
        <v>61568</v>
      </c>
      <c r="K24" s="44"/>
      <c r="L24" s="51">
        <f>IFERROR(B24/I24,0)</f>
        <v>0.19366058615188483</v>
      </c>
      <c r="M24" s="52">
        <f>IFERROR(H24/G24,0)</f>
        <v>6.6677849534513126E-2</v>
      </c>
      <c r="N24" s="50">
        <f>D24*250</f>
        <v>1370500</v>
      </c>
      <c r="O24" s="53">
        <f t="shared" si="0"/>
        <v>15.676401158404516</v>
      </c>
    </row>
    <row r="25" spans="1:15" ht="14.5" thickBot="1" x14ac:dyDescent="0.35">
      <c r="A25" s="3" t="s">
        <v>11</v>
      </c>
      <c r="B25" s="1">
        <v>49582</v>
      </c>
      <c r="C25" s="2"/>
      <c r="D25" s="1">
        <v>4787</v>
      </c>
      <c r="E25" s="2"/>
      <c r="F25" s="1">
        <v>22109</v>
      </c>
      <c r="G25" s="1">
        <v>4965</v>
      </c>
      <c r="H25" s="2">
        <v>479</v>
      </c>
      <c r="I25" s="1">
        <v>345403</v>
      </c>
      <c r="J25" s="1">
        <v>34586</v>
      </c>
      <c r="K25" s="44"/>
      <c r="L25" s="51">
        <f>IFERROR(B25/I25,0)</f>
        <v>0.14354826101684121</v>
      </c>
      <c r="M25" s="52">
        <f>IFERROR(H25/G25,0)</f>
        <v>9.6475327291037263E-2</v>
      </c>
      <c r="N25" s="50">
        <f>D25*250</f>
        <v>1196750</v>
      </c>
      <c r="O25" s="53">
        <f t="shared" si="0"/>
        <v>23.136783510144809</v>
      </c>
    </row>
    <row r="26" spans="1:15" ht="14.5" thickBot="1" x14ac:dyDescent="0.35">
      <c r="A26" s="3" t="s">
        <v>32</v>
      </c>
      <c r="B26" s="1">
        <v>13435</v>
      </c>
      <c r="C26" s="2"/>
      <c r="D26" s="2">
        <v>672</v>
      </c>
      <c r="E26" s="2"/>
      <c r="F26" s="1">
        <v>3627</v>
      </c>
      <c r="G26" s="1">
        <v>2382</v>
      </c>
      <c r="H26" s="2">
        <v>119</v>
      </c>
      <c r="I26" s="1">
        <v>128752</v>
      </c>
      <c r="J26" s="1">
        <v>22830</v>
      </c>
      <c r="K26" s="44"/>
      <c r="L26" s="51">
        <f>IFERROR(B26/I26,0)</f>
        <v>0.10434789362495341</v>
      </c>
      <c r="M26" s="52">
        <f>IFERROR(H26/G26,0)</f>
        <v>4.9958018471872374E-2</v>
      </c>
      <c r="N26" s="50">
        <f>D26*250</f>
        <v>168000</v>
      </c>
      <c r="O26" s="53">
        <f t="shared" si="0"/>
        <v>11.504652028284331</v>
      </c>
    </row>
    <row r="27" spans="1:15" ht="14.5" thickBot="1" x14ac:dyDescent="0.35">
      <c r="A27" s="3" t="s">
        <v>30</v>
      </c>
      <c r="B27" s="1">
        <v>10483</v>
      </c>
      <c r="C27" s="2"/>
      <c r="D27" s="2">
        <v>480</v>
      </c>
      <c r="E27" s="2"/>
      <c r="F27" s="1">
        <v>3735</v>
      </c>
      <c r="G27" s="1">
        <v>3522</v>
      </c>
      <c r="H27" s="2">
        <v>161</v>
      </c>
      <c r="I27" s="1">
        <v>105326</v>
      </c>
      <c r="J27" s="1">
        <v>35390</v>
      </c>
      <c r="K27" s="44"/>
      <c r="L27" s="51">
        <f>IFERROR(B27/I27,0)</f>
        <v>9.952908113856028E-2</v>
      </c>
      <c r="M27" s="52">
        <f>IFERROR(H27/G27,0)</f>
        <v>4.5712663259511642E-2</v>
      </c>
      <c r="N27" s="50">
        <f>D27*250</f>
        <v>120000</v>
      </c>
      <c r="O27" s="53">
        <f t="shared" si="0"/>
        <v>10.447104836401794</v>
      </c>
    </row>
    <row r="28" spans="1:15" ht="14.5" thickBot="1" x14ac:dyDescent="0.35">
      <c r="A28" s="3" t="s">
        <v>35</v>
      </c>
      <c r="B28" s="1">
        <v>10609</v>
      </c>
      <c r="C28" s="65">
        <v>54</v>
      </c>
      <c r="D28" s="2">
        <v>566</v>
      </c>
      <c r="E28" s="2"/>
      <c r="F28" s="1">
        <v>7389</v>
      </c>
      <c r="G28" s="1">
        <v>1729</v>
      </c>
      <c r="H28" s="2">
        <v>92</v>
      </c>
      <c r="I28" s="1">
        <v>124142</v>
      </c>
      <c r="J28" s="1">
        <v>20227</v>
      </c>
      <c r="K28" s="44"/>
      <c r="L28" s="51">
        <f>IFERROR(B28/I28,0)</f>
        <v>8.5458587746290532E-2</v>
      </c>
      <c r="M28" s="52">
        <f>IFERROR(H28/G28,0)</f>
        <v>5.320994794679005E-2</v>
      </c>
      <c r="N28" s="50">
        <f>D28*250</f>
        <v>141500</v>
      </c>
      <c r="O28" s="53">
        <f t="shared" si="0"/>
        <v>12.337732114242625</v>
      </c>
    </row>
    <row r="29" spans="1:15" ht="15" thickBot="1" x14ac:dyDescent="0.35">
      <c r="A29" s="3" t="s">
        <v>51</v>
      </c>
      <c r="B29" s="2">
        <v>462</v>
      </c>
      <c r="C29" s="2"/>
      <c r="D29" s="2">
        <v>16</v>
      </c>
      <c r="E29" s="2"/>
      <c r="F29" s="2">
        <v>15</v>
      </c>
      <c r="G29" s="2">
        <v>432</v>
      </c>
      <c r="H29" s="2">
        <v>15</v>
      </c>
      <c r="I29" s="1">
        <v>24549</v>
      </c>
      <c r="J29" s="1">
        <v>22969</v>
      </c>
      <c r="K29" s="43"/>
      <c r="L29" s="51">
        <f>IFERROR(B29/I29,0)</f>
        <v>1.8819503849443968E-2</v>
      </c>
      <c r="M29" s="52">
        <f>IFERROR(H29/G29,0)</f>
        <v>3.4722222222222224E-2</v>
      </c>
      <c r="N29" s="50">
        <f>D29*250</f>
        <v>4000</v>
      </c>
      <c r="O29" s="53">
        <f t="shared" si="0"/>
        <v>7.6580086580086579</v>
      </c>
    </row>
    <row r="30" spans="1:15" ht="14.5" thickBot="1" x14ac:dyDescent="0.35">
      <c r="A30" s="3" t="s">
        <v>50</v>
      </c>
      <c r="B30" s="1">
        <v>9416</v>
      </c>
      <c r="C30" s="2"/>
      <c r="D30" s="2">
        <v>113</v>
      </c>
      <c r="E30" s="2"/>
      <c r="F30" s="1">
        <v>9281</v>
      </c>
      <c r="G30" s="1">
        <v>4868</v>
      </c>
      <c r="H30" s="2">
        <v>58</v>
      </c>
      <c r="I30" s="1">
        <v>57315</v>
      </c>
      <c r="J30" s="1">
        <v>29629</v>
      </c>
      <c r="K30" s="44"/>
      <c r="L30" s="51">
        <f>IFERROR(B30/I30,0)</f>
        <v>0.16428509116287185</v>
      </c>
      <c r="M30" s="52">
        <f>IFERROR(H30/G30,0)</f>
        <v>1.191454396055875E-2</v>
      </c>
      <c r="N30" s="50">
        <f>D30*250</f>
        <v>28250</v>
      </c>
      <c r="O30" s="53">
        <f t="shared" si="0"/>
        <v>2.0002124044180118</v>
      </c>
    </row>
    <row r="31" spans="1:15" ht="14.5" thickBot="1" x14ac:dyDescent="0.35">
      <c r="A31" s="3" t="s">
        <v>31</v>
      </c>
      <c r="B31" s="1">
        <v>6499</v>
      </c>
      <c r="C31" s="2"/>
      <c r="D31" s="2">
        <v>339</v>
      </c>
      <c r="E31" s="2"/>
      <c r="F31" s="1">
        <v>1963</v>
      </c>
      <c r="G31" s="1">
        <v>2110</v>
      </c>
      <c r="H31" s="2">
        <v>110</v>
      </c>
      <c r="I31" s="1">
        <v>82993</v>
      </c>
      <c r="J31" s="1">
        <v>26944</v>
      </c>
      <c r="K31" s="44"/>
      <c r="L31" s="51">
        <f>IFERROR(B31/I31,0)</f>
        <v>7.8307809092333092E-2</v>
      </c>
      <c r="M31" s="52">
        <f>IFERROR(H31/G31,0)</f>
        <v>5.2132701421800945E-2</v>
      </c>
      <c r="N31" s="50">
        <f>D31*250</f>
        <v>84750</v>
      </c>
      <c r="O31" s="53">
        <f t="shared" si="0"/>
        <v>12.040467764271426</v>
      </c>
    </row>
    <row r="32" spans="1:15" ht="14.5" thickBot="1" x14ac:dyDescent="0.35">
      <c r="A32" s="3" t="s">
        <v>42</v>
      </c>
      <c r="B32" s="1">
        <v>3382</v>
      </c>
      <c r="C32" s="2"/>
      <c r="D32" s="2">
        <v>151</v>
      </c>
      <c r="E32" s="2"/>
      <c r="F32" s="1">
        <v>1984</v>
      </c>
      <c r="G32" s="1">
        <v>2487</v>
      </c>
      <c r="H32" s="2">
        <v>111</v>
      </c>
      <c r="I32" s="1">
        <v>42530</v>
      </c>
      <c r="J32" s="1">
        <v>31279</v>
      </c>
      <c r="K32" s="44"/>
      <c r="L32" s="51">
        <f>IFERROR(B32/I32,0)</f>
        <v>7.9520338584528574E-2</v>
      </c>
      <c r="M32" s="52">
        <f>IFERROR(H32/G32,0)</f>
        <v>4.4632086851628471E-2</v>
      </c>
      <c r="N32" s="50">
        <f>D32*250</f>
        <v>37750</v>
      </c>
      <c r="O32" s="53">
        <f t="shared" si="0"/>
        <v>10.162034299231225</v>
      </c>
    </row>
    <row r="33" spans="1:15" ht="15" thickBot="1" x14ac:dyDescent="0.35">
      <c r="A33" s="46" t="s">
        <v>8</v>
      </c>
      <c r="B33" s="1">
        <v>144024</v>
      </c>
      <c r="C33" s="2"/>
      <c r="D33" s="1">
        <v>9946</v>
      </c>
      <c r="E33" s="2"/>
      <c r="F33" s="1">
        <v>130847</v>
      </c>
      <c r="G33" s="1">
        <v>16215</v>
      </c>
      <c r="H33" s="1">
        <v>1120</v>
      </c>
      <c r="I33" s="1">
        <v>451696</v>
      </c>
      <c r="J33" s="1">
        <v>50854</v>
      </c>
      <c r="K33" s="43"/>
      <c r="L33" s="51">
        <f>IFERROR(B33/I33,0)</f>
        <v>0.31885161701675463</v>
      </c>
      <c r="M33" s="52">
        <f>IFERROR(H33/G33,0)</f>
        <v>6.9071847055195812E-2</v>
      </c>
      <c r="N33" s="50">
        <f>D33*250</f>
        <v>2486500</v>
      </c>
      <c r="O33" s="53">
        <f t="shared" si="0"/>
        <v>16.264483697161584</v>
      </c>
    </row>
    <row r="34" spans="1:15" ht="15" thickBot="1" x14ac:dyDescent="0.35">
      <c r="A34" s="3" t="s">
        <v>44</v>
      </c>
      <c r="B34" s="1">
        <v>5503</v>
      </c>
      <c r="C34" s="2"/>
      <c r="D34" s="2">
        <v>242</v>
      </c>
      <c r="E34" s="2"/>
      <c r="F34" s="1">
        <v>3685</v>
      </c>
      <c r="G34" s="1">
        <v>2624</v>
      </c>
      <c r="H34" s="2">
        <v>115</v>
      </c>
      <c r="I34" s="1">
        <v>119601</v>
      </c>
      <c r="J34" s="1">
        <v>57039</v>
      </c>
      <c r="K34" s="43"/>
      <c r="L34" s="51">
        <f>IFERROR(B34/I34,0)</f>
        <v>4.6011320975577127E-2</v>
      </c>
      <c r="M34" s="52">
        <f>IFERROR(H34/G34,0)</f>
        <v>4.3826219512195119E-2</v>
      </c>
      <c r="N34" s="50">
        <f>D34*250</f>
        <v>60500</v>
      </c>
      <c r="O34" s="53">
        <f t="shared" si="0"/>
        <v>9.9940032709431215</v>
      </c>
    </row>
    <row r="35" spans="1:15" ht="15" thickBot="1" x14ac:dyDescent="0.35">
      <c r="A35" s="46" t="s">
        <v>7</v>
      </c>
      <c r="B35" s="1">
        <v>353096</v>
      </c>
      <c r="C35" s="2"/>
      <c r="D35" s="1">
        <v>27426</v>
      </c>
      <c r="E35" s="2"/>
      <c r="F35" s="1">
        <v>265555</v>
      </c>
      <c r="G35" s="1">
        <v>18151</v>
      </c>
      <c r="H35" s="1">
        <v>1410</v>
      </c>
      <c r="I35" s="1">
        <v>1304070</v>
      </c>
      <c r="J35" s="1">
        <v>67035</v>
      </c>
      <c r="K35" s="8"/>
      <c r="L35" s="51">
        <f>IFERROR(B35/I35,0)</f>
        <v>0.27076460619445275</v>
      </c>
      <c r="M35" s="52">
        <f>IFERROR(H35/G35,0)</f>
        <v>7.7681670431381189E-2</v>
      </c>
      <c r="N35" s="50">
        <f>D35*250</f>
        <v>6856500</v>
      </c>
      <c r="O35" s="53">
        <f t="shared" si="0"/>
        <v>18.418231868953487</v>
      </c>
    </row>
    <row r="36" spans="1:15" ht="14.5" thickBot="1" x14ac:dyDescent="0.35">
      <c r="A36" s="3" t="s">
        <v>24</v>
      </c>
      <c r="B36" s="1">
        <v>16996</v>
      </c>
      <c r="C36" s="2"/>
      <c r="D36" s="2">
        <v>641</v>
      </c>
      <c r="E36" s="2"/>
      <c r="F36" s="1">
        <v>7240</v>
      </c>
      <c r="G36" s="1">
        <v>1621</v>
      </c>
      <c r="H36" s="2">
        <v>61</v>
      </c>
      <c r="I36" s="1">
        <v>219268</v>
      </c>
      <c r="J36" s="1">
        <v>20906</v>
      </c>
      <c r="K36" s="44"/>
      <c r="L36" s="51">
        <f>IFERROR(B36/I36,0)</f>
        <v>7.7512450517175327E-2</v>
      </c>
      <c r="M36" s="52">
        <f>IFERROR(H36/G36,0)</f>
        <v>3.7631091918568782E-2</v>
      </c>
      <c r="N36" s="50">
        <f>D36*250</f>
        <v>160250</v>
      </c>
      <c r="O36" s="53">
        <f t="shared" si="0"/>
        <v>8.4286891033184279</v>
      </c>
    </row>
    <row r="37" spans="1:15" ht="14.5" thickBot="1" x14ac:dyDescent="0.35">
      <c r="A37" s="3" t="s">
        <v>53</v>
      </c>
      <c r="B37" s="1">
        <v>1712</v>
      </c>
      <c r="C37" s="2"/>
      <c r="D37" s="2">
        <v>40</v>
      </c>
      <c r="E37" s="2"/>
      <c r="F37" s="2">
        <v>665</v>
      </c>
      <c r="G37" s="1">
        <v>2247</v>
      </c>
      <c r="H37" s="2">
        <v>52</v>
      </c>
      <c r="I37" s="1">
        <v>50311</v>
      </c>
      <c r="J37" s="1">
        <v>66020</v>
      </c>
      <c r="K37" s="44"/>
      <c r="L37" s="51">
        <f>IFERROR(B37/I37,0)</f>
        <v>3.4028343702172489E-2</v>
      </c>
      <c r="M37" s="52">
        <f>IFERROR(H37/G37,0)</f>
        <v>2.3141967067200713E-2</v>
      </c>
      <c r="N37" s="50">
        <f>D37*250</f>
        <v>10000</v>
      </c>
      <c r="O37" s="53">
        <f t="shared" si="0"/>
        <v>4.8411214953271031</v>
      </c>
    </row>
    <row r="38" spans="1:15" ht="15" thickBot="1" x14ac:dyDescent="0.35">
      <c r="A38" s="3" t="s">
        <v>67</v>
      </c>
      <c r="B38" s="2">
        <v>19</v>
      </c>
      <c r="C38" s="2"/>
      <c r="D38" s="2">
        <v>2</v>
      </c>
      <c r="E38" s="2"/>
      <c r="F38" s="2">
        <v>5</v>
      </c>
      <c r="G38" s="2"/>
      <c r="H38" s="2"/>
      <c r="I38" s="1">
        <v>3325</v>
      </c>
      <c r="J38" s="2"/>
      <c r="K38" s="43"/>
      <c r="L38" s="51">
        <f>IFERROR(B38/I38,0)</f>
        <v>5.7142857142857143E-3</v>
      </c>
      <c r="M38" s="52">
        <f>IFERROR(H38/G38,0)</f>
        <v>0</v>
      </c>
      <c r="N38" s="50">
        <f>D38*250</f>
        <v>500</v>
      </c>
      <c r="O38" s="53">
        <f t="shared" si="0"/>
        <v>25.315789473684209</v>
      </c>
    </row>
    <row r="39" spans="1:15" ht="15" thickBot="1" x14ac:dyDescent="0.35">
      <c r="A39" s="46" t="s">
        <v>21</v>
      </c>
      <c r="B39" s="1">
        <v>26367</v>
      </c>
      <c r="C39" s="2"/>
      <c r="D39" s="1">
        <v>1537</v>
      </c>
      <c r="E39" s="2"/>
      <c r="F39" s="1">
        <v>20662</v>
      </c>
      <c r="G39" s="1">
        <v>2256</v>
      </c>
      <c r="H39" s="2">
        <v>131</v>
      </c>
      <c r="I39" s="1">
        <v>231795</v>
      </c>
      <c r="J39" s="1">
        <v>19830</v>
      </c>
      <c r="K39" s="44"/>
      <c r="L39" s="51">
        <f>IFERROR(B39/I39,0)</f>
        <v>0.11375137513751375</v>
      </c>
      <c r="M39" s="52">
        <f>IFERROR(H39/G39,0)</f>
        <v>5.8067375886524823E-2</v>
      </c>
      <c r="N39" s="50">
        <f>D39*250</f>
        <v>384250</v>
      </c>
      <c r="O39" s="53">
        <f t="shared" si="0"/>
        <v>13.573140668259567</v>
      </c>
    </row>
    <row r="40" spans="1:15" ht="14.5" thickBot="1" x14ac:dyDescent="0.35">
      <c r="A40" s="3" t="s">
        <v>46</v>
      </c>
      <c r="B40" s="1">
        <v>4962</v>
      </c>
      <c r="C40" s="2"/>
      <c r="D40" s="2">
        <v>284</v>
      </c>
      <c r="E40" s="2"/>
      <c r="F40" s="1">
        <v>1018</v>
      </c>
      <c r="G40" s="1">
        <v>1254</v>
      </c>
      <c r="H40" s="2">
        <v>72</v>
      </c>
      <c r="I40" s="1">
        <v>109859</v>
      </c>
      <c r="J40" s="1">
        <v>27763</v>
      </c>
      <c r="K40" s="44"/>
      <c r="L40" s="51">
        <f>IFERROR(B40/I40,0)</f>
        <v>4.5166986773955704E-2</v>
      </c>
      <c r="M40" s="52">
        <f>IFERROR(H40/G40,0)</f>
        <v>5.7416267942583733E-2</v>
      </c>
      <c r="N40" s="50">
        <f>D40*250</f>
        <v>71000</v>
      </c>
      <c r="O40" s="53">
        <f t="shared" si="0"/>
        <v>13.308746473196292</v>
      </c>
    </row>
    <row r="41" spans="1:15" ht="14.5" thickBot="1" x14ac:dyDescent="0.35">
      <c r="A41" s="3" t="s">
        <v>37</v>
      </c>
      <c r="B41" s="1">
        <v>3479</v>
      </c>
      <c r="C41" s="2"/>
      <c r="D41" s="2">
        <v>137</v>
      </c>
      <c r="E41" s="2"/>
      <c r="F41" s="1">
        <v>1936</v>
      </c>
      <c r="G41" s="2">
        <v>825</v>
      </c>
      <c r="H41" s="2">
        <v>32</v>
      </c>
      <c r="I41" s="1">
        <v>86679</v>
      </c>
      <c r="J41" s="1">
        <v>20551</v>
      </c>
      <c r="K41" s="44"/>
      <c r="L41" s="51">
        <f>IFERROR(B41/I41,0)</f>
        <v>4.0136595945961535E-2</v>
      </c>
      <c r="M41" s="52">
        <f>IFERROR(H41/G41,0)</f>
        <v>3.8787878787878788E-2</v>
      </c>
      <c r="N41" s="50">
        <f>D41*250</f>
        <v>34250</v>
      </c>
      <c r="O41" s="53">
        <f t="shared" si="0"/>
        <v>8.8447829836159819</v>
      </c>
    </row>
    <row r="42" spans="1:15" ht="15" thickBot="1" x14ac:dyDescent="0.35">
      <c r="A42" s="46" t="s">
        <v>19</v>
      </c>
      <c r="B42" s="1">
        <v>63220</v>
      </c>
      <c r="C42" s="2"/>
      <c r="D42" s="1">
        <v>4294</v>
      </c>
      <c r="E42" s="2"/>
      <c r="F42" s="1">
        <v>52420</v>
      </c>
      <c r="G42" s="1">
        <v>4938</v>
      </c>
      <c r="H42" s="2">
        <v>335</v>
      </c>
      <c r="I42" s="1">
        <v>321437</v>
      </c>
      <c r="J42" s="1">
        <v>25108</v>
      </c>
      <c r="K42" s="44"/>
      <c r="L42" s="51">
        <f>IFERROR(B42/I42,0)</f>
        <v>0.19667928707647223</v>
      </c>
      <c r="M42" s="52">
        <f>IFERROR(H42/G42,0)</f>
        <v>6.7841231267719723E-2</v>
      </c>
      <c r="N42" s="50">
        <f>D42*250</f>
        <v>1073500</v>
      </c>
      <c r="O42" s="53">
        <f t="shared" si="0"/>
        <v>15.980385953812085</v>
      </c>
    </row>
    <row r="43" spans="1:15" ht="15" thickBot="1" x14ac:dyDescent="0.35">
      <c r="A43" s="3" t="s">
        <v>65</v>
      </c>
      <c r="B43" s="1">
        <v>2427</v>
      </c>
      <c r="C43" s="2"/>
      <c r="D43" s="2">
        <v>117</v>
      </c>
      <c r="E43" s="2"/>
      <c r="F43" s="1">
        <v>1564</v>
      </c>
      <c r="G43" s="2">
        <v>717</v>
      </c>
      <c r="H43" s="2">
        <v>35</v>
      </c>
      <c r="I43" s="1">
        <v>13022</v>
      </c>
      <c r="J43" s="1">
        <v>3845</v>
      </c>
      <c r="K43" s="43"/>
      <c r="L43" s="51">
        <f>IFERROR(B43/I43,0)</f>
        <v>0.18637690062970358</v>
      </c>
      <c r="M43" s="52">
        <f>IFERROR(H43/G43,0)</f>
        <v>4.8814504881450491E-2</v>
      </c>
      <c r="N43" s="50">
        <f>D43*250</f>
        <v>29250</v>
      </c>
      <c r="O43" s="53">
        <f t="shared" si="0"/>
        <v>11.051915945611867</v>
      </c>
    </row>
    <row r="44" spans="1:15" ht="14.5" thickBot="1" x14ac:dyDescent="0.35">
      <c r="A44" s="3" t="s">
        <v>40</v>
      </c>
      <c r="B44" s="1">
        <v>12016</v>
      </c>
      <c r="C44" s="2"/>
      <c r="D44" s="2">
        <v>468</v>
      </c>
      <c r="E44" s="2"/>
      <c r="F44" s="1">
        <v>10662</v>
      </c>
      <c r="G44" s="1">
        <v>11343</v>
      </c>
      <c r="H44" s="2">
        <v>442</v>
      </c>
      <c r="I44" s="1">
        <v>101601</v>
      </c>
      <c r="J44" s="1">
        <v>95908</v>
      </c>
      <c r="K44" s="44"/>
      <c r="L44" s="51">
        <f>IFERROR(B44/I44,0)</f>
        <v>0.11826655249456205</v>
      </c>
      <c r="M44" s="52">
        <f>IFERROR(H44/G44,0)</f>
        <v>3.8966763642775279E-2</v>
      </c>
      <c r="N44" s="50">
        <f>D44*250</f>
        <v>117000</v>
      </c>
      <c r="O44" s="53">
        <f t="shared" si="0"/>
        <v>8.7370173102529964</v>
      </c>
    </row>
    <row r="45" spans="1:15" ht="15" thickBot="1" x14ac:dyDescent="0.35">
      <c r="A45" s="3" t="s">
        <v>25</v>
      </c>
      <c r="B45" s="1">
        <v>8189</v>
      </c>
      <c r="C45" s="2"/>
      <c r="D45" s="2">
        <v>371</v>
      </c>
      <c r="E45" s="2"/>
      <c r="F45" s="1">
        <v>2937</v>
      </c>
      <c r="G45" s="1">
        <v>1590</v>
      </c>
      <c r="H45" s="2">
        <v>72</v>
      </c>
      <c r="I45" s="1">
        <v>102535</v>
      </c>
      <c r="J45" s="1">
        <v>19915</v>
      </c>
      <c r="K45" s="43"/>
      <c r="L45" s="51">
        <f>IFERROR(B45/I45,0)</f>
        <v>7.9865411810601264E-2</v>
      </c>
      <c r="M45" s="52">
        <f>IFERROR(H45/G45,0)</f>
        <v>4.5283018867924525E-2</v>
      </c>
      <c r="N45" s="50">
        <f>D45*250</f>
        <v>92750</v>
      </c>
      <c r="O45" s="53">
        <f t="shared" si="0"/>
        <v>10.326169251434852</v>
      </c>
    </row>
    <row r="46" spans="1:15" ht="14.5" thickBot="1" x14ac:dyDescent="0.35">
      <c r="A46" s="3" t="s">
        <v>54</v>
      </c>
      <c r="B46" s="1">
        <v>3792</v>
      </c>
      <c r="C46" s="2"/>
      <c r="D46" s="2">
        <v>43</v>
      </c>
      <c r="E46" s="2"/>
      <c r="F46" s="1">
        <v>1312</v>
      </c>
      <c r="G46" s="1">
        <v>4286</v>
      </c>
      <c r="H46" s="2">
        <v>49</v>
      </c>
      <c r="I46" s="1">
        <v>25844</v>
      </c>
      <c r="J46" s="1">
        <v>29214</v>
      </c>
      <c r="K46" s="44"/>
      <c r="L46" s="51">
        <f>IFERROR(B46/I46,0)</f>
        <v>0.14672651292369601</v>
      </c>
      <c r="M46" s="52">
        <f>IFERROR(H46/G46,0)</f>
        <v>1.1432571161922539E-2</v>
      </c>
      <c r="N46" s="50">
        <f>D46*250</f>
        <v>10750</v>
      </c>
      <c r="O46" s="53">
        <f t="shared" si="0"/>
        <v>1.8349156118143459</v>
      </c>
    </row>
    <row r="47" spans="1:15" ht="15" thickBot="1" x14ac:dyDescent="0.35">
      <c r="A47" s="3" t="s">
        <v>20</v>
      </c>
      <c r="B47" s="1">
        <v>16699</v>
      </c>
      <c r="C47" s="2"/>
      <c r="D47" s="2">
        <v>287</v>
      </c>
      <c r="E47" s="2"/>
      <c r="F47" s="1">
        <v>7531</v>
      </c>
      <c r="G47" s="1">
        <v>2445</v>
      </c>
      <c r="H47" s="2">
        <v>42</v>
      </c>
      <c r="I47" s="1">
        <v>302317</v>
      </c>
      <c r="J47" s="1">
        <v>44268</v>
      </c>
      <c r="K47" s="43"/>
      <c r="L47" s="51">
        <f>IFERROR(B47/I47,0)</f>
        <v>5.5236721719254957E-2</v>
      </c>
      <c r="M47" s="52">
        <f>IFERROR(H47/G47,0)</f>
        <v>1.7177914110429449E-2</v>
      </c>
      <c r="N47" s="50">
        <f>D47*250</f>
        <v>71750</v>
      </c>
      <c r="O47" s="53">
        <f t="shared" si="0"/>
        <v>3.2966644709264026</v>
      </c>
    </row>
    <row r="48" spans="1:15" ht="15" thickBot="1" x14ac:dyDescent="0.35">
      <c r="A48" s="46" t="s">
        <v>15</v>
      </c>
      <c r="B48" s="1">
        <v>44775</v>
      </c>
      <c r="C48" s="2"/>
      <c r="D48" s="1">
        <v>1258</v>
      </c>
      <c r="E48" s="2"/>
      <c r="F48" s="1">
        <v>19002</v>
      </c>
      <c r="G48" s="1">
        <v>1544</v>
      </c>
      <c r="H48" s="2">
        <v>43</v>
      </c>
      <c r="I48" s="1">
        <v>623284</v>
      </c>
      <c r="J48" s="1">
        <v>21496</v>
      </c>
      <c r="K48" s="44"/>
      <c r="L48" s="51">
        <f>IFERROR(B48/I48,0)</f>
        <v>7.1837236316029285E-2</v>
      </c>
      <c r="M48" s="52">
        <f>IFERROR(H48/G48,0)</f>
        <v>2.7849740932642485E-2</v>
      </c>
      <c r="N48" s="50">
        <f>D48*250</f>
        <v>314500</v>
      </c>
      <c r="O48" s="53">
        <f t="shared" si="0"/>
        <v>6.0240089335566722</v>
      </c>
    </row>
    <row r="49" spans="1:15" ht="14.5" thickBot="1" x14ac:dyDescent="0.35">
      <c r="A49" s="61" t="s">
        <v>66</v>
      </c>
      <c r="B49" s="55">
        <v>69</v>
      </c>
      <c r="C49" s="55"/>
      <c r="D49" s="55">
        <v>6</v>
      </c>
      <c r="E49" s="55"/>
      <c r="F49" s="55">
        <v>2</v>
      </c>
      <c r="G49" s="55"/>
      <c r="H49" s="55"/>
      <c r="I49" s="56">
        <v>1242</v>
      </c>
      <c r="J49" s="55"/>
      <c r="K49" s="44"/>
      <c r="L49" s="51">
        <f>IFERROR(B49/I49,0)</f>
        <v>5.5555555555555552E-2</v>
      </c>
      <c r="M49" s="52">
        <f>IFERROR(H49/G49,0)</f>
        <v>0</v>
      </c>
      <c r="N49" s="50">
        <f>D49*250</f>
        <v>1500</v>
      </c>
      <c r="O49" s="53">
        <f t="shared" si="0"/>
        <v>20.739130434782609</v>
      </c>
    </row>
    <row r="50" spans="1:15" ht="14.5" thickBot="1" x14ac:dyDescent="0.35">
      <c r="A50" s="3" t="s">
        <v>28</v>
      </c>
      <c r="B50" s="1">
        <v>6749</v>
      </c>
      <c r="C50" s="2"/>
      <c r="D50" s="2">
        <v>75</v>
      </c>
      <c r="E50" s="2"/>
      <c r="F50" s="1">
        <v>3108</v>
      </c>
      <c r="G50" s="1">
        <v>2105</v>
      </c>
      <c r="H50" s="2">
        <v>23</v>
      </c>
      <c r="I50" s="1">
        <v>160119</v>
      </c>
      <c r="J50" s="1">
        <v>49944</v>
      </c>
      <c r="K50" s="44"/>
      <c r="L50" s="51">
        <f>IFERROR(B50/I50,0)</f>
        <v>4.2149901011122974E-2</v>
      </c>
      <c r="M50" s="52">
        <f>IFERROR(H50/G50,0)</f>
        <v>1.0926365795724466E-2</v>
      </c>
      <c r="N50" s="50">
        <f>D50*250</f>
        <v>18750</v>
      </c>
      <c r="O50" s="53">
        <f t="shared" si="0"/>
        <v>1.7781893613868722</v>
      </c>
    </row>
    <row r="51" spans="1:15" ht="14.5" thickBot="1" x14ac:dyDescent="0.35">
      <c r="A51" s="3" t="s">
        <v>48</v>
      </c>
      <c r="B51" s="2">
        <v>932</v>
      </c>
      <c r="C51" s="2"/>
      <c r="D51" s="2">
        <v>53</v>
      </c>
      <c r="E51" s="2"/>
      <c r="F51" s="2">
        <v>87</v>
      </c>
      <c r="G51" s="1">
        <v>1494</v>
      </c>
      <c r="H51" s="2">
        <v>85</v>
      </c>
      <c r="I51" s="1">
        <v>22505</v>
      </c>
      <c r="J51" s="1">
        <v>36066</v>
      </c>
      <c r="K51" s="44"/>
      <c r="L51" s="51">
        <f>IFERROR(B51/I51,0)</f>
        <v>4.1413019329037994E-2</v>
      </c>
      <c r="M51" s="52">
        <f>IFERROR(H51/G51,0)</f>
        <v>5.6894243641231593E-2</v>
      </c>
      <c r="N51" s="50">
        <f>D51*250</f>
        <v>13250</v>
      </c>
      <c r="O51" s="53">
        <f t="shared" si="0"/>
        <v>13.216738197424892</v>
      </c>
    </row>
    <row r="52" spans="1:15" ht="14.5" thickBot="1" x14ac:dyDescent="0.35">
      <c r="A52" s="3" t="s">
        <v>29</v>
      </c>
      <c r="B52" s="1">
        <v>27813</v>
      </c>
      <c r="C52" s="2"/>
      <c r="D52" s="2">
        <v>955</v>
      </c>
      <c r="E52" s="2"/>
      <c r="F52" s="1">
        <v>23180</v>
      </c>
      <c r="G52" s="1">
        <v>3259</v>
      </c>
      <c r="H52" s="2">
        <v>112</v>
      </c>
      <c r="I52" s="1">
        <v>185551</v>
      </c>
      <c r="J52" s="1">
        <v>21739</v>
      </c>
      <c r="K52" s="44"/>
      <c r="L52" s="51">
        <f>IFERROR(B52/I52,0)</f>
        <v>0.14989409919644733</v>
      </c>
      <c r="M52" s="52">
        <f>IFERROR(H52/G52,0)</f>
        <v>3.4366370052163239E-2</v>
      </c>
      <c r="N52" s="50">
        <f>D52*250</f>
        <v>238750</v>
      </c>
      <c r="O52" s="53">
        <f t="shared" si="0"/>
        <v>7.5841153417466654</v>
      </c>
    </row>
    <row r="53" spans="1:15" ht="15" thickBot="1" x14ac:dyDescent="0.35">
      <c r="A53" s="46" t="s">
        <v>9</v>
      </c>
      <c r="B53" s="1">
        <v>18660</v>
      </c>
      <c r="C53" s="2"/>
      <c r="D53" s="2">
        <v>993</v>
      </c>
      <c r="E53" s="2"/>
      <c r="F53" s="1">
        <v>13255</v>
      </c>
      <c r="G53" s="1">
        <v>2450</v>
      </c>
      <c r="H53" s="2">
        <v>130</v>
      </c>
      <c r="I53" s="1">
        <v>267931</v>
      </c>
      <c r="J53" s="1">
        <v>35185</v>
      </c>
      <c r="K53" s="43"/>
      <c r="L53" s="51">
        <f>IFERROR(B53/I53,0)</f>
        <v>6.9644796608081927E-2</v>
      </c>
      <c r="M53" s="52">
        <f>IFERROR(H53/G53,0)</f>
        <v>5.3061224489795916E-2</v>
      </c>
      <c r="N53" s="50">
        <f>D53*250</f>
        <v>248250</v>
      </c>
      <c r="O53" s="53">
        <f t="shared" si="0"/>
        <v>12.303858520900322</v>
      </c>
    </row>
    <row r="54" spans="1:15" ht="14.5" thickBot="1" x14ac:dyDescent="0.35">
      <c r="A54" s="3" t="s">
        <v>56</v>
      </c>
      <c r="B54" s="1">
        <v>1434</v>
      </c>
      <c r="C54" s="2"/>
      <c r="D54" s="2">
        <v>62</v>
      </c>
      <c r="E54" s="2"/>
      <c r="F54" s="2">
        <v>559</v>
      </c>
      <c r="G54" s="2">
        <v>800</v>
      </c>
      <c r="H54" s="2">
        <v>35</v>
      </c>
      <c r="I54" s="1">
        <v>68978</v>
      </c>
      <c r="J54" s="1">
        <v>38489</v>
      </c>
      <c r="K54" s="44"/>
      <c r="L54" s="51">
        <f>IFERROR(B54/I54,0)</f>
        <v>2.0789237148076199E-2</v>
      </c>
      <c r="M54" s="52">
        <f>IFERROR(H54/G54,0)</f>
        <v>4.3749999999999997E-2</v>
      </c>
      <c r="N54" s="50">
        <f>D54*250</f>
        <v>15500</v>
      </c>
      <c r="O54" s="53">
        <f t="shared" si="0"/>
        <v>9.8089260808926078</v>
      </c>
    </row>
    <row r="55" spans="1:15" ht="14.5" thickBot="1" x14ac:dyDescent="0.35">
      <c r="A55" s="3" t="s">
        <v>22</v>
      </c>
      <c r="B55" s="1">
        <v>11275</v>
      </c>
      <c r="C55" s="2"/>
      <c r="D55" s="2">
        <v>434</v>
      </c>
      <c r="E55" s="2"/>
      <c r="F55" s="1">
        <v>5168</v>
      </c>
      <c r="G55" s="1">
        <v>1936</v>
      </c>
      <c r="H55" s="2">
        <v>75</v>
      </c>
      <c r="I55" s="1">
        <v>133873</v>
      </c>
      <c r="J55" s="1">
        <v>22993</v>
      </c>
      <c r="K55" s="44"/>
      <c r="L55" s="51">
        <f>IFERROR(B55/I55,0)</f>
        <v>8.4221613021296299E-2</v>
      </c>
      <c r="M55" s="52">
        <f>IFERROR(H55/G55,0)</f>
        <v>3.8739669421487606E-2</v>
      </c>
      <c r="N55" s="50">
        <f>D55*250</f>
        <v>108500</v>
      </c>
      <c r="O55" s="53">
        <f t="shared" si="0"/>
        <v>8.623059866962306</v>
      </c>
    </row>
    <row r="56" spans="1:15" ht="15" thickBot="1" x14ac:dyDescent="0.35">
      <c r="A56" s="14" t="s">
        <v>55</v>
      </c>
      <c r="B56" s="15">
        <v>701</v>
      </c>
      <c r="C56" s="15"/>
      <c r="D56" s="15">
        <v>7</v>
      </c>
      <c r="E56" s="15"/>
      <c r="F56" s="15">
        <v>214</v>
      </c>
      <c r="G56" s="38">
        <v>1211</v>
      </c>
      <c r="H56" s="15">
        <v>12</v>
      </c>
      <c r="I56" s="38">
        <v>15252</v>
      </c>
      <c r="J56" s="38">
        <v>26353</v>
      </c>
      <c r="K56" s="66"/>
      <c r="L56" s="51">
        <f>IFERROR(B56/I56,0)</f>
        <v>4.5961185418305794E-2</v>
      </c>
      <c r="M56" s="52">
        <f>IFERROR(H56/G56,0)</f>
        <v>9.9091659785301399E-3</v>
      </c>
      <c r="N56" s="50">
        <f>D56*250</f>
        <v>1750</v>
      </c>
      <c r="O56" s="53">
        <f t="shared" si="0"/>
        <v>1.4964336661911555</v>
      </c>
    </row>
    <row r="57" spans="1:15" ht="15" thickBot="1" x14ac:dyDescent="0.35">
      <c r="A57" s="3"/>
      <c r="B57" s="49">
        <f>SUM(B2:B56)</f>
        <v>1430412</v>
      </c>
      <c r="C57" s="2"/>
      <c r="D57" s="49">
        <f>SUM(D2:D56)</f>
        <v>85740</v>
      </c>
      <c r="E57" s="2"/>
      <c r="F57" s="49">
        <f>SUM(F2:F56)</f>
        <v>1039982</v>
      </c>
      <c r="G57" s="1"/>
      <c r="H57" s="2"/>
      <c r="I57" s="49">
        <f>SUM(I2:I56)</f>
        <v>10493399</v>
      </c>
      <c r="J57" s="1"/>
      <c r="K57" s="8"/>
      <c r="N57" s="49">
        <f>SUM(N2:N56)</f>
        <v>21435000</v>
      </c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7"/>
      <c r="L58" s="37"/>
    </row>
    <row r="59" spans="1:15" ht="13.5" thickBot="1" x14ac:dyDescent="0.35">
      <c r="A59" s="3"/>
      <c r="B59" s="1"/>
      <c r="C59" s="2"/>
      <c r="D59" s="2"/>
      <c r="E59" s="2"/>
      <c r="F59" s="1"/>
      <c r="G59" s="2"/>
      <c r="H59" s="2"/>
      <c r="I59" s="1"/>
      <c r="J59" s="1"/>
      <c r="K59" s="7"/>
      <c r="L59" s="37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7"/>
      <c r="L60" s="37"/>
    </row>
    <row r="61" spans="1:15" ht="13.5" thickBot="1" x14ac:dyDescent="0.35">
      <c r="A61" s="3"/>
      <c r="B61" s="1"/>
      <c r="C61" s="2"/>
      <c r="D61" s="2"/>
      <c r="E61" s="2"/>
      <c r="F61" s="1"/>
      <c r="G61" s="1"/>
      <c r="H61" s="2"/>
      <c r="I61" s="1"/>
      <c r="J61" s="1"/>
      <c r="K61" s="7"/>
      <c r="L61" s="37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8"/>
      <c r="L62" s="37"/>
    </row>
    <row r="63" spans="1:15" ht="15" thickBot="1" x14ac:dyDescent="0.35">
      <c r="A63" s="3"/>
      <c r="B63" s="2"/>
      <c r="C63" s="2"/>
      <c r="D63" s="2"/>
      <c r="E63" s="2"/>
      <c r="F63" s="2"/>
      <c r="G63" s="2"/>
      <c r="H63" s="2"/>
      <c r="I63" s="1"/>
      <c r="J63" s="1"/>
      <c r="K63" s="8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7"/>
    </row>
    <row r="65" spans="1:12" ht="13.5" thickBot="1" x14ac:dyDescent="0.35">
      <c r="A65" s="3"/>
      <c r="B65" s="1"/>
      <c r="C65" s="2"/>
      <c r="D65" s="2"/>
      <c r="E65" s="2"/>
      <c r="F65" s="1"/>
      <c r="G65" s="2"/>
      <c r="H65" s="2"/>
      <c r="I65" s="1"/>
      <c r="J65" s="1"/>
      <c r="K65" s="7"/>
      <c r="L65" s="37"/>
    </row>
    <row r="66" spans="1:12" ht="13.5" thickBot="1" x14ac:dyDescent="0.35">
      <c r="A66" s="3"/>
      <c r="B66" s="2"/>
      <c r="C66" s="2"/>
      <c r="D66" s="2"/>
      <c r="E66" s="2"/>
      <c r="F66" s="2"/>
      <c r="G66" s="2"/>
      <c r="H66" s="2"/>
      <c r="I66" s="1"/>
      <c r="J66" s="1"/>
      <c r="K66" s="7"/>
      <c r="L66" s="37"/>
    </row>
    <row r="67" spans="1:12" ht="13.5" thickBot="1" x14ac:dyDescent="0.35">
      <c r="A67" s="14"/>
      <c r="B67" s="15"/>
      <c r="C67" s="15"/>
      <c r="D67" s="15"/>
      <c r="E67" s="15"/>
      <c r="F67" s="15"/>
      <c r="G67" s="15"/>
      <c r="H67" s="15"/>
      <c r="I67" s="38"/>
      <c r="J67" s="38"/>
      <c r="K67" s="39"/>
    </row>
  </sheetData>
  <autoFilter ref="A1:N56" xr:uid="{0FFC770D-E812-4BB2-BFE4-43D655F753EE}">
    <sortState xmlns:xlrd2="http://schemas.microsoft.com/office/spreadsheetml/2017/richdata2" ref="A2:N57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5" r:id="rId1" display="https://www.worldometers.info/coronavirus/usa/new-york/" xr:uid="{8E3F55AA-8AE0-48E8-88E0-C719E525B7E7}"/>
    <hyperlink ref="A33" r:id="rId2" display="https://www.worldometers.info/coronavirus/usa/new-jersey/" xr:uid="{07145D6B-1738-4725-8EE7-7847AE34F5CF}"/>
    <hyperlink ref="A24" r:id="rId3" display="https://www.worldometers.info/coronavirus/usa/massachusetts/" xr:uid="{651A63E3-1C4B-4480-B6AC-9F10012040EE}"/>
    <hyperlink ref="A6" r:id="rId4" display="https://www.worldometers.info/coronavirus/usa/california/" xr:uid="{5E376976-F7C2-4B36-82CD-7A66AD38FEA6}"/>
    <hyperlink ref="A42" r:id="rId5" display="https://www.worldometers.info/coronavirus/usa/pennsylvania/" xr:uid="{15E36C53-7241-418A-A8D9-FA6CBF06E26C}"/>
    <hyperlink ref="A48" r:id="rId6" display="https://www.worldometers.info/coronavirus/usa/texas/" xr:uid="{31B63926-7BB1-4658-BAD5-65DAE50C5332}"/>
    <hyperlink ref="A11" r:id="rId7" display="https://www.worldometers.info/coronavirus/usa/florida/" xr:uid="{389012DD-6C1D-4D51-9A85-8AA7C7D1D104}"/>
    <hyperlink ref="A21" r:id="rId8" display="https://www.worldometers.info/coronavirus/usa/louisiana/" xr:uid="{70CEFAF1-3BC6-4370-B879-47BD2C49497E}"/>
    <hyperlink ref="A39" r:id="rId9" display="https://www.worldometers.info/coronavirus/usa/ohio/" xr:uid="{C56156B6-056C-4598-B7C6-A2D49573B86E}"/>
    <hyperlink ref="A53" r:id="rId10" display="https://www.worldometers.info/coronavirus/usa/washington/" xr:uid="{C1C8F7D1-B68C-488B-9AEA-A29B1199FDEA}"/>
  </hyperlinks>
  <pageMargins left="0.7" right="0.7" top="0.75" bottom="0.75" header="0.3" footer="0.3"/>
  <pageSetup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20" workbookViewId="0">
      <selection activeCell="A2" sqref="A2:B56"/>
    </sheetView>
  </sheetViews>
  <sheetFormatPr defaultRowHeight="14.5" x14ac:dyDescent="0.35"/>
  <cols>
    <col min="1" max="1" width="13.81640625" customWidth="1"/>
    <col min="2" max="2" width="8.7265625" style="45"/>
  </cols>
  <sheetData>
    <row r="1" spans="1:2" ht="15" thickBot="1" x14ac:dyDescent="0.4"/>
    <row r="2" spans="1:2" ht="15" thickBot="1" x14ac:dyDescent="0.4">
      <c r="A2" s="3" t="s">
        <v>36</v>
      </c>
      <c r="B2" s="40">
        <v>473</v>
      </c>
    </row>
    <row r="3" spans="1:2" ht="15" thickBot="1" x14ac:dyDescent="0.4">
      <c r="A3" s="3" t="s">
        <v>52</v>
      </c>
      <c r="B3" s="40">
        <v>10</v>
      </c>
    </row>
    <row r="4" spans="1:2" ht="15" thickBot="1" x14ac:dyDescent="0.4">
      <c r="A4" s="3" t="s">
        <v>33</v>
      </c>
      <c r="B4" s="40">
        <v>624</v>
      </c>
    </row>
    <row r="5" spans="1:2" ht="15" thickBot="1" x14ac:dyDescent="0.4">
      <c r="A5" s="3" t="s">
        <v>34</v>
      </c>
      <c r="B5" s="40">
        <v>98</v>
      </c>
    </row>
    <row r="6" spans="1:2" ht="15" thickBot="1" x14ac:dyDescent="0.4">
      <c r="A6" s="46" t="s">
        <v>10</v>
      </c>
      <c r="B6" s="40">
        <v>3048</v>
      </c>
    </row>
    <row r="7" spans="1:2" ht="15" thickBot="1" x14ac:dyDescent="0.4">
      <c r="A7" s="3" t="s">
        <v>18</v>
      </c>
      <c r="B7" s="40">
        <v>1091</v>
      </c>
    </row>
    <row r="8" spans="1:2" ht="15" thickBot="1" x14ac:dyDescent="0.4">
      <c r="A8" s="3" t="s">
        <v>23</v>
      </c>
      <c r="B8" s="40">
        <v>3219</v>
      </c>
    </row>
    <row r="9" spans="1:2" ht="15" thickBot="1" x14ac:dyDescent="0.4">
      <c r="A9" s="3" t="s">
        <v>43</v>
      </c>
      <c r="B9" s="40">
        <v>260</v>
      </c>
    </row>
    <row r="10" spans="1:2" ht="21.5" thickBot="1" x14ac:dyDescent="0.4">
      <c r="A10" s="3" t="s">
        <v>63</v>
      </c>
      <c r="B10" s="40">
        <v>358</v>
      </c>
    </row>
    <row r="11" spans="1:2" ht="15" thickBot="1" x14ac:dyDescent="0.4">
      <c r="A11" s="46" t="s">
        <v>13</v>
      </c>
      <c r="B11" s="40">
        <v>1876</v>
      </c>
    </row>
    <row r="12" spans="1:2" ht="15" thickBot="1" x14ac:dyDescent="0.4">
      <c r="A12" s="3" t="s">
        <v>16</v>
      </c>
      <c r="B12" s="40">
        <v>1544</v>
      </c>
    </row>
    <row r="13" spans="1:2" ht="15" thickBot="1" x14ac:dyDescent="0.4">
      <c r="A13" s="3" t="s">
        <v>64</v>
      </c>
      <c r="B13" s="40">
        <v>5</v>
      </c>
    </row>
    <row r="14" spans="1:2" ht="15" thickBot="1" x14ac:dyDescent="0.4">
      <c r="A14" s="3" t="s">
        <v>47</v>
      </c>
      <c r="B14" s="40">
        <v>17</v>
      </c>
    </row>
    <row r="15" spans="1:2" ht="15" thickBot="1" x14ac:dyDescent="0.4">
      <c r="A15" s="3" t="s">
        <v>49</v>
      </c>
      <c r="B15" s="40">
        <v>72</v>
      </c>
    </row>
    <row r="16" spans="1:2" ht="15" thickBot="1" x14ac:dyDescent="0.4">
      <c r="A16" s="3" t="s">
        <v>12</v>
      </c>
      <c r="B16" s="40">
        <v>3928</v>
      </c>
    </row>
    <row r="17" spans="1:2" ht="15" thickBot="1" x14ac:dyDescent="0.4">
      <c r="A17" s="3" t="s">
        <v>27</v>
      </c>
      <c r="B17" s="40">
        <v>1646</v>
      </c>
    </row>
    <row r="18" spans="1:2" ht="15" thickBot="1" x14ac:dyDescent="0.4">
      <c r="A18" s="3" t="s">
        <v>41</v>
      </c>
      <c r="B18" s="40">
        <v>318</v>
      </c>
    </row>
    <row r="19" spans="1:2" ht="15" thickBot="1" x14ac:dyDescent="0.4">
      <c r="A19" s="3" t="s">
        <v>45</v>
      </c>
      <c r="B19" s="40">
        <v>189</v>
      </c>
    </row>
    <row r="20" spans="1:2" ht="15" thickBot="1" x14ac:dyDescent="0.4">
      <c r="A20" s="3" t="s">
        <v>38</v>
      </c>
      <c r="B20" s="40">
        <v>328</v>
      </c>
    </row>
    <row r="21" spans="1:2" ht="15" thickBot="1" x14ac:dyDescent="0.4">
      <c r="A21" s="46" t="s">
        <v>14</v>
      </c>
      <c r="B21" s="40">
        <v>2417</v>
      </c>
    </row>
    <row r="22" spans="1:2" ht="15" thickBot="1" x14ac:dyDescent="0.4">
      <c r="A22" s="3" t="s">
        <v>39</v>
      </c>
      <c r="B22" s="40">
        <v>69</v>
      </c>
    </row>
    <row r="23" spans="1:2" ht="15" thickBot="1" x14ac:dyDescent="0.4">
      <c r="A23" s="3" t="s">
        <v>26</v>
      </c>
      <c r="B23" s="40">
        <v>1866</v>
      </c>
    </row>
    <row r="24" spans="1:2" ht="15" thickBot="1" x14ac:dyDescent="0.4">
      <c r="A24" s="46" t="s">
        <v>17</v>
      </c>
      <c r="B24" s="40">
        <v>5482</v>
      </c>
    </row>
    <row r="25" spans="1:2" ht="15" thickBot="1" x14ac:dyDescent="0.4">
      <c r="A25" s="3" t="s">
        <v>11</v>
      </c>
      <c r="B25" s="40">
        <v>4787</v>
      </c>
    </row>
    <row r="26" spans="1:2" ht="15" thickBot="1" x14ac:dyDescent="0.4">
      <c r="A26" s="3" t="s">
        <v>32</v>
      </c>
      <c r="B26" s="40">
        <v>672</v>
      </c>
    </row>
    <row r="27" spans="1:2" ht="15" thickBot="1" x14ac:dyDescent="0.4">
      <c r="A27" s="3" t="s">
        <v>30</v>
      </c>
      <c r="B27" s="40">
        <v>480</v>
      </c>
    </row>
    <row r="28" spans="1:2" ht="15" thickBot="1" x14ac:dyDescent="0.4">
      <c r="A28" s="3" t="s">
        <v>35</v>
      </c>
      <c r="B28" s="40">
        <v>566</v>
      </c>
    </row>
    <row r="29" spans="1:2" ht="15" thickBot="1" x14ac:dyDescent="0.4">
      <c r="A29" s="3" t="s">
        <v>51</v>
      </c>
      <c r="B29" s="40">
        <v>16</v>
      </c>
    </row>
    <row r="30" spans="1:2" ht="15" thickBot="1" x14ac:dyDescent="0.4">
      <c r="A30" s="3" t="s">
        <v>50</v>
      </c>
      <c r="B30" s="40">
        <v>113</v>
      </c>
    </row>
    <row r="31" spans="1:2" ht="15" thickBot="1" x14ac:dyDescent="0.4">
      <c r="A31" s="3" t="s">
        <v>31</v>
      </c>
      <c r="B31" s="40">
        <v>339</v>
      </c>
    </row>
    <row r="32" spans="1:2" ht="15" thickBot="1" x14ac:dyDescent="0.4">
      <c r="A32" s="3" t="s">
        <v>42</v>
      </c>
      <c r="B32" s="40">
        <v>151</v>
      </c>
    </row>
    <row r="33" spans="1:2" ht="15" thickBot="1" x14ac:dyDescent="0.4">
      <c r="A33" s="46" t="s">
        <v>8</v>
      </c>
      <c r="B33" s="40">
        <v>9946</v>
      </c>
    </row>
    <row r="34" spans="1:2" ht="15" thickBot="1" x14ac:dyDescent="0.4">
      <c r="A34" s="3" t="s">
        <v>44</v>
      </c>
      <c r="B34" s="40">
        <v>242</v>
      </c>
    </row>
    <row r="35" spans="1:2" ht="15" thickBot="1" x14ac:dyDescent="0.4">
      <c r="A35" s="46" t="s">
        <v>7</v>
      </c>
      <c r="B35" s="40">
        <v>27426</v>
      </c>
    </row>
    <row r="36" spans="1:2" ht="15" thickBot="1" x14ac:dyDescent="0.4">
      <c r="A36" s="3" t="s">
        <v>24</v>
      </c>
      <c r="B36" s="40">
        <v>641</v>
      </c>
    </row>
    <row r="37" spans="1:2" ht="15" thickBot="1" x14ac:dyDescent="0.4">
      <c r="A37" s="3" t="s">
        <v>53</v>
      </c>
      <c r="B37" s="40">
        <v>40</v>
      </c>
    </row>
    <row r="38" spans="1:2" ht="21.5" thickBot="1" x14ac:dyDescent="0.4">
      <c r="A38" s="3" t="s">
        <v>67</v>
      </c>
      <c r="B38" s="40">
        <v>2</v>
      </c>
    </row>
    <row r="39" spans="1:2" ht="15" thickBot="1" x14ac:dyDescent="0.4">
      <c r="A39" s="46" t="s">
        <v>21</v>
      </c>
      <c r="B39" s="40">
        <v>1537</v>
      </c>
    </row>
    <row r="40" spans="1:2" ht="15" thickBot="1" x14ac:dyDescent="0.4">
      <c r="A40" s="3" t="s">
        <v>46</v>
      </c>
      <c r="B40" s="40">
        <v>284</v>
      </c>
    </row>
    <row r="41" spans="1:2" ht="15" thickBot="1" x14ac:dyDescent="0.4">
      <c r="A41" s="3" t="s">
        <v>37</v>
      </c>
      <c r="B41" s="40">
        <v>137</v>
      </c>
    </row>
    <row r="42" spans="1:2" ht="15" thickBot="1" x14ac:dyDescent="0.4">
      <c r="A42" s="46" t="s">
        <v>19</v>
      </c>
      <c r="B42" s="40">
        <v>4294</v>
      </c>
    </row>
    <row r="43" spans="1:2" ht="15" thickBot="1" x14ac:dyDescent="0.4">
      <c r="A43" s="3" t="s">
        <v>65</v>
      </c>
      <c r="B43" s="40">
        <v>117</v>
      </c>
    </row>
    <row r="44" spans="1:2" ht="15" thickBot="1" x14ac:dyDescent="0.4">
      <c r="A44" s="3" t="s">
        <v>40</v>
      </c>
      <c r="B44" s="40">
        <v>468</v>
      </c>
    </row>
    <row r="45" spans="1:2" ht="15" thickBot="1" x14ac:dyDescent="0.4">
      <c r="A45" s="3" t="s">
        <v>25</v>
      </c>
      <c r="B45" s="40">
        <v>371</v>
      </c>
    </row>
    <row r="46" spans="1:2" ht="15" thickBot="1" x14ac:dyDescent="0.4">
      <c r="A46" s="3" t="s">
        <v>54</v>
      </c>
      <c r="B46" s="40">
        <v>43</v>
      </c>
    </row>
    <row r="47" spans="1:2" ht="15" thickBot="1" x14ac:dyDescent="0.4">
      <c r="A47" s="3" t="s">
        <v>20</v>
      </c>
      <c r="B47" s="40">
        <v>287</v>
      </c>
    </row>
    <row r="48" spans="1:2" ht="15" thickBot="1" x14ac:dyDescent="0.4">
      <c r="A48" s="46" t="s">
        <v>15</v>
      </c>
      <c r="B48" s="40">
        <v>1258</v>
      </c>
    </row>
    <row r="49" spans="1:2" ht="21.5" thickBot="1" x14ac:dyDescent="0.4">
      <c r="A49" s="61" t="s">
        <v>66</v>
      </c>
      <c r="B49" s="62">
        <v>6</v>
      </c>
    </row>
    <row r="50" spans="1:2" ht="15" thickBot="1" x14ac:dyDescent="0.4">
      <c r="A50" s="3" t="s">
        <v>28</v>
      </c>
      <c r="B50" s="40">
        <v>75</v>
      </c>
    </row>
    <row r="51" spans="1:2" ht="15" thickBot="1" x14ac:dyDescent="0.4">
      <c r="A51" s="3" t="s">
        <v>48</v>
      </c>
      <c r="B51" s="40">
        <v>53</v>
      </c>
    </row>
    <row r="52" spans="1:2" ht="15" thickBot="1" x14ac:dyDescent="0.4">
      <c r="A52" s="3" t="s">
        <v>29</v>
      </c>
      <c r="B52" s="40">
        <v>955</v>
      </c>
    </row>
    <row r="53" spans="1:2" ht="15" thickBot="1" x14ac:dyDescent="0.4">
      <c r="A53" s="46" t="s">
        <v>9</v>
      </c>
      <c r="B53" s="40">
        <v>993</v>
      </c>
    </row>
    <row r="54" spans="1:2" ht="15" thickBot="1" x14ac:dyDescent="0.4">
      <c r="A54" s="3" t="s">
        <v>56</v>
      </c>
      <c r="B54" s="40">
        <v>62</v>
      </c>
    </row>
    <row r="55" spans="1:2" ht="15" thickBot="1" x14ac:dyDescent="0.4">
      <c r="A55" s="3" t="s">
        <v>22</v>
      </c>
      <c r="B55" s="40">
        <v>434</v>
      </c>
    </row>
    <row r="56" spans="1:2" ht="15" thickBot="1" x14ac:dyDescent="0.4">
      <c r="A56" s="14" t="s">
        <v>55</v>
      </c>
      <c r="B56" s="41">
        <v>7</v>
      </c>
    </row>
    <row r="57" spans="1:2" ht="15" thickBot="1" x14ac:dyDescent="0.4">
      <c r="A57" s="3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4"/>
    </row>
  </sheetData>
  <autoFilter ref="A1:A56" xr:uid="{1D19E26B-1765-4516-BAF0-E2894C03DB8E}"/>
  <hyperlinks>
    <hyperlink ref="A35" r:id="rId1" display="https://www.worldometers.info/coronavirus/usa/new-york/" xr:uid="{2927EEF3-8004-4385-A8C3-1A6629E408C4}"/>
    <hyperlink ref="A33" r:id="rId2" display="https://www.worldometers.info/coronavirus/usa/new-jersey/" xr:uid="{CE3DF17F-9E88-4174-95F4-63B866FACD40}"/>
    <hyperlink ref="A24" r:id="rId3" display="https://www.worldometers.info/coronavirus/usa/massachusetts/" xr:uid="{6FA83A63-B17C-46F3-9574-E60B902D42D2}"/>
    <hyperlink ref="A6" r:id="rId4" display="https://www.worldometers.info/coronavirus/usa/california/" xr:uid="{C2AE9EE4-DD81-46E1-95E6-B70A8EE003D7}"/>
    <hyperlink ref="A42" r:id="rId5" display="https://www.worldometers.info/coronavirus/usa/pennsylvania/" xr:uid="{D1B879B7-2835-40F8-A46D-BDCF5DFD6CAC}"/>
    <hyperlink ref="A48" r:id="rId6" display="https://www.worldometers.info/coronavirus/usa/texas/" xr:uid="{8C397720-5DA5-497D-97BB-832F51D6A2FC}"/>
    <hyperlink ref="A11" r:id="rId7" display="https://www.worldometers.info/coronavirus/usa/florida/" xr:uid="{D6BB8084-AB1D-4DFA-84C9-1F0695B543CD}"/>
    <hyperlink ref="A21" r:id="rId8" display="https://www.worldometers.info/coronavirus/usa/louisiana/" xr:uid="{F50A3D70-B089-4B8C-A3DD-AF79563F4863}"/>
    <hyperlink ref="A39" r:id="rId9" display="https://www.worldometers.info/coronavirus/usa/ohio/" xr:uid="{A7F47AEC-135B-4FAB-96F8-780E364DC890}"/>
    <hyperlink ref="A53" r:id="rId10" display="https://www.worldometers.info/coronavirus/usa/washington/" xr:uid="{AD5F8A20-55CC-4D00-8245-AA64A99E35E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36" bestFit="1" customWidth="1"/>
    <col min="3" max="3" width="10" style="42" bestFit="1" customWidth="1"/>
    <col min="4" max="16384" width="8.7265625" style="36"/>
  </cols>
  <sheetData>
    <row r="1" spans="1:3" ht="13" thickBot="1" x14ac:dyDescent="0.4">
      <c r="A1" s="36" t="s">
        <v>97</v>
      </c>
      <c r="C1" s="42" t="s">
        <v>96</v>
      </c>
    </row>
    <row r="2" spans="1:3" ht="13" thickBot="1" x14ac:dyDescent="0.4">
      <c r="A2" s="36" t="s">
        <v>36</v>
      </c>
      <c r="B2" s="3" t="s">
        <v>36</v>
      </c>
      <c r="C2" s="40">
        <v>473</v>
      </c>
    </row>
    <row r="3" spans="1:3" ht="13" thickBot="1" x14ac:dyDescent="0.4">
      <c r="B3" s="3" t="s">
        <v>52</v>
      </c>
      <c r="C3" s="40">
        <v>10</v>
      </c>
    </row>
    <row r="4" spans="1:3" ht="13" thickBot="1" x14ac:dyDescent="0.4">
      <c r="A4" s="36" t="s">
        <v>33</v>
      </c>
      <c r="B4" s="3" t="s">
        <v>33</v>
      </c>
      <c r="C4" s="40">
        <v>624</v>
      </c>
    </row>
    <row r="5" spans="1:3" ht="13" thickBot="1" x14ac:dyDescent="0.4">
      <c r="A5" s="36" t="s">
        <v>34</v>
      </c>
      <c r="B5" s="3" t="s">
        <v>34</v>
      </c>
      <c r="C5" s="40">
        <v>98</v>
      </c>
    </row>
    <row r="6" spans="1:3" ht="15" thickBot="1" x14ac:dyDescent="0.4">
      <c r="A6" s="36" t="s">
        <v>10</v>
      </c>
      <c r="B6" s="46" t="s">
        <v>10</v>
      </c>
      <c r="C6" s="40">
        <v>3048</v>
      </c>
    </row>
    <row r="7" spans="1:3" ht="13" thickBot="1" x14ac:dyDescent="0.4">
      <c r="A7" s="36" t="s">
        <v>18</v>
      </c>
      <c r="B7" s="3" t="s">
        <v>18</v>
      </c>
      <c r="C7" s="40">
        <v>1091</v>
      </c>
    </row>
    <row r="8" spans="1:3" ht="13" thickBot="1" x14ac:dyDescent="0.4">
      <c r="A8" s="36" t="s">
        <v>23</v>
      </c>
      <c r="B8" s="3" t="s">
        <v>23</v>
      </c>
      <c r="C8" s="40">
        <v>3219</v>
      </c>
    </row>
    <row r="9" spans="1:3" ht="13" thickBot="1" x14ac:dyDescent="0.4">
      <c r="A9" s="36" t="s">
        <v>43</v>
      </c>
      <c r="B9" s="3" t="s">
        <v>43</v>
      </c>
      <c r="C9" s="40">
        <v>260</v>
      </c>
    </row>
    <row r="10" spans="1:3" ht="13" thickBot="1" x14ac:dyDescent="0.4">
      <c r="A10" s="36" t="s">
        <v>95</v>
      </c>
      <c r="B10" s="3" t="s">
        <v>63</v>
      </c>
      <c r="C10" s="40">
        <v>358</v>
      </c>
    </row>
    <row r="11" spans="1:3" ht="15" thickBot="1" x14ac:dyDescent="0.4">
      <c r="A11" s="36" t="s">
        <v>13</v>
      </c>
      <c r="B11" s="46" t="s">
        <v>13</v>
      </c>
      <c r="C11" s="40">
        <v>1876</v>
      </c>
    </row>
    <row r="12" spans="1:3" ht="13" thickBot="1" x14ac:dyDescent="0.4">
      <c r="A12" s="36" t="s">
        <v>16</v>
      </c>
      <c r="B12" s="3" t="s">
        <v>16</v>
      </c>
      <c r="C12" s="40">
        <v>1544</v>
      </c>
    </row>
    <row r="13" spans="1:3" ht="13" thickBot="1" x14ac:dyDescent="0.4">
      <c r="A13" s="36" t="s">
        <v>64</v>
      </c>
      <c r="B13" s="3" t="s">
        <v>64</v>
      </c>
      <c r="C13" s="40">
        <v>5</v>
      </c>
    </row>
    <row r="14" spans="1:3" ht="13" thickBot="1" x14ac:dyDescent="0.4">
      <c r="B14" s="3" t="s">
        <v>47</v>
      </c>
      <c r="C14" s="40">
        <v>17</v>
      </c>
    </row>
    <row r="15" spans="1:3" ht="13" thickBot="1" x14ac:dyDescent="0.4">
      <c r="A15" s="36" t="s">
        <v>49</v>
      </c>
      <c r="B15" s="3" t="s">
        <v>49</v>
      </c>
      <c r="C15" s="40">
        <v>72</v>
      </c>
    </row>
    <row r="16" spans="1:3" ht="13" thickBot="1" x14ac:dyDescent="0.4">
      <c r="A16" s="36" t="s">
        <v>12</v>
      </c>
      <c r="B16" s="3" t="s">
        <v>12</v>
      </c>
      <c r="C16" s="40">
        <v>3928</v>
      </c>
    </row>
    <row r="17" spans="1:3" ht="13" thickBot="1" x14ac:dyDescent="0.4">
      <c r="A17" s="36" t="s">
        <v>27</v>
      </c>
      <c r="B17" s="3" t="s">
        <v>27</v>
      </c>
      <c r="C17" s="40">
        <v>1646</v>
      </c>
    </row>
    <row r="18" spans="1:3" ht="13" thickBot="1" x14ac:dyDescent="0.4">
      <c r="A18" s="36" t="s">
        <v>41</v>
      </c>
      <c r="B18" s="3" t="s">
        <v>41</v>
      </c>
      <c r="C18" s="40">
        <v>318</v>
      </c>
    </row>
    <row r="19" spans="1:3" ht="13" thickBot="1" x14ac:dyDescent="0.4">
      <c r="A19" s="36" t="s">
        <v>45</v>
      </c>
      <c r="B19" s="3" t="s">
        <v>45</v>
      </c>
      <c r="C19" s="40">
        <v>189</v>
      </c>
    </row>
    <row r="20" spans="1:3" ht="13" thickBot="1" x14ac:dyDescent="0.4">
      <c r="A20" s="36" t="s">
        <v>38</v>
      </c>
      <c r="B20" s="3" t="s">
        <v>38</v>
      </c>
      <c r="C20" s="40">
        <v>328</v>
      </c>
    </row>
    <row r="21" spans="1:3" ht="15" thickBot="1" x14ac:dyDescent="0.4">
      <c r="A21" s="36" t="s">
        <v>14</v>
      </c>
      <c r="B21" s="46" t="s">
        <v>14</v>
      </c>
      <c r="C21" s="40">
        <v>2417</v>
      </c>
    </row>
    <row r="22" spans="1:3" ht="13" thickBot="1" x14ac:dyDescent="0.4">
      <c r="B22" s="3" t="s">
        <v>39</v>
      </c>
      <c r="C22" s="40">
        <v>69</v>
      </c>
    </row>
    <row r="23" spans="1:3" ht="13" thickBot="1" x14ac:dyDescent="0.4">
      <c r="A23" s="36" t="s">
        <v>26</v>
      </c>
      <c r="B23" s="3" t="s">
        <v>26</v>
      </c>
      <c r="C23" s="40">
        <v>1866</v>
      </c>
    </row>
    <row r="24" spans="1:3" ht="15" thickBot="1" x14ac:dyDescent="0.4">
      <c r="A24" s="36" t="s">
        <v>17</v>
      </c>
      <c r="B24" s="46" t="s">
        <v>17</v>
      </c>
      <c r="C24" s="40">
        <v>5482</v>
      </c>
    </row>
    <row r="25" spans="1:3" ht="13" thickBot="1" x14ac:dyDescent="0.4">
      <c r="A25" s="36" t="s">
        <v>11</v>
      </c>
      <c r="B25" s="3" t="s">
        <v>11</v>
      </c>
      <c r="C25" s="40">
        <v>4787</v>
      </c>
    </row>
    <row r="26" spans="1:3" ht="13" thickBot="1" x14ac:dyDescent="0.4">
      <c r="A26" s="36" t="s">
        <v>32</v>
      </c>
      <c r="B26" s="3" t="s">
        <v>32</v>
      </c>
      <c r="C26" s="40">
        <v>672</v>
      </c>
    </row>
    <row r="27" spans="1:3" ht="13" thickBot="1" x14ac:dyDescent="0.4">
      <c r="A27" s="36" t="s">
        <v>30</v>
      </c>
      <c r="B27" s="3" t="s">
        <v>30</v>
      </c>
      <c r="C27" s="40">
        <v>480</v>
      </c>
    </row>
    <row r="28" spans="1:3" ht="13" thickBot="1" x14ac:dyDescent="0.4">
      <c r="A28" s="36" t="s">
        <v>35</v>
      </c>
      <c r="B28" s="3" t="s">
        <v>35</v>
      </c>
      <c r="C28" s="40">
        <v>566</v>
      </c>
    </row>
    <row r="29" spans="1:3" ht="13" thickBot="1" x14ac:dyDescent="0.4">
      <c r="B29" s="3" t="s">
        <v>51</v>
      </c>
      <c r="C29" s="40">
        <v>16</v>
      </c>
    </row>
    <row r="30" spans="1:3" ht="13" thickBot="1" x14ac:dyDescent="0.4">
      <c r="B30" s="3" t="s">
        <v>50</v>
      </c>
      <c r="C30" s="40">
        <v>113</v>
      </c>
    </row>
    <row r="31" spans="1:3" ht="13" thickBot="1" x14ac:dyDescent="0.4">
      <c r="A31" s="36" t="s">
        <v>31</v>
      </c>
      <c r="B31" s="3" t="s">
        <v>31</v>
      </c>
      <c r="C31" s="40">
        <v>339</v>
      </c>
    </row>
    <row r="32" spans="1:3" ht="13" thickBot="1" x14ac:dyDescent="0.4">
      <c r="A32" s="36" t="s">
        <v>42</v>
      </c>
      <c r="B32" s="3" t="s">
        <v>42</v>
      </c>
      <c r="C32" s="40">
        <v>151</v>
      </c>
    </row>
    <row r="33" spans="1:3" ht="15" thickBot="1" x14ac:dyDescent="0.4">
      <c r="A33" s="36" t="s">
        <v>8</v>
      </c>
      <c r="B33" s="46" t="s">
        <v>8</v>
      </c>
      <c r="C33" s="40">
        <v>9946</v>
      </c>
    </row>
    <row r="34" spans="1:3" ht="13" thickBot="1" x14ac:dyDescent="0.4">
      <c r="A34" s="36" t="s">
        <v>44</v>
      </c>
      <c r="B34" s="3" t="s">
        <v>44</v>
      </c>
      <c r="C34" s="40">
        <v>242</v>
      </c>
    </row>
    <row r="35" spans="1:3" ht="15" thickBot="1" x14ac:dyDescent="0.4">
      <c r="A35" s="36" t="s">
        <v>7</v>
      </c>
      <c r="B35" s="46" t="s">
        <v>7</v>
      </c>
      <c r="C35" s="40">
        <v>27426</v>
      </c>
    </row>
    <row r="36" spans="1:3" ht="13" thickBot="1" x14ac:dyDescent="0.4">
      <c r="A36" s="36" t="s">
        <v>24</v>
      </c>
      <c r="B36" s="3" t="s">
        <v>24</v>
      </c>
      <c r="C36" s="40">
        <v>641</v>
      </c>
    </row>
    <row r="37" spans="1:3" ht="13" thickBot="1" x14ac:dyDescent="0.4">
      <c r="B37" s="3" t="s">
        <v>53</v>
      </c>
      <c r="C37" s="40">
        <v>40</v>
      </c>
    </row>
    <row r="38" spans="1:3" ht="15" thickBot="1" x14ac:dyDescent="0.4">
      <c r="A38" s="36" t="s">
        <v>21</v>
      </c>
      <c r="B38" s="46" t="s">
        <v>21</v>
      </c>
      <c r="C38" s="40">
        <v>1537</v>
      </c>
    </row>
    <row r="39" spans="1:3" ht="13" thickBot="1" x14ac:dyDescent="0.4">
      <c r="A39" s="36" t="s">
        <v>46</v>
      </c>
      <c r="B39" s="3" t="s">
        <v>46</v>
      </c>
      <c r="C39" s="40">
        <v>284</v>
      </c>
    </row>
    <row r="40" spans="1:3" ht="13" thickBot="1" x14ac:dyDescent="0.4">
      <c r="A40" s="36" t="s">
        <v>37</v>
      </c>
      <c r="B40" s="3" t="s">
        <v>37</v>
      </c>
      <c r="C40" s="40">
        <v>137</v>
      </c>
    </row>
    <row r="41" spans="1:3" ht="15" thickBot="1" x14ac:dyDescent="0.4">
      <c r="A41" s="36" t="s">
        <v>19</v>
      </c>
      <c r="B41" s="46" t="s">
        <v>19</v>
      </c>
      <c r="C41" s="40">
        <v>4294</v>
      </c>
    </row>
    <row r="42" spans="1:3" ht="13" thickBot="1" x14ac:dyDescent="0.4">
      <c r="A42" s="36" t="s">
        <v>65</v>
      </c>
      <c r="B42" s="3" t="s">
        <v>65</v>
      </c>
      <c r="C42" s="40">
        <v>117</v>
      </c>
    </row>
    <row r="43" spans="1:3" ht="13" thickBot="1" x14ac:dyDescent="0.4">
      <c r="B43" s="3" t="s">
        <v>40</v>
      </c>
      <c r="C43" s="40">
        <v>468</v>
      </c>
    </row>
    <row r="44" spans="1:3" ht="13" thickBot="1" x14ac:dyDescent="0.4">
      <c r="A44" s="36" t="s">
        <v>25</v>
      </c>
      <c r="B44" s="3" t="s">
        <v>25</v>
      </c>
      <c r="C44" s="40">
        <v>371</v>
      </c>
    </row>
    <row r="45" spans="1:3" ht="13" thickBot="1" x14ac:dyDescent="0.4">
      <c r="A45" s="36" t="s">
        <v>54</v>
      </c>
      <c r="B45" s="3" t="s">
        <v>54</v>
      </c>
      <c r="C45" s="40">
        <v>43</v>
      </c>
    </row>
    <row r="46" spans="1:3" ht="13" thickBot="1" x14ac:dyDescent="0.4">
      <c r="A46" s="36" t="s">
        <v>20</v>
      </c>
      <c r="B46" s="3" t="s">
        <v>20</v>
      </c>
      <c r="C46" s="40">
        <v>287</v>
      </c>
    </row>
    <row r="47" spans="1:3" ht="15" thickBot="1" x14ac:dyDescent="0.4">
      <c r="A47" s="36" t="s">
        <v>15</v>
      </c>
      <c r="B47" s="46" t="s">
        <v>15</v>
      </c>
      <c r="C47" s="40">
        <v>1258</v>
      </c>
    </row>
    <row r="48" spans="1:3" ht="13" thickBot="1" x14ac:dyDescent="0.4">
      <c r="A48" s="36" t="s">
        <v>28</v>
      </c>
      <c r="B48" s="3" t="s">
        <v>28</v>
      </c>
      <c r="C48" s="40">
        <v>75</v>
      </c>
    </row>
    <row r="49" spans="1:3" ht="13" thickBot="1" x14ac:dyDescent="0.4">
      <c r="A49" s="36" t="s">
        <v>48</v>
      </c>
      <c r="B49" s="3" t="s">
        <v>48</v>
      </c>
      <c r="C49" s="40">
        <v>53</v>
      </c>
    </row>
    <row r="50" spans="1:3" ht="13" thickBot="1" x14ac:dyDescent="0.4">
      <c r="A50" s="36" t="s">
        <v>29</v>
      </c>
      <c r="B50" s="3" t="s">
        <v>29</v>
      </c>
      <c r="C50" s="40">
        <v>955</v>
      </c>
    </row>
    <row r="51" spans="1:3" ht="15" thickBot="1" x14ac:dyDescent="0.4">
      <c r="A51" s="36" t="s">
        <v>9</v>
      </c>
      <c r="B51" s="46" t="s">
        <v>9</v>
      </c>
      <c r="C51" s="40">
        <v>993</v>
      </c>
    </row>
    <row r="52" spans="1:3" ht="13" thickBot="1" x14ac:dyDescent="0.4">
      <c r="B52" s="3" t="s">
        <v>56</v>
      </c>
      <c r="C52" s="40">
        <v>62</v>
      </c>
    </row>
    <row r="53" spans="1:3" ht="13" thickBot="1" x14ac:dyDescent="0.4">
      <c r="A53" s="36" t="s">
        <v>22</v>
      </c>
      <c r="B53" s="3" t="s">
        <v>22</v>
      </c>
      <c r="C53" s="40">
        <v>434</v>
      </c>
    </row>
    <row r="54" spans="1:3" ht="13" thickBot="1" x14ac:dyDescent="0.4">
      <c r="A54" s="36" t="s">
        <v>55</v>
      </c>
      <c r="B54" s="14" t="s">
        <v>55</v>
      </c>
      <c r="C54" s="41">
        <v>7</v>
      </c>
    </row>
    <row r="59" spans="1:3" ht="13" thickBot="1" x14ac:dyDescent="0.4"/>
    <row r="60" spans="1:3" ht="14.5" x14ac:dyDescent="0.35">
      <c r="B60" s="3"/>
      <c r="C60" s="45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5" r:id="rId1" display="https://www.worldometers.info/coronavirus/usa/new-york/" xr:uid="{659BA94C-31CD-4D17-870A-C1D3522C8F4B}"/>
    <hyperlink ref="B33" r:id="rId2" display="https://www.worldometers.info/coronavirus/usa/new-jersey/" xr:uid="{713E718E-8075-4B26-BB69-07C0771E61AC}"/>
    <hyperlink ref="B24" r:id="rId3" display="https://www.worldometers.info/coronavirus/usa/massachusetts/" xr:uid="{0FC5F12D-3B3D-46A0-8333-1C9B4E7EA8E5}"/>
    <hyperlink ref="B6" r:id="rId4" display="https://www.worldometers.info/coronavirus/usa/california/" xr:uid="{B0386859-12CA-43AD-9963-8BEA57D5F102}"/>
    <hyperlink ref="B41" r:id="rId5" display="https://www.worldometers.info/coronavirus/usa/pennsylvania/" xr:uid="{8FFF7704-08C7-49DF-90BA-85ACF1FEBECD}"/>
    <hyperlink ref="B47" r:id="rId6" display="https://www.worldometers.info/coronavirus/usa/texas/" xr:uid="{471E89AD-F37B-4971-8479-C427C0DEE508}"/>
    <hyperlink ref="B11" r:id="rId7" display="https://www.worldometers.info/coronavirus/usa/florida/" xr:uid="{0E9A26F3-7D06-48B7-A24F-AD65B89FEE89}"/>
    <hyperlink ref="B21" r:id="rId8" display="https://www.worldometers.info/coronavirus/usa/louisiana/" xr:uid="{7F62DEA7-1F31-493A-A973-D51EBED6093A}"/>
    <hyperlink ref="B38" r:id="rId9" display="https://www.worldometers.info/coronavirus/usa/ohio/" xr:uid="{885DAF78-6D04-4AB9-9FCF-091FF3CB35E4}"/>
    <hyperlink ref="B51" r:id="rId10" display="https://www.worldometers.info/coronavirus/usa/washington/" xr:uid="{606EA282-EDD4-4D1C-8E1D-5740FA05AFBC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2020-05-15T11:04:38Z</dcterms:modified>
</cp:coreProperties>
</file>