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B4848F66-C2A9-4872-AB82-C96C3DC94A8E}" xr6:coauthVersionLast="45" xr6:coauthVersionMax="45" xr10:uidLastSave="{42AD5D1F-12C9-45D9-9AF1-55EA7E393E28}"/>
  <bookViews>
    <workbookView xWindow="8190" yWindow="-19020" windowWidth="25875" windowHeight="1648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Updates'!$A$1:$V$54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20" i="3"/>
  <c r="N4" i="3"/>
  <c r="N39" i="3"/>
  <c r="N6" i="3"/>
  <c r="N41" i="3"/>
  <c r="N26" i="3"/>
  <c r="N8" i="3"/>
  <c r="N51" i="3"/>
  <c r="N25" i="3"/>
  <c r="N12" i="3"/>
  <c r="N36" i="3"/>
  <c r="N44" i="3"/>
  <c r="N52" i="3"/>
  <c r="N40" i="3"/>
  <c r="N3" i="3"/>
  <c r="N42" i="3"/>
  <c r="N13" i="3"/>
  <c r="N54" i="3"/>
  <c r="N10" i="3"/>
  <c r="N7" i="3"/>
  <c r="N15" i="3"/>
  <c r="N24" i="3"/>
  <c r="N55" i="3"/>
  <c r="N2" i="3"/>
  <c r="N43" i="3"/>
  <c r="N35" i="3"/>
  <c r="O2" i="3" s="1"/>
  <c r="N28" i="3"/>
  <c r="N30" i="3"/>
  <c r="O30" i="3" s="1"/>
  <c r="N37" i="3"/>
  <c r="N53" i="3"/>
  <c r="N47" i="3"/>
  <c r="N11" i="3"/>
  <c r="N14" i="3"/>
  <c r="N48" i="3"/>
  <c r="N45" i="3"/>
  <c r="N9" i="3"/>
  <c r="N5" i="3"/>
  <c r="N16" i="3"/>
  <c r="N22" i="3"/>
  <c r="N46" i="3"/>
  <c r="N19" i="3"/>
  <c r="N17" i="3"/>
  <c r="N31" i="3"/>
  <c r="N18" i="3"/>
  <c r="O27" i="3" s="1"/>
  <c r="N38" i="3"/>
  <c r="N29" i="3"/>
  <c r="N49" i="3"/>
  <c r="N21" i="3"/>
  <c r="N27" i="3"/>
  <c r="N33" i="3"/>
  <c r="N23" i="3"/>
  <c r="N34" i="3"/>
  <c r="N32" i="3"/>
  <c r="O55" i="3" s="1"/>
  <c r="N56" i="3"/>
  <c r="N50" i="3"/>
  <c r="O35" i="3" s="1"/>
  <c r="M48" i="3"/>
  <c r="O36" i="3" l="1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L48" i="3" l="1"/>
  <c r="L26" i="3"/>
  <c r="L46" i="3"/>
  <c r="L9" i="3"/>
  <c r="L33" i="3"/>
  <c r="L35" i="3"/>
  <c r="L20" i="3"/>
  <c r="L43" i="3"/>
  <c r="L30" i="3"/>
  <c r="L55" i="3"/>
  <c r="L40" i="3"/>
  <c r="L32" i="3"/>
  <c r="L22" i="3"/>
  <c r="L39" i="3"/>
  <c r="L13" i="3"/>
  <c r="L41" i="3"/>
  <c r="L34" i="3"/>
  <c r="L56" i="3"/>
  <c r="L37" i="3"/>
  <c r="L45" i="3"/>
  <c r="L25" i="3"/>
  <c r="L53" i="3"/>
  <c r="L18" i="3"/>
  <c r="L27" i="3"/>
  <c r="L51" i="3"/>
  <c r="L44" i="3"/>
  <c r="L24" i="3"/>
  <c r="L23" i="3"/>
  <c r="L38" i="3"/>
  <c r="L4" i="3"/>
  <c r="L54" i="3"/>
  <c r="L5" i="3"/>
  <c r="L16" i="3"/>
  <c r="L42" i="3"/>
  <c r="L7" i="3"/>
  <c r="L12" i="3"/>
  <c r="L15" i="3"/>
  <c r="L52" i="3"/>
  <c r="L21" i="3"/>
  <c r="L11" i="3"/>
  <c r="L47" i="3"/>
  <c r="L31" i="3"/>
  <c r="L29" i="3"/>
  <c r="L50" i="3"/>
  <c r="L49" i="3"/>
  <c r="L10" i="3"/>
  <c r="L17" i="3"/>
  <c r="L36" i="3"/>
  <c r="L14" i="3"/>
  <c r="L28" i="3"/>
  <c r="L2" i="3"/>
  <c r="L19" i="3"/>
  <c r="L6" i="3"/>
  <c r="L3" i="3"/>
  <c r="M52" i="3" l="1"/>
  <c r="M27" i="3"/>
  <c r="M37" i="3"/>
  <c r="M31" i="3"/>
  <c r="M20" i="3"/>
  <c r="M28" i="3"/>
  <c r="M21" i="3"/>
  <c r="M22" i="3"/>
  <c r="M53" i="3"/>
  <c r="M15" i="3"/>
  <c r="M44" i="3"/>
  <c r="M56" i="3"/>
  <c r="M51" i="3"/>
  <c r="M6" i="3"/>
  <c r="M8" i="3"/>
  <c r="M40" i="3"/>
  <c r="M25" i="3"/>
  <c r="M14" i="3"/>
  <c r="M26" i="3"/>
  <c r="M47" i="3"/>
  <c r="M45" i="3"/>
  <c r="M35" i="3"/>
  <c r="M7" i="3"/>
  <c r="M39" i="3"/>
  <c r="M32" i="3"/>
  <c r="M17" i="3"/>
  <c r="M30" i="3"/>
  <c r="M38" i="3"/>
  <c r="M23" i="3"/>
  <c r="M43" i="3"/>
  <c r="M42" i="3"/>
  <c r="M24" i="3"/>
  <c r="M49" i="3"/>
  <c r="M54" i="3"/>
  <c r="M36" i="3"/>
  <c r="M2" i="3"/>
  <c r="M16" i="3"/>
  <c r="M34" i="3"/>
  <c r="M41" i="3"/>
  <c r="M3" i="3"/>
  <c r="M12" i="3"/>
  <c r="M10" i="3"/>
  <c r="M4" i="3"/>
  <c r="M5" i="3"/>
  <c r="M18" i="3"/>
  <c r="M19" i="3"/>
  <c r="M50" i="3"/>
  <c r="M29" i="3"/>
  <c r="M33" i="3"/>
  <c r="M55" i="3"/>
  <c r="M11" i="3"/>
  <c r="M46" i="3"/>
  <c r="M13" i="3"/>
  <c r="M9" i="3"/>
  <c r="L8" i="3" l="1"/>
  <c r="N5" i="1" l="1"/>
  <c r="O5" i="1" s="1"/>
  <c r="N6" i="1"/>
  <c r="O6" i="1" s="1"/>
  <c r="N7" i="1"/>
  <c r="O7" i="1" s="1"/>
  <c r="N8" i="1"/>
  <c r="N9" i="1"/>
  <c r="N10" i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N26" i="1"/>
  <c r="N27" i="1"/>
  <c r="O27" i="1" s="1"/>
  <c r="N28" i="1"/>
  <c r="O28" i="1" s="1"/>
  <c r="N29" i="1"/>
  <c r="O29" i="1" s="1"/>
  <c r="N30" i="1"/>
  <c r="N31" i="1"/>
  <c r="O31" i="1" s="1"/>
  <c r="N32" i="1"/>
  <c r="N33" i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N43" i="1"/>
  <c r="O43" i="1" s="1"/>
  <c r="N44" i="1"/>
  <c r="O44" i="1" s="1"/>
  <c r="N45" i="1"/>
  <c r="O45" i="1" s="1"/>
  <c r="N46" i="1"/>
  <c r="O46" i="1" s="1"/>
  <c r="N47" i="1"/>
  <c r="O47" i="1" s="1"/>
  <c r="N48" i="1"/>
  <c r="N49" i="1"/>
  <c r="N50" i="1"/>
  <c r="N51" i="1"/>
  <c r="O51" i="1" s="1"/>
  <c r="N52" i="1"/>
  <c r="O52" i="1" s="1"/>
  <c r="O49" i="1" l="1"/>
  <c r="O30" i="1"/>
  <c r="O48" i="1"/>
  <c r="O33" i="1"/>
  <c r="O10" i="1"/>
  <c r="O32" i="1"/>
  <c r="O25" i="1"/>
  <c r="O17" i="1"/>
  <c r="O8" i="1"/>
  <c r="O41" i="1"/>
  <c r="O26" i="1"/>
  <c r="O50" i="1"/>
  <c r="O42" i="1"/>
  <c r="O9" i="1"/>
  <c r="U2" i="1"/>
  <c r="N53" i="1" l="1"/>
  <c r="O53" i="1" l="1"/>
  <c r="U13" i="1"/>
  <c r="V13" i="1" s="1"/>
  <c r="U47" i="1"/>
  <c r="V47" i="1" s="1"/>
  <c r="U49" i="1"/>
  <c r="V49" i="1" s="1"/>
  <c r="U24" i="1"/>
  <c r="V24" i="1" s="1"/>
  <c r="U19" i="1"/>
  <c r="V19" i="1" s="1"/>
  <c r="U26" i="1"/>
  <c r="V26" i="1" s="1"/>
  <c r="U36" i="1"/>
  <c r="V36" i="1" s="1"/>
  <c r="U31" i="1"/>
  <c r="V31" i="1" s="1"/>
  <c r="U35" i="1"/>
  <c r="V35" i="1" s="1"/>
  <c r="U29" i="1"/>
  <c r="V29" i="1" s="1"/>
  <c r="U20" i="1"/>
  <c r="V20" i="1" s="1"/>
  <c r="U22" i="1"/>
  <c r="V22" i="1" s="1"/>
  <c r="U17" i="1"/>
  <c r="V17" i="1" s="1"/>
  <c r="U5" i="1"/>
  <c r="V5" i="1" s="1"/>
  <c r="U21" i="1"/>
  <c r="V21" i="1" s="1"/>
  <c r="U37" i="1"/>
  <c r="V37" i="1" s="1"/>
  <c r="U46" i="1"/>
  <c r="V46" i="1" s="1"/>
  <c r="U12" i="1"/>
  <c r="V12" i="1" s="1"/>
  <c r="U28" i="1"/>
  <c r="V28" i="1" s="1"/>
  <c r="U44" i="1"/>
  <c r="V44" i="1" s="1"/>
  <c r="U7" i="1"/>
  <c r="V7" i="1" s="1"/>
  <c r="U23" i="1"/>
  <c r="V23" i="1" s="1"/>
  <c r="U52" i="1"/>
  <c r="V52" i="1" s="1"/>
  <c r="U30" i="1"/>
  <c r="V30" i="1" s="1"/>
  <c r="U25" i="1"/>
  <c r="V25" i="1" s="1"/>
  <c r="U16" i="1"/>
  <c r="V16" i="1" s="1"/>
  <c r="U50" i="1"/>
  <c r="V50" i="1" s="1"/>
  <c r="U45" i="1"/>
  <c r="V45" i="1" s="1"/>
  <c r="U15" i="1"/>
  <c r="V15" i="1" s="1"/>
  <c r="U6" i="1"/>
  <c r="V6" i="1" s="1"/>
  <c r="U38" i="1"/>
  <c r="V38" i="1" s="1"/>
  <c r="U33" i="1"/>
  <c r="V33" i="1" s="1"/>
  <c r="U8" i="1"/>
  <c r="V8" i="1" s="1"/>
  <c r="U40" i="1"/>
  <c r="V40" i="1" s="1"/>
  <c r="U51" i="1"/>
  <c r="V51" i="1" s="1"/>
  <c r="U10" i="1"/>
  <c r="V10" i="1" s="1"/>
  <c r="U42" i="1"/>
  <c r="V42" i="1" s="1"/>
  <c r="U39" i="1"/>
  <c r="V39" i="1" s="1"/>
  <c r="U14" i="1"/>
  <c r="V14" i="1" s="1"/>
  <c r="U48" i="1"/>
  <c r="V48" i="1" s="1"/>
  <c r="U9" i="1"/>
  <c r="V9" i="1" s="1"/>
  <c r="U41" i="1"/>
  <c r="V41" i="1" s="1"/>
  <c r="U32" i="1"/>
  <c r="V32" i="1" s="1"/>
  <c r="U11" i="1"/>
  <c r="V11" i="1" s="1"/>
  <c r="U43" i="1"/>
  <c r="V43" i="1" s="1"/>
  <c r="U18" i="1"/>
  <c r="V18" i="1" s="1"/>
  <c r="U34" i="1"/>
  <c r="V34" i="1" s="1"/>
  <c r="U27" i="1"/>
  <c r="V27" i="1" s="1"/>
  <c r="S41" i="1"/>
  <c r="S25" i="1"/>
  <c r="S52" i="1"/>
  <c r="S44" i="1"/>
  <c r="S36" i="1"/>
  <c r="S28" i="1"/>
  <c r="S20" i="1"/>
  <c r="S12" i="1"/>
  <c r="S46" i="1"/>
  <c r="S38" i="1"/>
  <c r="S30" i="1"/>
  <c r="S22" i="1"/>
  <c r="S14" i="1"/>
  <c r="S6" i="1"/>
  <c r="S17" i="1"/>
  <c r="S9" i="1"/>
  <c r="S51" i="1"/>
  <c r="S43" i="1"/>
  <c r="S35" i="1"/>
  <c r="S19" i="1"/>
  <c r="S11" i="1"/>
  <c r="S48" i="1"/>
  <c r="S40" i="1"/>
  <c r="S32" i="1"/>
  <c r="S24" i="1"/>
  <c r="S16" i="1"/>
  <c r="S8" i="1"/>
  <c r="S33" i="1"/>
  <c r="S45" i="1"/>
  <c r="S29" i="1"/>
  <c r="S13" i="1"/>
  <c r="S5" i="1"/>
  <c r="S42" i="1"/>
  <c r="S34" i="1"/>
  <c r="S26" i="1"/>
  <c r="S18" i="1"/>
  <c r="S10" i="1"/>
  <c r="S49" i="1"/>
  <c r="S37" i="1"/>
  <c r="S21" i="1"/>
  <c r="S50" i="1"/>
  <c r="S53" i="1" s="1"/>
  <c r="S47" i="1"/>
  <c r="S39" i="1"/>
  <c r="S31" i="1"/>
  <c r="S23" i="1"/>
  <c r="S15" i="1"/>
  <c r="S27" i="1"/>
  <c r="S7" i="1"/>
  <c r="T46" i="1"/>
  <c r="T50" i="1"/>
  <c r="T53" i="1" s="1"/>
  <c r="T49" i="1"/>
  <c r="T41" i="1"/>
  <c r="T33" i="1"/>
  <c r="T25" i="1"/>
  <c r="T17" i="1"/>
  <c r="T9" i="1"/>
  <c r="T22" i="1"/>
  <c r="T51" i="1"/>
  <c r="T19" i="1"/>
  <c r="T11" i="1"/>
  <c r="T43" i="1"/>
  <c r="T35" i="1"/>
  <c r="T48" i="1"/>
  <c r="T40" i="1"/>
  <c r="T32" i="1"/>
  <c r="T24" i="1"/>
  <c r="T16" i="1"/>
  <c r="T8" i="1"/>
  <c r="T38" i="1"/>
  <c r="T14" i="1"/>
  <c r="T6" i="1"/>
  <c r="T45" i="1"/>
  <c r="T37" i="1"/>
  <c r="T29" i="1"/>
  <c r="T21" i="1"/>
  <c r="T13" i="1"/>
  <c r="T5" i="1"/>
  <c r="T34" i="1"/>
  <c r="T18" i="1"/>
  <c r="T47" i="1"/>
  <c r="T39" i="1"/>
  <c r="T31" i="1"/>
  <c r="T23" i="1"/>
  <c r="T15" i="1"/>
  <c r="T7" i="1"/>
  <c r="T30" i="1"/>
  <c r="T42" i="1"/>
  <c r="T26" i="1"/>
  <c r="T10" i="1"/>
  <c r="T52" i="1"/>
  <c r="T44" i="1"/>
  <c r="T36" i="1"/>
  <c r="T28" i="1"/>
  <c r="T20" i="1"/>
  <c r="T12" i="1"/>
  <c r="T27" i="1"/>
  <c r="R12" i="1"/>
  <c r="R47" i="1"/>
  <c r="R39" i="1"/>
  <c r="R31" i="1"/>
  <c r="R23" i="1"/>
  <c r="R15" i="1"/>
  <c r="R7" i="1"/>
  <c r="R28" i="1"/>
  <c r="R44" i="1"/>
  <c r="R33" i="1"/>
  <c r="R17" i="1"/>
  <c r="R9" i="1"/>
  <c r="R36" i="1"/>
  <c r="R49" i="1"/>
  <c r="R41" i="1"/>
  <c r="R25" i="1"/>
  <c r="R46" i="1"/>
  <c r="R38" i="1"/>
  <c r="R30" i="1"/>
  <c r="R22" i="1"/>
  <c r="R14" i="1"/>
  <c r="R6" i="1"/>
  <c r="R52" i="1"/>
  <c r="R20" i="1"/>
  <c r="R51" i="1"/>
  <c r="R43" i="1"/>
  <c r="R35" i="1"/>
  <c r="R19" i="1"/>
  <c r="R11" i="1"/>
  <c r="R40" i="1"/>
  <c r="R24" i="1"/>
  <c r="R8" i="1"/>
  <c r="R45" i="1"/>
  <c r="R37" i="1"/>
  <c r="R29" i="1"/>
  <c r="R21" i="1"/>
  <c r="R13" i="1"/>
  <c r="R5" i="1"/>
  <c r="R48" i="1"/>
  <c r="R32" i="1"/>
  <c r="R16" i="1"/>
  <c r="R50" i="1"/>
  <c r="R53" i="1" s="1"/>
  <c r="R42" i="1"/>
  <c r="R34" i="1"/>
  <c r="R26" i="1"/>
  <c r="R18" i="1"/>
  <c r="R10" i="1"/>
  <c r="R27" i="1"/>
  <c r="Q23" i="1"/>
  <c r="Q20" i="1"/>
  <c r="Q31" i="1"/>
  <c r="Q24" i="1"/>
  <c r="Q5" i="1"/>
  <c r="Q43" i="1"/>
  <c r="Q18" i="1"/>
  <c r="Q50" i="1"/>
  <c r="Q53" i="1" s="1"/>
  <c r="Q25" i="1"/>
  <c r="Q36" i="1"/>
  <c r="Q7" i="1"/>
  <c r="Q10" i="1"/>
  <c r="Q26" i="1"/>
  <c r="Q47" i="1"/>
  <c r="Q33" i="1"/>
  <c r="Q44" i="1"/>
  <c r="Q29" i="1"/>
  <c r="Q15" i="1"/>
  <c r="Q30" i="1"/>
  <c r="Q34" i="1"/>
  <c r="Q28" i="1"/>
  <c r="Q48" i="1"/>
  <c r="Q52" i="1"/>
  <c r="Q6" i="1"/>
  <c r="Q51" i="1"/>
  <c r="Q16" i="1"/>
  <c r="Q17" i="1"/>
  <c r="Q14" i="1"/>
  <c r="Q35" i="1"/>
  <c r="Q32" i="1"/>
  <c r="Q13" i="1"/>
  <c r="Q39" i="1"/>
  <c r="Q40" i="1"/>
  <c r="Q45" i="1"/>
  <c r="Q9" i="1"/>
  <c r="Q46" i="1"/>
  <c r="Q42" i="1"/>
  <c r="Q21" i="1"/>
  <c r="Q38" i="1"/>
  <c r="Q8" i="1"/>
  <c r="Q12" i="1"/>
  <c r="Q22" i="1"/>
  <c r="Q41" i="1"/>
  <c r="Q49" i="1"/>
  <c r="Q37" i="1"/>
  <c r="Q19" i="1"/>
  <c r="Q27" i="1"/>
  <c r="Q11" i="1"/>
  <c r="U53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<sst xmlns="http://schemas.openxmlformats.org/spreadsheetml/2006/main" count="321" uniqueCount="102">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</sst>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rgb="FFFFFFFF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2" fillId="4" borderId="3" xfId="0" applyFont="1" applyFill="1" applyBorder="1" applyAlignment="1">
      <alignment horizontal="right" vertical="top" wrapText="1"/>
    </xf>
    <xf numFmtId="0" fontId="12" fillId="5" borderId="3" xfId="0" applyFont="1" applyFill="1" applyBorder="1" applyAlignment="1">
      <alignment horizontal="right" vertical="top" wrapText="1"/>
    </xf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3" fillId="0" borderId="0" xfId="1" applyNumberFormat="1" applyFont="1"/>
    <xf numFmtId="165" fontId="14" fillId="0" borderId="0" xfId="2" applyNumberFormat="1" applyFont="1"/>
    <xf numFmtId="165" fontId="15" fillId="0" borderId="0" xfId="2" applyNumberFormat="1" applyFont="1"/>
    <xf numFmtId="164" fontId="1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right" vertical="top" wrapText="1"/>
    </xf>
    <xf numFmtId="0" fontId="2" fillId="4" borderId="7" xfId="0" applyFont="1" applyFill="1" applyBorder="1" applyAlignment="1">
      <alignment horizontal="right" vertical="top" wrapText="1"/>
    </xf>
    <xf numFmtId="0" fontId="4" fillId="3" borderId="3" xfId="3" applyFont="1" applyFill="1" applyBorder="1" applyAlignment="1">
      <alignment horizontal="right" vertical="top" wrapText="1"/>
    </xf>
    <xf numFmtId="0" fontId="11" fillId="2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4" workbookViewId="0">
      <selection activeCell="A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1" t="s">
        <v>68</v>
      </c>
      <c r="M1" s="61"/>
      <c r="N1" s="61"/>
      <c r="O1" s="6">
        <v>1.4999999999999999E-2</v>
      </c>
      <c r="P1" s="6"/>
      <c r="Q1" s="62" t="s">
        <v>77</v>
      </c>
      <c r="R1" s="62"/>
      <c r="S1" s="62"/>
      <c r="T1" s="62"/>
      <c r="U1" s="62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50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3" t="s">
        <v>7</v>
      </c>
      <c r="B5" s="1">
        <v>343409</v>
      </c>
      <c r="C5" s="2"/>
      <c r="D5" s="1">
        <v>26771</v>
      </c>
      <c r="E5" s="2"/>
      <c r="F5" s="1">
        <v>260072</v>
      </c>
      <c r="G5" s="1">
        <v>17653</v>
      </c>
      <c r="H5" s="1">
        <v>1376</v>
      </c>
      <c r="I5" s="1">
        <v>1153768</v>
      </c>
      <c r="J5" s="1">
        <v>59309</v>
      </c>
      <c r="K5" s="7"/>
      <c r="L5" s="8"/>
      <c r="M5" s="26">
        <f t="shared" ref="M5:M30" si="0">D5/B5</f>
        <v>7.7956605680107399E-2</v>
      </c>
      <c r="N5" s="4">
        <f t="shared" ref="N5:N30" si="1">D5/$O$1</f>
        <v>1784733.3333333335</v>
      </c>
      <c r="O5" s="5">
        <f t="shared" ref="O5:O30" si="2">ABS(F5-N5)/N5</f>
        <v>0.85427963094393189</v>
      </c>
      <c r="P5" s="5"/>
      <c r="Q5" s="22">
        <f t="shared" ref="Q5:Q30" si="3">$Q$2*$N5</f>
        <v>267710</v>
      </c>
      <c r="R5" s="22">
        <f t="shared" ref="R5:R30" si="4">$R$2*$N5</f>
        <v>1070840</v>
      </c>
      <c r="S5" s="22">
        <f t="shared" ref="S5:S30" si="5">$S$2*$N5</f>
        <v>446183.33333333337</v>
      </c>
      <c r="T5" s="22">
        <f t="shared" ref="T5:T30" si="6">$T$2*$N5</f>
        <v>223091.66666666669</v>
      </c>
      <c r="U5" s="22">
        <f t="shared" ref="U5:U30" si="7">$U$2*$N5</f>
        <v>26771</v>
      </c>
      <c r="V5" s="19">
        <f t="shared" ref="V5:V30" si="8">N5-U5</f>
        <v>1757962.3333333335</v>
      </c>
    </row>
    <row r="6" spans="1:22" ht="15" thickBot="1" x14ac:dyDescent="0.4">
      <c r="A6" s="48" t="s">
        <v>8</v>
      </c>
      <c r="B6" s="1">
        <v>138579</v>
      </c>
      <c r="C6" s="2"/>
      <c r="D6" s="1">
        <v>9118</v>
      </c>
      <c r="E6" s="2"/>
      <c r="F6" s="1">
        <v>127960</v>
      </c>
      <c r="G6" s="1">
        <v>15602</v>
      </c>
      <c r="H6" s="1">
        <v>1027</v>
      </c>
      <c r="I6" s="1">
        <v>303750</v>
      </c>
      <c r="J6" s="1">
        <v>34198</v>
      </c>
      <c r="K6" s="7"/>
      <c r="L6" s="8"/>
      <c r="M6" s="26">
        <f t="shared" si="0"/>
        <v>6.5796404938699232E-2</v>
      </c>
      <c r="N6" s="4">
        <f t="shared" si="1"/>
        <v>607866.66666666674</v>
      </c>
      <c r="O6" s="5">
        <f t="shared" si="2"/>
        <v>0.78949330993638955</v>
      </c>
      <c r="P6" s="5"/>
      <c r="Q6" s="22">
        <f t="shared" si="3"/>
        <v>91180.000000000015</v>
      </c>
      <c r="R6" s="22">
        <f t="shared" si="4"/>
        <v>364720.00000000006</v>
      </c>
      <c r="S6" s="22">
        <f t="shared" si="5"/>
        <v>151966.66666666669</v>
      </c>
      <c r="T6" s="22">
        <f t="shared" si="6"/>
        <v>75983.333333333343</v>
      </c>
      <c r="U6" s="22">
        <f t="shared" si="7"/>
        <v>9118</v>
      </c>
      <c r="V6" s="19">
        <f t="shared" si="8"/>
        <v>598748.66666666674</v>
      </c>
    </row>
    <row r="7" spans="1:22" ht="15" thickBot="1" x14ac:dyDescent="0.4">
      <c r="A7" s="3" t="s">
        <v>17</v>
      </c>
      <c r="B7" s="1">
        <v>76743</v>
      </c>
      <c r="C7" s="2"/>
      <c r="D7" s="1">
        <v>4840</v>
      </c>
      <c r="E7" s="2"/>
      <c r="F7" s="1">
        <v>63785</v>
      </c>
      <c r="G7" s="1">
        <v>11134</v>
      </c>
      <c r="H7" s="2">
        <v>702</v>
      </c>
      <c r="I7" s="1">
        <v>376537</v>
      </c>
      <c r="J7" s="1">
        <v>54630</v>
      </c>
      <c r="K7" s="7"/>
      <c r="L7" s="8"/>
      <c r="M7" s="26">
        <f t="shared" si="0"/>
        <v>6.3067641348396597E-2</v>
      </c>
      <c r="N7" s="4">
        <f t="shared" si="1"/>
        <v>322666.66666666669</v>
      </c>
      <c r="O7" s="5">
        <f t="shared" si="2"/>
        <v>0.80231921487603308</v>
      </c>
      <c r="P7" s="5"/>
      <c r="Q7" s="22">
        <f t="shared" si="3"/>
        <v>48400</v>
      </c>
      <c r="R7" s="22">
        <f t="shared" si="4"/>
        <v>193600</v>
      </c>
      <c r="S7" s="22">
        <f t="shared" si="5"/>
        <v>80666.666666666672</v>
      </c>
      <c r="T7" s="22">
        <f t="shared" si="6"/>
        <v>40333.333333333336</v>
      </c>
      <c r="U7" s="22">
        <f t="shared" si="7"/>
        <v>4840</v>
      </c>
      <c r="V7" s="19">
        <f t="shared" si="8"/>
        <v>317826.66666666669</v>
      </c>
    </row>
    <row r="8" spans="1:22" ht="15" thickBot="1" x14ac:dyDescent="0.4">
      <c r="A8" s="3" t="s">
        <v>12</v>
      </c>
      <c r="B8" s="1">
        <v>76085</v>
      </c>
      <c r="C8" s="2"/>
      <c r="D8" s="1">
        <v>3349</v>
      </c>
      <c r="E8" s="2"/>
      <c r="F8" s="1">
        <v>72091</v>
      </c>
      <c r="G8" s="1">
        <v>6004</v>
      </c>
      <c r="H8" s="2">
        <v>264</v>
      </c>
      <c r="I8" s="1">
        <v>416331</v>
      </c>
      <c r="J8" s="1">
        <v>32855</v>
      </c>
      <c r="K8" s="7"/>
      <c r="L8" s="8"/>
      <c r="M8" s="26">
        <f t="shared" si="0"/>
        <v>4.401656042583952E-2</v>
      </c>
      <c r="N8" s="4">
        <f t="shared" si="1"/>
        <v>223266.66666666669</v>
      </c>
      <c r="O8" s="5">
        <f t="shared" si="2"/>
        <v>0.67710809196775157</v>
      </c>
      <c r="P8" s="5"/>
      <c r="Q8" s="22">
        <f t="shared" si="3"/>
        <v>33490</v>
      </c>
      <c r="R8" s="22">
        <f t="shared" si="4"/>
        <v>133960</v>
      </c>
      <c r="S8" s="22">
        <f t="shared" si="5"/>
        <v>55816.666666666672</v>
      </c>
      <c r="T8" s="22">
        <f t="shared" si="6"/>
        <v>27908.333333333336</v>
      </c>
      <c r="U8" s="22">
        <f t="shared" si="7"/>
        <v>3349</v>
      </c>
      <c r="V8" s="19">
        <f t="shared" si="8"/>
        <v>219917.66666666669</v>
      </c>
    </row>
    <row r="9" spans="1:22" ht="15" thickBot="1" x14ac:dyDescent="0.4">
      <c r="A9" s="48" t="s">
        <v>10</v>
      </c>
      <c r="B9" s="1">
        <v>66687</v>
      </c>
      <c r="C9" s="2"/>
      <c r="D9" s="1">
        <v>2691</v>
      </c>
      <c r="E9" s="2"/>
      <c r="F9" s="1">
        <v>53644</v>
      </c>
      <c r="G9" s="1">
        <v>1688</v>
      </c>
      <c r="H9" s="2">
        <v>68</v>
      </c>
      <c r="I9" s="1">
        <v>912570</v>
      </c>
      <c r="J9" s="1">
        <v>23096</v>
      </c>
      <c r="K9" s="7"/>
      <c r="L9" s="8"/>
      <c r="M9" s="26">
        <f t="shared" si="0"/>
        <v>4.0352692428809213E-2</v>
      </c>
      <c r="N9" s="4">
        <f t="shared" si="1"/>
        <v>179400</v>
      </c>
      <c r="O9" s="5">
        <f t="shared" si="2"/>
        <v>0.70098104793756966</v>
      </c>
      <c r="P9" s="5"/>
      <c r="Q9" s="22">
        <f t="shared" si="3"/>
        <v>26910</v>
      </c>
      <c r="R9" s="22">
        <f t="shared" si="4"/>
        <v>107640</v>
      </c>
      <c r="S9" s="22">
        <f t="shared" si="5"/>
        <v>44850</v>
      </c>
      <c r="T9" s="22">
        <f t="shared" si="6"/>
        <v>22425</v>
      </c>
      <c r="U9" s="22">
        <f t="shared" si="7"/>
        <v>2691</v>
      </c>
      <c r="V9" s="19">
        <f t="shared" si="8"/>
        <v>176709</v>
      </c>
    </row>
    <row r="10" spans="1:22" ht="15" thickBot="1" x14ac:dyDescent="0.4">
      <c r="A10" s="48" t="s">
        <v>19</v>
      </c>
      <c r="B10" s="1">
        <v>58686</v>
      </c>
      <c r="C10" s="2"/>
      <c r="D10" s="1">
        <v>3798</v>
      </c>
      <c r="E10" s="2"/>
      <c r="F10" s="1">
        <v>53808</v>
      </c>
      <c r="G10" s="1">
        <v>4584</v>
      </c>
      <c r="H10" s="2">
        <v>297</v>
      </c>
      <c r="I10" s="1">
        <v>285821</v>
      </c>
      <c r="J10" s="1">
        <v>22326</v>
      </c>
      <c r="K10" s="7"/>
      <c r="L10" s="8"/>
      <c r="M10" s="26">
        <f t="shared" si="0"/>
        <v>6.4717309068602388E-2</v>
      </c>
      <c r="N10" s="4">
        <f t="shared" si="1"/>
        <v>253200</v>
      </c>
      <c r="O10" s="5">
        <f t="shared" si="2"/>
        <v>0.78748815165876773</v>
      </c>
      <c r="P10" s="5"/>
      <c r="Q10" s="22">
        <f t="shared" si="3"/>
        <v>37980</v>
      </c>
      <c r="R10" s="22">
        <f t="shared" si="4"/>
        <v>151920</v>
      </c>
      <c r="S10" s="22">
        <f t="shared" si="5"/>
        <v>63300</v>
      </c>
      <c r="T10" s="22">
        <f t="shared" si="6"/>
        <v>31650</v>
      </c>
      <c r="U10" s="22">
        <f t="shared" si="7"/>
        <v>3798</v>
      </c>
      <c r="V10" s="19">
        <f t="shared" si="8"/>
        <v>249402</v>
      </c>
    </row>
    <row r="11" spans="1:22" ht="15" thickBot="1" x14ac:dyDescent="0.4">
      <c r="A11" s="3" t="s">
        <v>11</v>
      </c>
      <c r="B11" s="1">
        <v>46756</v>
      </c>
      <c r="C11" s="2"/>
      <c r="D11" s="1">
        <v>4526</v>
      </c>
      <c r="E11" s="2"/>
      <c r="F11" s="1">
        <v>19544</v>
      </c>
      <c r="G11" s="1">
        <v>4682</v>
      </c>
      <c r="H11" s="2">
        <v>453</v>
      </c>
      <c r="I11" s="1">
        <v>281747</v>
      </c>
      <c r="J11" s="1">
        <v>28212</v>
      </c>
      <c r="K11" s="7"/>
      <c r="L11" s="8"/>
      <c r="M11" s="26">
        <f t="shared" si="0"/>
        <v>9.6800410642484389E-2</v>
      </c>
      <c r="N11" s="4">
        <f t="shared" si="1"/>
        <v>301733.33333333337</v>
      </c>
      <c r="O11" s="5">
        <f t="shared" si="2"/>
        <v>0.93522757401679191</v>
      </c>
      <c r="P11" s="5"/>
      <c r="Q11" s="22">
        <f t="shared" si="3"/>
        <v>45260.000000000007</v>
      </c>
      <c r="R11" s="22">
        <f t="shared" si="4"/>
        <v>181040.00000000003</v>
      </c>
      <c r="S11" s="22">
        <f t="shared" si="5"/>
        <v>75433.333333333343</v>
      </c>
      <c r="T11" s="22">
        <f t="shared" si="6"/>
        <v>37716.666666666672</v>
      </c>
      <c r="U11" s="22">
        <f t="shared" si="7"/>
        <v>4526</v>
      </c>
      <c r="V11" s="19">
        <f t="shared" si="8"/>
        <v>297207.33333333337</v>
      </c>
    </row>
    <row r="12" spans="1:22" ht="15" thickBot="1" x14ac:dyDescent="0.4">
      <c r="A12" s="48" t="s">
        <v>13</v>
      </c>
      <c r="B12" s="1">
        <v>40001</v>
      </c>
      <c r="C12" s="2"/>
      <c r="D12" s="1">
        <v>1716</v>
      </c>
      <c r="E12" s="2"/>
      <c r="F12" s="1">
        <v>37239</v>
      </c>
      <c r="G12" s="1">
        <v>1862</v>
      </c>
      <c r="H12" s="2">
        <v>80</v>
      </c>
      <c r="I12" s="1">
        <v>528413</v>
      </c>
      <c r="J12" s="1">
        <v>24603</v>
      </c>
      <c r="K12" s="7"/>
      <c r="L12" s="8"/>
      <c r="M12" s="26">
        <f t="shared" si="0"/>
        <v>4.2898927526811827E-2</v>
      </c>
      <c r="N12" s="4">
        <f t="shared" si="1"/>
        <v>114400</v>
      </c>
      <c r="O12" s="5">
        <f t="shared" si="2"/>
        <v>0.67448426573426579</v>
      </c>
      <c r="P12" s="5"/>
      <c r="Q12" s="22">
        <f t="shared" si="3"/>
        <v>17160</v>
      </c>
      <c r="R12" s="22">
        <f t="shared" si="4"/>
        <v>68640</v>
      </c>
      <c r="S12" s="22">
        <f t="shared" si="5"/>
        <v>28600</v>
      </c>
      <c r="T12" s="22">
        <f t="shared" si="6"/>
        <v>14300</v>
      </c>
      <c r="U12" s="22">
        <f t="shared" si="7"/>
        <v>1716</v>
      </c>
      <c r="V12" s="19">
        <f t="shared" si="8"/>
        <v>112684</v>
      </c>
    </row>
    <row r="13" spans="1:22" ht="15" thickBot="1" x14ac:dyDescent="0.4">
      <c r="A13" s="48" t="s">
        <v>15</v>
      </c>
      <c r="B13" s="1">
        <v>38642</v>
      </c>
      <c r="C13" s="2"/>
      <c r="D13" s="1">
        <v>1111</v>
      </c>
      <c r="E13" s="2"/>
      <c r="F13" s="1">
        <v>13942</v>
      </c>
      <c r="G13" s="1">
        <v>1333</v>
      </c>
      <c r="H13" s="2">
        <v>38</v>
      </c>
      <c r="I13" s="1">
        <v>489294</v>
      </c>
      <c r="J13" s="1">
        <v>16875</v>
      </c>
      <c r="K13" s="7"/>
      <c r="L13" s="8"/>
      <c r="M13" s="26">
        <f t="shared" si="0"/>
        <v>2.8751099839552818E-2</v>
      </c>
      <c r="N13" s="4">
        <f t="shared" si="1"/>
        <v>74066.666666666672</v>
      </c>
      <c r="O13" s="5">
        <f t="shared" si="2"/>
        <v>0.81176417641764176</v>
      </c>
      <c r="P13" s="5"/>
      <c r="Q13" s="22">
        <f t="shared" si="3"/>
        <v>11110</v>
      </c>
      <c r="R13" s="22">
        <f t="shared" si="4"/>
        <v>44440</v>
      </c>
      <c r="S13" s="22">
        <f t="shared" si="5"/>
        <v>18516.666666666668</v>
      </c>
      <c r="T13" s="22">
        <f t="shared" si="6"/>
        <v>9258.3333333333339</v>
      </c>
      <c r="U13" s="22">
        <f t="shared" si="7"/>
        <v>1111</v>
      </c>
      <c r="V13" s="19">
        <f t="shared" si="8"/>
        <v>72955.666666666672</v>
      </c>
    </row>
    <row r="14" spans="1:22" ht="15" thickBot="1" x14ac:dyDescent="0.4">
      <c r="A14" s="3" t="s">
        <v>23</v>
      </c>
      <c r="B14" s="1">
        <v>32984</v>
      </c>
      <c r="C14" s="2"/>
      <c r="D14" s="1">
        <v>2932</v>
      </c>
      <c r="E14" s="2"/>
      <c r="F14" s="1">
        <v>29987</v>
      </c>
      <c r="G14" s="1">
        <v>9251</v>
      </c>
      <c r="H14" s="2">
        <v>822</v>
      </c>
      <c r="I14" s="1">
        <v>123569</v>
      </c>
      <c r="J14" s="1">
        <v>34659</v>
      </c>
      <c r="K14" s="8"/>
      <c r="L14" s="8"/>
      <c r="M14" s="26">
        <f t="shared" si="0"/>
        <v>8.8891583798205193E-2</v>
      </c>
      <c r="N14" s="4">
        <f t="shared" si="1"/>
        <v>195466.66666666669</v>
      </c>
      <c r="O14" s="5">
        <f t="shared" si="2"/>
        <v>0.84658765347885401</v>
      </c>
      <c r="P14" s="5"/>
      <c r="Q14" s="22">
        <f t="shared" si="3"/>
        <v>29320.000000000004</v>
      </c>
      <c r="R14" s="22">
        <f t="shared" si="4"/>
        <v>117280.00000000001</v>
      </c>
      <c r="S14" s="22">
        <f t="shared" si="5"/>
        <v>48866.666666666672</v>
      </c>
      <c r="T14" s="22">
        <f t="shared" si="6"/>
        <v>24433.333333333336</v>
      </c>
      <c r="U14" s="22">
        <f t="shared" si="7"/>
        <v>2932</v>
      </c>
      <c r="V14" s="19">
        <f t="shared" si="8"/>
        <v>192534.66666666669</v>
      </c>
    </row>
    <row r="15" spans="1:22" ht="15" thickBot="1" x14ac:dyDescent="0.4">
      <c r="A15" s="3" t="s">
        <v>16</v>
      </c>
      <c r="B15" s="1">
        <v>32590</v>
      </c>
      <c r="C15" s="46">
        <v>8</v>
      </c>
      <c r="D15" s="1">
        <v>1404</v>
      </c>
      <c r="E15" s="47">
        <v>3</v>
      </c>
      <c r="F15" s="1">
        <v>30846</v>
      </c>
      <c r="G15" s="1">
        <v>3069</v>
      </c>
      <c r="H15" s="2">
        <v>132</v>
      </c>
      <c r="I15" s="1">
        <v>235324</v>
      </c>
      <c r="J15" s="1">
        <v>22164</v>
      </c>
      <c r="K15" s="8"/>
      <c r="L15" s="8"/>
      <c r="M15" s="26">
        <f t="shared" si="0"/>
        <v>4.3080699601104631E-2</v>
      </c>
      <c r="N15" s="4">
        <f t="shared" si="1"/>
        <v>93600</v>
      </c>
      <c r="O15" s="5">
        <f t="shared" si="2"/>
        <v>0.67044871794871796</v>
      </c>
      <c r="P15" s="5"/>
      <c r="Q15" s="22">
        <f t="shared" si="3"/>
        <v>14040</v>
      </c>
      <c r="R15" s="22">
        <f t="shared" si="4"/>
        <v>56160</v>
      </c>
      <c r="S15" s="22">
        <f t="shared" si="5"/>
        <v>23400</v>
      </c>
      <c r="T15" s="22">
        <f t="shared" si="6"/>
        <v>11700</v>
      </c>
      <c r="U15" s="22">
        <f t="shared" si="7"/>
        <v>1404</v>
      </c>
      <c r="V15" s="19">
        <f t="shared" si="8"/>
        <v>92196</v>
      </c>
    </row>
    <row r="16" spans="1:22" ht="15" thickBot="1" x14ac:dyDescent="0.4">
      <c r="A16" s="3" t="s">
        <v>26</v>
      </c>
      <c r="B16" s="1">
        <v>31534</v>
      </c>
      <c r="C16" s="2"/>
      <c r="D16" s="1">
        <v>1614</v>
      </c>
      <c r="E16" s="2"/>
      <c r="F16" s="1">
        <v>27879</v>
      </c>
      <c r="G16" s="1">
        <v>5216</v>
      </c>
      <c r="H16" s="2">
        <v>267</v>
      </c>
      <c r="I16" s="1">
        <v>156028</v>
      </c>
      <c r="J16" s="1">
        <v>25808</v>
      </c>
      <c r="K16" s="8"/>
      <c r="L16" s="8"/>
      <c r="M16" s="26">
        <f t="shared" si="0"/>
        <v>5.1182850256865607E-2</v>
      </c>
      <c r="N16" s="4">
        <f t="shared" si="1"/>
        <v>107600</v>
      </c>
      <c r="O16" s="5">
        <f t="shared" si="2"/>
        <v>0.74090148698884761</v>
      </c>
      <c r="P16" s="5"/>
      <c r="Q16" s="22">
        <f t="shared" si="3"/>
        <v>16140</v>
      </c>
      <c r="R16" s="22">
        <f t="shared" si="4"/>
        <v>64560</v>
      </c>
      <c r="S16" s="22">
        <f t="shared" si="5"/>
        <v>26900</v>
      </c>
      <c r="T16" s="22">
        <f t="shared" si="6"/>
        <v>13450</v>
      </c>
      <c r="U16" s="22">
        <f t="shared" si="7"/>
        <v>1614</v>
      </c>
      <c r="V16" s="19">
        <f t="shared" si="8"/>
        <v>105986</v>
      </c>
    </row>
    <row r="17" spans="1:22" ht="15" thickBot="1" x14ac:dyDescent="0.4">
      <c r="A17" s="48" t="s">
        <v>14</v>
      </c>
      <c r="B17" s="1">
        <v>31417</v>
      </c>
      <c r="C17" s="2"/>
      <c r="D17" s="1">
        <v>2267</v>
      </c>
      <c r="E17" s="2"/>
      <c r="F17" s="1">
        <v>8834</v>
      </c>
      <c r="G17" s="1">
        <v>6758</v>
      </c>
      <c r="H17" s="2">
        <v>488</v>
      </c>
      <c r="I17" s="1">
        <v>212157</v>
      </c>
      <c r="J17" s="1">
        <v>45637</v>
      </c>
      <c r="K17" s="7"/>
      <c r="L17" s="8"/>
      <c r="M17" s="26">
        <f t="shared" si="0"/>
        <v>7.2158385587420826E-2</v>
      </c>
      <c r="N17" s="4">
        <f t="shared" si="1"/>
        <v>151133.33333333334</v>
      </c>
      <c r="O17" s="5">
        <f t="shared" si="2"/>
        <v>0.94154830172033521</v>
      </c>
      <c r="P17" s="5"/>
      <c r="Q17" s="22">
        <f t="shared" si="3"/>
        <v>22670</v>
      </c>
      <c r="R17" s="22">
        <f t="shared" si="4"/>
        <v>90680</v>
      </c>
      <c r="S17" s="22">
        <f t="shared" si="5"/>
        <v>37783.333333333336</v>
      </c>
      <c r="T17" s="22">
        <f t="shared" si="6"/>
        <v>18891.666666666668</v>
      </c>
      <c r="U17" s="22">
        <f t="shared" si="7"/>
        <v>2267</v>
      </c>
      <c r="V17" s="19">
        <f t="shared" si="8"/>
        <v>148866.33333333334</v>
      </c>
    </row>
    <row r="18" spans="1:22" ht="15" thickBot="1" x14ac:dyDescent="0.4">
      <c r="A18" s="3" t="s">
        <v>27</v>
      </c>
      <c r="B18" s="1">
        <v>23732</v>
      </c>
      <c r="C18" s="2"/>
      <c r="D18" s="1">
        <v>1490</v>
      </c>
      <c r="E18" s="2"/>
      <c r="F18" s="1">
        <v>20683</v>
      </c>
      <c r="G18" s="1">
        <v>3525</v>
      </c>
      <c r="H18" s="2">
        <v>221</v>
      </c>
      <c r="I18" s="1">
        <v>135686</v>
      </c>
      <c r="J18" s="1">
        <v>20155</v>
      </c>
      <c r="K18" s="7"/>
      <c r="L18" s="8"/>
      <c r="M18" s="26">
        <f t="shared" si="0"/>
        <v>6.2784426091353443E-2</v>
      </c>
      <c r="N18" s="4">
        <f t="shared" si="1"/>
        <v>99333.333333333343</v>
      </c>
      <c r="O18" s="5">
        <f t="shared" si="2"/>
        <v>0.79178187919463094</v>
      </c>
      <c r="P18" s="5"/>
      <c r="Q18" s="22">
        <f t="shared" si="3"/>
        <v>14900</v>
      </c>
      <c r="R18" s="22">
        <f t="shared" si="4"/>
        <v>59600</v>
      </c>
      <c r="S18" s="22">
        <f t="shared" si="5"/>
        <v>24833.333333333336</v>
      </c>
      <c r="T18" s="22">
        <f t="shared" si="6"/>
        <v>12416.666666666668</v>
      </c>
      <c r="U18" s="22">
        <f t="shared" si="7"/>
        <v>1490</v>
      </c>
      <c r="V18" s="19">
        <f t="shared" si="8"/>
        <v>97843.333333333343</v>
      </c>
    </row>
    <row r="19" spans="1:22" ht="15" thickBot="1" x14ac:dyDescent="0.4">
      <c r="A19" s="48" t="s">
        <v>21</v>
      </c>
      <c r="B19" s="1">
        <v>23697</v>
      </c>
      <c r="C19" s="2"/>
      <c r="D19" s="1">
        <v>1331</v>
      </c>
      <c r="E19" s="2"/>
      <c r="F19" s="1">
        <v>21918</v>
      </c>
      <c r="G19" s="1">
        <v>2027</v>
      </c>
      <c r="H19" s="2">
        <v>114</v>
      </c>
      <c r="I19" s="1">
        <v>196670</v>
      </c>
      <c r="J19" s="1">
        <v>16825</v>
      </c>
      <c r="K19" s="7"/>
      <c r="L19" s="8"/>
      <c r="M19" s="26">
        <f t="shared" si="0"/>
        <v>5.6167447356205429E-2</v>
      </c>
      <c r="N19" s="4">
        <f t="shared" si="1"/>
        <v>88733.333333333343</v>
      </c>
      <c r="O19" s="5">
        <f t="shared" si="2"/>
        <v>0.75299023290758826</v>
      </c>
      <c r="P19" s="5"/>
      <c r="Q19" s="22">
        <f t="shared" si="3"/>
        <v>13310.000000000002</v>
      </c>
      <c r="R19" s="22">
        <f t="shared" si="4"/>
        <v>53240.000000000007</v>
      </c>
      <c r="S19" s="22">
        <f t="shared" si="5"/>
        <v>22183.333333333336</v>
      </c>
      <c r="T19" s="22">
        <f t="shared" si="6"/>
        <v>11091.666666666668</v>
      </c>
      <c r="U19" s="22">
        <f t="shared" si="7"/>
        <v>1331</v>
      </c>
      <c r="V19" s="19">
        <f t="shared" si="8"/>
        <v>87402.333333333343</v>
      </c>
    </row>
    <row r="20" spans="1:22" ht="15" thickBot="1" x14ac:dyDescent="0.4">
      <c r="A20" s="3" t="s">
        <v>29</v>
      </c>
      <c r="B20" s="1">
        <v>23196</v>
      </c>
      <c r="C20" s="2"/>
      <c r="D20" s="2">
        <v>827</v>
      </c>
      <c r="E20" s="2"/>
      <c r="F20" s="1">
        <v>19245</v>
      </c>
      <c r="G20" s="1">
        <v>2718</v>
      </c>
      <c r="H20" s="2">
        <v>97</v>
      </c>
      <c r="I20" s="1">
        <v>150952</v>
      </c>
      <c r="J20" s="1">
        <v>17685</v>
      </c>
      <c r="K20" s="7"/>
      <c r="L20" s="8"/>
      <c r="M20" s="26">
        <f t="shared" si="0"/>
        <v>3.5652698741162267E-2</v>
      </c>
      <c r="N20" s="4">
        <f t="shared" si="1"/>
        <v>55133.333333333336</v>
      </c>
      <c r="O20" s="5">
        <f t="shared" si="2"/>
        <v>0.65093712212817412</v>
      </c>
      <c r="P20" s="5"/>
      <c r="Q20" s="22">
        <f t="shared" si="3"/>
        <v>8270</v>
      </c>
      <c r="R20" s="22">
        <f t="shared" si="4"/>
        <v>33080</v>
      </c>
      <c r="S20" s="22">
        <f t="shared" si="5"/>
        <v>13783.333333333334</v>
      </c>
      <c r="T20" s="22">
        <f t="shared" si="6"/>
        <v>6891.666666666667</v>
      </c>
      <c r="U20" s="22">
        <f t="shared" si="7"/>
        <v>827</v>
      </c>
      <c r="V20" s="19">
        <f t="shared" si="8"/>
        <v>54306.333333333336</v>
      </c>
    </row>
    <row r="21" spans="1:22" ht="15" thickBot="1" x14ac:dyDescent="0.4">
      <c r="A21" s="3" t="s">
        <v>18</v>
      </c>
      <c r="B21" s="1">
        <v>19375</v>
      </c>
      <c r="C21" s="2"/>
      <c r="D21" s="2">
        <v>967</v>
      </c>
      <c r="E21" s="2"/>
      <c r="F21" s="1">
        <v>17849</v>
      </c>
      <c r="G21" s="1">
        <v>3364</v>
      </c>
      <c r="H21" s="2">
        <v>168</v>
      </c>
      <c r="I21" s="1">
        <v>100610</v>
      </c>
      <c r="J21" s="1">
        <v>17471</v>
      </c>
      <c r="K21" s="8"/>
      <c r="L21" s="8"/>
      <c r="M21" s="26">
        <f t="shared" si="0"/>
        <v>4.9909677419354842E-2</v>
      </c>
      <c r="N21" s="4">
        <f t="shared" si="1"/>
        <v>64466.666666666672</v>
      </c>
      <c r="O21" s="5">
        <f t="shared" si="2"/>
        <v>0.72312823164426066</v>
      </c>
      <c r="P21" s="5"/>
      <c r="Q21" s="22">
        <f t="shared" si="3"/>
        <v>9670</v>
      </c>
      <c r="R21" s="22">
        <f t="shared" si="4"/>
        <v>38680</v>
      </c>
      <c r="S21" s="22">
        <f t="shared" si="5"/>
        <v>16116.666666666668</v>
      </c>
      <c r="T21" s="22">
        <f t="shared" si="6"/>
        <v>8058.3333333333339</v>
      </c>
      <c r="U21" s="22">
        <f t="shared" si="7"/>
        <v>967</v>
      </c>
      <c r="V21" s="19">
        <f t="shared" si="8"/>
        <v>63499.666666666672</v>
      </c>
    </row>
    <row r="22" spans="1:22" ht="15" thickBot="1" x14ac:dyDescent="0.4">
      <c r="A22" s="48" t="s">
        <v>9</v>
      </c>
      <c r="B22" s="1">
        <v>17426</v>
      </c>
      <c r="C22" s="2"/>
      <c r="D22" s="2">
        <v>922</v>
      </c>
      <c r="E22" s="2"/>
      <c r="F22" s="1">
        <v>12878</v>
      </c>
      <c r="G22" s="1">
        <v>2288</v>
      </c>
      <c r="H22" s="2">
        <v>121</v>
      </c>
      <c r="I22" s="1">
        <v>242989</v>
      </c>
      <c r="J22" s="1">
        <v>31910</v>
      </c>
      <c r="K22" s="7"/>
      <c r="L22" s="8"/>
      <c r="M22" s="26">
        <f t="shared" si="0"/>
        <v>5.2909445655916446E-2</v>
      </c>
      <c r="N22" s="4">
        <f t="shared" si="1"/>
        <v>61466.666666666672</v>
      </c>
      <c r="O22" s="5">
        <f t="shared" si="2"/>
        <v>0.79048806941431671</v>
      </c>
      <c r="P22" s="5"/>
      <c r="Q22" s="22">
        <f t="shared" si="3"/>
        <v>9220</v>
      </c>
      <c r="R22" s="22">
        <f t="shared" si="4"/>
        <v>36880</v>
      </c>
      <c r="S22" s="22">
        <f t="shared" si="5"/>
        <v>15366.666666666668</v>
      </c>
      <c r="T22" s="22">
        <f t="shared" si="6"/>
        <v>7683.3333333333339</v>
      </c>
      <c r="U22" s="22">
        <f t="shared" si="7"/>
        <v>922</v>
      </c>
      <c r="V22" s="19">
        <f t="shared" si="8"/>
        <v>60544.666666666672</v>
      </c>
    </row>
    <row r="23" spans="1:22" ht="15" thickBot="1" x14ac:dyDescent="0.4">
      <c r="A23" s="3" t="s">
        <v>20</v>
      </c>
      <c r="B23" s="1">
        <v>14768</v>
      </c>
      <c r="C23" s="2"/>
      <c r="D23" s="2">
        <v>242</v>
      </c>
      <c r="E23" s="2"/>
      <c r="F23" s="1">
        <v>7157</v>
      </c>
      <c r="G23" s="1">
        <v>2162</v>
      </c>
      <c r="H23" s="2">
        <v>35</v>
      </c>
      <c r="I23" s="1">
        <v>252748</v>
      </c>
      <c r="J23" s="1">
        <v>37010</v>
      </c>
      <c r="K23" s="7"/>
      <c r="L23" s="8"/>
      <c r="M23" s="26">
        <f t="shared" si="0"/>
        <v>1.6386782231852654E-2</v>
      </c>
      <c r="N23" s="4">
        <f t="shared" si="1"/>
        <v>16133.333333333334</v>
      </c>
      <c r="O23" s="5">
        <f t="shared" si="2"/>
        <v>0.55638429752066121</v>
      </c>
      <c r="P23" s="5"/>
      <c r="Q23" s="22">
        <f t="shared" si="3"/>
        <v>2420</v>
      </c>
      <c r="R23" s="22">
        <f t="shared" si="4"/>
        <v>9680</v>
      </c>
      <c r="S23" s="22">
        <f t="shared" si="5"/>
        <v>4033.3333333333335</v>
      </c>
      <c r="T23" s="22">
        <f t="shared" si="6"/>
        <v>2016.6666666666667</v>
      </c>
      <c r="U23" s="22">
        <f t="shared" si="7"/>
        <v>242</v>
      </c>
      <c r="V23" s="19">
        <f t="shared" si="8"/>
        <v>15891.333333333334</v>
      </c>
    </row>
    <row r="24" spans="1:22" ht="15" thickBot="1" x14ac:dyDescent="0.4">
      <c r="A24" s="3" t="s">
        <v>24</v>
      </c>
      <c r="B24" s="1">
        <v>14479</v>
      </c>
      <c r="C24" s="2"/>
      <c r="D24" s="2">
        <v>551</v>
      </c>
      <c r="E24" s="2"/>
      <c r="F24" s="1">
        <v>12120</v>
      </c>
      <c r="G24" s="1">
        <v>1381</v>
      </c>
      <c r="H24" s="2">
        <v>53</v>
      </c>
      <c r="I24" s="1">
        <v>186362</v>
      </c>
      <c r="J24" s="1">
        <v>17769</v>
      </c>
      <c r="K24" s="7"/>
      <c r="L24" s="8"/>
      <c r="M24" s="26">
        <f t="shared" si="0"/>
        <v>3.8055114303473997E-2</v>
      </c>
      <c r="N24" s="4">
        <f t="shared" si="1"/>
        <v>36733.333333333336</v>
      </c>
      <c r="O24" s="5">
        <f t="shared" si="2"/>
        <v>0.67005444646098011</v>
      </c>
      <c r="P24" s="5"/>
      <c r="Q24" s="22">
        <f t="shared" si="3"/>
        <v>5510</v>
      </c>
      <c r="R24" s="22">
        <f t="shared" si="4"/>
        <v>22040</v>
      </c>
      <c r="S24" s="22">
        <f t="shared" si="5"/>
        <v>9183.3333333333339</v>
      </c>
      <c r="T24" s="22">
        <f t="shared" si="6"/>
        <v>4591.666666666667</v>
      </c>
      <c r="U24" s="22">
        <f t="shared" si="7"/>
        <v>551</v>
      </c>
      <c r="V24" s="19">
        <f t="shared" si="8"/>
        <v>36182.333333333336</v>
      </c>
    </row>
    <row r="25" spans="1:22" ht="15" thickBot="1" x14ac:dyDescent="0.4">
      <c r="A25" s="3" t="s">
        <v>41</v>
      </c>
      <c r="B25" s="1">
        <v>11671</v>
      </c>
      <c r="C25" s="2"/>
      <c r="D25" s="2">
        <v>252</v>
      </c>
      <c r="E25" s="2"/>
      <c r="F25" s="1">
        <v>6734</v>
      </c>
      <c r="G25" s="1">
        <v>3699</v>
      </c>
      <c r="H25" s="2">
        <v>80</v>
      </c>
      <c r="I25" s="1">
        <v>71476</v>
      </c>
      <c r="J25" s="1">
        <v>22654</v>
      </c>
      <c r="K25" s="7"/>
      <c r="L25" s="8"/>
      <c r="M25" s="26">
        <f t="shared" si="0"/>
        <v>2.1591980121669095E-2</v>
      </c>
      <c r="N25" s="4">
        <f t="shared" si="1"/>
        <v>16800</v>
      </c>
      <c r="O25" s="5">
        <f t="shared" si="2"/>
        <v>0.59916666666666663</v>
      </c>
      <c r="P25" s="5"/>
      <c r="Q25" s="22">
        <f t="shared" si="3"/>
        <v>2520</v>
      </c>
      <c r="R25" s="22">
        <f t="shared" si="4"/>
        <v>10080</v>
      </c>
      <c r="S25" s="22">
        <f t="shared" si="5"/>
        <v>4200</v>
      </c>
      <c r="T25" s="22">
        <f t="shared" si="6"/>
        <v>2100</v>
      </c>
      <c r="U25" s="22">
        <f t="shared" si="7"/>
        <v>252</v>
      </c>
      <c r="V25" s="19">
        <f t="shared" si="8"/>
        <v>16548</v>
      </c>
    </row>
    <row r="26" spans="1:22" ht="15" thickBot="1" x14ac:dyDescent="0.4">
      <c r="A26" s="3" t="s">
        <v>40</v>
      </c>
      <c r="B26" s="1">
        <v>10989</v>
      </c>
      <c r="C26" s="2"/>
      <c r="D26" s="2">
        <v>418</v>
      </c>
      <c r="E26" s="2"/>
      <c r="F26" s="1">
        <v>9841</v>
      </c>
      <c r="G26" s="1">
        <v>10373</v>
      </c>
      <c r="H26" s="2">
        <v>395</v>
      </c>
      <c r="I26" s="1">
        <v>87815</v>
      </c>
      <c r="J26" s="1">
        <v>82894</v>
      </c>
      <c r="K26" s="8"/>
      <c r="L26" s="8"/>
      <c r="M26" s="26">
        <f t="shared" si="0"/>
        <v>3.8038038038038041E-2</v>
      </c>
      <c r="N26" s="4">
        <f t="shared" si="1"/>
        <v>27866.666666666668</v>
      </c>
      <c r="O26" s="5">
        <f t="shared" si="2"/>
        <v>0.64685406698564596</v>
      </c>
      <c r="P26" s="5"/>
      <c r="Q26" s="22">
        <f t="shared" si="3"/>
        <v>4180</v>
      </c>
      <c r="R26" s="22">
        <f t="shared" si="4"/>
        <v>16720</v>
      </c>
      <c r="S26" s="22">
        <f t="shared" si="5"/>
        <v>6966.666666666667</v>
      </c>
      <c r="T26" s="22">
        <f t="shared" si="6"/>
        <v>3483.3333333333335</v>
      </c>
      <c r="U26" s="22">
        <f t="shared" si="7"/>
        <v>418</v>
      </c>
      <c r="V26" s="19">
        <f t="shared" si="8"/>
        <v>27448.666666666668</v>
      </c>
    </row>
    <row r="27" spans="1:22" ht="15" thickBot="1" x14ac:dyDescent="0.4">
      <c r="A27" s="3" t="s">
        <v>33</v>
      </c>
      <c r="B27" s="1">
        <v>10960</v>
      </c>
      <c r="C27" s="2"/>
      <c r="D27" s="2">
        <v>532</v>
      </c>
      <c r="E27" s="2"/>
      <c r="F27" s="1">
        <v>10358</v>
      </c>
      <c r="G27" s="1">
        <v>1506</v>
      </c>
      <c r="H27" s="2">
        <v>73</v>
      </c>
      <c r="I27" s="1">
        <v>128940</v>
      </c>
      <c r="J27" s="1">
        <v>17715</v>
      </c>
      <c r="K27" s="8"/>
      <c r="L27" s="8"/>
      <c r="M27" s="26">
        <f t="shared" si="0"/>
        <v>4.8540145985401462E-2</v>
      </c>
      <c r="N27" s="30">
        <f t="shared" si="1"/>
        <v>35466.666666666672</v>
      </c>
      <c r="O27" s="31">
        <f t="shared" si="2"/>
        <v>0.70795112781954894</v>
      </c>
      <c r="P27" s="5"/>
      <c r="Q27" s="22">
        <f t="shared" si="3"/>
        <v>5320.0000000000009</v>
      </c>
      <c r="R27" s="22">
        <f t="shared" si="4"/>
        <v>21280.000000000004</v>
      </c>
      <c r="S27" s="22">
        <f t="shared" si="5"/>
        <v>8866.6666666666679</v>
      </c>
      <c r="T27" s="22">
        <f t="shared" si="6"/>
        <v>4433.3333333333339</v>
      </c>
      <c r="U27" s="22">
        <f t="shared" si="7"/>
        <v>532</v>
      </c>
      <c r="V27" s="19">
        <f t="shared" si="8"/>
        <v>34934.666666666672</v>
      </c>
    </row>
    <row r="28" spans="1:22" ht="15" thickBot="1" x14ac:dyDescent="0.4">
      <c r="A28" s="3" t="s">
        <v>32</v>
      </c>
      <c r="B28" s="1">
        <v>10790</v>
      </c>
      <c r="C28" s="2"/>
      <c r="D28" s="2">
        <v>558</v>
      </c>
      <c r="E28" s="2"/>
      <c r="F28" s="1">
        <v>3910</v>
      </c>
      <c r="G28" s="1">
        <v>1913</v>
      </c>
      <c r="H28" s="2">
        <v>99</v>
      </c>
      <c r="I28" s="1">
        <v>106263</v>
      </c>
      <c r="J28" s="1">
        <v>18842</v>
      </c>
      <c r="K28" s="7"/>
      <c r="L28" s="8"/>
      <c r="M28" s="26">
        <f t="shared" si="0"/>
        <v>5.1714550509731234E-2</v>
      </c>
      <c r="N28" s="4">
        <f t="shared" si="1"/>
        <v>37200</v>
      </c>
      <c r="O28" s="5">
        <f t="shared" si="2"/>
        <v>0.89489247311827957</v>
      </c>
      <c r="P28" s="5"/>
      <c r="Q28" s="22">
        <f t="shared" si="3"/>
        <v>5580</v>
      </c>
      <c r="R28" s="22">
        <f t="shared" si="4"/>
        <v>22320</v>
      </c>
      <c r="S28" s="22">
        <f t="shared" si="5"/>
        <v>9300</v>
      </c>
      <c r="T28" s="22">
        <f t="shared" si="6"/>
        <v>4650</v>
      </c>
      <c r="U28" s="22">
        <f t="shared" si="7"/>
        <v>558</v>
      </c>
      <c r="V28" s="19">
        <f t="shared" si="8"/>
        <v>36642</v>
      </c>
    </row>
    <row r="29" spans="1:22" ht="15" thickBot="1" x14ac:dyDescent="0.4">
      <c r="A29" s="3" t="s">
        <v>22</v>
      </c>
      <c r="B29" s="1">
        <v>9939</v>
      </c>
      <c r="C29" s="2"/>
      <c r="D29" s="2">
        <v>398</v>
      </c>
      <c r="E29" s="2"/>
      <c r="F29" s="1">
        <v>5193</v>
      </c>
      <c r="G29" s="1">
        <v>1707</v>
      </c>
      <c r="H29" s="2">
        <v>68</v>
      </c>
      <c r="I29" s="1">
        <v>111874</v>
      </c>
      <c r="J29" s="1">
        <v>19214</v>
      </c>
      <c r="K29" s="7"/>
      <c r="L29" s="8"/>
      <c r="M29" s="26">
        <f t="shared" si="0"/>
        <v>4.0044270047288458E-2</v>
      </c>
      <c r="N29" s="4">
        <f t="shared" si="1"/>
        <v>26533.333333333336</v>
      </c>
      <c r="O29" s="5">
        <f t="shared" si="2"/>
        <v>0.80428391959798995</v>
      </c>
      <c r="P29" s="5"/>
      <c r="Q29" s="22">
        <f t="shared" si="3"/>
        <v>3980</v>
      </c>
      <c r="R29" s="22">
        <f t="shared" si="4"/>
        <v>15920</v>
      </c>
      <c r="S29" s="22">
        <f t="shared" si="5"/>
        <v>6633.3333333333339</v>
      </c>
      <c r="T29" s="22">
        <f t="shared" si="6"/>
        <v>3316.666666666667</v>
      </c>
      <c r="U29" s="22">
        <f t="shared" si="7"/>
        <v>398</v>
      </c>
      <c r="V29" s="19">
        <f t="shared" si="8"/>
        <v>26135.333333333336</v>
      </c>
    </row>
    <row r="30" spans="1:22" ht="15" thickBot="1" x14ac:dyDescent="0.4">
      <c r="A30" s="3" t="s">
        <v>35</v>
      </c>
      <c r="B30" s="1">
        <v>9810</v>
      </c>
      <c r="C30" s="2"/>
      <c r="D30" s="2">
        <v>493</v>
      </c>
      <c r="E30" s="2"/>
      <c r="F30" s="1">
        <v>7254</v>
      </c>
      <c r="G30" s="1">
        <v>1598</v>
      </c>
      <c r="H30" s="2">
        <v>80</v>
      </c>
      <c r="I30" s="1">
        <v>108898</v>
      </c>
      <c r="J30" s="1">
        <v>17743</v>
      </c>
      <c r="K30" s="7"/>
      <c r="L30" s="8"/>
      <c r="M30" s="26">
        <f t="shared" si="0"/>
        <v>5.0254841997961264E-2</v>
      </c>
      <c r="N30" s="4">
        <f t="shared" si="1"/>
        <v>32866.666666666672</v>
      </c>
      <c r="O30" s="5">
        <f t="shared" si="2"/>
        <v>0.77929006085192698</v>
      </c>
      <c r="P30" s="5"/>
      <c r="Q30" s="22">
        <f t="shared" si="3"/>
        <v>4930.0000000000009</v>
      </c>
      <c r="R30" s="22">
        <f t="shared" si="4"/>
        <v>19720.000000000004</v>
      </c>
      <c r="S30" s="22">
        <f t="shared" si="5"/>
        <v>8216.6666666666679</v>
      </c>
      <c r="T30" s="22">
        <f t="shared" si="6"/>
        <v>4108.3333333333339</v>
      </c>
      <c r="U30" s="22">
        <f t="shared" si="7"/>
        <v>493.00000000000006</v>
      </c>
      <c r="V30" s="19">
        <f t="shared" si="8"/>
        <v>32373.666666666672</v>
      </c>
    </row>
    <row r="31" spans="1:22" ht="15" thickBot="1" x14ac:dyDescent="0.4">
      <c r="A31" s="3" t="s">
        <v>36</v>
      </c>
      <c r="B31" s="1">
        <v>9668</v>
      </c>
      <c r="C31" s="2"/>
      <c r="D31" s="2">
        <v>390</v>
      </c>
      <c r="E31" s="2"/>
      <c r="F31" s="1">
        <v>9258</v>
      </c>
      <c r="G31" s="1">
        <v>1972</v>
      </c>
      <c r="H31" s="2">
        <v>80</v>
      </c>
      <c r="I31" s="1">
        <v>125995</v>
      </c>
      <c r="J31" s="1">
        <v>25697</v>
      </c>
      <c r="K31" s="8"/>
      <c r="L31" s="8"/>
      <c r="M31" s="26">
        <f t="shared" ref="M31:M52" si="9">D31/B31</f>
        <v>4.0339263549855189E-2</v>
      </c>
      <c r="N31" s="4">
        <f t="shared" ref="N31:N53" si="10">D31/$O$1</f>
        <v>26000</v>
      </c>
      <c r="O31" s="5">
        <f t="shared" ref="O31:O53" si="11">ABS(F31-N31)/N31</f>
        <v>0.64392307692307693</v>
      </c>
      <c r="P31" s="5"/>
      <c r="Q31" s="22">
        <f t="shared" ref="Q31:Q52" si="12">$Q$2*$N31</f>
        <v>3900</v>
      </c>
      <c r="R31" s="22">
        <f t="shared" ref="R31:R52" si="13">$R$2*$N31</f>
        <v>15600</v>
      </c>
      <c r="S31" s="22">
        <f t="shared" ref="S31:S52" si="14">$S$2*$N31</f>
        <v>6500</v>
      </c>
      <c r="T31" s="22">
        <f t="shared" ref="T31:T52" si="15">$T$2*$N31</f>
        <v>3250</v>
      </c>
      <c r="U31" s="22">
        <f t="shared" ref="U31:U52" si="16">$U$2*$N31</f>
        <v>390</v>
      </c>
      <c r="V31" s="19">
        <f t="shared" ref="V31:V52" si="17">N31-U31</f>
        <v>25610</v>
      </c>
    </row>
    <row r="32" spans="1:22" ht="15" thickBot="1" x14ac:dyDescent="0.4">
      <c r="A32" s="3" t="s">
        <v>30</v>
      </c>
      <c r="B32" s="1">
        <v>9378</v>
      </c>
      <c r="C32" s="2"/>
      <c r="D32" s="2">
        <v>421</v>
      </c>
      <c r="E32" s="2"/>
      <c r="F32" s="1">
        <v>4536</v>
      </c>
      <c r="G32" s="1">
        <v>3151</v>
      </c>
      <c r="H32" s="2">
        <v>141</v>
      </c>
      <c r="I32" s="1">
        <v>81479</v>
      </c>
      <c r="J32" s="1">
        <v>27377</v>
      </c>
      <c r="K32" s="7"/>
      <c r="L32" s="8"/>
      <c r="M32" s="26">
        <f t="shared" si="9"/>
        <v>4.4892301130304971E-2</v>
      </c>
      <c r="N32" s="4">
        <f t="shared" si="10"/>
        <v>28066.666666666668</v>
      </c>
      <c r="O32" s="5">
        <f t="shared" si="11"/>
        <v>0.83838479809976252</v>
      </c>
      <c r="P32" s="5"/>
      <c r="Q32" s="22">
        <f t="shared" si="12"/>
        <v>4210</v>
      </c>
      <c r="R32" s="22">
        <f t="shared" si="13"/>
        <v>16840</v>
      </c>
      <c r="S32" s="22">
        <f t="shared" si="14"/>
        <v>7016.666666666667</v>
      </c>
      <c r="T32" s="22">
        <f t="shared" si="15"/>
        <v>3508.3333333333335</v>
      </c>
      <c r="U32" s="22">
        <f t="shared" si="16"/>
        <v>421</v>
      </c>
      <c r="V32" s="19">
        <f t="shared" si="17"/>
        <v>27645.666666666668</v>
      </c>
    </row>
    <row r="33" spans="1:22" ht="15" thickBot="1" x14ac:dyDescent="0.4">
      <c r="A33" s="3" t="s">
        <v>50</v>
      </c>
      <c r="B33" s="1">
        <v>8234</v>
      </c>
      <c r="C33" s="2"/>
      <c r="D33" s="2">
        <v>96</v>
      </c>
      <c r="E33" s="2"/>
      <c r="F33" s="1">
        <v>8116</v>
      </c>
      <c r="G33" s="1">
        <v>4257</v>
      </c>
      <c r="H33" s="2">
        <v>50</v>
      </c>
      <c r="I33" s="1">
        <v>45644</v>
      </c>
      <c r="J33" s="1">
        <v>23596</v>
      </c>
      <c r="K33" s="7"/>
      <c r="L33" s="8"/>
      <c r="M33" s="26">
        <f t="shared" si="9"/>
        <v>1.1658974981782852E-2</v>
      </c>
      <c r="N33" s="4">
        <f t="shared" si="10"/>
        <v>6400</v>
      </c>
      <c r="O33" s="5">
        <f t="shared" si="11"/>
        <v>0.268125</v>
      </c>
      <c r="P33" s="5"/>
      <c r="Q33" s="22">
        <f t="shared" si="12"/>
        <v>960</v>
      </c>
      <c r="R33" s="22">
        <f t="shared" si="13"/>
        <v>3840</v>
      </c>
      <c r="S33" s="22">
        <f t="shared" si="14"/>
        <v>1600</v>
      </c>
      <c r="T33" s="22">
        <f t="shared" si="15"/>
        <v>800</v>
      </c>
      <c r="U33" s="22">
        <f t="shared" si="16"/>
        <v>96</v>
      </c>
      <c r="V33" s="19">
        <f t="shared" si="17"/>
        <v>6304</v>
      </c>
    </row>
    <row r="34" spans="1:22" ht="15" thickBot="1" x14ac:dyDescent="0.4">
      <c r="A34" s="3" t="s">
        <v>25</v>
      </c>
      <c r="B34" s="1">
        <v>7531</v>
      </c>
      <c r="C34" s="2"/>
      <c r="D34" s="2">
        <v>330</v>
      </c>
      <c r="E34" s="2"/>
      <c r="F34" s="1">
        <v>2320</v>
      </c>
      <c r="G34" s="1">
        <v>1463</v>
      </c>
      <c r="H34" s="2">
        <v>64</v>
      </c>
      <c r="I34" s="1">
        <v>80963</v>
      </c>
      <c r="J34" s="1">
        <v>15725</v>
      </c>
      <c r="K34" s="7"/>
      <c r="L34" s="8"/>
      <c r="M34" s="26">
        <f t="shared" si="9"/>
        <v>4.3818881954587705E-2</v>
      </c>
      <c r="N34" s="4">
        <f t="shared" si="10"/>
        <v>22000</v>
      </c>
      <c r="O34" s="5">
        <f t="shared" si="11"/>
        <v>0.89454545454545453</v>
      </c>
      <c r="P34" s="5"/>
      <c r="Q34" s="22">
        <f t="shared" si="12"/>
        <v>3300</v>
      </c>
      <c r="R34" s="22">
        <f t="shared" si="13"/>
        <v>13200</v>
      </c>
      <c r="S34" s="22">
        <f t="shared" si="14"/>
        <v>5500</v>
      </c>
      <c r="T34" s="22">
        <f t="shared" si="15"/>
        <v>2750</v>
      </c>
      <c r="U34" s="22">
        <f t="shared" si="16"/>
        <v>330</v>
      </c>
      <c r="V34" s="19">
        <f t="shared" si="17"/>
        <v>21670</v>
      </c>
    </row>
    <row r="35" spans="1:22" ht="15" thickBot="1" x14ac:dyDescent="0.4">
      <c r="A35" s="3" t="s">
        <v>45</v>
      </c>
      <c r="B35" s="1">
        <v>6823</v>
      </c>
      <c r="C35" s="2"/>
      <c r="D35" s="2">
        <v>173</v>
      </c>
      <c r="E35" s="2"/>
      <c r="F35" s="1">
        <v>4975</v>
      </c>
      <c r="G35" s="1">
        <v>2342</v>
      </c>
      <c r="H35" s="2">
        <v>59</v>
      </c>
      <c r="I35" s="1">
        <v>49933</v>
      </c>
      <c r="J35" s="1">
        <v>17140</v>
      </c>
      <c r="K35" s="7"/>
      <c r="L35" s="8"/>
      <c r="M35" s="26">
        <f t="shared" si="9"/>
        <v>2.5355415506375496E-2</v>
      </c>
      <c r="N35" s="4">
        <f t="shared" si="10"/>
        <v>11533.333333333334</v>
      </c>
      <c r="O35" s="5">
        <f t="shared" si="11"/>
        <v>0.56864161849710981</v>
      </c>
      <c r="P35" s="5"/>
      <c r="Q35" s="22">
        <f t="shared" si="12"/>
        <v>1730</v>
      </c>
      <c r="R35" s="22">
        <f t="shared" si="13"/>
        <v>6920</v>
      </c>
      <c r="S35" s="22">
        <f t="shared" si="14"/>
        <v>2883.3333333333335</v>
      </c>
      <c r="T35" s="22">
        <f t="shared" si="15"/>
        <v>1441.6666666666667</v>
      </c>
      <c r="U35" s="22">
        <f t="shared" si="16"/>
        <v>173</v>
      </c>
      <c r="V35" s="19">
        <f t="shared" si="17"/>
        <v>11360.333333333334</v>
      </c>
    </row>
    <row r="36" spans="1:22" ht="15" thickBot="1" x14ac:dyDescent="0.4">
      <c r="A36" s="3" t="s">
        <v>38</v>
      </c>
      <c r="B36" s="1">
        <v>6440</v>
      </c>
      <c r="C36" s="2"/>
      <c r="D36" s="2">
        <v>304</v>
      </c>
      <c r="E36" s="2"/>
      <c r="F36" s="1">
        <v>3828</v>
      </c>
      <c r="G36" s="1">
        <v>1441</v>
      </c>
      <c r="H36" s="2">
        <v>68</v>
      </c>
      <c r="I36" s="1">
        <v>86900</v>
      </c>
      <c r="J36" s="1">
        <v>19451</v>
      </c>
      <c r="K36" s="8"/>
      <c r="L36" s="8"/>
      <c r="M36" s="26">
        <f t="shared" si="9"/>
        <v>4.7204968944099382E-2</v>
      </c>
      <c r="N36" s="4">
        <f t="shared" si="10"/>
        <v>20266.666666666668</v>
      </c>
      <c r="O36" s="5">
        <f t="shared" si="11"/>
        <v>0.81111842105263154</v>
      </c>
      <c r="P36" s="5"/>
      <c r="Q36" s="22">
        <f t="shared" si="12"/>
        <v>3040</v>
      </c>
      <c r="R36" s="22">
        <f t="shared" si="13"/>
        <v>12160</v>
      </c>
      <c r="S36" s="22">
        <f t="shared" si="14"/>
        <v>5066.666666666667</v>
      </c>
      <c r="T36" s="22">
        <f t="shared" si="15"/>
        <v>2533.3333333333335</v>
      </c>
      <c r="U36" s="22">
        <f t="shared" si="16"/>
        <v>304</v>
      </c>
      <c r="V36" s="19">
        <f t="shared" si="17"/>
        <v>19962.666666666668</v>
      </c>
    </row>
    <row r="37" spans="1:22" ht="15" thickBot="1" x14ac:dyDescent="0.4">
      <c r="A37" s="3" t="s">
        <v>43</v>
      </c>
      <c r="B37" s="1">
        <v>6277</v>
      </c>
      <c r="C37" s="2"/>
      <c r="D37" s="2">
        <v>221</v>
      </c>
      <c r="E37" s="2"/>
      <c r="F37" s="1">
        <v>3828</v>
      </c>
      <c r="G37" s="1">
        <v>6446</v>
      </c>
      <c r="H37" s="2">
        <v>227</v>
      </c>
      <c r="I37" s="1">
        <v>29296</v>
      </c>
      <c r="J37" s="1">
        <v>30085</v>
      </c>
      <c r="K37" s="8"/>
      <c r="L37" s="8"/>
      <c r="M37" s="26">
        <f t="shared" si="9"/>
        <v>3.5207901863947746E-2</v>
      </c>
      <c r="N37" s="4">
        <f t="shared" si="10"/>
        <v>14733.333333333334</v>
      </c>
      <c r="O37" s="5">
        <f t="shared" si="11"/>
        <v>0.74018099547511318</v>
      </c>
      <c r="P37" s="5"/>
      <c r="Q37" s="22">
        <f t="shared" si="12"/>
        <v>2210</v>
      </c>
      <c r="R37" s="22">
        <f t="shared" si="13"/>
        <v>8840</v>
      </c>
      <c r="S37" s="22">
        <f t="shared" si="14"/>
        <v>3683.3333333333335</v>
      </c>
      <c r="T37" s="22">
        <f t="shared" si="15"/>
        <v>1841.6666666666667</v>
      </c>
      <c r="U37" s="22">
        <f t="shared" si="16"/>
        <v>221</v>
      </c>
      <c r="V37" s="19">
        <f t="shared" si="17"/>
        <v>14512.333333333334</v>
      </c>
    </row>
    <row r="38" spans="1:22" ht="15" thickBot="1" x14ac:dyDescent="0.4">
      <c r="A38" s="3" t="s">
        <v>28</v>
      </c>
      <c r="B38" s="1">
        <v>6103</v>
      </c>
      <c r="C38" s="2"/>
      <c r="D38" s="2">
        <v>66</v>
      </c>
      <c r="E38" s="2"/>
      <c r="F38" s="1">
        <v>3852</v>
      </c>
      <c r="G38" s="1">
        <v>1904</v>
      </c>
      <c r="H38" s="2">
        <v>21</v>
      </c>
      <c r="I38" s="1">
        <v>143294</v>
      </c>
      <c r="J38" s="1">
        <v>44696</v>
      </c>
      <c r="K38" s="8"/>
      <c r="L38" s="8"/>
      <c r="M38" s="26">
        <f t="shared" si="9"/>
        <v>1.0814353596591841E-2</v>
      </c>
      <c r="N38" s="4">
        <f t="shared" si="10"/>
        <v>4400</v>
      </c>
      <c r="O38" s="5">
        <f t="shared" si="11"/>
        <v>0.12454545454545454</v>
      </c>
      <c r="P38" s="5"/>
      <c r="Q38" s="22">
        <f t="shared" si="12"/>
        <v>660</v>
      </c>
      <c r="R38" s="22">
        <f t="shared" si="13"/>
        <v>2640</v>
      </c>
      <c r="S38" s="22">
        <f t="shared" si="14"/>
        <v>1100</v>
      </c>
      <c r="T38" s="22">
        <f t="shared" si="15"/>
        <v>550</v>
      </c>
      <c r="U38" s="22">
        <f t="shared" si="16"/>
        <v>66</v>
      </c>
      <c r="V38" s="19">
        <f t="shared" si="17"/>
        <v>4334</v>
      </c>
    </row>
    <row r="39" spans="1:22" ht="21.5" thickBot="1" x14ac:dyDescent="0.4">
      <c r="A39" s="3" t="s">
        <v>63</v>
      </c>
      <c r="B39" s="1">
        <v>6102</v>
      </c>
      <c r="C39" s="2"/>
      <c r="D39" s="2">
        <v>311</v>
      </c>
      <c r="E39" s="2"/>
      <c r="F39" s="1">
        <v>4912</v>
      </c>
      <c r="G39" s="1">
        <v>8646</v>
      </c>
      <c r="H39" s="2">
        <v>441</v>
      </c>
      <c r="I39" s="1">
        <v>28183</v>
      </c>
      <c r="J39" s="1">
        <v>39933</v>
      </c>
      <c r="K39" s="8"/>
      <c r="L39" s="8"/>
      <c r="M39" s="26">
        <f t="shared" si="9"/>
        <v>5.0966896099639461E-2</v>
      </c>
      <c r="N39" s="4">
        <f t="shared" si="10"/>
        <v>20733.333333333336</v>
      </c>
      <c r="O39" s="5">
        <f t="shared" si="11"/>
        <v>0.76308681672025724</v>
      </c>
      <c r="P39" s="5"/>
      <c r="Q39" s="22">
        <f t="shared" si="12"/>
        <v>3110.0000000000005</v>
      </c>
      <c r="R39" s="22">
        <f t="shared" si="13"/>
        <v>12440.000000000002</v>
      </c>
      <c r="S39" s="22">
        <f t="shared" si="14"/>
        <v>5183.3333333333339</v>
      </c>
      <c r="T39" s="22">
        <f t="shared" si="15"/>
        <v>2591.666666666667</v>
      </c>
      <c r="U39" s="22">
        <f t="shared" si="16"/>
        <v>311</v>
      </c>
      <c r="V39" s="19">
        <f t="shared" si="17"/>
        <v>20422.333333333336</v>
      </c>
    </row>
    <row r="40" spans="1:22" ht="15" thickBot="1" x14ac:dyDescent="0.4">
      <c r="A40" s="3" t="s">
        <v>31</v>
      </c>
      <c r="B40" s="1">
        <v>6028</v>
      </c>
      <c r="C40" s="2"/>
      <c r="D40" s="2">
        <v>306</v>
      </c>
      <c r="E40" s="2"/>
      <c r="F40" s="1">
        <v>1525</v>
      </c>
      <c r="G40" s="1">
        <v>1957</v>
      </c>
      <c r="H40" s="2">
        <v>99</v>
      </c>
      <c r="I40" s="1">
        <v>68366</v>
      </c>
      <c r="J40" s="1">
        <v>22196</v>
      </c>
      <c r="K40" s="7"/>
      <c r="L40" s="8"/>
      <c r="M40" s="26">
        <f t="shared" si="9"/>
        <v>5.0763105507631058E-2</v>
      </c>
      <c r="N40" s="4">
        <f t="shared" si="10"/>
        <v>20400</v>
      </c>
      <c r="O40" s="5">
        <f t="shared" si="11"/>
        <v>0.92524509803921573</v>
      </c>
      <c r="P40" s="5"/>
      <c r="Q40" s="22">
        <f t="shared" si="12"/>
        <v>3060</v>
      </c>
      <c r="R40" s="22">
        <f t="shared" si="13"/>
        <v>12240</v>
      </c>
      <c r="S40" s="22">
        <f t="shared" si="14"/>
        <v>5100</v>
      </c>
      <c r="T40" s="22">
        <f t="shared" si="15"/>
        <v>2550</v>
      </c>
      <c r="U40" s="22">
        <f t="shared" si="16"/>
        <v>306</v>
      </c>
      <c r="V40" s="19">
        <f t="shared" si="17"/>
        <v>20094</v>
      </c>
    </row>
    <row r="41" spans="1:22" ht="15" thickBot="1" x14ac:dyDescent="0.4">
      <c r="A41" s="3" t="s">
        <v>44</v>
      </c>
      <c r="B41" s="1">
        <v>4778</v>
      </c>
      <c r="C41" s="2"/>
      <c r="D41" s="2">
        <v>191</v>
      </c>
      <c r="E41" s="2"/>
      <c r="F41" s="1">
        <v>3462</v>
      </c>
      <c r="G41" s="1">
        <v>2279</v>
      </c>
      <c r="H41" s="2">
        <v>91</v>
      </c>
      <c r="I41" s="1">
        <v>93262</v>
      </c>
      <c r="J41" s="1">
        <v>44478</v>
      </c>
      <c r="K41" s="7"/>
      <c r="L41" s="8"/>
      <c r="M41" s="26">
        <f t="shared" si="9"/>
        <v>3.9974884889074927E-2</v>
      </c>
      <c r="N41" s="4">
        <f t="shared" si="10"/>
        <v>12733.333333333334</v>
      </c>
      <c r="O41" s="5">
        <f t="shared" si="11"/>
        <v>0.72811518324607327</v>
      </c>
      <c r="P41" s="5"/>
      <c r="Q41" s="22">
        <f t="shared" si="12"/>
        <v>1910</v>
      </c>
      <c r="R41" s="22">
        <f t="shared" si="13"/>
        <v>7640</v>
      </c>
      <c r="S41" s="22">
        <f t="shared" si="14"/>
        <v>3183.3333333333335</v>
      </c>
      <c r="T41" s="22">
        <f t="shared" si="15"/>
        <v>1591.6666666666667</v>
      </c>
      <c r="U41" s="22">
        <f t="shared" si="16"/>
        <v>191</v>
      </c>
      <c r="V41" s="19">
        <f t="shared" si="17"/>
        <v>12542.333333333334</v>
      </c>
    </row>
    <row r="42" spans="1:22" ht="15" thickBot="1" x14ac:dyDescent="0.4">
      <c r="A42" s="3" t="s">
        <v>46</v>
      </c>
      <c r="B42" s="1">
        <v>4490</v>
      </c>
      <c r="C42" s="2"/>
      <c r="D42" s="2">
        <v>270</v>
      </c>
      <c r="E42" s="2"/>
      <c r="F42" s="1">
        <v>1156</v>
      </c>
      <c r="G42" s="1">
        <v>1135</v>
      </c>
      <c r="H42" s="2">
        <v>68</v>
      </c>
      <c r="I42" s="1">
        <v>95869</v>
      </c>
      <c r="J42" s="1">
        <v>24228</v>
      </c>
      <c r="K42" s="7"/>
      <c r="L42" s="8"/>
      <c r="M42" s="26">
        <f t="shared" si="9"/>
        <v>6.0133630289532294E-2</v>
      </c>
      <c r="N42" s="4">
        <f t="shared" si="10"/>
        <v>18000</v>
      </c>
      <c r="O42" s="5">
        <f t="shared" si="11"/>
        <v>0.93577777777777782</v>
      </c>
      <c r="P42" s="5"/>
      <c r="Q42" s="22">
        <f t="shared" si="12"/>
        <v>2700</v>
      </c>
      <c r="R42" s="22">
        <f t="shared" si="13"/>
        <v>10800</v>
      </c>
      <c r="S42" s="22">
        <f t="shared" si="14"/>
        <v>4500</v>
      </c>
      <c r="T42" s="22">
        <f t="shared" si="15"/>
        <v>2250</v>
      </c>
      <c r="U42" s="22">
        <f t="shared" si="16"/>
        <v>270</v>
      </c>
      <c r="V42" s="19">
        <f t="shared" si="17"/>
        <v>17730</v>
      </c>
    </row>
    <row r="43" spans="1:22" ht="15" thickBot="1" x14ac:dyDescent="0.4">
      <c r="A43" s="3" t="s">
        <v>34</v>
      </c>
      <c r="B43" s="1">
        <v>3747</v>
      </c>
      <c r="C43" s="2"/>
      <c r="D43" s="2">
        <v>88</v>
      </c>
      <c r="E43" s="2"/>
      <c r="F43" s="2">
        <v>691</v>
      </c>
      <c r="G43" s="1">
        <v>1242</v>
      </c>
      <c r="H43" s="2">
        <v>29</v>
      </c>
      <c r="I43" s="1">
        <v>65528</v>
      </c>
      <c r="J43" s="1">
        <v>21714</v>
      </c>
      <c r="K43" s="8"/>
      <c r="L43" s="8"/>
      <c r="M43" s="26">
        <f t="shared" si="9"/>
        <v>2.3485455030691219E-2</v>
      </c>
      <c r="N43" s="4">
        <f t="shared" si="10"/>
        <v>5866.666666666667</v>
      </c>
      <c r="O43" s="5">
        <f t="shared" si="11"/>
        <v>0.88221590909090908</v>
      </c>
      <c r="P43" s="5"/>
      <c r="Q43" s="22">
        <f t="shared" si="12"/>
        <v>880</v>
      </c>
      <c r="R43" s="22">
        <f t="shared" si="13"/>
        <v>3520</v>
      </c>
      <c r="S43" s="22">
        <f t="shared" si="14"/>
        <v>1466.6666666666667</v>
      </c>
      <c r="T43" s="22">
        <f t="shared" si="15"/>
        <v>733.33333333333337</v>
      </c>
      <c r="U43" s="22">
        <f t="shared" si="16"/>
        <v>88</v>
      </c>
      <c r="V43" s="19">
        <f t="shared" si="17"/>
        <v>5778.666666666667</v>
      </c>
    </row>
    <row r="44" spans="1:22" ht="15" thickBot="1" x14ac:dyDescent="0.4">
      <c r="A44" s="3" t="s">
        <v>54</v>
      </c>
      <c r="B44" s="1">
        <v>3393</v>
      </c>
      <c r="C44" s="2"/>
      <c r="D44" s="2">
        <v>34</v>
      </c>
      <c r="E44" s="2"/>
      <c r="F44" s="1">
        <v>1234</v>
      </c>
      <c r="G44" s="1">
        <v>3835</v>
      </c>
      <c r="H44" s="2">
        <v>38</v>
      </c>
      <c r="I44" s="1">
        <v>22952</v>
      </c>
      <c r="J44" s="1">
        <v>25944</v>
      </c>
      <c r="K44" s="8"/>
      <c r="L44" s="8"/>
      <c r="M44" s="26">
        <f t="shared" si="9"/>
        <v>1.0020630710285883E-2</v>
      </c>
      <c r="N44" s="4">
        <f t="shared" si="10"/>
        <v>2266.666666666667</v>
      </c>
      <c r="O44" s="5">
        <f t="shared" si="11"/>
        <v>0.45558823529411774</v>
      </c>
      <c r="P44" s="5"/>
      <c r="Q44" s="22">
        <f t="shared" si="12"/>
        <v>340.00000000000006</v>
      </c>
      <c r="R44" s="22">
        <f t="shared" si="13"/>
        <v>1360.0000000000002</v>
      </c>
      <c r="S44" s="22">
        <f t="shared" si="14"/>
        <v>566.66666666666674</v>
      </c>
      <c r="T44" s="22">
        <f t="shared" si="15"/>
        <v>283.33333333333337</v>
      </c>
      <c r="U44" s="22">
        <f t="shared" si="16"/>
        <v>34</v>
      </c>
      <c r="V44" s="19">
        <f t="shared" si="17"/>
        <v>2232.666666666667</v>
      </c>
    </row>
    <row r="45" spans="1:22" ht="15" thickBot="1" x14ac:dyDescent="0.4">
      <c r="A45" s="3" t="s">
        <v>37</v>
      </c>
      <c r="B45" s="1">
        <v>3160</v>
      </c>
      <c r="C45" s="2"/>
      <c r="D45" s="2">
        <v>127</v>
      </c>
      <c r="E45" s="2"/>
      <c r="F45" s="1">
        <v>1908</v>
      </c>
      <c r="G45" s="2">
        <v>749</v>
      </c>
      <c r="H45" s="2">
        <v>30</v>
      </c>
      <c r="I45" s="1">
        <v>74571</v>
      </c>
      <c r="J45" s="1">
        <v>17680</v>
      </c>
      <c r="K45" s="7"/>
      <c r="L45" s="8"/>
      <c r="M45" s="26">
        <f t="shared" si="9"/>
        <v>4.0189873417721518E-2</v>
      </c>
      <c r="N45" s="4">
        <f t="shared" si="10"/>
        <v>8466.6666666666679</v>
      </c>
      <c r="O45" s="5">
        <f t="shared" si="11"/>
        <v>0.7746456692913386</v>
      </c>
      <c r="P45" s="5"/>
      <c r="Q45" s="22">
        <f t="shared" si="12"/>
        <v>1270.0000000000002</v>
      </c>
      <c r="R45" s="22">
        <f t="shared" si="13"/>
        <v>5080.0000000000009</v>
      </c>
      <c r="S45" s="22">
        <f t="shared" si="14"/>
        <v>2116.666666666667</v>
      </c>
      <c r="T45" s="22">
        <f t="shared" si="15"/>
        <v>1058.3333333333335</v>
      </c>
      <c r="U45" s="22">
        <f t="shared" si="16"/>
        <v>127.00000000000001</v>
      </c>
      <c r="V45" s="19">
        <f t="shared" si="17"/>
        <v>8339.6666666666679</v>
      </c>
    </row>
    <row r="46" spans="1:22" ht="15" thickBot="1" x14ac:dyDescent="0.4">
      <c r="A46" s="3" t="s">
        <v>42</v>
      </c>
      <c r="B46" s="1">
        <v>3011</v>
      </c>
      <c r="C46" s="2"/>
      <c r="D46" s="2">
        <v>131</v>
      </c>
      <c r="E46" s="2"/>
      <c r="F46" s="1">
        <v>1652</v>
      </c>
      <c r="G46" s="1">
        <v>2214</v>
      </c>
      <c r="H46" s="2">
        <v>96</v>
      </c>
      <c r="I46" s="1">
        <v>33453</v>
      </c>
      <c r="J46" s="1">
        <v>24603</v>
      </c>
      <c r="K46" s="8"/>
      <c r="L46" s="8"/>
      <c r="M46" s="26">
        <f t="shared" si="9"/>
        <v>4.350714048488874E-2</v>
      </c>
      <c r="N46" s="4">
        <f t="shared" si="10"/>
        <v>8733.3333333333339</v>
      </c>
      <c r="O46" s="5">
        <f t="shared" si="11"/>
        <v>0.81083969465648853</v>
      </c>
      <c r="P46" s="5"/>
      <c r="Q46" s="22">
        <f t="shared" si="12"/>
        <v>1310</v>
      </c>
      <c r="R46" s="22">
        <f t="shared" si="13"/>
        <v>5240</v>
      </c>
      <c r="S46" s="22">
        <f t="shared" si="14"/>
        <v>2183.3333333333335</v>
      </c>
      <c r="T46" s="22">
        <f t="shared" si="15"/>
        <v>1091.6666666666667</v>
      </c>
      <c r="U46" s="22">
        <f t="shared" si="16"/>
        <v>131</v>
      </c>
      <c r="V46" s="19">
        <f t="shared" si="17"/>
        <v>8602.3333333333339</v>
      </c>
    </row>
    <row r="47" spans="1:22" ht="15" thickBot="1" x14ac:dyDescent="0.4">
      <c r="A47" s="3" t="s">
        <v>49</v>
      </c>
      <c r="B47" s="1">
        <v>2230</v>
      </c>
      <c r="C47" s="2"/>
      <c r="D47" s="2">
        <v>67</v>
      </c>
      <c r="E47" s="2"/>
      <c r="F47" s="2">
        <v>784</v>
      </c>
      <c r="G47" s="1">
        <v>1248</v>
      </c>
      <c r="H47" s="2">
        <v>37</v>
      </c>
      <c r="I47" s="1">
        <v>31961</v>
      </c>
      <c r="J47" s="1">
        <v>17885</v>
      </c>
      <c r="K47" s="7"/>
      <c r="L47" s="8"/>
      <c r="M47" s="26">
        <f t="shared" si="9"/>
        <v>3.0044843049327353E-2</v>
      </c>
      <c r="N47" s="4">
        <f t="shared" si="10"/>
        <v>4466.666666666667</v>
      </c>
      <c r="O47" s="5">
        <f t="shared" si="11"/>
        <v>0.82447761194029856</v>
      </c>
      <c r="P47" s="5"/>
      <c r="Q47" s="22">
        <f t="shared" si="12"/>
        <v>670</v>
      </c>
      <c r="R47" s="22">
        <f t="shared" si="13"/>
        <v>2680</v>
      </c>
      <c r="S47" s="22">
        <f t="shared" si="14"/>
        <v>1116.6666666666667</v>
      </c>
      <c r="T47" s="22">
        <f t="shared" si="15"/>
        <v>558.33333333333337</v>
      </c>
      <c r="U47" s="22">
        <f t="shared" si="16"/>
        <v>67</v>
      </c>
      <c r="V47" s="19">
        <f t="shared" si="17"/>
        <v>4399.666666666667</v>
      </c>
    </row>
    <row r="48" spans="1:22" ht="15" thickBot="1" x14ac:dyDescent="0.4">
      <c r="A48" s="3" t="s">
        <v>53</v>
      </c>
      <c r="B48" s="1">
        <v>1464</v>
      </c>
      <c r="C48" s="2"/>
      <c r="D48" s="2">
        <v>35</v>
      </c>
      <c r="E48" s="2"/>
      <c r="F48" s="2">
        <v>667</v>
      </c>
      <c r="G48" s="1">
        <v>1921</v>
      </c>
      <c r="H48" s="2">
        <v>46</v>
      </c>
      <c r="I48" s="1">
        <v>43933</v>
      </c>
      <c r="J48" s="1">
        <v>57650</v>
      </c>
      <c r="K48" s="8"/>
      <c r="L48" s="8"/>
      <c r="M48" s="26">
        <f t="shared" si="9"/>
        <v>2.3907103825136611E-2</v>
      </c>
      <c r="N48" s="4">
        <f t="shared" si="10"/>
        <v>2333.3333333333335</v>
      </c>
      <c r="O48" s="5">
        <f t="shared" si="11"/>
        <v>0.71414285714285719</v>
      </c>
      <c r="P48" s="5"/>
      <c r="Q48" s="22">
        <f t="shared" si="12"/>
        <v>350</v>
      </c>
      <c r="R48" s="22">
        <f t="shared" si="13"/>
        <v>1400</v>
      </c>
      <c r="S48" s="22">
        <f t="shared" si="14"/>
        <v>583.33333333333337</v>
      </c>
      <c r="T48" s="22">
        <f t="shared" si="15"/>
        <v>291.66666666666669</v>
      </c>
      <c r="U48" s="22">
        <f t="shared" si="16"/>
        <v>35</v>
      </c>
      <c r="V48" s="19">
        <f t="shared" si="17"/>
        <v>2298.3333333333335</v>
      </c>
    </row>
    <row r="49" spans="1:22" ht="15" thickBot="1" x14ac:dyDescent="0.4">
      <c r="A49" s="3" t="s">
        <v>39</v>
      </c>
      <c r="B49" s="1">
        <v>1408</v>
      </c>
      <c r="C49" s="2"/>
      <c r="D49" s="2">
        <v>64</v>
      </c>
      <c r="E49" s="2"/>
      <c r="F49" s="2">
        <v>487</v>
      </c>
      <c r="G49" s="1">
        <v>1047</v>
      </c>
      <c r="H49" s="2">
        <v>48</v>
      </c>
      <c r="I49" s="1">
        <v>23500</v>
      </c>
      <c r="J49" s="1">
        <v>17482</v>
      </c>
      <c r="K49" s="7"/>
      <c r="L49" s="8"/>
      <c r="M49" s="26">
        <f t="shared" si="9"/>
        <v>4.5454545454545456E-2</v>
      </c>
      <c r="N49" s="4">
        <f t="shared" si="10"/>
        <v>4266.666666666667</v>
      </c>
      <c r="O49" s="5">
        <f t="shared" si="11"/>
        <v>0.885859375</v>
      </c>
      <c r="P49" s="5"/>
      <c r="Q49" s="22">
        <f t="shared" si="12"/>
        <v>640</v>
      </c>
      <c r="R49" s="22">
        <f t="shared" si="13"/>
        <v>2560</v>
      </c>
      <c r="S49" s="22">
        <f t="shared" si="14"/>
        <v>1066.6666666666667</v>
      </c>
      <c r="T49" s="22">
        <f t="shared" si="15"/>
        <v>533.33333333333337</v>
      </c>
      <c r="U49" s="22">
        <f t="shared" si="16"/>
        <v>64</v>
      </c>
      <c r="V49" s="19">
        <f t="shared" si="17"/>
        <v>4202.666666666667</v>
      </c>
    </row>
    <row r="50" spans="1:22" ht="15" thickBot="1" x14ac:dyDescent="0.4">
      <c r="A50" s="3" t="s">
        <v>56</v>
      </c>
      <c r="B50" s="1">
        <v>1347</v>
      </c>
      <c r="C50" s="2"/>
      <c r="D50" s="2">
        <v>53</v>
      </c>
      <c r="E50" s="2"/>
      <c r="F50" s="2">
        <v>556</v>
      </c>
      <c r="G50" s="2">
        <v>752</v>
      </c>
      <c r="H50" s="2">
        <v>30</v>
      </c>
      <c r="I50" s="1">
        <v>61564</v>
      </c>
      <c r="J50" s="1">
        <v>34352</v>
      </c>
      <c r="K50" s="8"/>
      <c r="L50" s="8"/>
      <c r="M50" s="26">
        <f t="shared" si="9"/>
        <v>3.9346696362286562E-2</v>
      </c>
      <c r="N50" s="4">
        <f t="shared" si="10"/>
        <v>3533.3333333333335</v>
      </c>
      <c r="O50" s="5">
        <f t="shared" si="11"/>
        <v>0.84264150943396232</v>
      </c>
      <c r="P50" s="5"/>
      <c r="Q50" s="22">
        <f t="shared" si="12"/>
        <v>530</v>
      </c>
      <c r="R50" s="22">
        <f t="shared" si="13"/>
        <v>2120</v>
      </c>
      <c r="S50" s="22">
        <f t="shared" si="14"/>
        <v>883.33333333333337</v>
      </c>
      <c r="T50" s="22">
        <f t="shared" si="15"/>
        <v>441.66666666666669</v>
      </c>
      <c r="U50" s="22">
        <f t="shared" si="16"/>
        <v>53</v>
      </c>
      <c r="V50" s="19">
        <f t="shared" si="17"/>
        <v>3480.3333333333335</v>
      </c>
    </row>
    <row r="51" spans="1:22" ht="15" thickBot="1" x14ac:dyDescent="0.4">
      <c r="A51" s="3" t="s">
        <v>48</v>
      </c>
      <c r="B51" s="2">
        <v>921</v>
      </c>
      <c r="C51" s="2"/>
      <c r="D51" s="2">
        <v>53</v>
      </c>
      <c r="E51" s="2"/>
      <c r="F51" s="2">
        <v>124</v>
      </c>
      <c r="G51" s="1">
        <v>1476</v>
      </c>
      <c r="H51" s="2">
        <v>85</v>
      </c>
      <c r="I51" s="1">
        <v>19527</v>
      </c>
      <c r="J51" s="1">
        <v>31294</v>
      </c>
      <c r="K51" s="8"/>
      <c r="L51" s="8"/>
      <c r="M51" s="26">
        <f t="shared" si="9"/>
        <v>5.7546145494028228E-2</v>
      </c>
      <c r="N51" s="4">
        <f t="shared" si="10"/>
        <v>3533.3333333333335</v>
      </c>
      <c r="O51" s="5">
        <f t="shared" si="11"/>
        <v>0.96490566037735848</v>
      </c>
      <c r="P51" s="5"/>
      <c r="Q51" s="22">
        <f t="shared" si="12"/>
        <v>530</v>
      </c>
      <c r="R51" s="22">
        <f t="shared" si="13"/>
        <v>2120</v>
      </c>
      <c r="S51" s="22">
        <f t="shared" si="14"/>
        <v>883.33333333333337</v>
      </c>
      <c r="T51" s="22">
        <f t="shared" si="15"/>
        <v>441.66666666666669</v>
      </c>
      <c r="U51" s="22">
        <f t="shared" si="16"/>
        <v>53</v>
      </c>
      <c r="V51" s="19">
        <f t="shared" si="17"/>
        <v>3480.3333333333335</v>
      </c>
    </row>
    <row r="52" spans="1:22" ht="15" thickBot="1" x14ac:dyDescent="0.4">
      <c r="A52" s="3" t="s">
        <v>55</v>
      </c>
      <c r="B52" s="2">
        <v>653</v>
      </c>
      <c r="C52" s="2"/>
      <c r="D52" s="2">
        <v>7</v>
      </c>
      <c r="E52" s="2"/>
      <c r="F52" s="2">
        <v>218</v>
      </c>
      <c r="G52" s="1">
        <v>1128</v>
      </c>
      <c r="H52" s="2">
        <v>12</v>
      </c>
      <c r="I52" s="1">
        <v>13416</v>
      </c>
      <c r="J52" s="1">
        <v>23181</v>
      </c>
      <c r="K52" s="7"/>
      <c r="L52" s="8"/>
      <c r="M52" s="26">
        <f t="shared" si="9"/>
        <v>1.0719754977029096E-2</v>
      </c>
      <c r="N52" s="4">
        <f t="shared" si="10"/>
        <v>466.66666666666669</v>
      </c>
      <c r="O52" s="5">
        <f t="shared" si="11"/>
        <v>0.53285714285714292</v>
      </c>
      <c r="P52" s="5"/>
      <c r="Q52" s="22">
        <f t="shared" si="12"/>
        <v>70</v>
      </c>
      <c r="R52" s="22">
        <f t="shared" si="13"/>
        <v>280</v>
      </c>
      <c r="S52" s="22">
        <f t="shared" si="14"/>
        <v>116.66666666666667</v>
      </c>
      <c r="T52" s="22">
        <f t="shared" si="15"/>
        <v>58.333333333333336</v>
      </c>
      <c r="U52" s="22">
        <f t="shared" si="16"/>
        <v>7</v>
      </c>
      <c r="V52" s="19">
        <f t="shared" si="17"/>
        <v>459.66666666666669</v>
      </c>
    </row>
    <row r="53" spans="1:22" ht="15" thickBot="1" x14ac:dyDescent="0.4">
      <c r="A53" s="3" t="s">
        <v>47</v>
      </c>
      <c r="B53" s="2">
        <v>631</v>
      </c>
      <c r="C53" s="2"/>
      <c r="D53" s="2">
        <v>17</v>
      </c>
      <c r="E53" s="2"/>
      <c r="F53" s="2">
        <v>63</v>
      </c>
      <c r="G53" s="2">
        <v>446</v>
      </c>
      <c r="H53" s="2">
        <v>12</v>
      </c>
      <c r="I53" s="1">
        <v>37712</v>
      </c>
      <c r="J53" s="1">
        <v>26635</v>
      </c>
      <c r="K53" s="7"/>
      <c r="L53" s="8"/>
      <c r="M53" s="25"/>
      <c r="N53" s="4">
        <f t="shared" si="10"/>
        <v>1133.3333333333335</v>
      </c>
      <c r="O53" s="5">
        <f t="shared" si="11"/>
        <v>0.94441176470588239</v>
      </c>
      <c r="P53" s="5"/>
      <c r="Q53" s="22">
        <f>Q50*$N53</f>
        <v>600666.66666666674</v>
      </c>
      <c r="R53" s="22">
        <f>R50*$N53</f>
        <v>2402666.666666667</v>
      </c>
      <c r="S53" s="22">
        <f>S50*$N53</f>
        <v>1001111.1111111112</v>
      </c>
      <c r="T53" s="22">
        <f>T50*$N53</f>
        <v>500555.55555555562</v>
      </c>
      <c r="U53" s="22">
        <f>U50*$N53</f>
        <v>60066.666666666672</v>
      </c>
    </row>
    <row r="54" spans="1:22" ht="15" thickBot="1" x14ac:dyDescent="0.4">
      <c r="A54" s="3" t="s">
        <v>51</v>
      </c>
      <c r="B54" s="2">
        <v>458</v>
      </c>
      <c r="C54" s="2"/>
      <c r="D54" s="2">
        <v>16</v>
      </c>
      <c r="E54" s="2"/>
      <c r="F54" s="2">
        <v>20</v>
      </c>
      <c r="G54" s="2">
        <v>429</v>
      </c>
      <c r="H54" s="2">
        <v>15</v>
      </c>
      <c r="I54" s="1">
        <v>21329</v>
      </c>
      <c r="J54" s="1">
        <v>19956</v>
      </c>
      <c r="K54" s="7"/>
      <c r="L54" s="8"/>
      <c r="M54" s="24"/>
      <c r="N54" s="4"/>
      <c r="O54" s="5"/>
      <c r="P54" s="5"/>
    </row>
    <row r="55" spans="1:22" ht="15" thickBot="1" x14ac:dyDescent="0.4">
      <c r="A55" s="3" t="s">
        <v>52</v>
      </c>
      <c r="B55" s="2">
        <v>378</v>
      </c>
      <c r="C55" s="2"/>
      <c r="D55" s="2">
        <v>10</v>
      </c>
      <c r="E55" s="2"/>
      <c r="F55" s="2">
        <v>63</v>
      </c>
      <c r="G55" s="2">
        <v>517</v>
      </c>
      <c r="H55" s="2">
        <v>14</v>
      </c>
      <c r="I55" s="1">
        <v>26449</v>
      </c>
      <c r="J55" s="1">
        <v>36155</v>
      </c>
      <c r="K55" s="8"/>
      <c r="L55" s="8"/>
    </row>
    <row r="56" spans="1:22" ht="15" thickBot="1" x14ac:dyDescent="0.4">
      <c r="A56" s="3" t="s">
        <v>64</v>
      </c>
      <c r="B56" s="2">
        <v>151</v>
      </c>
      <c r="C56" s="2"/>
      <c r="D56" s="2">
        <v>5</v>
      </c>
      <c r="E56" s="2"/>
      <c r="F56" s="2">
        <v>15</v>
      </c>
      <c r="G56" s="2"/>
      <c r="H56" s="2"/>
      <c r="I56" s="2">
        <v>605</v>
      </c>
      <c r="J56" s="2"/>
      <c r="K56" s="8"/>
      <c r="L56" s="7"/>
    </row>
    <row r="57" spans="1:22" ht="21.5" thickBot="1" x14ac:dyDescent="0.4">
      <c r="A57" s="3" t="s">
        <v>67</v>
      </c>
      <c r="B57" s="2">
        <v>16</v>
      </c>
      <c r="C57" s="2"/>
      <c r="D57" s="2">
        <v>2</v>
      </c>
      <c r="E57" s="2"/>
      <c r="F57" s="2">
        <v>2</v>
      </c>
      <c r="G57" s="2"/>
      <c r="H57" s="2"/>
      <c r="I57" s="1">
        <v>2336</v>
      </c>
      <c r="J57" s="2"/>
      <c r="K57" s="7"/>
      <c r="L57" s="7"/>
    </row>
    <row r="58" spans="1:22" ht="15" thickBot="1" x14ac:dyDescent="0.4">
      <c r="A58" s="59" t="s">
        <v>65</v>
      </c>
      <c r="B58" s="58">
        <v>2173</v>
      </c>
      <c r="C58" s="57"/>
      <c r="D58" s="57">
        <v>108</v>
      </c>
      <c r="E58" s="57"/>
      <c r="F58" s="58">
        <v>1319</v>
      </c>
      <c r="G58" s="57">
        <v>642</v>
      </c>
      <c r="H58" s="57">
        <v>32</v>
      </c>
      <c r="I58" s="58">
        <v>13022</v>
      </c>
      <c r="J58" s="58">
        <v>3845</v>
      </c>
      <c r="K58" s="63"/>
      <c r="L58" s="63"/>
    </row>
    <row r="59" spans="1:22" ht="21.5" thickBot="1" x14ac:dyDescent="0.4">
      <c r="A59" s="14" t="s">
        <v>66</v>
      </c>
      <c r="B59" s="15">
        <v>69</v>
      </c>
      <c r="C59" s="64">
        <v>1</v>
      </c>
      <c r="D59" s="15">
        <v>4</v>
      </c>
      <c r="E59" s="15"/>
      <c r="F59" s="15">
        <v>6</v>
      </c>
      <c r="G59" s="15"/>
      <c r="H59" s="15"/>
      <c r="I59" s="38">
        <v>1210</v>
      </c>
      <c r="J59" s="15"/>
      <c r="K59" s="39"/>
      <c r="L59" s="49"/>
    </row>
  </sheetData>
  <mergeCells count="2">
    <mergeCell ref="L1:N1"/>
    <mergeCell ref="Q1:U1"/>
  </mergeCells>
  <hyperlinks>
    <hyperlink ref="A6" r:id="rId1" display="https://www.worldometers.info/coronavirus/usa/new-jersey/" xr:uid="{8BB60F0F-BD01-473A-B48C-CF0252FA0D55}"/>
    <hyperlink ref="A9" r:id="rId2" display="https://www.worldometers.info/coronavirus/usa/california/" xr:uid="{896A5EEC-3E5F-4564-BD2D-5358C5F52342}"/>
    <hyperlink ref="A10" r:id="rId3" display="https://www.worldometers.info/coronavirus/usa/pennsylvania/" xr:uid="{8C7EF94D-CCEF-4D17-AEF1-FBAB86EE58FD}"/>
    <hyperlink ref="A12" r:id="rId4" display="https://www.worldometers.info/coronavirus/usa/florida/" xr:uid="{12B1E01A-1F9A-41E8-9E7B-94F4AB4729A8}"/>
    <hyperlink ref="A13" r:id="rId5" display="https://www.worldometers.info/coronavirus/usa/texas/" xr:uid="{AB6A6E18-3EE9-4501-B539-B10124429689}"/>
    <hyperlink ref="A17" r:id="rId6" display="https://www.worldometers.info/coronavirus/usa/louisiana/" xr:uid="{EED2C310-2239-4F06-828C-FB197A356FD3}"/>
    <hyperlink ref="A19" r:id="rId7" display="https://www.worldometers.info/coronavirus/usa/ohio/" xr:uid="{0CF2ABFE-E960-43A3-B040-4A093C92839F}"/>
    <hyperlink ref="A22" r:id="rId8" display="https://www.worldometers.info/coronavirus/usa/washington/" xr:uid="{B62B2C96-71F5-4653-8A81-2F9576A3338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5" customWidth="1"/>
    <col min="2" max="2" width="11.90625" style="35" customWidth="1"/>
    <col min="3" max="3" width="14.36328125" style="35" hidden="1" customWidth="1"/>
    <col min="4" max="4" width="14.36328125" style="35" customWidth="1"/>
    <col min="5" max="5" width="14.36328125" style="35" hidden="1" customWidth="1"/>
    <col min="6" max="10" width="14.36328125" style="35" customWidth="1"/>
    <col min="11" max="11" width="4.08984375" style="34" customWidth="1"/>
    <col min="12" max="12" width="10.08984375" style="34" customWidth="1"/>
    <col min="13" max="13" width="8.7265625" style="34"/>
    <col min="14" max="14" width="12.6328125" style="34" customWidth="1"/>
    <col min="15" max="15" width="9.81640625" style="56" customWidth="1"/>
    <col min="16" max="16384" width="8.7265625" style="34"/>
  </cols>
  <sheetData>
    <row r="1" spans="1:15" customFormat="1" ht="44" thickBot="1" x14ac:dyDescent="0.4">
      <c r="A1" s="32" t="s">
        <v>1</v>
      </c>
      <c r="B1" s="33" t="s">
        <v>93</v>
      </c>
      <c r="C1" s="33" t="s">
        <v>92</v>
      </c>
      <c r="D1" s="33" t="s">
        <v>91</v>
      </c>
      <c r="E1" s="33" t="s">
        <v>90</v>
      </c>
      <c r="F1" s="33" t="s">
        <v>89</v>
      </c>
      <c r="G1" s="33" t="s">
        <v>88</v>
      </c>
      <c r="H1" s="33" t="s">
        <v>94</v>
      </c>
      <c r="I1" s="33" t="s">
        <v>87</v>
      </c>
      <c r="J1" s="33" t="s">
        <v>86</v>
      </c>
      <c r="L1" s="33" t="s">
        <v>98</v>
      </c>
      <c r="M1" s="33" t="s">
        <v>99</v>
      </c>
      <c r="N1" s="33" t="s">
        <v>100</v>
      </c>
      <c r="O1" s="33" t="s">
        <v>101</v>
      </c>
    </row>
    <row r="2" spans="1:15" ht="15" thickBot="1" x14ac:dyDescent="0.35">
      <c r="A2" s="3" t="s">
        <v>36</v>
      </c>
      <c r="B2" s="1">
        <v>9668</v>
      </c>
      <c r="C2" s="2"/>
      <c r="D2" s="2">
        <v>390</v>
      </c>
      <c r="E2" s="2"/>
      <c r="F2" s="1">
        <v>9258</v>
      </c>
      <c r="G2" s="1">
        <v>1972</v>
      </c>
      <c r="H2" s="2">
        <v>80</v>
      </c>
      <c r="I2" s="1">
        <v>125995</v>
      </c>
      <c r="J2" s="1">
        <v>25697</v>
      </c>
      <c r="K2" s="43"/>
      <c r="L2" s="53">
        <f>IFERROR(B2/I2,0)</f>
        <v>7.673320369855946E-2</v>
      </c>
      <c r="M2" s="54">
        <f>IFERROR(H2/G2,0)</f>
        <v>4.0567951318458417E-2</v>
      </c>
      <c r="N2" s="52">
        <f>D2*250</f>
        <v>97500</v>
      </c>
      <c r="O2" s="55">
        <f>ABS(N2-B2)/B2</f>
        <v>9.0848158874637974</v>
      </c>
    </row>
    <row r="3" spans="1:15" ht="15" thickBot="1" x14ac:dyDescent="0.35">
      <c r="A3" s="3" t="s">
        <v>52</v>
      </c>
      <c r="B3" s="2">
        <v>378</v>
      </c>
      <c r="C3" s="2"/>
      <c r="D3" s="2">
        <v>10</v>
      </c>
      <c r="E3" s="2"/>
      <c r="F3" s="2">
        <v>63</v>
      </c>
      <c r="G3" s="2">
        <v>517</v>
      </c>
      <c r="H3" s="2">
        <v>14</v>
      </c>
      <c r="I3" s="1">
        <v>26449</v>
      </c>
      <c r="J3" s="1">
        <v>36155</v>
      </c>
      <c r="K3" s="43"/>
      <c r="L3" s="53">
        <f>IFERROR(B3/I3,0)</f>
        <v>1.4291655639154599E-2</v>
      </c>
      <c r="M3" s="54">
        <f>IFERROR(H3/G3,0)</f>
        <v>2.7079303675048357E-2</v>
      </c>
      <c r="N3" s="52">
        <f>D3*250</f>
        <v>2500</v>
      </c>
      <c r="O3" s="55">
        <f t="shared" ref="O3:O56" si="0">ABS(N3-B3)/B3</f>
        <v>5.6137566137566139</v>
      </c>
    </row>
    <row r="4" spans="1:15" ht="15" thickBot="1" x14ac:dyDescent="0.35">
      <c r="A4" s="3" t="s">
        <v>33</v>
      </c>
      <c r="B4" s="1">
        <v>10960</v>
      </c>
      <c r="C4" s="2"/>
      <c r="D4" s="2">
        <v>532</v>
      </c>
      <c r="E4" s="2"/>
      <c r="F4" s="1">
        <v>10358</v>
      </c>
      <c r="G4" s="1">
        <v>1506</v>
      </c>
      <c r="H4" s="2">
        <v>73</v>
      </c>
      <c r="I4" s="1">
        <v>128940</v>
      </c>
      <c r="J4" s="1">
        <v>17715</v>
      </c>
      <c r="K4" s="43"/>
      <c r="L4" s="53">
        <f>IFERROR(B4/I4,0)</f>
        <v>8.5000775554521485E-2</v>
      </c>
      <c r="M4" s="54">
        <f>IFERROR(H4/G4,0)</f>
        <v>4.8472775564409029E-2</v>
      </c>
      <c r="N4" s="52">
        <f>D4*250</f>
        <v>133000</v>
      </c>
      <c r="O4" s="55">
        <f t="shared" si="0"/>
        <v>11.135036496350365</v>
      </c>
    </row>
    <row r="5" spans="1:15" ht="12.5" customHeight="1" thickBot="1" x14ac:dyDescent="0.35">
      <c r="A5" s="3" t="s">
        <v>34</v>
      </c>
      <c r="B5" s="1">
        <v>3747</v>
      </c>
      <c r="C5" s="2"/>
      <c r="D5" s="2">
        <v>88</v>
      </c>
      <c r="E5" s="2"/>
      <c r="F5" s="2">
        <v>691</v>
      </c>
      <c r="G5" s="1">
        <v>1242</v>
      </c>
      <c r="H5" s="2">
        <v>29</v>
      </c>
      <c r="I5" s="1">
        <v>65528</v>
      </c>
      <c r="J5" s="1">
        <v>21714</v>
      </c>
      <c r="K5" s="44"/>
      <c r="L5" s="53">
        <f>IFERROR(B5/I5,0)</f>
        <v>5.7181662800634844E-2</v>
      </c>
      <c r="M5" s="54">
        <f>IFERROR(H5/G5,0)</f>
        <v>2.3349436392914653E-2</v>
      </c>
      <c r="N5" s="52">
        <f>D5*250</f>
        <v>22000</v>
      </c>
      <c r="O5" s="55">
        <f t="shared" si="0"/>
        <v>4.8713637576728051</v>
      </c>
    </row>
    <row r="6" spans="1:15" ht="15" thickBot="1" x14ac:dyDescent="0.35">
      <c r="A6" s="48" t="s">
        <v>10</v>
      </c>
      <c r="B6" s="1">
        <v>66687</v>
      </c>
      <c r="C6" s="2"/>
      <c r="D6" s="1">
        <v>2691</v>
      </c>
      <c r="E6" s="2"/>
      <c r="F6" s="1">
        <v>53644</v>
      </c>
      <c r="G6" s="1">
        <v>1688</v>
      </c>
      <c r="H6" s="2">
        <v>68</v>
      </c>
      <c r="I6" s="1">
        <v>912570</v>
      </c>
      <c r="J6" s="1">
        <v>23096</v>
      </c>
      <c r="K6" s="44"/>
      <c r="L6" s="53">
        <f>IFERROR(B6/I6,0)</f>
        <v>7.3076038002564181E-2</v>
      </c>
      <c r="M6" s="54">
        <f>IFERROR(H6/G6,0)</f>
        <v>4.0284360189573459E-2</v>
      </c>
      <c r="N6" s="52">
        <f>D6*250</f>
        <v>672750</v>
      </c>
      <c r="O6" s="55">
        <f t="shared" si="0"/>
        <v>9.0881731072023033</v>
      </c>
    </row>
    <row r="7" spans="1:15" ht="15" thickBot="1" x14ac:dyDescent="0.35">
      <c r="A7" s="3" t="s">
        <v>18</v>
      </c>
      <c r="B7" s="1">
        <v>19375</v>
      </c>
      <c r="C7" s="2"/>
      <c r="D7" s="2">
        <v>967</v>
      </c>
      <c r="E7" s="2"/>
      <c r="F7" s="1">
        <v>17849</v>
      </c>
      <c r="G7" s="1">
        <v>3364</v>
      </c>
      <c r="H7" s="2">
        <v>168</v>
      </c>
      <c r="I7" s="1">
        <v>100610</v>
      </c>
      <c r="J7" s="1">
        <v>17471</v>
      </c>
      <c r="K7" s="43"/>
      <c r="L7" s="53">
        <f>IFERROR(B7/I7,0)</f>
        <v>0.19257529072656793</v>
      </c>
      <c r="M7" s="54">
        <f>IFERROR(H7/G7,0)</f>
        <v>4.9940546967895363E-2</v>
      </c>
      <c r="N7" s="52">
        <f>D7*250</f>
        <v>241750</v>
      </c>
      <c r="O7" s="55">
        <f t="shared" si="0"/>
        <v>11.477419354838709</v>
      </c>
    </row>
    <row r="8" spans="1:15" ht="14.5" thickBot="1" x14ac:dyDescent="0.35">
      <c r="A8" s="3" t="s">
        <v>23</v>
      </c>
      <c r="B8" s="1">
        <v>32984</v>
      </c>
      <c r="C8" s="2"/>
      <c r="D8" s="1">
        <v>2932</v>
      </c>
      <c r="E8" s="2"/>
      <c r="F8" s="1">
        <v>29987</v>
      </c>
      <c r="G8" s="1">
        <v>9251</v>
      </c>
      <c r="H8" s="2">
        <v>822</v>
      </c>
      <c r="I8" s="1">
        <v>123569</v>
      </c>
      <c r="J8" s="1">
        <v>34659</v>
      </c>
      <c r="K8" s="44"/>
      <c r="L8" s="53">
        <f>IFERROR(B8/I8,0)</f>
        <v>0.2669277893322759</v>
      </c>
      <c r="M8" s="54">
        <f>IFERROR(H8/G8,0)</f>
        <v>8.8855258890930711E-2</v>
      </c>
      <c r="N8" s="52">
        <f>D8*250</f>
        <v>733000</v>
      </c>
      <c r="O8" s="55">
        <f t="shared" si="0"/>
        <v>21.222895949551297</v>
      </c>
    </row>
    <row r="9" spans="1:15" ht="14.5" thickBot="1" x14ac:dyDescent="0.35">
      <c r="A9" s="3" t="s">
        <v>43</v>
      </c>
      <c r="B9" s="1">
        <v>6277</v>
      </c>
      <c r="C9" s="2"/>
      <c r="D9" s="2">
        <v>221</v>
      </c>
      <c r="E9" s="2"/>
      <c r="F9" s="1">
        <v>3828</v>
      </c>
      <c r="G9" s="1">
        <v>6446</v>
      </c>
      <c r="H9" s="2">
        <v>227</v>
      </c>
      <c r="I9" s="1">
        <v>29296</v>
      </c>
      <c r="J9" s="1">
        <v>30085</v>
      </c>
      <c r="K9" s="44"/>
      <c r="L9" s="53">
        <f>IFERROR(B9/I9,0)</f>
        <v>0.2142613326051338</v>
      </c>
      <c r="M9" s="54">
        <f>IFERROR(H9/G9,0)</f>
        <v>3.5215637604716105E-2</v>
      </c>
      <c r="N9" s="52">
        <f>D9*250</f>
        <v>55250</v>
      </c>
      <c r="O9" s="55">
        <f t="shared" si="0"/>
        <v>7.8019754659869367</v>
      </c>
    </row>
    <row r="10" spans="1:15" ht="15" thickBot="1" x14ac:dyDescent="0.35">
      <c r="A10" s="3" t="s">
        <v>63</v>
      </c>
      <c r="B10" s="1">
        <v>6102</v>
      </c>
      <c r="C10" s="2"/>
      <c r="D10" s="2">
        <v>311</v>
      </c>
      <c r="E10" s="2"/>
      <c r="F10" s="1">
        <v>4912</v>
      </c>
      <c r="G10" s="1">
        <v>8646</v>
      </c>
      <c r="H10" s="2">
        <v>441</v>
      </c>
      <c r="I10" s="1">
        <v>28183</v>
      </c>
      <c r="J10" s="1">
        <v>39933</v>
      </c>
      <c r="K10" s="43"/>
      <c r="L10" s="53">
        <f>IFERROR(B10/I10,0)</f>
        <v>0.21651350104673031</v>
      </c>
      <c r="M10" s="54">
        <f>IFERROR(H10/G10,0)</f>
        <v>5.1006245662734213E-2</v>
      </c>
      <c r="N10" s="52">
        <f>D10*250</f>
        <v>77750</v>
      </c>
      <c r="O10" s="55">
        <f t="shared" si="0"/>
        <v>11.741724024909866</v>
      </c>
    </row>
    <row r="11" spans="1:15" ht="15" thickBot="1" x14ac:dyDescent="0.35">
      <c r="A11" s="48" t="s">
        <v>13</v>
      </c>
      <c r="B11" s="1">
        <v>40001</v>
      </c>
      <c r="C11" s="2"/>
      <c r="D11" s="1">
        <v>1716</v>
      </c>
      <c r="E11" s="2"/>
      <c r="F11" s="1">
        <v>37239</v>
      </c>
      <c r="G11" s="1">
        <v>1862</v>
      </c>
      <c r="H11" s="2">
        <v>80</v>
      </c>
      <c r="I11" s="1">
        <v>528413</v>
      </c>
      <c r="J11" s="1">
        <v>24603</v>
      </c>
      <c r="K11" s="44"/>
      <c r="L11" s="53">
        <f>IFERROR(B11/I11,0)</f>
        <v>7.5700257185194159E-2</v>
      </c>
      <c r="M11" s="54">
        <f>IFERROR(H11/G11,0)</f>
        <v>4.2964554242749732E-2</v>
      </c>
      <c r="N11" s="52">
        <f>D11*250</f>
        <v>429000</v>
      </c>
      <c r="O11" s="55">
        <f t="shared" si="0"/>
        <v>9.724731881702958</v>
      </c>
    </row>
    <row r="12" spans="1:15" ht="14.5" thickBot="1" x14ac:dyDescent="0.35">
      <c r="A12" s="3" t="s">
        <v>16</v>
      </c>
      <c r="B12" s="1">
        <v>32590</v>
      </c>
      <c r="C12" s="46">
        <v>8</v>
      </c>
      <c r="D12" s="1">
        <v>1404</v>
      </c>
      <c r="E12" s="47">
        <v>3</v>
      </c>
      <c r="F12" s="1">
        <v>30846</v>
      </c>
      <c r="G12" s="1">
        <v>3069</v>
      </c>
      <c r="H12" s="2">
        <v>132</v>
      </c>
      <c r="I12" s="1">
        <v>235324</v>
      </c>
      <c r="J12" s="1">
        <v>22164</v>
      </c>
      <c r="K12" s="44"/>
      <c r="L12" s="53">
        <f>IFERROR(B12/I12,0)</f>
        <v>0.13848991178120379</v>
      </c>
      <c r="M12" s="54">
        <f>IFERROR(H12/G12,0)</f>
        <v>4.3010752688172046E-2</v>
      </c>
      <c r="N12" s="52">
        <f>D12*250</f>
        <v>351000</v>
      </c>
      <c r="O12" s="55">
        <f t="shared" si="0"/>
        <v>9.7701749002761584</v>
      </c>
    </row>
    <row r="13" spans="1:15" ht="14.5" thickBot="1" x14ac:dyDescent="0.35">
      <c r="A13" s="3" t="s">
        <v>64</v>
      </c>
      <c r="B13" s="2">
        <v>151</v>
      </c>
      <c r="C13" s="2"/>
      <c r="D13" s="2">
        <v>5</v>
      </c>
      <c r="E13" s="2"/>
      <c r="F13" s="2">
        <v>15</v>
      </c>
      <c r="G13" s="2"/>
      <c r="H13" s="2"/>
      <c r="I13" s="2">
        <v>605</v>
      </c>
      <c r="J13" s="2"/>
      <c r="K13" s="44"/>
      <c r="L13" s="53">
        <f>IFERROR(B13/I13,0)</f>
        <v>0.24958677685950414</v>
      </c>
      <c r="M13" s="54">
        <f>IFERROR(H13/G13,0)</f>
        <v>0</v>
      </c>
      <c r="N13" s="52">
        <f>D13*250</f>
        <v>1250</v>
      </c>
      <c r="O13" s="55">
        <f t="shared" si="0"/>
        <v>7.2781456953642385</v>
      </c>
    </row>
    <row r="14" spans="1:15" ht="14.5" thickBot="1" x14ac:dyDescent="0.35">
      <c r="A14" s="3" t="s">
        <v>47</v>
      </c>
      <c r="B14" s="2">
        <v>631</v>
      </c>
      <c r="C14" s="2"/>
      <c r="D14" s="2">
        <v>17</v>
      </c>
      <c r="E14" s="2"/>
      <c r="F14" s="2">
        <v>63</v>
      </c>
      <c r="G14" s="2">
        <v>446</v>
      </c>
      <c r="H14" s="2">
        <v>12</v>
      </c>
      <c r="I14" s="1">
        <v>37712</v>
      </c>
      <c r="J14" s="1">
        <v>26635</v>
      </c>
      <c r="K14" s="44"/>
      <c r="L14" s="53">
        <f>IFERROR(B14/I14,0)</f>
        <v>1.6732074671192195E-2</v>
      </c>
      <c r="M14" s="54">
        <f>IFERROR(H14/G14,0)</f>
        <v>2.6905829596412557E-2</v>
      </c>
      <c r="N14" s="52">
        <f>D14*250</f>
        <v>4250</v>
      </c>
      <c r="O14" s="55">
        <f t="shared" si="0"/>
        <v>5.7353407290015852</v>
      </c>
    </row>
    <row r="15" spans="1:15" ht="14.5" thickBot="1" x14ac:dyDescent="0.35">
      <c r="A15" s="3" t="s">
        <v>49</v>
      </c>
      <c r="B15" s="1">
        <v>2230</v>
      </c>
      <c r="C15" s="2"/>
      <c r="D15" s="2">
        <v>67</v>
      </c>
      <c r="E15" s="2"/>
      <c r="F15" s="2">
        <v>784</v>
      </c>
      <c r="G15" s="1">
        <v>1248</v>
      </c>
      <c r="H15" s="2">
        <v>37</v>
      </c>
      <c r="I15" s="1">
        <v>31961</v>
      </c>
      <c r="J15" s="1">
        <v>17885</v>
      </c>
      <c r="K15" s="44"/>
      <c r="L15" s="53">
        <f>IFERROR(B15/I15,0)</f>
        <v>6.9772535277369291E-2</v>
      </c>
      <c r="M15" s="54">
        <f>IFERROR(H15/G15,0)</f>
        <v>2.9647435897435896E-2</v>
      </c>
      <c r="N15" s="52">
        <f>D15*250</f>
        <v>16750</v>
      </c>
      <c r="O15" s="55">
        <f t="shared" si="0"/>
        <v>6.5112107623318387</v>
      </c>
    </row>
    <row r="16" spans="1:15" ht="14.5" thickBot="1" x14ac:dyDescent="0.35">
      <c r="A16" s="3" t="s">
        <v>12</v>
      </c>
      <c r="B16" s="1">
        <v>76085</v>
      </c>
      <c r="C16" s="2"/>
      <c r="D16" s="1">
        <v>3349</v>
      </c>
      <c r="E16" s="2"/>
      <c r="F16" s="1">
        <v>72091</v>
      </c>
      <c r="G16" s="1">
        <v>6004</v>
      </c>
      <c r="H16" s="2">
        <v>264</v>
      </c>
      <c r="I16" s="1">
        <v>416331</v>
      </c>
      <c r="J16" s="1">
        <v>32855</v>
      </c>
      <c r="K16" s="44"/>
      <c r="L16" s="53">
        <f>IFERROR(B16/I16,0)</f>
        <v>0.18275122438636565</v>
      </c>
      <c r="M16" s="54">
        <f>IFERROR(H16/G16,0)</f>
        <v>4.3970686209193872E-2</v>
      </c>
      <c r="N16" s="52">
        <f>D16*250</f>
        <v>837250</v>
      </c>
      <c r="O16" s="55">
        <f t="shared" si="0"/>
        <v>10.00414010645988</v>
      </c>
    </row>
    <row r="17" spans="1:15" ht="14.5" thickBot="1" x14ac:dyDescent="0.35">
      <c r="A17" s="3" t="s">
        <v>27</v>
      </c>
      <c r="B17" s="1">
        <v>23732</v>
      </c>
      <c r="C17" s="2"/>
      <c r="D17" s="1">
        <v>1490</v>
      </c>
      <c r="E17" s="2"/>
      <c r="F17" s="1">
        <v>20683</v>
      </c>
      <c r="G17" s="1">
        <v>3525</v>
      </c>
      <c r="H17" s="2">
        <v>221</v>
      </c>
      <c r="I17" s="1">
        <v>135686</v>
      </c>
      <c r="J17" s="1">
        <v>20155</v>
      </c>
      <c r="K17" s="44"/>
      <c r="L17" s="53">
        <f>IFERROR(B17/I17,0)</f>
        <v>0.1749038220597556</v>
      </c>
      <c r="M17" s="54">
        <f>IFERROR(H17/G17,0)</f>
        <v>6.2695035460992907E-2</v>
      </c>
      <c r="N17" s="52">
        <f>D17*250</f>
        <v>372500</v>
      </c>
      <c r="O17" s="55">
        <f t="shared" si="0"/>
        <v>14.696106522838361</v>
      </c>
    </row>
    <row r="18" spans="1:15" ht="14.5" thickBot="1" x14ac:dyDescent="0.35">
      <c r="A18" s="3" t="s">
        <v>41</v>
      </c>
      <c r="B18" s="1">
        <v>11671</v>
      </c>
      <c r="C18" s="2"/>
      <c r="D18" s="2">
        <v>252</v>
      </c>
      <c r="E18" s="2"/>
      <c r="F18" s="1">
        <v>6734</v>
      </c>
      <c r="G18" s="1">
        <v>3699</v>
      </c>
      <c r="H18" s="2">
        <v>80</v>
      </c>
      <c r="I18" s="1">
        <v>71476</v>
      </c>
      <c r="J18" s="1">
        <v>22654</v>
      </c>
      <c r="K18" s="44"/>
      <c r="L18" s="53">
        <f>IFERROR(B18/I18,0)</f>
        <v>0.16328557837595836</v>
      </c>
      <c r="M18" s="54">
        <f>IFERROR(H18/G18,0)</f>
        <v>2.1627466882941336E-2</v>
      </c>
      <c r="N18" s="52">
        <f>D18*250</f>
        <v>63000</v>
      </c>
      <c r="O18" s="55">
        <f t="shared" si="0"/>
        <v>4.3979950304172739</v>
      </c>
    </row>
    <row r="19" spans="1:15" ht="14.5" thickBot="1" x14ac:dyDescent="0.35">
      <c r="A19" s="3" t="s">
        <v>45</v>
      </c>
      <c r="B19" s="1">
        <v>6823</v>
      </c>
      <c r="C19" s="2"/>
      <c r="D19" s="2">
        <v>173</v>
      </c>
      <c r="E19" s="2"/>
      <c r="F19" s="1">
        <v>4975</v>
      </c>
      <c r="G19" s="1">
        <v>2342</v>
      </c>
      <c r="H19" s="2">
        <v>59</v>
      </c>
      <c r="I19" s="1">
        <v>49933</v>
      </c>
      <c r="J19" s="1">
        <v>17140</v>
      </c>
      <c r="K19" s="44"/>
      <c r="L19" s="53">
        <f>IFERROR(B19/I19,0)</f>
        <v>0.13664310175635352</v>
      </c>
      <c r="M19" s="54">
        <f>IFERROR(H19/G19,0)</f>
        <v>2.5192143467122119E-2</v>
      </c>
      <c r="N19" s="52">
        <f>D19*250</f>
        <v>43250</v>
      </c>
      <c r="O19" s="55">
        <f t="shared" si="0"/>
        <v>5.3388538765938733</v>
      </c>
    </row>
    <row r="20" spans="1:15" ht="15" thickBot="1" x14ac:dyDescent="0.35">
      <c r="A20" s="3" t="s">
        <v>38</v>
      </c>
      <c r="B20" s="1">
        <v>6440</v>
      </c>
      <c r="C20" s="2"/>
      <c r="D20" s="2">
        <v>304</v>
      </c>
      <c r="E20" s="2"/>
      <c r="F20" s="1">
        <v>3828</v>
      </c>
      <c r="G20" s="1">
        <v>1441</v>
      </c>
      <c r="H20" s="2">
        <v>68</v>
      </c>
      <c r="I20" s="1">
        <v>86900</v>
      </c>
      <c r="J20" s="1">
        <v>19451</v>
      </c>
      <c r="K20" s="43"/>
      <c r="L20" s="53">
        <f>IFERROR(B20/I20,0)</f>
        <v>7.4108170310701951E-2</v>
      </c>
      <c r="M20" s="54">
        <f>IFERROR(H20/G20,0)</f>
        <v>4.7189451769604443E-2</v>
      </c>
      <c r="N20" s="52">
        <f>D20*250</f>
        <v>76000</v>
      </c>
      <c r="O20" s="55">
        <f t="shared" si="0"/>
        <v>10.801242236024844</v>
      </c>
    </row>
    <row r="21" spans="1:15" ht="15" thickBot="1" x14ac:dyDescent="0.35">
      <c r="A21" s="48" t="s">
        <v>14</v>
      </c>
      <c r="B21" s="1">
        <v>31417</v>
      </c>
      <c r="C21" s="2"/>
      <c r="D21" s="1">
        <v>2267</v>
      </c>
      <c r="E21" s="2"/>
      <c r="F21" s="1">
        <v>8834</v>
      </c>
      <c r="G21" s="1">
        <v>6758</v>
      </c>
      <c r="H21" s="2">
        <v>488</v>
      </c>
      <c r="I21" s="1">
        <v>212157</v>
      </c>
      <c r="J21" s="1">
        <v>45637</v>
      </c>
      <c r="K21" s="43"/>
      <c r="L21" s="53">
        <f>IFERROR(B21/I21,0)</f>
        <v>0.14808373044490636</v>
      </c>
      <c r="M21" s="54">
        <f>IFERROR(H21/G21,0)</f>
        <v>7.2210713228765905E-2</v>
      </c>
      <c r="N21" s="52">
        <f>D21*250</f>
        <v>566750</v>
      </c>
      <c r="O21" s="55">
        <f t="shared" si="0"/>
        <v>17.039596396855206</v>
      </c>
    </row>
    <row r="22" spans="1:15" ht="14.5" thickBot="1" x14ac:dyDescent="0.35">
      <c r="A22" s="3" t="s">
        <v>39</v>
      </c>
      <c r="B22" s="1">
        <v>1408</v>
      </c>
      <c r="C22" s="2"/>
      <c r="D22" s="2">
        <v>64</v>
      </c>
      <c r="E22" s="2"/>
      <c r="F22" s="2">
        <v>487</v>
      </c>
      <c r="G22" s="1">
        <v>1047</v>
      </c>
      <c r="H22" s="2">
        <v>48</v>
      </c>
      <c r="I22" s="1">
        <v>23500</v>
      </c>
      <c r="J22" s="1">
        <v>17482</v>
      </c>
      <c r="K22" s="44"/>
      <c r="L22" s="53">
        <f>IFERROR(B22/I22,0)</f>
        <v>5.9914893617021278E-2</v>
      </c>
      <c r="M22" s="54">
        <f>IFERROR(H22/G22,0)</f>
        <v>4.5845272206303724E-2</v>
      </c>
      <c r="N22" s="52">
        <f>D22*250</f>
        <v>16000</v>
      </c>
      <c r="O22" s="55">
        <f t="shared" si="0"/>
        <v>10.363636363636363</v>
      </c>
    </row>
    <row r="23" spans="1:15" ht="15" thickBot="1" x14ac:dyDescent="0.35">
      <c r="A23" s="3" t="s">
        <v>26</v>
      </c>
      <c r="B23" s="1">
        <v>31534</v>
      </c>
      <c r="C23" s="2"/>
      <c r="D23" s="1">
        <v>1614</v>
      </c>
      <c r="E23" s="2"/>
      <c r="F23" s="1">
        <v>27879</v>
      </c>
      <c r="G23" s="1">
        <v>5216</v>
      </c>
      <c r="H23" s="2">
        <v>267</v>
      </c>
      <c r="I23" s="1">
        <v>156028</v>
      </c>
      <c r="J23" s="1">
        <v>25808</v>
      </c>
      <c r="K23" s="43"/>
      <c r="L23" s="53">
        <f>IFERROR(B23/I23,0)</f>
        <v>0.20210475042941012</v>
      </c>
      <c r="M23" s="54">
        <f>IFERROR(H23/G23,0)</f>
        <v>5.1188650306748469E-2</v>
      </c>
      <c r="N23" s="52">
        <f>D23*250</f>
        <v>403500</v>
      </c>
      <c r="O23" s="55">
        <f t="shared" si="0"/>
        <v>11.795712564216402</v>
      </c>
    </row>
    <row r="24" spans="1:15" ht="15" thickBot="1" x14ac:dyDescent="0.35">
      <c r="A24" s="3" t="s">
        <v>17</v>
      </c>
      <c r="B24" s="1">
        <v>76743</v>
      </c>
      <c r="C24" s="2"/>
      <c r="D24" s="1">
        <v>4840</v>
      </c>
      <c r="E24" s="2"/>
      <c r="F24" s="1">
        <v>63785</v>
      </c>
      <c r="G24" s="1">
        <v>11134</v>
      </c>
      <c r="H24" s="2">
        <v>702</v>
      </c>
      <c r="I24" s="1">
        <v>376537</v>
      </c>
      <c r="J24" s="1">
        <v>54630</v>
      </c>
      <c r="K24" s="43"/>
      <c r="L24" s="53">
        <f>IFERROR(B24/I24,0)</f>
        <v>0.20381263992648796</v>
      </c>
      <c r="M24" s="54">
        <f>IFERROR(H24/G24,0)</f>
        <v>6.3050116759475486E-2</v>
      </c>
      <c r="N24" s="52">
        <f>D24*250</f>
        <v>1210000</v>
      </c>
      <c r="O24" s="55">
        <f t="shared" si="0"/>
        <v>14.76691033709915</v>
      </c>
    </row>
    <row r="25" spans="1:15" ht="14.5" thickBot="1" x14ac:dyDescent="0.35">
      <c r="A25" s="3" t="s">
        <v>11</v>
      </c>
      <c r="B25" s="1">
        <v>46756</v>
      </c>
      <c r="C25" s="2"/>
      <c r="D25" s="1">
        <v>4526</v>
      </c>
      <c r="E25" s="2"/>
      <c r="F25" s="1">
        <v>19544</v>
      </c>
      <c r="G25" s="1">
        <v>4682</v>
      </c>
      <c r="H25" s="2">
        <v>453</v>
      </c>
      <c r="I25" s="1">
        <v>281747</v>
      </c>
      <c r="J25" s="1">
        <v>28212</v>
      </c>
      <c r="K25" s="44"/>
      <c r="L25" s="53">
        <f>IFERROR(B25/I25,0)</f>
        <v>0.16595030293135329</v>
      </c>
      <c r="M25" s="54">
        <f>IFERROR(H25/G25,0)</f>
        <v>9.6753524134985044E-2</v>
      </c>
      <c r="N25" s="52">
        <f>D25*250</f>
        <v>1131500</v>
      </c>
      <c r="O25" s="55">
        <f t="shared" si="0"/>
        <v>23.200102660621098</v>
      </c>
    </row>
    <row r="26" spans="1:15" ht="15" thickBot="1" x14ac:dyDescent="0.35">
      <c r="A26" s="3" t="s">
        <v>32</v>
      </c>
      <c r="B26" s="1">
        <v>10790</v>
      </c>
      <c r="C26" s="2"/>
      <c r="D26" s="2">
        <v>558</v>
      </c>
      <c r="E26" s="2"/>
      <c r="F26" s="1">
        <v>3910</v>
      </c>
      <c r="G26" s="1">
        <v>1913</v>
      </c>
      <c r="H26" s="2">
        <v>99</v>
      </c>
      <c r="I26" s="1">
        <v>106263</v>
      </c>
      <c r="J26" s="1">
        <v>18842</v>
      </c>
      <c r="K26" s="43"/>
      <c r="L26" s="53">
        <f>IFERROR(B26/I26,0)</f>
        <v>0.10154051739551867</v>
      </c>
      <c r="M26" s="54">
        <f>IFERROR(H26/G26,0)</f>
        <v>5.1751176163094617E-2</v>
      </c>
      <c r="N26" s="52">
        <f>D26*250</f>
        <v>139500</v>
      </c>
      <c r="O26" s="55">
        <f t="shared" si="0"/>
        <v>11.928637627432808</v>
      </c>
    </row>
    <row r="27" spans="1:15" ht="14.5" thickBot="1" x14ac:dyDescent="0.35">
      <c r="A27" s="3" t="s">
        <v>30</v>
      </c>
      <c r="B27" s="1">
        <v>9378</v>
      </c>
      <c r="C27" s="2"/>
      <c r="D27" s="2">
        <v>421</v>
      </c>
      <c r="E27" s="2"/>
      <c r="F27" s="1">
        <v>4536</v>
      </c>
      <c r="G27" s="1">
        <v>3151</v>
      </c>
      <c r="H27" s="2">
        <v>141</v>
      </c>
      <c r="I27" s="1">
        <v>81479</v>
      </c>
      <c r="J27" s="1">
        <v>27377</v>
      </c>
      <c r="K27" s="44"/>
      <c r="L27" s="53">
        <f>IFERROR(B27/I27,0)</f>
        <v>0.11509714159476675</v>
      </c>
      <c r="M27" s="54">
        <f>IFERROR(H27/G27,0)</f>
        <v>4.4747699143129163E-2</v>
      </c>
      <c r="N27" s="52">
        <f>D27*250</f>
        <v>105250</v>
      </c>
      <c r="O27" s="55">
        <f t="shared" si="0"/>
        <v>10.223075282576243</v>
      </c>
    </row>
    <row r="28" spans="1:15" ht="14.5" thickBot="1" x14ac:dyDescent="0.35">
      <c r="A28" s="3" t="s">
        <v>35</v>
      </c>
      <c r="B28" s="1">
        <v>9810</v>
      </c>
      <c r="C28" s="2"/>
      <c r="D28" s="2">
        <v>493</v>
      </c>
      <c r="E28" s="2"/>
      <c r="F28" s="1">
        <v>7254</v>
      </c>
      <c r="G28" s="1">
        <v>1598</v>
      </c>
      <c r="H28" s="2">
        <v>80</v>
      </c>
      <c r="I28" s="1">
        <v>108898</v>
      </c>
      <c r="J28" s="1">
        <v>17743</v>
      </c>
      <c r="K28" s="44"/>
      <c r="L28" s="53">
        <f>IFERROR(B28/I28,0)</f>
        <v>9.0084299068853416E-2</v>
      </c>
      <c r="M28" s="54">
        <f>IFERROR(H28/G28,0)</f>
        <v>5.0062578222778473E-2</v>
      </c>
      <c r="N28" s="52">
        <f>D28*250</f>
        <v>123250</v>
      </c>
      <c r="O28" s="55">
        <f t="shared" si="0"/>
        <v>11.563710499490316</v>
      </c>
    </row>
    <row r="29" spans="1:15" ht="15" thickBot="1" x14ac:dyDescent="0.35">
      <c r="A29" s="3" t="s">
        <v>51</v>
      </c>
      <c r="B29" s="2">
        <v>458</v>
      </c>
      <c r="C29" s="2"/>
      <c r="D29" s="2">
        <v>16</v>
      </c>
      <c r="E29" s="2"/>
      <c r="F29" s="2">
        <v>20</v>
      </c>
      <c r="G29" s="2">
        <v>429</v>
      </c>
      <c r="H29" s="2">
        <v>15</v>
      </c>
      <c r="I29" s="1">
        <v>21329</v>
      </c>
      <c r="J29" s="1">
        <v>19956</v>
      </c>
      <c r="K29" s="43"/>
      <c r="L29" s="53">
        <f>IFERROR(B29/I29,0)</f>
        <v>2.1473111725819307E-2</v>
      </c>
      <c r="M29" s="54">
        <f>IFERROR(H29/G29,0)</f>
        <v>3.4965034965034968E-2</v>
      </c>
      <c r="N29" s="52">
        <f>D29*250</f>
        <v>4000</v>
      </c>
      <c r="O29" s="55">
        <f t="shared" si="0"/>
        <v>7.7336244541484715</v>
      </c>
    </row>
    <row r="30" spans="1:15" ht="14.5" thickBot="1" x14ac:dyDescent="0.35">
      <c r="A30" s="3" t="s">
        <v>50</v>
      </c>
      <c r="B30" s="1">
        <v>8234</v>
      </c>
      <c r="C30" s="2"/>
      <c r="D30" s="2">
        <v>96</v>
      </c>
      <c r="E30" s="2"/>
      <c r="F30" s="1">
        <v>8116</v>
      </c>
      <c r="G30" s="1">
        <v>4257</v>
      </c>
      <c r="H30" s="2">
        <v>50</v>
      </c>
      <c r="I30" s="1">
        <v>45644</v>
      </c>
      <c r="J30" s="1">
        <v>23596</v>
      </c>
      <c r="K30" s="44"/>
      <c r="L30" s="53">
        <f>IFERROR(B30/I30,0)</f>
        <v>0.18039610901761458</v>
      </c>
      <c r="M30" s="54">
        <f>IFERROR(H30/G30,0)</f>
        <v>1.1745360582569885E-2</v>
      </c>
      <c r="N30" s="52">
        <f>D30*250</f>
        <v>24000</v>
      </c>
      <c r="O30" s="55">
        <f t="shared" si="0"/>
        <v>1.9147437454457128</v>
      </c>
    </row>
    <row r="31" spans="1:15" ht="14.5" thickBot="1" x14ac:dyDescent="0.35">
      <c r="A31" s="3" t="s">
        <v>31</v>
      </c>
      <c r="B31" s="1">
        <v>6028</v>
      </c>
      <c r="C31" s="2"/>
      <c r="D31" s="2">
        <v>306</v>
      </c>
      <c r="E31" s="2"/>
      <c r="F31" s="1">
        <v>1525</v>
      </c>
      <c r="G31" s="1">
        <v>1957</v>
      </c>
      <c r="H31" s="2">
        <v>99</v>
      </c>
      <c r="I31" s="1">
        <v>68366</v>
      </c>
      <c r="J31" s="1">
        <v>22196</v>
      </c>
      <c r="K31" s="44"/>
      <c r="L31" s="53">
        <f>IFERROR(B31/I31,0)</f>
        <v>8.8172483398180387E-2</v>
      </c>
      <c r="M31" s="54">
        <f>IFERROR(H31/G31,0)</f>
        <v>5.0587634133878387E-2</v>
      </c>
      <c r="N31" s="52">
        <f>D31*250</f>
        <v>76500</v>
      </c>
      <c r="O31" s="55">
        <f t="shared" si="0"/>
        <v>11.690776376907763</v>
      </c>
    </row>
    <row r="32" spans="1:15" ht="14.5" thickBot="1" x14ac:dyDescent="0.35">
      <c r="A32" s="3" t="s">
        <v>42</v>
      </c>
      <c r="B32" s="1">
        <v>3011</v>
      </c>
      <c r="C32" s="2"/>
      <c r="D32" s="2">
        <v>131</v>
      </c>
      <c r="E32" s="2"/>
      <c r="F32" s="1">
        <v>1652</v>
      </c>
      <c r="G32" s="1">
        <v>2214</v>
      </c>
      <c r="H32" s="2">
        <v>96</v>
      </c>
      <c r="I32" s="1">
        <v>33453</v>
      </c>
      <c r="J32" s="1">
        <v>24603</v>
      </c>
      <c r="K32" s="44"/>
      <c r="L32" s="53">
        <f>IFERROR(B32/I32,0)</f>
        <v>9.0006875317609786E-2</v>
      </c>
      <c r="M32" s="54">
        <f>IFERROR(H32/G32,0)</f>
        <v>4.3360433604336043E-2</v>
      </c>
      <c r="N32" s="52">
        <f>D32*250</f>
        <v>32750</v>
      </c>
      <c r="O32" s="55">
        <f t="shared" si="0"/>
        <v>9.876785121222186</v>
      </c>
    </row>
    <row r="33" spans="1:15" ht="15" thickBot="1" x14ac:dyDescent="0.35">
      <c r="A33" s="48" t="s">
        <v>8</v>
      </c>
      <c r="B33" s="1">
        <v>138579</v>
      </c>
      <c r="C33" s="2"/>
      <c r="D33" s="1">
        <v>9118</v>
      </c>
      <c r="E33" s="2"/>
      <c r="F33" s="1">
        <v>127960</v>
      </c>
      <c r="G33" s="1">
        <v>15602</v>
      </c>
      <c r="H33" s="1">
        <v>1027</v>
      </c>
      <c r="I33" s="1">
        <v>303750</v>
      </c>
      <c r="J33" s="1">
        <v>34198</v>
      </c>
      <c r="K33" s="44"/>
      <c r="L33" s="53">
        <f>IFERROR(B33/I33,0)</f>
        <v>0.45622716049382717</v>
      </c>
      <c r="M33" s="54">
        <f>IFERROR(H33/G33,0)</f>
        <v>6.582489424432765E-2</v>
      </c>
      <c r="N33" s="52">
        <f>D33*250</f>
        <v>2279500</v>
      </c>
      <c r="O33" s="55">
        <f t="shared" si="0"/>
        <v>15.449101234674806</v>
      </c>
    </row>
    <row r="34" spans="1:15" ht="15" thickBot="1" x14ac:dyDescent="0.35">
      <c r="A34" s="3" t="s">
        <v>44</v>
      </c>
      <c r="B34" s="1">
        <v>4778</v>
      </c>
      <c r="C34" s="2"/>
      <c r="D34" s="2">
        <v>191</v>
      </c>
      <c r="E34" s="2"/>
      <c r="F34" s="1">
        <v>3462</v>
      </c>
      <c r="G34" s="1">
        <v>2279</v>
      </c>
      <c r="H34" s="2">
        <v>91</v>
      </c>
      <c r="I34" s="1">
        <v>93262</v>
      </c>
      <c r="J34" s="1">
        <v>44478</v>
      </c>
      <c r="K34" s="43"/>
      <c r="L34" s="53">
        <f>IFERROR(B34/I34,0)</f>
        <v>5.1232013038536597E-2</v>
      </c>
      <c r="M34" s="54">
        <f>IFERROR(H34/G34,0)</f>
        <v>3.9929793769197017E-2</v>
      </c>
      <c r="N34" s="52">
        <f>D34*250</f>
        <v>47750</v>
      </c>
      <c r="O34" s="55">
        <f t="shared" si="0"/>
        <v>8.9937212222687322</v>
      </c>
    </row>
    <row r="35" spans="1:15" ht="14.5" thickBot="1" x14ac:dyDescent="0.35">
      <c r="A35" s="3" t="s">
        <v>7</v>
      </c>
      <c r="B35" s="1">
        <v>343409</v>
      </c>
      <c r="C35" s="2"/>
      <c r="D35" s="1">
        <v>26771</v>
      </c>
      <c r="E35" s="2"/>
      <c r="F35" s="1">
        <v>260072</v>
      </c>
      <c r="G35" s="1">
        <v>17653</v>
      </c>
      <c r="H35" s="1">
        <v>1376</v>
      </c>
      <c r="I35" s="1">
        <v>1153768</v>
      </c>
      <c r="J35" s="1">
        <v>59309</v>
      </c>
      <c r="K35" s="44"/>
      <c r="L35" s="53">
        <f>IFERROR(B35/I35,0)</f>
        <v>0.29764129357028452</v>
      </c>
      <c r="M35" s="54">
        <f>IFERROR(H35/G35,0)</f>
        <v>7.7947091145980849E-2</v>
      </c>
      <c r="N35" s="52">
        <f>D35*250</f>
        <v>6692750</v>
      </c>
      <c r="O35" s="55">
        <f t="shared" si="0"/>
        <v>18.489151420026847</v>
      </c>
    </row>
    <row r="36" spans="1:15" ht="14.5" thickBot="1" x14ac:dyDescent="0.35">
      <c r="A36" s="3" t="s">
        <v>24</v>
      </c>
      <c r="B36" s="1">
        <v>14479</v>
      </c>
      <c r="C36" s="2"/>
      <c r="D36" s="2">
        <v>551</v>
      </c>
      <c r="E36" s="2"/>
      <c r="F36" s="1">
        <v>12120</v>
      </c>
      <c r="G36" s="1">
        <v>1381</v>
      </c>
      <c r="H36" s="2">
        <v>53</v>
      </c>
      <c r="I36" s="1">
        <v>186362</v>
      </c>
      <c r="J36" s="1">
        <v>17769</v>
      </c>
      <c r="K36" s="44"/>
      <c r="L36" s="53">
        <f>IFERROR(B36/I36,0)</f>
        <v>7.769287730331291E-2</v>
      </c>
      <c r="M36" s="54">
        <f>IFERROR(H36/G36,0)</f>
        <v>3.8377986965966691E-2</v>
      </c>
      <c r="N36" s="52">
        <f>D36*250</f>
        <v>137750</v>
      </c>
      <c r="O36" s="55">
        <f t="shared" si="0"/>
        <v>8.5137785758684998</v>
      </c>
    </row>
    <row r="37" spans="1:15" ht="15" thickBot="1" x14ac:dyDescent="0.35">
      <c r="A37" s="3" t="s">
        <v>53</v>
      </c>
      <c r="B37" s="1">
        <v>1464</v>
      </c>
      <c r="C37" s="2"/>
      <c r="D37" s="2">
        <v>35</v>
      </c>
      <c r="E37" s="2"/>
      <c r="F37" s="2">
        <v>667</v>
      </c>
      <c r="G37" s="1">
        <v>1921</v>
      </c>
      <c r="H37" s="2">
        <v>46</v>
      </c>
      <c r="I37" s="1">
        <v>43933</v>
      </c>
      <c r="J37" s="1">
        <v>57650</v>
      </c>
      <c r="K37" s="43"/>
      <c r="L37" s="53">
        <f>IFERROR(B37/I37,0)</f>
        <v>3.3323469829057886E-2</v>
      </c>
      <c r="M37" s="54">
        <f>IFERROR(H37/G37,0)</f>
        <v>2.3945861530452889E-2</v>
      </c>
      <c r="N37" s="52">
        <f>D37*250</f>
        <v>8750</v>
      </c>
      <c r="O37" s="55">
        <f t="shared" si="0"/>
        <v>4.9767759562841531</v>
      </c>
    </row>
    <row r="38" spans="1:15" ht="15" thickBot="1" x14ac:dyDescent="0.35">
      <c r="A38" s="3" t="s">
        <v>67</v>
      </c>
      <c r="B38" s="2">
        <v>16</v>
      </c>
      <c r="C38" s="2"/>
      <c r="D38" s="2">
        <v>2</v>
      </c>
      <c r="E38" s="2"/>
      <c r="F38" s="2">
        <v>2</v>
      </c>
      <c r="G38" s="2"/>
      <c r="H38" s="2"/>
      <c r="I38" s="1">
        <v>2336</v>
      </c>
      <c r="J38" s="2"/>
      <c r="K38" s="43"/>
      <c r="L38" s="53">
        <f>IFERROR(B38/I38,0)</f>
        <v>6.8493150684931503E-3</v>
      </c>
      <c r="M38" s="54">
        <f>IFERROR(H38/G38,0)</f>
        <v>0</v>
      </c>
      <c r="N38" s="52">
        <f>D38*250</f>
        <v>500</v>
      </c>
      <c r="O38" s="55">
        <f t="shared" si="0"/>
        <v>30.25</v>
      </c>
    </row>
    <row r="39" spans="1:15" ht="15" thickBot="1" x14ac:dyDescent="0.35">
      <c r="A39" s="48" t="s">
        <v>21</v>
      </c>
      <c r="B39" s="1">
        <v>23697</v>
      </c>
      <c r="C39" s="2"/>
      <c r="D39" s="1">
        <v>1331</v>
      </c>
      <c r="E39" s="2"/>
      <c r="F39" s="1">
        <v>21918</v>
      </c>
      <c r="G39" s="1">
        <v>2027</v>
      </c>
      <c r="H39" s="2">
        <v>114</v>
      </c>
      <c r="I39" s="1">
        <v>196670</v>
      </c>
      <c r="J39" s="1">
        <v>16825</v>
      </c>
      <c r="K39" s="44"/>
      <c r="L39" s="53">
        <f>IFERROR(B39/I39,0)</f>
        <v>0.12049117811562515</v>
      </c>
      <c r="M39" s="54">
        <f>IFERROR(H39/G39,0)</f>
        <v>5.6240749876665025E-2</v>
      </c>
      <c r="N39" s="52">
        <f>D39*250</f>
        <v>332750</v>
      </c>
      <c r="O39" s="55">
        <f t="shared" si="0"/>
        <v>13.041861839051357</v>
      </c>
    </row>
    <row r="40" spans="1:15" ht="14.5" thickBot="1" x14ac:dyDescent="0.35">
      <c r="A40" s="3" t="s">
        <v>46</v>
      </c>
      <c r="B40" s="1">
        <v>4490</v>
      </c>
      <c r="C40" s="2"/>
      <c r="D40" s="2">
        <v>270</v>
      </c>
      <c r="E40" s="2"/>
      <c r="F40" s="1">
        <v>1156</v>
      </c>
      <c r="G40" s="1">
        <v>1135</v>
      </c>
      <c r="H40" s="2">
        <v>68</v>
      </c>
      <c r="I40" s="1">
        <v>95869</v>
      </c>
      <c r="J40" s="1">
        <v>24228</v>
      </c>
      <c r="K40" s="44"/>
      <c r="L40" s="53">
        <f>IFERROR(B40/I40,0)</f>
        <v>4.68347432433842E-2</v>
      </c>
      <c r="M40" s="54">
        <f>IFERROR(H40/G40,0)</f>
        <v>5.991189427312775E-2</v>
      </c>
      <c r="N40" s="52">
        <f>D40*250</f>
        <v>67500</v>
      </c>
      <c r="O40" s="55">
        <f t="shared" si="0"/>
        <v>14.033407572383073</v>
      </c>
    </row>
    <row r="41" spans="1:15" ht="14.5" thickBot="1" x14ac:dyDescent="0.35">
      <c r="A41" s="3" t="s">
        <v>37</v>
      </c>
      <c r="B41" s="1">
        <v>3160</v>
      </c>
      <c r="C41" s="2"/>
      <c r="D41" s="2">
        <v>127</v>
      </c>
      <c r="E41" s="2"/>
      <c r="F41" s="1">
        <v>1908</v>
      </c>
      <c r="G41" s="2">
        <v>749</v>
      </c>
      <c r="H41" s="2">
        <v>30</v>
      </c>
      <c r="I41" s="1">
        <v>74571</v>
      </c>
      <c r="J41" s="1">
        <v>17680</v>
      </c>
      <c r="K41" s="44"/>
      <c r="L41" s="53">
        <f>IFERROR(B41/I41,0)</f>
        <v>4.2375722465837928E-2</v>
      </c>
      <c r="M41" s="54">
        <f>IFERROR(H41/G41,0)</f>
        <v>4.0053404539385849E-2</v>
      </c>
      <c r="N41" s="52">
        <f>D41*250</f>
        <v>31750</v>
      </c>
      <c r="O41" s="55">
        <f t="shared" si="0"/>
        <v>9.0474683544303804</v>
      </c>
    </row>
    <row r="42" spans="1:15" ht="15" thickBot="1" x14ac:dyDescent="0.35">
      <c r="A42" s="48" t="s">
        <v>19</v>
      </c>
      <c r="B42" s="1">
        <v>58686</v>
      </c>
      <c r="C42" s="2"/>
      <c r="D42" s="1">
        <v>3798</v>
      </c>
      <c r="E42" s="2"/>
      <c r="F42" s="1">
        <v>53808</v>
      </c>
      <c r="G42" s="1">
        <v>4584</v>
      </c>
      <c r="H42" s="2">
        <v>297</v>
      </c>
      <c r="I42" s="1">
        <v>285821</v>
      </c>
      <c r="J42" s="1">
        <v>22326</v>
      </c>
      <c r="K42" s="43"/>
      <c r="L42" s="53">
        <f>IFERROR(B42/I42,0)</f>
        <v>0.20532431136970342</v>
      </c>
      <c r="M42" s="54">
        <f>IFERROR(H42/G42,0)</f>
        <v>6.4790575916230372E-2</v>
      </c>
      <c r="N42" s="52">
        <f>D42*250</f>
        <v>949500</v>
      </c>
      <c r="O42" s="55">
        <f t="shared" si="0"/>
        <v>15.179327267150597</v>
      </c>
    </row>
    <row r="43" spans="1:15" ht="15" thickBot="1" x14ac:dyDescent="0.35">
      <c r="A43" s="59" t="s">
        <v>65</v>
      </c>
      <c r="B43" s="58">
        <v>2173</v>
      </c>
      <c r="C43" s="57"/>
      <c r="D43" s="57">
        <v>108</v>
      </c>
      <c r="E43" s="57"/>
      <c r="F43" s="58">
        <v>1319</v>
      </c>
      <c r="G43" s="57">
        <v>642</v>
      </c>
      <c r="H43" s="57">
        <v>32</v>
      </c>
      <c r="I43" s="58">
        <v>13022</v>
      </c>
      <c r="J43" s="58">
        <v>3845</v>
      </c>
      <c r="K43" s="43"/>
      <c r="L43" s="53">
        <f>IFERROR(B43/I43,0)</f>
        <v>0.1668714483182307</v>
      </c>
      <c r="M43" s="54">
        <f>IFERROR(H43/G43,0)</f>
        <v>4.9844236760124609E-2</v>
      </c>
      <c r="N43" s="52">
        <f>D43*250</f>
        <v>27000</v>
      </c>
      <c r="O43" s="55">
        <f t="shared" si="0"/>
        <v>11.42521859180856</v>
      </c>
    </row>
    <row r="44" spans="1:15" ht="15" thickBot="1" x14ac:dyDescent="0.35">
      <c r="A44" s="3" t="s">
        <v>40</v>
      </c>
      <c r="B44" s="1">
        <v>10989</v>
      </c>
      <c r="C44" s="2"/>
      <c r="D44" s="2">
        <v>418</v>
      </c>
      <c r="E44" s="2"/>
      <c r="F44" s="1">
        <v>9841</v>
      </c>
      <c r="G44" s="1">
        <v>10373</v>
      </c>
      <c r="H44" s="2">
        <v>395</v>
      </c>
      <c r="I44" s="1">
        <v>87815</v>
      </c>
      <c r="J44" s="1">
        <v>82894</v>
      </c>
      <c r="K44" s="43"/>
      <c r="L44" s="53">
        <f>IFERROR(B44/I44,0)</f>
        <v>0.12513807436087229</v>
      </c>
      <c r="M44" s="54">
        <f>IFERROR(H44/G44,0)</f>
        <v>3.8079629808155789E-2</v>
      </c>
      <c r="N44" s="52">
        <f>D44*250</f>
        <v>104500</v>
      </c>
      <c r="O44" s="55">
        <f t="shared" si="0"/>
        <v>8.5095095095095097</v>
      </c>
    </row>
    <row r="45" spans="1:15" ht="14.5" thickBot="1" x14ac:dyDescent="0.35">
      <c r="A45" s="3" t="s">
        <v>25</v>
      </c>
      <c r="B45" s="1">
        <v>7531</v>
      </c>
      <c r="C45" s="2"/>
      <c r="D45" s="2">
        <v>330</v>
      </c>
      <c r="E45" s="2"/>
      <c r="F45" s="1">
        <v>2320</v>
      </c>
      <c r="G45" s="1">
        <v>1463</v>
      </c>
      <c r="H45" s="2">
        <v>64</v>
      </c>
      <c r="I45" s="1">
        <v>80963</v>
      </c>
      <c r="J45" s="1">
        <v>15725</v>
      </c>
      <c r="K45" s="44"/>
      <c r="L45" s="53">
        <f>IFERROR(B45/I45,0)</f>
        <v>9.3017798253523215E-2</v>
      </c>
      <c r="M45" s="54">
        <f>IFERROR(H45/G45,0)</f>
        <v>4.3745727956254275E-2</v>
      </c>
      <c r="N45" s="52">
        <f>D45*250</f>
        <v>82500</v>
      </c>
      <c r="O45" s="55">
        <f t="shared" si="0"/>
        <v>9.9547204886469256</v>
      </c>
    </row>
    <row r="46" spans="1:15" ht="14.5" thickBot="1" x14ac:dyDescent="0.35">
      <c r="A46" s="3" t="s">
        <v>54</v>
      </c>
      <c r="B46" s="1">
        <v>3393</v>
      </c>
      <c r="C46" s="2"/>
      <c r="D46" s="2">
        <v>34</v>
      </c>
      <c r="E46" s="2"/>
      <c r="F46" s="1">
        <v>1234</v>
      </c>
      <c r="G46" s="1">
        <v>3835</v>
      </c>
      <c r="H46" s="2">
        <v>38</v>
      </c>
      <c r="I46" s="1">
        <v>22952</v>
      </c>
      <c r="J46" s="1">
        <v>25944</v>
      </c>
      <c r="K46" s="44"/>
      <c r="L46" s="53">
        <f>IFERROR(B46/I46,0)</f>
        <v>0.14783025444405717</v>
      </c>
      <c r="M46" s="54">
        <f>IFERROR(H46/G46,0)</f>
        <v>9.9087353324641466E-3</v>
      </c>
      <c r="N46" s="52">
        <f>D46*250</f>
        <v>8500</v>
      </c>
      <c r="O46" s="55">
        <f t="shared" si="0"/>
        <v>1.5051576775714706</v>
      </c>
    </row>
    <row r="47" spans="1:15" ht="14.5" thickBot="1" x14ac:dyDescent="0.35">
      <c r="A47" s="3" t="s">
        <v>20</v>
      </c>
      <c r="B47" s="1">
        <v>14768</v>
      </c>
      <c r="C47" s="2"/>
      <c r="D47" s="2">
        <v>242</v>
      </c>
      <c r="E47" s="2"/>
      <c r="F47" s="1">
        <v>7157</v>
      </c>
      <c r="G47" s="1">
        <v>2162</v>
      </c>
      <c r="H47" s="2">
        <v>35</v>
      </c>
      <c r="I47" s="1">
        <v>252748</v>
      </c>
      <c r="J47" s="1">
        <v>37010</v>
      </c>
      <c r="K47" s="44"/>
      <c r="L47" s="53">
        <f>IFERROR(B47/I47,0)</f>
        <v>5.8429740294680871E-2</v>
      </c>
      <c r="M47" s="54">
        <f>IFERROR(H47/G47,0)</f>
        <v>1.6188714153561518E-2</v>
      </c>
      <c r="N47" s="52">
        <f>D47*250</f>
        <v>60500</v>
      </c>
      <c r="O47" s="55">
        <f t="shared" si="0"/>
        <v>3.0966955579631636</v>
      </c>
    </row>
    <row r="48" spans="1:15" ht="15" thickBot="1" x14ac:dyDescent="0.35">
      <c r="A48" s="48" t="s">
        <v>15</v>
      </c>
      <c r="B48" s="1">
        <v>38642</v>
      </c>
      <c r="C48" s="2"/>
      <c r="D48" s="1">
        <v>1111</v>
      </c>
      <c r="E48" s="2"/>
      <c r="F48" s="1">
        <v>13942</v>
      </c>
      <c r="G48" s="1">
        <v>1333</v>
      </c>
      <c r="H48" s="2">
        <v>38</v>
      </c>
      <c r="I48" s="1">
        <v>489294</v>
      </c>
      <c r="J48" s="1">
        <v>16875</v>
      </c>
      <c r="K48" s="8"/>
      <c r="L48" s="53">
        <f>IFERROR(B48/I48,0)</f>
        <v>7.8975012977882425E-2</v>
      </c>
      <c r="M48" s="54">
        <f>IFERROR(H48/G48,0)</f>
        <v>2.8507126781695424E-2</v>
      </c>
      <c r="N48" s="52">
        <f>D48*250</f>
        <v>277750</v>
      </c>
      <c r="O48" s="55">
        <f t="shared" si="0"/>
        <v>6.1877749598882046</v>
      </c>
    </row>
    <row r="49" spans="1:15" ht="15" thickBot="1" x14ac:dyDescent="0.35">
      <c r="A49" s="3" t="s">
        <v>66</v>
      </c>
      <c r="B49" s="2">
        <v>69</v>
      </c>
      <c r="C49" s="46">
        <v>1</v>
      </c>
      <c r="D49" s="2">
        <v>4</v>
      </c>
      <c r="E49" s="2"/>
      <c r="F49" s="2">
        <v>6</v>
      </c>
      <c r="G49" s="2"/>
      <c r="H49" s="2"/>
      <c r="I49" s="1">
        <v>1210</v>
      </c>
      <c r="J49" s="2"/>
      <c r="K49" s="65"/>
      <c r="L49" s="53">
        <f>IFERROR(B49/I49,0)</f>
        <v>5.7024793388429751E-2</v>
      </c>
      <c r="M49" s="54">
        <f>IFERROR(H49/G49,0)</f>
        <v>0</v>
      </c>
      <c r="N49" s="52">
        <f>D49*250</f>
        <v>1000</v>
      </c>
      <c r="O49" s="55">
        <f t="shared" si="0"/>
        <v>13.492753623188406</v>
      </c>
    </row>
    <row r="50" spans="1:15" ht="15" thickBot="1" x14ac:dyDescent="0.35">
      <c r="A50" s="3" t="s">
        <v>28</v>
      </c>
      <c r="B50" s="1">
        <v>6103</v>
      </c>
      <c r="C50" s="2"/>
      <c r="D50" s="2">
        <v>66</v>
      </c>
      <c r="E50" s="2"/>
      <c r="F50" s="1">
        <v>3852</v>
      </c>
      <c r="G50" s="1">
        <v>1904</v>
      </c>
      <c r="H50" s="2">
        <v>21</v>
      </c>
      <c r="I50" s="1">
        <v>143294</v>
      </c>
      <c r="J50" s="1">
        <v>44696</v>
      </c>
      <c r="K50" s="43"/>
      <c r="L50" s="53">
        <f>IFERROR(B50/I50,0)</f>
        <v>4.2590757463676077E-2</v>
      </c>
      <c r="M50" s="54">
        <f>IFERROR(H50/G50,0)</f>
        <v>1.1029411764705883E-2</v>
      </c>
      <c r="N50" s="52">
        <f>D50*250</f>
        <v>16500</v>
      </c>
      <c r="O50" s="55">
        <f t="shared" si="0"/>
        <v>1.7035883991479601</v>
      </c>
    </row>
    <row r="51" spans="1:15" ht="14.5" thickBot="1" x14ac:dyDescent="0.35">
      <c r="A51" s="3" t="s">
        <v>48</v>
      </c>
      <c r="B51" s="2">
        <v>921</v>
      </c>
      <c r="C51" s="2"/>
      <c r="D51" s="2">
        <v>53</v>
      </c>
      <c r="E51" s="2"/>
      <c r="F51" s="2">
        <v>124</v>
      </c>
      <c r="G51" s="1">
        <v>1476</v>
      </c>
      <c r="H51" s="2">
        <v>85</v>
      </c>
      <c r="I51" s="1">
        <v>19527</v>
      </c>
      <c r="J51" s="1">
        <v>31294</v>
      </c>
      <c r="K51" s="44"/>
      <c r="L51" s="53">
        <f>IFERROR(B51/I51,0)</f>
        <v>4.7165463204793361E-2</v>
      </c>
      <c r="M51" s="54">
        <f>IFERROR(H51/G51,0)</f>
        <v>5.7588075880758809E-2</v>
      </c>
      <c r="N51" s="52">
        <f>D51*250</f>
        <v>13250</v>
      </c>
      <c r="O51" s="55">
        <f t="shared" si="0"/>
        <v>13.386536373507058</v>
      </c>
    </row>
    <row r="52" spans="1:15" ht="14.5" thickBot="1" x14ac:dyDescent="0.35">
      <c r="A52" s="3" t="s">
        <v>29</v>
      </c>
      <c r="B52" s="1">
        <v>23196</v>
      </c>
      <c r="C52" s="2"/>
      <c r="D52" s="2">
        <v>827</v>
      </c>
      <c r="E52" s="2"/>
      <c r="F52" s="1">
        <v>19245</v>
      </c>
      <c r="G52" s="1">
        <v>2718</v>
      </c>
      <c r="H52" s="2">
        <v>97</v>
      </c>
      <c r="I52" s="1">
        <v>150952</v>
      </c>
      <c r="J52" s="1">
        <v>17685</v>
      </c>
      <c r="K52" s="44"/>
      <c r="L52" s="53">
        <f>IFERROR(B52/I52,0)</f>
        <v>0.15366474110975675</v>
      </c>
      <c r="M52" s="54">
        <f>IFERROR(H52/G52,0)</f>
        <v>3.5688005886681383E-2</v>
      </c>
      <c r="N52" s="52">
        <f>D52*250</f>
        <v>206750</v>
      </c>
      <c r="O52" s="55">
        <f t="shared" si="0"/>
        <v>7.9131746852905671</v>
      </c>
    </row>
    <row r="53" spans="1:15" ht="15" thickBot="1" x14ac:dyDescent="0.35">
      <c r="A53" s="48" t="s">
        <v>9</v>
      </c>
      <c r="B53" s="1">
        <v>17426</v>
      </c>
      <c r="C53" s="2"/>
      <c r="D53" s="2">
        <v>922</v>
      </c>
      <c r="E53" s="2"/>
      <c r="F53" s="1">
        <v>12878</v>
      </c>
      <c r="G53" s="1">
        <v>2288</v>
      </c>
      <c r="H53" s="2">
        <v>121</v>
      </c>
      <c r="I53" s="1">
        <v>242989</v>
      </c>
      <c r="J53" s="1">
        <v>31910</v>
      </c>
      <c r="K53" s="43"/>
      <c r="L53" s="53">
        <f>IFERROR(B53/I53,0)</f>
        <v>7.1715180522575098E-2</v>
      </c>
      <c r="M53" s="54">
        <f>IFERROR(H53/G53,0)</f>
        <v>5.2884615384615384E-2</v>
      </c>
      <c r="N53" s="52">
        <f>D53*250</f>
        <v>230500</v>
      </c>
      <c r="O53" s="55">
        <f t="shared" si="0"/>
        <v>12.227361413979112</v>
      </c>
    </row>
    <row r="54" spans="1:15" ht="14.5" thickBot="1" x14ac:dyDescent="0.35">
      <c r="A54" s="3" t="s">
        <v>56</v>
      </c>
      <c r="B54" s="1">
        <v>1347</v>
      </c>
      <c r="C54" s="2"/>
      <c r="D54" s="2">
        <v>53</v>
      </c>
      <c r="E54" s="2"/>
      <c r="F54" s="2">
        <v>556</v>
      </c>
      <c r="G54" s="2">
        <v>752</v>
      </c>
      <c r="H54" s="2">
        <v>30</v>
      </c>
      <c r="I54" s="1">
        <v>61564</v>
      </c>
      <c r="J54" s="1">
        <v>34352</v>
      </c>
      <c r="K54" s="44"/>
      <c r="L54" s="53">
        <f>IFERROR(B54/I54,0)</f>
        <v>2.1879669936976154E-2</v>
      </c>
      <c r="M54" s="54">
        <f>IFERROR(H54/G54,0)</f>
        <v>3.9893617021276598E-2</v>
      </c>
      <c r="N54" s="52">
        <f>D54*250</f>
        <v>13250</v>
      </c>
      <c r="O54" s="55">
        <f t="shared" si="0"/>
        <v>8.8366740905716412</v>
      </c>
    </row>
    <row r="55" spans="1:15" ht="14.5" thickBot="1" x14ac:dyDescent="0.35">
      <c r="A55" s="3" t="s">
        <v>22</v>
      </c>
      <c r="B55" s="1">
        <v>9939</v>
      </c>
      <c r="C55" s="2"/>
      <c r="D55" s="2">
        <v>398</v>
      </c>
      <c r="E55" s="2"/>
      <c r="F55" s="1">
        <v>5193</v>
      </c>
      <c r="G55" s="1">
        <v>1707</v>
      </c>
      <c r="H55" s="2">
        <v>68</v>
      </c>
      <c r="I55" s="1">
        <v>111874</v>
      </c>
      <c r="J55" s="1">
        <v>19214</v>
      </c>
      <c r="K55" s="44"/>
      <c r="L55" s="53">
        <f>IFERROR(B55/I55,0)</f>
        <v>8.8841017573341438E-2</v>
      </c>
      <c r="M55" s="54">
        <f>IFERROR(H55/G55,0)</f>
        <v>3.9835969537199763E-2</v>
      </c>
      <c r="N55" s="52">
        <f>D55*250</f>
        <v>99500</v>
      </c>
      <c r="O55" s="55">
        <f t="shared" si="0"/>
        <v>9.0110675118221142</v>
      </c>
    </row>
    <row r="56" spans="1:15" ht="14.5" thickBot="1" x14ac:dyDescent="0.35">
      <c r="A56" s="14" t="s">
        <v>55</v>
      </c>
      <c r="B56" s="15">
        <v>653</v>
      </c>
      <c r="C56" s="15"/>
      <c r="D56" s="15">
        <v>7</v>
      </c>
      <c r="E56" s="15"/>
      <c r="F56" s="15">
        <v>218</v>
      </c>
      <c r="G56" s="38">
        <v>1128</v>
      </c>
      <c r="H56" s="15">
        <v>12</v>
      </c>
      <c r="I56" s="38">
        <v>13416</v>
      </c>
      <c r="J56" s="38">
        <v>23181</v>
      </c>
      <c r="K56" s="66"/>
      <c r="L56" s="53">
        <f>IFERROR(B56/I56,0)</f>
        <v>4.8673225998807391E-2</v>
      </c>
      <c r="M56" s="54">
        <f>IFERROR(H56/G56,0)</f>
        <v>1.0638297872340425E-2</v>
      </c>
      <c r="N56" s="52">
        <f>D56*250</f>
        <v>1750</v>
      </c>
      <c r="O56" s="55">
        <f t="shared" si="0"/>
        <v>1.6799387442572742</v>
      </c>
    </row>
    <row r="57" spans="1:15" ht="15" thickBot="1" x14ac:dyDescent="0.35">
      <c r="A57" s="3"/>
      <c r="B57" s="51">
        <f>SUM(B2:B56)</f>
        <v>1322007</v>
      </c>
      <c r="C57" s="2"/>
      <c r="D57" s="51">
        <f>SUM(D2:D56)</f>
        <v>79018</v>
      </c>
      <c r="E57" s="2"/>
      <c r="F57" s="51">
        <f>SUM(F2:F56)</f>
        <v>1016348</v>
      </c>
      <c r="G57" s="1"/>
      <c r="H57" s="2"/>
      <c r="I57" s="51">
        <f>SUM(I2:I56)</f>
        <v>8778844</v>
      </c>
      <c r="J57" s="1"/>
      <c r="K57" s="8"/>
      <c r="N57" s="51">
        <f>SUM(N2:N56)</f>
        <v>19754500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7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7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7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7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7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7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7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8"/>
      <c r="J67" s="38"/>
      <c r="K67" s="39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3" r:id="rId1" display="https://www.worldometers.info/coronavirus/usa/new-jersey/" xr:uid="{9923105B-4503-4926-B150-E94386BF58E7}"/>
    <hyperlink ref="A6" r:id="rId2" display="https://www.worldometers.info/coronavirus/usa/california/" xr:uid="{0E64E930-1AA1-41F5-B924-17744054AE0C}"/>
    <hyperlink ref="A42" r:id="rId3" display="https://www.worldometers.info/coronavirus/usa/pennsylvania/" xr:uid="{BFB768BA-AD94-4CFF-88DF-9352AEFFAD4F}"/>
    <hyperlink ref="A11" r:id="rId4" display="https://www.worldometers.info/coronavirus/usa/florida/" xr:uid="{EF8D786A-A625-47F7-AC12-7174D993421A}"/>
    <hyperlink ref="A48" r:id="rId5" display="https://www.worldometers.info/coronavirus/usa/texas/" xr:uid="{F4CDC7AB-272E-4AF7-B8FA-3B03396ED87D}"/>
    <hyperlink ref="A21" r:id="rId6" display="https://www.worldometers.info/coronavirus/usa/louisiana/" xr:uid="{2D5FADC1-F7FF-4F32-A705-CE06CBE71EDF}"/>
    <hyperlink ref="A39" r:id="rId7" display="https://www.worldometers.info/coronavirus/usa/ohio/" xr:uid="{A5593B45-FCA4-43C1-B8B4-B5384B4C48BC}"/>
    <hyperlink ref="A53" r:id="rId8" display="https://www.worldometers.info/coronavirus/usa/washington/" xr:uid="{3D1B2C7C-7AF0-4C77-B7B4-01B0753AC3C8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22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5"/>
  </cols>
  <sheetData>
    <row r="1" spans="1:2" ht="15" thickBot="1" x14ac:dyDescent="0.4"/>
    <row r="2" spans="1:2" ht="15" thickBot="1" x14ac:dyDescent="0.4">
      <c r="A2" s="3" t="s">
        <v>36</v>
      </c>
      <c r="B2" s="40">
        <v>390</v>
      </c>
    </row>
    <row r="3" spans="1:2" ht="15" thickBot="1" x14ac:dyDescent="0.4">
      <c r="A3" s="3" t="s">
        <v>52</v>
      </c>
      <c r="B3" s="40">
        <v>10</v>
      </c>
    </row>
    <row r="4" spans="1:2" ht="15" thickBot="1" x14ac:dyDescent="0.4">
      <c r="A4" s="3" t="s">
        <v>33</v>
      </c>
      <c r="B4" s="40">
        <v>532</v>
      </c>
    </row>
    <row r="5" spans="1:2" ht="15" thickBot="1" x14ac:dyDescent="0.4">
      <c r="A5" s="3" t="s">
        <v>34</v>
      </c>
      <c r="B5" s="40">
        <v>88</v>
      </c>
    </row>
    <row r="6" spans="1:2" ht="15" thickBot="1" x14ac:dyDescent="0.4">
      <c r="A6" s="48" t="s">
        <v>10</v>
      </c>
      <c r="B6" s="40">
        <v>2691</v>
      </c>
    </row>
    <row r="7" spans="1:2" ht="15" thickBot="1" x14ac:dyDescent="0.4">
      <c r="A7" s="3" t="s">
        <v>18</v>
      </c>
      <c r="B7" s="40">
        <v>967</v>
      </c>
    </row>
    <row r="8" spans="1:2" ht="15" thickBot="1" x14ac:dyDescent="0.4">
      <c r="A8" s="3" t="s">
        <v>23</v>
      </c>
      <c r="B8" s="40">
        <v>2932</v>
      </c>
    </row>
    <row r="9" spans="1:2" ht="15" thickBot="1" x14ac:dyDescent="0.4">
      <c r="A9" s="3" t="s">
        <v>43</v>
      </c>
      <c r="B9" s="40">
        <v>221</v>
      </c>
    </row>
    <row r="10" spans="1:2" ht="21.5" thickBot="1" x14ac:dyDescent="0.4">
      <c r="A10" s="3" t="s">
        <v>63</v>
      </c>
      <c r="B10" s="40">
        <v>311</v>
      </c>
    </row>
    <row r="11" spans="1:2" ht="15" thickBot="1" x14ac:dyDescent="0.4">
      <c r="A11" s="48" t="s">
        <v>13</v>
      </c>
      <c r="B11" s="40">
        <v>1716</v>
      </c>
    </row>
    <row r="12" spans="1:2" ht="15" thickBot="1" x14ac:dyDescent="0.4">
      <c r="A12" s="3" t="s">
        <v>16</v>
      </c>
      <c r="B12" s="40">
        <v>1404</v>
      </c>
    </row>
    <row r="13" spans="1:2" ht="15" thickBot="1" x14ac:dyDescent="0.4">
      <c r="A13" s="3" t="s">
        <v>64</v>
      </c>
      <c r="B13" s="40">
        <v>5</v>
      </c>
    </row>
    <row r="14" spans="1:2" ht="15" thickBot="1" x14ac:dyDescent="0.4">
      <c r="A14" s="3" t="s">
        <v>47</v>
      </c>
      <c r="B14" s="40">
        <v>17</v>
      </c>
    </row>
    <row r="15" spans="1:2" ht="15" thickBot="1" x14ac:dyDescent="0.4">
      <c r="A15" s="3" t="s">
        <v>49</v>
      </c>
      <c r="B15" s="40">
        <v>67</v>
      </c>
    </row>
    <row r="16" spans="1:2" ht="15" thickBot="1" x14ac:dyDescent="0.4">
      <c r="A16" s="3" t="s">
        <v>12</v>
      </c>
      <c r="B16" s="40">
        <v>3349</v>
      </c>
    </row>
    <row r="17" spans="1:2" ht="15" thickBot="1" x14ac:dyDescent="0.4">
      <c r="A17" s="3" t="s">
        <v>27</v>
      </c>
      <c r="B17" s="40">
        <v>1490</v>
      </c>
    </row>
    <row r="18" spans="1:2" ht="15" thickBot="1" x14ac:dyDescent="0.4">
      <c r="A18" s="3" t="s">
        <v>41</v>
      </c>
      <c r="B18" s="40">
        <v>252</v>
      </c>
    </row>
    <row r="19" spans="1:2" ht="15" thickBot="1" x14ac:dyDescent="0.4">
      <c r="A19" s="3" t="s">
        <v>45</v>
      </c>
      <c r="B19" s="40">
        <v>173</v>
      </c>
    </row>
    <row r="20" spans="1:2" ht="15" thickBot="1" x14ac:dyDescent="0.4">
      <c r="A20" s="3" t="s">
        <v>38</v>
      </c>
      <c r="B20" s="40">
        <v>304</v>
      </c>
    </row>
    <row r="21" spans="1:2" ht="15" thickBot="1" x14ac:dyDescent="0.4">
      <c r="A21" s="48" t="s">
        <v>14</v>
      </c>
      <c r="B21" s="40">
        <v>2267</v>
      </c>
    </row>
    <row r="22" spans="1:2" ht="15" thickBot="1" x14ac:dyDescent="0.4">
      <c r="A22" s="3" t="s">
        <v>39</v>
      </c>
      <c r="B22" s="40">
        <v>64</v>
      </c>
    </row>
    <row r="23" spans="1:2" ht="15" thickBot="1" x14ac:dyDescent="0.4">
      <c r="A23" s="3" t="s">
        <v>26</v>
      </c>
      <c r="B23" s="40">
        <v>1614</v>
      </c>
    </row>
    <row r="24" spans="1:2" ht="15" thickBot="1" x14ac:dyDescent="0.4">
      <c r="A24" s="3" t="s">
        <v>17</v>
      </c>
      <c r="B24" s="40">
        <v>4840</v>
      </c>
    </row>
    <row r="25" spans="1:2" ht="15" thickBot="1" x14ac:dyDescent="0.4">
      <c r="A25" s="3" t="s">
        <v>11</v>
      </c>
      <c r="B25" s="40">
        <v>4526</v>
      </c>
    </row>
    <row r="26" spans="1:2" ht="15" thickBot="1" x14ac:dyDescent="0.4">
      <c r="A26" s="3" t="s">
        <v>32</v>
      </c>
      <c r="B26" s="40">
        <v>558</v>
      </c>
    </row>
    <row r="27" spans="1:2" ht="15" thickBot="1" x14ac:dyDescent="0.4">
      <c r="A27" s="3" t="s">
        <v>30</v>
      </c>
      <c r="B27" s="40">
        <v>421</v>
      </c>
    </row>
    <row r="28" spans="1:2" ht="15" thickBot="1" x14ac:dyDescent="0.4">
      <c r="A28" s="3" t="s">
        <v>35</v>
      </c>
      <c r="B28" s="40">
        <v>493</v>
      </c>
    </row>
    <row r="29" spans="1:2" ht="15" thickBot="1" x14ac:dyDescent="0.4">
      <c r="A29" s="3" t="s">
        <v>51</v>
      </c>
      <c r="B29" s="40">
        <v>16</v>
      </c>
    </row>
    <row r="30" spans="1:2" ht="15" thickBot="1" x14ac:dyDescent="0.4">
      <c r="A30" s="3" t="s">
        <v>50</v>
      </c>
      <c r="B30" s="40">
        <v>96</v>
      </c>
    </row>
    <row r="31" spans="1:2" ht="15" thickBot="1" x14ac:dyDescent="0.4">
      <c r="A31" s="3" t="s">
        <v>31</v>
      </c>
      <c r="B31" s="40">
        <v>306</v>
      </c>
    </row>
    <row r="32" spans="1:2" ht="15" thickBot="1" x14ac:dyDescent="0.4">
      <c r="A32" s="3" t="s">
        <v>42</v>
      </c>
      <c r="B32" s="40">
        <v>131</v>
      </c>
    </row>
    <row r="33" spans="1:2" ht="15" thickBot="1" x14ac:dyDescent="0.4">
      <c r="A33" s="48" t="s">
        <v>8</v>
      </c>
      <c r="B33" s="40">
        <v>9118</v>
      </c>
    </row>
    <row r="34" spans="1:2" ht="15" thickBot="1" x14ac:dyDescent="0.4">
      <c r="A34" s="3" t="s">
        <v>44</v>
      </c>
      <c r="B34" s="40">
        <v>191</v>
      </c>
    </row>
    <row r="35" spans="1:2" ht="15" thickBot="1" x14ac:dyDescent="0.4">
      <c r="A35" s="3" t="s">
        <v>7</v>
      </c>
      <c r="B35" s="40">
        <v>26771</v>
      </c>
    </row>
    <row r="36" spans="1:2" ht="15" thickBot="1" x14ac:dyDescent="0.4">
      <c r="A36" s="3" t="s">
        <v>24</v>
      </c>
      <c r="B36" s="40">
        <v>551</v>
      </c>
    </row>
    <row r="37" spans="1:2" ht="15" thickBot="1" x14ac:dyDescent="0.4">
      <c r="A37" s="3" t="s">
        <v>53</v>
      </c>
      <c r="B37" s="40">
        <v>35</v>
      </c>
    </row>
    <row r="38" spans="1:2" ht="21.5" thickBot="1" x14ac:dyDescent="0.4">
      <c r="A38" s="3" t="s">
        <v>67</v>
      </c>
      <c r="B38" s="40">
        <v>2</v>
      </c>
    </row>
    <row r="39" spans="1:2" ht="15" thickBot="1" x14ac:dyDescent="0.4">
      <c r="A39" s="48" t="s">
        <v>21</v>
      </c>
      <c r="B39" s="40">
        <v>1331</v>
      </c>
    </row>
    <row r="40" spans="1:2" ht="15" thickBot="1" x14ac:dyDescent="0.4">
      <c r="A40" s="3" t="s">
        <v>46</v>
      </c>
      <c r="B40" s="40">
        <v>270</v>
      </c>
    </row>
    <row r="41" spans="1:2" ht="15" thickBot="1" x14ac:dyDescent="0.4">
      <c r="A41" s="3" t="s">
        <v>37</v>
      </c>
      <c r="B41" s="40">
        <v>127</v>
      </c>
    </row>
    <row r="42" spans="1:2" ht="15" thickBot="1" x14ac:dyDescent="0.4">
      <c r="A42" s="48" t="s">
        <v>19</v>
      </c>
      <c r="B42" s="40">
        <v>3798</v>
      </c>
    </row>
    <row r="43" spans="1:2" ht="15" thickBot="1" x14ac:dyDescent="0.4">
      <c r="A43" s="59" t="s">
        <v>65</v>
      </c>
      <c r="B43" s="60">
        <v>108</v>
      </c>
    </row>
    <row r="44" spans="1:2" ht="15" thickBot="1" x14ac:dyDescent="0.4">
      <c r="A44" s="3" t="s">
        <v>40</v>
      </c>
      <c r="B44" s="40">
        <v>418</v>
      </c>
    </row>
    <row r="45" spans="1:2" ht="15" thickBot="1" x14ac:dyDescent="0.4">
      <c r="A45" s="3" t="s">
        <v>25</v>
      </c>
      <c r="B45" s="40">
        <v>330</v>
      </c>
    </row>
    <row r="46" spans="1:2" ht="15" thickBot="1" x14ac:dyDescent="0.4">
      <c r="A46" s="3" t="s">
        <v>54</v>
      </c>
      <c r="B46" s="40">
        <v>34</v>
      </c>
    </row>
    <row r="47" spans="1:2" ht="15" thickBot="1" x14ac:dyDescent="0.4">
      <c r="A47" s="3" t="s">
        <v>20</v>
      </c>
      <c r="B47" s="40">
        <v>242</v>
      </c>
    </row>
    <row r="48" spans="1:2" ht="15" thickBot="1" x14ac:dyDescent="0.4">
      <c r="A48" s="48" t="s">
        <v>15</v>
      </c>
      <c r="B48" s="40">
        <v>1111</v>
      </c>
    </row>
    <row r="49" spans="1:2" ht="21.5" thickBot="1" x14ac:dyDescent="0.4">
      <c r="A49" s="3" t="s">
        <v>66</v>
      </c>
      <c r="B49" s="40">
        <v>4</v>
      </c>
    </row>
    <row r="50" spans="1:2" ht="15" thickBot="1" x14ac:dyDescent="0.4">
      <c r="A50" s="3" t="s">
        <v>28</v>
      </c>
      <c r="B50" s="40">
        <v>66</v>
      </c>
    </row>
    <row r="51" spans="1:2" ht="15" thickBot="1" x14ac:dyDescent="0.4">
      <c r="A51" s="3" t="s">
        <v>48</v>
      </c>
      <c r="B51" s="40">
        <v>53</v>
      </c>
    </row>
    <row r="52" spans="1:2" ht="15" thickBot="1" x14ac:dyDescent="0.4">
      <c r="A52" s="3" t="s">
        <v>29</v>
      </c>
      <c r="B52" s="40">
        <v>827</v>
      </c>
    </row>
    <row r="53" spans="1:2" ht="15" thickBot="1" x14ac:dyDescent="0.4">
      <c r="A53" s="48" t="s">
        <v>9</v>
      </c>
      <c r="B53" s="40">
        <v>922</v>
      </c>
    </row>
    <row r="54" spans="1:2" ht="15" thickBot="1" x14ac:dyDescent="0.4">
      <c r="A54" s="3" t="s">
        <v>56</v>
      </c>
      <c r="B54" s="40">
        <v>53</v>
      </c>
    </row>
    <row r="55" spans="1:2" ht="15" thickBot="1" x14ac:dyDescent="0.4">
      <c r="A55" s="3" t="s">
        <v>22</v>
      </c>
      <c r="B55" s="40">
        <v>398</v>
      </c>
    </row>
    <row r="56" spans="1:2" ht="15" thickBot="1" x14ac:dyDescent="0.4">
      <c r="A56" s="14" t="s">
        <v>55</v>
      </c>
      <c r="B56" s="41">
        <v>7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3" r:id="rId1" display="https://www.worldometers.info/coronavirus/usa/new-jersey/" xr:uid="{728B577B-0BD7-4896-BCFF-DF44FA02CE7D}"/>
    <hyperlink ref="A6" r:id="rId2" display="https://www.worldometers.info/coronavirus/usa/california/" xr:uid="{67699315-8DF6-47B5-9D6E-D764CCC1410B}"/>
    <hyperlink ref="A42" r:id="rId3" display="https://www.worldometers.info/coronavirus/usa/pennsylvania/" xr:uid="{0A3EA8B0-9C6F-4A84-86BC-F29E3A98D8B2}"/>
    <hyperlink ref="A11" r:id="rId4" display="https://www.worldometers.info/coronavirus/usa/florida/" xr:uid="{9F46725F-440B-4DFA-B4D8-B214B0C5CFA0}"/>
    <hyperlink ref="A48" r:id="rId5" display="https://www.worldometers.info/coronavirus/usa/texas/" xr:uid="{3A086D1B-B887-49F4-B139-F9602706074D}"/>
    <hyperlink ref="A21" r:id="rId6" display="https://www.worldometers.info/coronavirus/usa/louisiana/" xr:uid="{C8F25D79-4DD2-47F1-9FAC-537CD5276BBD}"/>
    <hyperlink ref="A39" r:id="rId7" display="https://www.worldometers.info/coronavirus/usa/ohio/" xr:uid="{40A951C7-1D23-4ABD-87EA-93EB3E162905}"/>
    <hyperlink ref="A53" r:id="rId8" display="https://www.worldometers.info/coronavirus/usa/washington/" xr:uid="{DC370E76-FA1C-4858-982B-9AC8AF451A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6" bestFit="1" customWidth="1"/>
    <col min="3" max="3" width="10" style="42" bestFit="1" customWidth="1"/>
    <col min="4" max="16384" width="8.7265625" style="36"/>
  </cols>
  <sheetData>
    <row r="1" spans="1:3" ht="13" thickBot="1" x14ac:dyDescent="0.4">
      <c r="A1" s="36" t="s">
        <v>97</v>
      </c>
      <c r="C1" s="42" t="s">
        <v>96</v>
      </c>
    </row>
    <row r="2" spans="1:3" ht="13" thickBot="1" x14ac:dyDescent="0.4">
      <c r="A2" s="36" t="s">
        <v>36</v>
      </c>
      <c r="B2" s="3" t="s">
        <v>36</v>
      </c>
      <c r="C2" s="40">
        <v>390</v>
      </c>
    </row>
    <row r="3" spans="1:3" ht="13" thickBot="1" x14ac:dyDescent="0.4">
      <c r="B3" s="3" t="s">
        <v>52</v>
      </c>
      <c r="C3" s="40">
        <v>10</v>
      </c>
    </row>
    <row r="4" spans="1:3" ht="13" thickBot="1" x14ac:dyDescent="0.4">
      <c r="A4" s="36" t="s">
        <v>33</v>
      </c>
      <c r="B4" s="3" t="s">
        <v>33</v>
      </c>
      <c r="C4" s="40">
        <v>532</v>
      </c>
    </row>
    <row r="5" spans="1:3" ht="13" thickBot="1" x14ac:dyDescent="0.4">
      <c r="A5" s="36" t="s">
        <v>34</v>
      </c>
      <c r="B5" s="3" t="s">
        <v>34</v>
      </c>
      <c r="C5" s="40">
        <v>88</v>
      </c>
    </row>
    <row r="6" spans="1:3" ht="15" thickBot="1" x14ac:dyDescent="0.4">
      <c r="A6" s="36" t="s">
        <v>10</v>
      </c>
      <c r="B6" s="48" t="s">
        <v>10</v>
      </c>
      <c r="C6" s="40">
        <v>2691</v>
      </c>
    </row>
    <row r="7" spans="1:3" ht="13" thickBot="1" x14ac:dyDescent="0.4">
      <c r="A7" s="36" t="s">
        <v>18</v>
      </c>
      <c r="B7" s="3" t="s">
        <v>18</v>
      </c>
      <c r="C7" s="40">
        <v>967</v>
      </c>
    </row>
    <row r="8" spans="1:3" ht="13" thickBot="1" x14ac:dyDescent="0.4">
      <c r="A8" s="36" t="s">
        <v>23</v>
      </c>
      <c r="B8" s="3" t="s">
        <v>23</v>
      </c>
      <c r="C8" s="40">
        <v>2932</v>
      </c>
    </row>
    <row r="9" spans="1:3" ht="13" thickBot="1" x14ac:dyDescent="0.4">
      <c r="A9" s="36" t="s">
        <v>43</v>
      </c>
      <c r="B9" s="3" t="s">
        <v>43</v>
      </c>
      <c r="C9" s="40">
        <v>221</v>
      </c>
    </row>
    <row r="10" spans="1:3" ht="13" thickBot="1" x14ac:dyDescent="0.4">
      <c r="A10" s="36" t="s">
        <v>95</v>
      </c>
      <c r="B10" s="3" t="s">
        <v>63</v>
      </c>
      <c r="C10" s="40">
        <v>311</v>
      </c>
    </row>
    <row r="11" spans="1:3" ht="15" thickBot="1" x14ac:dyDescent="0.4">
      <c r="A11" s="36" t="s">
        <v>13</v>
      </c>
      <c r="B11" s="48" t="s">
        <v>13</v>
      </c>
      <c r="C11" s="40">
        <v>1716</v>
      </c>
    </row>
    <row r="12" spans="1:3" ht="13" thickBot="1" x14ac:dyDescent="0.4">
      <c r="A12" s="36" t="s">
        <v>16</v>
      </c>
      <c r="B12" s="3" t="s">
        <v>16</v>
      </c>
      <c r="C12" s="40">
        <v>1404</v>
      </c>
    </row>
    <row r="13" spans="1:3" ht="13" thickBot="1" x14ac:dyDescent="0.4">
      <c r="A13" s="36" t="s">
        <v>64</v>
      </c>
      <c r="B13" s="3" t="s">
        <v>64</v>
      </c>
      <c r="C13" s="40">
        <v>5</v>
      </c>
    </row>
    <row r="14" spans="1:3" ht="13" thickBot="1" x14ac:dyDescent="0.4">
      <c r="B14" s="3" t="s">
        <v>47</v>
      </c>
      <c r="C14" s="40">
        <v>17</v>
      </c>
    </row>
    <row r="15" spans="1:3" ht="13" thickBot="1" x14ac:dyDescent="0.4">
      <c r="A15" s="36" t="s">
        <v>49</v>
      </c>
      <c r="B15" s="3" t="s">
        <v>49</v>
      </c>
      <c r="C15" s="40">
        <v>67</v>
      </c>
    </row>
    <row r="16" spans="1:3" ht="13" thickBot="1" x14ac:dyDescent="0.4">
      <c r="A16" s="36" t="s">
        <v>12</v>
      </c>
      <c r="B16" s="3" t="s">
        <v>12</v>
      </c>
      <c r="C16" s="40">
        <v>3349</v>
      </c>
    </row>
    <row r="17" spans="1:3" ht="13" thickBot="1" x14ac:dyDescent="0.4">
      <c r="A17" s="36" t="s">
        <v>27</v>
      </c>
      <c r="B17" s="3" t="s">
        <v>27</v>
      </c>
      <c r="C17" s="40">
        <v>1490</v>
      </c>
    </row>
    <row r="18" spans="1:3" ht="13" thickBot="1" x14ac:dyDescent="0.4">
      <c r="A18" s="36" t="s">
        <v>41</v>
      </c>
      <c r="B18" s="3" t="s">
        <v>41</v>
      </c>
      <c r="C18" s="40">
        <v>252</v>
      </c>
    </row>
    <row r="19" spans="1:3" ht="13" thickBot="1" x14ac:dyDescent="0.4">
      <c r="A19" s="36" t="s">
        <v>45</v>
      </c>
      <c r="B19" s="3" t="s">
        <v>45</v>
      </c>
      <c r="C19" s="40">
        <v>173</v>
      </c>
    </row>
    <row r="20" spans="1:3" ht="13" thickBot="1" x14ac:dyDescent="0.4">
      <c r="A20" s="36" t="s">
        <v>38</v>
      </c>
      <c r="B20" s="3" t="s">
        <v>38</v>
      </c>
      <c r="C20" s="40">
        <v>304</v>
      </c>
    </row>
    <row r="21" spans="1:3" ht="15" thickBot="1" x14ac:dyDescent="0.4">
      <c r="A21" s="36" t="s">
        <v>14</v>
      </c>
      <c r="B21" s="48" t="s">
        <v>14</v>
      </c>
      <c r="C21" s="40">
        <v>2267</v>
      </c>
    </row>
    <row r="22" spans="1:3" ht="13" thickBot="1" x14ac:dyDescent="0.4">
      <c r="B22" s="3" t="s">
        <v>39</v>
      </c>
      <c r="C22" s="40">
        <v>64</v>
      </c>
    </row>
    <row r="23" spans="1:3" ht="13" thickBot="1" x14ac:dyDescent="0.4">
      <c r="A23" s="36" t="s">
        <v>26</v>
      </c>
      <c r="B23" s="3" t="s">
        <v>26</v>
      </c>
      <c r="C23" s="40">
        <v>1614</v>
      </c>
    </row>
    <row r="24" spans="1:3" ht="13" thickBot="1" x14ac:dyDescent="0.4">
      <c r="A24" s="36" t="s">
        <v>17</v>
      </c>
      <c r="B24" s="3" t="s">
        <v>17</v>
      </c>
      <c r="C24" s="40">
        <v>4840</v>
      </c>
    </row>
    <row r="25" spans="1:3" ht="13" thickBot="1" x14ac:dyDescent="0.4">
      <c r="A25" s="36" t="s">
        <v>11</v>
      </c>
      <c r="B25" s="3" t="s">
        <v>11</v>
      </c>
      <c r="C25" s="40">
        <v>4526</v>
      </c>
    </row>
    <row r="26" spans="1:3" ht="13" thickBot="1" x14ac:dyDescent="0.4">
      <c r="A26" s="36" t="s">
        <v>32</v>
      </c>
      <c r="B26" s="3" t="s">
        <v>32</v>
      </c>
      <c r="C26" s="40">
        <v>558</v>
      </c>
    </row>
    <row r="27" spans="1:3" ht="13" thickBot="1" x14ac:dyDescent="0.4">
      <c r="A27" s="36" t="s">
        <v>30</v>
      </c>
      <c r="B27" s="3" t="s">
        <v>30</v>
      </c>
      <c r="C27" s="40">
        <v>421</v>
      </c>
    </row>
    <row r="28" spans="1:3" ht="13" thickBot="1" x14ac:dyDescent="0.4">
      <c r="A28" s="36" t="s">
        <v>35</v>
      </c>
      <c r="B28" s="3" t="s">
        <v>35</v>
      </c>
      <c r="C28" s="40">
        <v>493</v>
      </c>
    </row>
    <row r="29" spans="1:3" ht="13" thickBot="1" x14ac:dyDescent="0.4">
      <c r="B29" s="3" t="s">
        <v>51</v>
      </c>
      <c r="C29" s="40">
        <v>16</v>
      </c>
    </row>
    <row r="30" spans="1:3" ht="13" thickBot="1" x14ac:dyDescent="0.4">
      <c r="B30" s="3" t="s">
        <v>50</v>
      </c>
      <c r="C30" s="40">
        <v>96</v>
      </c>
    </row>
    <row r="31" spans="1:3" ht="13" thickBot="1" x14ac:dyDescent="0.4">
      <c r="A31" s="36" t="s">
        <v>31</v>
      </c>
      <c r="B31" s="3" t="s">
        <v>31</v>
      </c>
      <c r="C31" s="40">
        <v>306</v>
      </c>
    </row>
    <row r="32" spans="1:3" ht="13" thickBot="1" x14ac:dyDescent="0.4">
      <c r="A32" s="36" t="s">
        <v>42</v>
      </c>
      <c r="B32" s="3" t="s">
        <v>42</v>
      </c>
      <c r="C32" s="40">
        <v>131</v>
      </c>
    </row>
    <row r="33" spans="1:3" ht="15" thickBot="1" x14ac:dyDescent="0.4">
      <c r="A33" s="36" t="s">
        <v>8</v>
      </c>
      <c r="B33" s="48" t="s">
        <v>8</v>
      </c>
      <c r="C33" s="40">
        <v>9118</v>
      </c>
    </row>
    <row r="34" spans="1:3" ht="13" thickBot="1" x14ac:dyDescent="0.4">
      <c r="A34" s="36" t="s">
        <v>44</v>
      </c>
      <c r="B34" s="3" t="s">
        <v>44</v>
      </c>
      <c r="C34" s="40">
        <v>191</v>
      </c>
    </row>
    <row r="35" spans="1:3" ht="13" thickBot="1" x14ac:dyDescent="0.4">
      <c r="A35" s="36" t="s">
        <v>7</v>
      </c>
      <c r="B35" s="3" t="s">
        <v>7</v>
      </c>
      <c r="C35" s="40">
        <v>26771</v>
      </c>
    </row>
    <row r="36" spans="1:3" ht="13" thickBot="1" x14ac:dyDescent="0.4">
      <c r="A36" s="36" t="s">
        <v>24</v>
      </c>
      <c r="B36" s="3" t="s">
        <v>24</v>
      </c>
      <c r="C36" s="40">
        <v>551</v>
      </c>
    </row>
    <row r="37" spans="1:3" ht="13" thickBot="1" x14ac:dyDescent="0.4">
      <c r="B37" s="3" t="s">
        <v>53</v>
      </c>
      <c r="C37" s="40">
        <v>35</v>
      </c>
    </row>
    <row r="38" spans="1:3" ht="15" thickBot="1" x14ac:dyDescent="0.4">
      <c r="A38" s="36" t="s">
        <v>21</v>
      </c>
      <c r="B38" s="48" t="s">
        <v>21</v>
      </c>
      <c r="C38" s="40">
        <v>1331</v>
      </c>
    </row>
    <row r="39" spans="1:3" ht="13" thickBot="1" x14ac:dyDescent="0.4">
      <c r="A39" s="36" t="s">
        <v>46</v>
      </c>
      <c r="B39" s="3" t="s">
        <v>46</v>
      </c>
      <c r="C39" s="40">
        <v>270</v>
      </c>
    </row>
    <row r="40" spans="1:3" ht="13" thickBot="1" x14ac:dyDescent="0.4">
      <c r="A40" s="36" t="s">
        <v>37</v>
      </c>
      <c r="B40" s="3" t="s">
        <v>37</v>
      </c>
      <c r="C40" s="40">
        <v>127</v>
      </c>
    </row>
    <row r="41" spans="1:3" ht="15" thickBot="1" x14ac:dyDescent="0.4">
      <c r="A41" s="36" t="s">
        <v>19</v>
      </c>
      <c r="B41" s="48" t="s">
        <v>19</v>
      </c>
      <c r="C41" s="40">
        <v>3798</v>
      </c>
    </row>
    <row r="42" spans="1:3" ht="13" thickBot="1" x14ac:dyDescent="0.4">
      <c r="A42" s="36" t="s">
        <v>65</v>
      </c>
      <c r="B42" s="59" t="s">
        <v>65</v>
      </c>
      <c r="C42" s="60">
        <v>108</v>
      </c>
    </row>
    <row r="43" spans="1:3" ht="13" thickBot="1" x14ac:dyDescent="0.4">
      <c r="B43" s="3" t="s">
        <v>40</v>
      </c>
      <c r="C43" s="40">
        <v>418</v>
      </c>
    </row>
    <row r="44" spans="1:3" ht="13" thickBot="1" x14ac:dyDescent="0.4">
      <c r="A44" s="36" t="s">
        <v>25</v>
      </c>
      <c r="B44" s="3" t="s">
        <v>25</v>
      </c>
      <c r="C44" s="40">
        <v>330</v>
      </c>
    </row>
    <row r="45" spans="1:3" ht="13" thickBot="1" x14ac:dyDescent="0.4">
      <c r="A45" s="36" t="s">
        <v>54</v>
      </c>
      <c r="B45" s="3" t="s">
        <v>54</v>
      </c>
      <c r="C45" s="40">
        <v>34</v>
      </c>
    </row>
    <row r="46" spans="1:3" ht="13" thickBot="1" x14ac:dyDescent="0.4">
      <c r="A46" s="36" t="s">
        <v>20</v>
      </c>
      <c r="B46" s="3" t="s">
        <v>20</v>
      </c>
      <c r="C46" s="40">
        <v>242</v>
      </c>
    </row>
    <row r="47" spans="1:3" ht="15" thickBot="1" x14ac:dyDescent="0.4">
      <c r="A47" s="36" t="s">
        <v>15</v>
      </c>
      <c r="B47" s="48" t="s">
        <v>15</v>
      </c>
      <c r="C47" s="40">
        <v>1111</v>
      </c>
    </row>
    <row r="48" spans="1:3" ht="13" thickBot="1" x14ac:dyDescent="0.4">
      <c r="A48" s="36" t="s">
        <v>28</v>
      </c>
      <c r="B48" s="3" t="s">
        <v>28</v>
      </c>
      <c r="C48" s="40">
        <v>66</v>
      </c>
    </row>
    <row r="49" spans="1:3" ht="13" thickBot="1" x14ac:dyDescent="0.4">
      <c r="A49" s="36" t="s">
        <v>48</v>
      </c>
      <c r="B49" s="3" t="s">
        <v>48</v>
      </c>
      <c r="C49" s="40">
        <v>53</v>
      </c>
    </row>
    <row r="50" spans="1:3" ht="13" thickBot="1" x14ac:dyDescent="0.4">
      <c r="A50" s="36" t="s">
        <v>29</v>
      </c>
      <c r="B50" s="3" t="s">
        <v>29</v>
      </c>
      <c r="C50" s="40">
        <v>827</v>
      </c>
    </row>
    <row r="51" spans="1:3" ht="15" thickBot="1" x14ac:dyDescent="0.4">
      <c r="A51" s="36" t="s">
        <v>9</v>
      </c>
      <c r="B51" s="48" t="s">
        <v>9</v>
      </c>
      <c r="C51" s="40">
        <v>922</v>
      </c>
    </row>
    <row r="52" spans="1:3" ht="13" thickBot="1" x14ac:dyDescent="0.4">
      <c r="B52" s="3" t="s">
        <v>56</v>
      </c>
      <c r="C52" s="40">
        <v>53</v>
      </c>
    </row>
    <row r="53" spans="1:3" ht="13" thickBot="1" x14ac:dyDescent="0.4">
      <c r="A53" s="36" t="s">
        <v>22</v>
      </c>
      <c r="B53" s="3" t="s">
        <v>22</v>
      </c>
      <c r="C53" s="40">
        <v>398</v>
      </c>
    </row>
    <row r="54" spans="1:3" ht="13" thickBot="1" x14ac:dyDescent="0.4">
      <c r="A54" s="36" t="s">
        <v>55</v>
      </c>
      <c r="B54" s="14" t="s">
        <v>55</v>
      </c>
      <c r="C54" s="41">
        <v>7</v>
      </c>
    </row>
    <row r="56" spans="1:3" ht="13" thickBot="1" x14ac:dyDescent="0.4"/>
    <row r="57" spans="1:3" x14ac:dyDescent="0.35">
      <c r="B57" s="3"/>
      <c r="C57" s="40"/>
    </row>
    <row r="59" spans="1:3" ht="13" thickBot="1" x14ac:dyDescent="0.4"/>
    <row r="60" spans="1:3" ht="14.5" x14ac:dyDescent="0.35">
      <c r="B60" s="3"/>
      <c r="C60" s="4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3" r:id="rId1" display="https://www.worldometers.info/coronavirus/usa/new-jersey/" xr:uid="{4515B5DF-036F-4E9C-BC63-4CD7E4236BD9}"/>
    <hyperlink ref="B6" r:id="rId2" display="https://www.worldometers.info/coronavirus/usa/california/" xr:uid="{7A64F81B-2069-448C-B2FF-CD23A72A43B0}"/>
    <hyperlink ref="B41" r:id="rId3" display="https://www.worldometers.info/coronavirus/usa/pennsylvania/" xr:uid="{BF5004DF-2720-4689-AF57-16BFB3039015}"/>
    <hyperlink ref="B11" r:id="rId4" display="https://www.worldometers.info/coronavirus/usa/florida/" xr:uid="{835F5624-2974-40B8-B878-9CD9C24B97A1}"/>
    <hyperlink ref="B47" r:id="rId5" display="https://www.worldometers.info/coronavirus/usa/texas/" xr:uid="{127F6AAB-AB4E-40A4-A8C5-5533B58F2D9B}"/>
    <hyperlink ref="B21" r:id="rId6" display="https://www.worldometers.info/coronavirus/usa/louisiana/" xr:uid="{BDFF66E4-1999-40EB-B2EF-7042327CE0A5}"/>
    <hyperlink ref="B38" r:id="rId7" display="https://www.worldometers.info/coronavirus/usa/ohio/" xr:uid="{32F13264-022D-4DB1-BB3B-069A83C80D9A}"/>
    <hyperlink ref="B51" r:id="rId8" display="https://www.worldometers.info/coronavirus/usa/washington/" xr:uid="{46D5FF66-A0EF-41AB-9243-377025FD8E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2020-05-10T10:10:43Z</dcterms:modified>
</cp:coreProperties>
</file>