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43662EB8-B63B-4E53-AF4C-1909C7490EE9}" xr6:coauthVersionLast="45" xr6:coauthVersionMax="45" xr10:uidLastSave="{B6FDB366-A350-4424-A26F-C05ACEC516F2}"/>
  <bookViews>
    <workbookView xWindow="8085" yWindow="-1984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Updates'!$A$1:$V$25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53" i="3"/>
  <c r="N48" i="3"/>
  <c r="N27" i="3"/>
  <c r="N47" i="3"/>
  <c r="N35" i="3"/>
  <c r="N30" i="3"/>
  <c r="N41" i="3"/>
  <c r="N37" i="3"/>
  <c r="N39" i="3"/>
  <c r="N51" i="3"/>
  <c r="N45" i="3"/>
  <c r="N50" i="3"/>
  <c r="N34" i="3"/>
  <c r="N18" i="3"/>
  <c r="N11" i="3"/>
  <c r="N38" i="3"/>
  <c r="N25" i="3"/>
  <c r="N43" i="3"/>
  <c r="N17" i="3"/>
  <c r="N23" i="3"/>
  <c r="N22" i="3"/>
  <c r="N19" i="3"/>
  <c r="N12" i="3"/>
  <c r="N8" i="3"/>
  <c r="N14" i="3"/>
  <c r="N21" i="3"/>
  <c r="N3" i="3"/>
  <c r="N24" i="3"/>
  <c r="N54" i="3"/>
  <c r="N13" i="3"/>
  <c r="N5" i="3"/>
  <c r="N28" i="3"/>
  <c r="N52" i="3"/>
  <c r="N56" i="3"/>
  <c r="N55" i="3"/>
  <c r="N16" i="3"/>
  <c r="N36" i="3"/>
  <c r="N10" i="3"/>
  <c r="N32" i="3"/>
  <c r="N49" i="3"/>
  <c r="N40" i="3"/>
  <c r="N33" i="3"/>
  <c r="N9" i="3"/>
  <c r="N7" i="3"/>
  <c r="N46" i="3"/>
  <c r="N20" i="3"/>
  <c r="N44" i="3"/>
  <c r="N42" i="3"/>
  <c r="N26" i="3"/>
  <c r="N2" i="3"/>
  <c r="N29" i="3"/>
  <c r="N31" i="3"/>
  <c r="N15" i="3"/>
  <c r="N4" i="3"/>
  <c r="N6" i="3"/>
  <c r="M56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56" i="3" l="1"/>
  <c r="L30" i="3"/>
  <c r="L49" i="3"/>
  <c r="L16" i="3"/>
  <c r="L2" i="3"/>
  <c r="L21" i="3"/>
  <c r="L53" i="3"/>
  <c r="L14" i="3"/>
  <c r="L24" i="3"/>
  <c r="L12" i="3"/>
  <c r="L18" i="3"/>
  <c r="L15" i="3"/>
  <c r="L32" i="3"/>
  <c r="L27" i="3"/>
  <c r="L25" i="3"/>
  <c r="L35" i="3"/>
  <c r="L31" i="3"/>
  <c r="L4" i="3"/>
  <c r="L54" i="3"/>
  <c r="L55" i="3"/>
  <c r="L39" i="3"/>
  <c r="L13" i="3"/>
  <c r="L7" i="3"/>
  <c r="L26" i="3"/>
  <c r="L37" i="3"/>
  <c r="L50" i="3"/>
  <c r="L19" i="3"/>
  <c r="L29" i="3"/>
  <c r="L46" i="3"/>
  <c r="L48" i="3"/>
  <c r="L43" i="3"/>
  <c r="L36" i="3"/>
  <c r="L10" i="3"/>
  <c r="L38" i="3"/>
  <c r="L23" i="3"/>
  <c r="L51" i="3"/>
  <c r="L22" i="3"/>
  <c r="L34" i="3"/>
  <c r="L42" i="3"/>
  <c r="L28" i="3"/>
  <c r="L5" i="3"/>
  <c r="L9" i="3"/>
  <c r="L20" i="3"/>
  <c r="L6" i="3"/>
  <c r="L44" i="3"/>
  <c r="L17" i="3"/>
  <c r="L33" i="3"/>
  <c r="L45" i="3"/>
  <c r="L52" i="3"/>
  <c r="L3" i="3"/>
  <c r="L8" i="3"/>
  <c r="L40" i="3"/>
  <c r="L47" i="3"/>
  <c r="L11" i="3"/>
  <c r="M34" i="3" l="1"/>
  <c r="M26" i="3"/>
  <c r="M54" i="3"/>
  <c r="M9" i="3"/>
  <c r="M53" i="3"/>
  <c r="M3" i="3"/>
  <c r="M42" i="3"/>
  <c r="M32" i="3"/>
  <c r="M13" i="3"/>
  <c r="M22" i="3"/>
  <c r="M50" i="3"/>
  <c r="M4" i="3"/>
  <c r="M37" i="3"/>
  <c r="M47" i="3"/>
  <c r="M41" i="3"/>
  <c r="M18" i="3"/>
  <c r="M39" i="3"/>
  <c r="M52" i="3"/>
  <c r="M30" i="3"/>
  <c r="M5" i="3"/>
  <c r="M55" i="3"/>
  <c r="M21" i="3"/>
  <c r="M23" i="3"/>
  <c r="M27" i="3"/>
  <c r="M15" i="3"/>
  <c r="M33" i="3"/>
  <c r="M24" i="3"/>
  <c r="M46" i="3"/>
  <c r="M29" i="3"/>
  <c r="M14" i="3"/>
  <c r="M38" i="3"/>
  <c r="M19" i="3"/>
  <c r="M44" i="3"/>
  <c r="M43" i="3"/>
  <c r="M45" i="3"/>
  <c r="M8" i="3"/>
  <c r="M10" i="3"/>
  <c r="M31" i="3"/>
  <c r="M35" i="3"/>
  <c r="M11" i="3"/>
  <c r="M51" i="3"/>
  <c r="M17" i="3"/>
  <c r="M48" i="3"/>
  <c r="M36" i="3"/>
  <c r="M7" i="3"/>
  <c r="M40" i="3"/>
  <c r="M6" i="3"/>
  <c r="M20" i="3"/>
  <c r="M2" i="3"/>
  <c r="M12" i="3"/>
  <c r="M28" i="3"/>
  <c r="M49" i="3"/>
  <c r="M25" i="3"/>
  <c r="M16" i="3"/>
  <c r="L41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N13" i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N21" i="1"/>
  <c r="N22" i="1"/>
  <c r="O22" i="1" s="1"/>
  <c r="N23" i="1"/>
  <c r="O23" i="1" s="1"/>
  <c r="O20" i="1" l="1"/>
  <c r="O19" i="1"/>
  <c r="O12" i="1"/>
  <c r="O21" i="1"/>
  <c r="O13" i="1"/>
  <c r="U2" i="1"/>
  <c r="N24" i="1" l="1"/>
  <c r="O24" i="1" l="1"/>
  <c r="U18" i="1"/>
  <c r="V18" i="1" s="1"/>
  <c r="U20" i="1"/>
  <c r="V20" i="1" s="1"/>
  <c r="U7" i="1"/>
  <c r="V7" i="1" s="1"/>
  <c r="U6" i="1"/>
  <c r="V6" i="1" s="1"/>
  <c r="U8" i="1"/>
  <c r="V8" i="1" s="1"/>
  <c r="U17" i="1"/>
  <c r="V17" i="1" s="1"/>
  <c r="U15" i="1"/>
  <c r="V15" i="1" s="1"/>
  <c r="U23" i="1"/>
  <c r="V23" i="1" s="1"/>
  <c r="U21" i="1"/>
  <c r="V21" i="1" s="1"/>
  <c r="U16" i="1"/>
  <c r="V16" i="1" s="1"/>
  <c r="U9" i="1"/>
  <c r="V9" i="1" s="1"/>
  <c r="U11" i="1"/>
  <c r="V11" i="1" s="1"/>
  <c r="U22" i="1"/>
  <c r="V22" i="1" s="1"/>
  <c r="U13" i="1"/>
  <c r="V13" i="1" s="1"/>
  <c r="U10" i="1"/>
  <c r="V10" i="1" s="1"/>
  <c r="U19" i="1"/>
  <c r="V19" i="1" s="1"/>
  <c r="U12" i="1"/>
  <c r="V12" i="1" s="1"/>
  <c r="U14" i="1"/>
  <c r="V14" i="1" s="1"/>
  <c r="U5" i="1"/>
  <c r="V5" i="1" s="1"/>
  <c r="S12" i="1"/>
  <c r="S23" i="1"/>
  <c r="S15" i="1"/>
  <c r="S7" i="1"/>
  <c r="S17" i="1"/>
  <c r="S9" i="1"/>
  <c r="S22" i="1"/>
  <c r="S14" i="1"/>
  <c r="S6" i="1"/>
  <c r="S19" i="1"/>
  <c r="S11" i="1"/>
  <c r="S16" i="1"/>
  <c r="S13" i="1"/>
  <c r="S5" i="1"/>
  <c r="S20" i="1"/>
  <c r="S8" i="1"/>
  <c r="S21" i="1"/>
  <c r="S24" i="1" s="1"/>
  <c r="S18" i="1"/>
  <c r="S10" i="1"/>
  <c r="T17" i="1"/>
  <c r="T21" i="1"/>
  <c r="T24" i="1" s="1"/>
  <c r="T20" i="1"/>
  <c r="T12" i="1"/>
  <c r="T22" i="1"/>
  <c r="T14" i="1"/>
  <c r="T6" i="1"/>
  <c r="T19" i="1"/>
  <c r="T11" i="1"/>
  <c r="T9" i="1"/>
  <c r="T16" i="1"/>
  <c r="T8" i="1"/>
  <c r="T5" i="1"/>
  <c r="T18" i="1"/>
  <c r="T10" i="1"/>
  <c r="T13" i="1"/>
  <c r="T23" i="1"/>
  <c r="T15" i="1"/>
  <c r="T7" i="1"/>
  <c r="R18" i="1"/>
  <c r="R10" i="1"/>
  <c r="R15" i="1"/>
  <c r="R7" i="1"/>
  <c r="R20" i="1"/>
  <c r="R12" i="1"/>
  <c r="R17" i="1"/>
  <c r="R9" i="1"/>
  <c r="R23" i="1"/>
  <c r="R22" i="1"/>
  <c r="R14" i="1"/>
  <c r="R6" i="1"/>
  <c r="R11" i="1"/>
  <c r="R16" i="1"/>
  <c r="R8" i="1"/>
  <c r="R19" i="1"/>
  <c r="R21" i="1"/>
  <c r="R24" i="1" s="1"/>
  <c r="R13" i="1"/>
  <c r="R5" i="1"/>
  <c r="Q14" i="1"/>
  <c r="Q21" i="1"/>
  <c r="Q24" i="1" s="1"/>
  <c r="Q7" i="1"/>
  <c r="Q18" i="1"/>
  <c r="Q15" i="1"/>
  <c r="Q5" i="1"/>
  <c r="Q19" i="1"/>
  <c r="Q23" i="1"/>
  <c r="Q22" i="1"/>
  <c r="Q6" i="1"/>
  <c r="Q10" i="1"/>
  <c r="Q11" i="1"/>
  <c r="Q16" i="1"/>
  <c r="Q17" i="1"/>
  <c r="Q13" i="1"/>
  <c r="Q9" i="1"/>
  <c r="Q12" i="1"/>
  <c r="Q20" i="1"/>
  <c r="Q8" i="1"/>
  <c r="U24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<sst xmlns="http://schemas.openxmlformats.org/spreadsheetml/2006/main" count="321" uniqueCount="102">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</sst>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399892</v>
      </c>
      <c r="C5" s="2"/>
      <c r="D5" s="1">
        <v>30516</v>
      </c>
      <c r="E5" s="2"/>
      <c r="F5" s="1">
        <v>284542</v>
      </c>
      <c r="G5" s="1">
        <v>20556</v>
      </c>
      <c r="H5" s="1">
        <v>1569</v>
      </c>
      <c r="I5" s="1">
        <v>2557604</v>
      </c>
      <c r="J5" s="1">
        <v>131472</v>
      </c>
      <c r="K5" s="7"/>
      <c r="L5" s="8"/>
      <c r="M5" s="26">
        <f t="shared" ref="M5:M23" si="0">D5/B5</f>
        <v>7.6310603863043017E-2</v>
      </c>
      <c r="N5" s="4">
        <f t="shared" ref="N5:N24" si="1">D5/$O$1</f>
        <v>2034400</v>
      </c>
      <c r="O5" s="5">
        <f t="shared" ref="O5:O24" si="2">ABS(F5-N5)/N5</f>
        <v>0.8601346834447503</v>
      </c>
      <c r="P5" s="5"/>
      <c r="Q5" s="22">
        <f t="shared" ref="Q5:Q23" si="3">$Q$2*$N5</f>
        <v>305160</v>
      </c>
      <c r="R5" s="22">
        <f t="shared" ref="R5:R23" si="4">$R$2*$N5</f>
        <v>1220640</v>
      </c>
      <c r="S5" s="22">
        <f t="shared" ref="S5:S23" si="5">$S$2*$N5</f>
        <v>508600</v>
      </c>
      <c r="T5" s="22">
        <f t="shared" ref="T5:T23" si="6">$T$2*$N5</f>
        <v>254300</v>
      </c>
      <c r="U5" s="22">
        <f t="shared" ref="U5:U23" si="7">$U$2*$N5</f>
        <v>30516</v>
      </c>
      <c r="V5" s="19">
        <f t="shared" ref="V5:V23" si="8">N5-U5</f>
        <v>2003884</v>
      </c>
    </row>
    <row r="6" spans="1:22" ht="15" thickBot="1" x14ac:dyDescent="0.4">
      <c r="A6" s="44" t="s">
        <v>8</v>
      </c>
      <c r="B6" s="1">
        <v>166917</v>
      </c>
      <c r="C6" s="2"/>
      <c r="D6" s="1">
        <v>12292</v>
      </c>
      <c r="E6" s="2"/>
      <c r="F6" s="1">
        <v>127359</v>
      </c>
      <c r="G6" s="1">
        <v>18792</v>
      </c>
      <c r="H6" s="1">
        <v>1384</v>
      </c>
      <c r="I6" s="1">
        <v>975089</v>
      </c>
      <c r="J6" s="1">
        <v>109780</v>
      </c>
      <c r="K6" s="7"/>
      <c r="L6" s="8"/>
      <c r="M6" s="26">
        <f t="shared" si="0"/>
        <v>7.3641390631271827E-2</v>
      </c>
      <c r="N6" s="4">
        <f t="shared" si="1"/>
        <v>819466.66666666674</v>
      </c>
      <c r="O6" s="5">
        <f t="shared" si="2"/>
        <v>0.84458306215424672</v>
      </c>
      <c r="P6" s="5"/>
      <c r="Q6" s="22">
        <f t="shared" si="3"/>
        <v>122920</v>
      </c>
      <c r="R6" s="22">
        <f t="shared" si="4"/>
        <v>491680</v>
      </c>
      <c r="S6" s="22">
        <f t="shared" si="5"/>
        <v>204866.66666666669</v>
      </c>
      <c r="T6" s="22">
        <f t="shared" si="6"/>
        <v>102433.33333333334</v>
      </c>
      <c r="U6" s="22">
        <f t="shared" si="7"/>
        <v>12292</v>
      </c>
      <c r="V6" s="19">
        <f t="shared" si="8"/>
        <v>807174.66666666674</v>
      </c>
    </row>
    <row r="7" spans="1:22" ht="15" thickBot="1" x14ac:dyDescent="0.4">
      <c r="A7" s="44" t="s">
        <v>10</v>
      </c>
      <c r="B7" s="1">
        <v>133989</v>
      </c>
      <c r="C7" s="2"/>
      <c r="D7" s="1">
        <v>4676</v>
      </c>
      <c r="E7" s="2"/>
      <c r="F7" s="1">
        <v>95393</v>
      </c>
      <c r="G7" s="1">
        <v>3391</v>
      </c>
      <c r="H7" s="2">
        <v>118</v>
      </c>
      <c r="I7" s="1">
        <v>2431324</v>
      </c>
      <c r="J7" s="1">
        <v>61533</v>
      </c>
      <c r="K7" s="7"/>
      <c r="L7" s="8"/>
      <c r="M7" s="26">
        <f t="shared" si="0"/>
        <v>3.4898387181037251E-2</v>
      </c>
      <c r="N7" s="4">
        <f t="shared" si="1"/>
        <v>311733.33333333337</v>
      </c>
      <c r="O7" s="5">
        <f t="shared" si="2"/>
        <v>0.69399165953806674</v>
      </c>
      <c r="P7" s="5"/>
      <c r="Q7" s="22">
        <f t="shared" si="3"/>
        <v>46760.000000000007</v>
      </c>
      <c r="R7" s="22">
        <f t="shared" si="4"/>
        <v>187040.00000000003</v>
      </c>
      <c r="S7" s="22">
        <f t="shared" si="5"/>
        <v>77933.333333333343</v>
      </c>
      <c r="T7" s="22">
        <f t="shared" si="6"/>
        <v>38966.666666666672</v>
      </c>
      <c r="U7" s="22">
        <f t="shared" si="7"/>
        <v>4676</v>
      </c>
      <c r="V7" s="19">
        <f t="shared" si="8"/>
        <v>307057.33333333337</v>
      </c>
    </row>
    <row r="8" spans="1:22" ht="15" thickBot="1" x14ac:dyDescent="0.4">
      <c r="A8" s="44" t="s">
        <v>12</v>
      </c>
      <c r="B8" s="1">
        <v>128415</v>
      </c>
      <c r="C8" s="2"/>
      <c r="D8" s="1">
        <v>5924</v>
      </c>
      <c r="E8" s="2"/>
      <c r="F8" s="1">
        <v>54365</v>
      </c>
      <c r="G8" s="1">
        <v>10134</v>
      </c>
      <c r="H8" s="2">
        <v>467</v>
      </c>
      <c r="I8" s="1">
        <v>1059597</v>
      </c>
      <c r="J8" s="1">
        <v>83618</v>
      </c>
      <c r="K8" s="7"/>
      <c r="L8" s="8"/>
      <c r="M8" s="26">
        <f t="shared" si="0"/>
        <v>4.6131682435852507E-2</v>
      </c>
      <c r="N8" s="4">
        <f t="shared" si="1"/>
        <v>394933.33333333337</v>
      </c>
      <c r="O8" s="5">
        <f t="shared" si="2"/>
        <v>0.86234385550303849</v>
      </c>
      <c r="P8" s="5"/>
      <c r="Q8" s="22">
        <f t="shared" si="3"/>
        <v>59240</v>
      </c>
      <c r="R8" s="22">
        <f t="shared" si="4"/>
        <v>236960</v>
      </c>
      <c r="S8" s="22">
        <f t="shared" si="5"/>
        <v>98733.333333333343</v>
      </c>
      <c r="T8" s="22">
        <f t="shared" si="6"/>
        <v>49366.666666666672</v>
      </c>
      <c r="U8" s="22">
        <f t="shared" si="7"/>
        <v>5924</v>
      </c>
      <c r="V8" s="19">
        <f t="shared" si="8"/>
        <v>389009.33333333337</v>
      </c>
    </row>
    <row r="9" spans="1:22" ht="15" thickBot="1" x14ac:dyDescent="0.4">
      <c r="A9" s="44" t="s">
        <v>17</v>
      </c>
      <c r="B9" s="1">
        <v>103626</v>
      </c>
      <c r="C9" s="2"/>
      <c r="D9" s="1">
        <v>7353</v>
      </c>
      <c r="E9" s="2"/>
      <c r="F9" s="1">
        <v>18165</v>
      </c>
      <c r="G9" s="1">
        <v>15035</v>
      </c>
      <c r="H9" s="1">
        <v>1067</v>
      </c>
      <c r="I9" s="1">
        <v>704802</v>
      </c>
      <c r="J9" s="1">
        <v>102256</v>
      </c>
      <c r="K9" s="8"/>
      <c r="L9" s="8"/>
      <c r="M9" s="26">
        <f t="shared" si="0"/>
        <v>7.0957095709570955E-2</v>
      </c>
      <c r="N9" s="4">
        <f t="shared" si="1"/>
        <v>490200</v>
      </c>
      <c r="O9" s="5">
        <f t="shared" si="2"/>
        <v>0.96294369645042843</v>
      </c>
      <c r="P9" s="5"/>
      <c r="Q9" s="22">
        <f t="shared" si="3"/>
        <v>73530</v>
      </c>
      <c r="R9" s="22">
        <f t="shared" si="4"/>
        <v>294120</v>
      </c>
      <c r="S9" s="22">
        <f t="shared" si="5"/>
        <v>122550</v>
      </c>
      <c r="T9" s="22">
        <f t="shared" si="6"/>
        <v>61275</v>
      </c>
      <c r="U9" s="22">
        <f t="shared" si="7"/>
        <v>7353</v>
      </c>
      <c r="V9" s="19">
        <f t="shared" si="8"/>
        <v>482847</v>
      </c>
    </row>
    <row r="10" spans="1:22" ht="15" thickBot="1" x14ac:dyDescent="0.4">
      <c r="A10" s="44" t="s">
        <v>19</v>
      </c>
      <c r="B10" s="1">
        <v>80437</v>
      </c>
      <c r="C10" s="2"/>
      <c r="D10" s="1">
        <v>6019</v>
      </c>
      <c r="E10" s="2"/>
      <c r="F10" s="1">
        <v>20362</v>
      </c>
      <c r="G10" s="1">
        <v>6283</v>
      </c>
      <c r="H10" s="2">
        <v>470</v>
      </c>
      <c r="I10" s="1">
        <v>546097</v>
      </c>
      <c r="J10" s="1">
        <v>42657</v>
      </c>
      <c r="K10" s="7"/>
      <c r="L10" s="8"/>
      <c r="M10" s="26">
        <f t="shared" si="0"/>
        <v>7.482874796424531E-2</v>
      </c>
      <c r="N10" s="4">
        <f t="shared" si="1"/>
        <v>401266.66666666669</v>
      </c>
      <c r="O10" s="5">
        <f t="shared" si="2"/>
        <v>0.9492556903140057</v>
      </c>
      <c r="P10" s="5"/>
      <c r="Q10" s="22">
        <f t="shared" si="3"/>
        <v>60190</v>
      </c>
      <c r="R10" s="22">
        <f t="shared" si="4"/>
        <v>240760</v>
      </c>
      <c r="S10" s="22">
        <f t="shared" si="5"/>
        <v>100316.66666666667</v>
      </c>
      <c r="T10" s="22">
        <f t="shared" si="6"/>
        <v>50158.333333333336</v>
      </c>
      <c r="U10" s="22">
        <f t="shared" si="7"/>
        <v>6019</v>
      </c>
      <c r="V10" s="19">
        <f t="shared" si="8"/>
        <v>395247.66666666669</v>
      </c>
    </row>
    <row r="11" spans="1:22" ht="15" thickBot="1" x14ac:dyDescent="0.4">
      <c r="A11" s="44" t="s">
        <v>15</v>
      </c>
      <c r="B11" s="1">
        <v>77249</v>
      </c>
      <c r="C11" s="2"/>
      <c r="D11" s="1">
        <v>1868</v>
      </c>
      <c r="E11" s="2"/>
      <c r="F11" s="1">
        <v>24942</v>
      </c>
      <c r="G11" s="1">
        <v>2664</v>
      </c>
      <c r="H11" s="2">
        <v>64</v>
      </c>
      <c r="I11" s="1">
        <v>1286139</v>
      </c>
      <c r="J11" s="1">
        <v>44356</v>
      </c>
      <c r="K11" s="7"/>
      <c r="L11" s="8"/>
      <c r="M11" s="26">
        <f t="shared" si="0"/>
        <v>2.4181542803143084E-2</v>
      </c>
      <c r="N11" s="4">
        <f t="shared" si="1"/>
        <v>124533.33333333334</v>
      </c>
      <c r="O11" s="5">
        <f t="shared" si="2"/>
        <v>0.79971627408993573</v>
      </c>
      <c r="P11" s="5"/>
      <c r="Q11" s="22">
        <f t="shared" si="3"/>
        <v>18680</v>
      </c>
      <c r="R11" s="22">
        <f t="shared" si="4"/>
        <v>74720</v>
      </c>
      <c r="S11" s="22">
        <f t="shared" si="5"/>
        <v>31133.333333333336</v>
      </c>
      <c r="T11" s="22">
        <f t="shared" si="6"/>
        <v>15566.666666666668</v>
      </c>
      <c r="U11" s="22">
        <f t="shared" si="7"/>
        <v>1868</v>
      </c>
      <c r="V11" s="19">
        <f t="shared" si="8"/>
        <v>122665.33333333334</v>
      </c>
    </row>
    <row r="12" spans="1:22" ht="15" thickBot="1" x14ac:dyDescent="0.4">
      <c r="A12" s="44" t="s">
        <v>13</v>
      </c>
      <c r="B12" s="1">
        <v>64904</v>
      </c>
      <c r="C12" s="2"/>
      <c r="D12" s="1">
        <v>2715</v>
      </c>
      <c r="E12" s="2"/>
      <c r="F12" s="1">
        <v>49655</v>
      </c>
      <c r="G12" s="1">
        <v>3022</v>
      </c>
      <c r="H12" s="2">
        <v>126</v>
      </c>
      <c r="I12" s="1">
        <v>1235513</v>
      </c>
      <c r="J12" s="1">
        <v>57525</v>
      </c>
      <c r="K12" s="7"/>
      <c r="L12" s="8"/>
      <c r="M12" s="26">
        <f t="shared" si="0"/>
        <v>4.183101195611981E-2</v>
      </c>
      <c r="N12" s="4">
        <f t="shared" si="1"/>
        <v>181000</v>
      </c>
      <c r="O12" s="5">
        <f t="shared" si="2"/>
        <v>0.72566298342541435</v>
      </c>
      <c r="P12" s="5"/>
      <c r="Q12" s="22">
        <f t="shared" si="3"/>
        <v>27150</v>
      </c>
      <c r="R12" s="22">
        <f t="shared" si="4"/>
        <v>108600</v>
      </c>
      <c r="S12" s="22">
        <f t="shared" si="5"/>
        <v>45250</v>
      </c>
      <c r="T12" s="22">
        <f t="shared" si="6"/>
        <v>22625</v>
      </c>
      <c r="U12" s="22">
        <f t="shared" si="7"/>
        <v>2715</v>
      </c>
      <c r="V12" s="19">
        <f t="shared" si="8"/>
        <v>178285</v>
      </c>
    </row>
    <row r="13" spans="1:22" ht="15" thickBot="1" x14ac:dyDescent="0.4">
      <c r="A13" s="3" t="s">
        <v>11</v>
      </c>
      <c r="B13" s="1">
        <v>64701</v>
      </c>
      <c r="C13" s="2"/>
      <c r="D13" s="1">
        <v>5912</v>
      </c>
      <c r="E13" s="2"/>
      <c r="F13" s="1">
        <v>16748</v>
      </c>
      <c r="G13" s="1">
        <v>6479</v>
      </c>
      <c r="H13" s="2">
        <v>592</v>
      </c>
      <c r="I13" s="1">
        <v>851587</v>
      </c>
      <c r="J13" s="1">
        <v>85271</v>
      </c>
      <c r="K13" s="7"/>
      <c r="L13" s="8"/>
      <c r="M13" s="26">
        <f t="shared" si="0"/>
        <v>9.1374167323534414E-2</v>
      </c>
      <c r="N13" s="4">
        <f t="shared" si="1"/>
        <v>394133.33333333337</v>
      </c>
      <c r="O13" s="5">
        <f t="shared" si="2"/>
        <v>0.95750676589986472</v>
      </c>
      <c r="P13" s="5"/>
      <c r="Q13" s="22">
        <f t="shared" si="3"/>
        <v>59120</v>
      </c>
      <c r="R13" s="22">
        <f t="shared" si="4"/>
        <v>236480</v>
      </c>
      <c r="S13" s="22">
        <f t="shared" si="5"/>
        <v>98533.333333333343</v>
      </c>
      <c r="T13" s="22">
        <f t="shared" si="6"/>
        <v>49266.666666666672</v>
      </c>
      <c r="U13" s="22">
        <f t="shared" si="7"/>
        <v>5912</v>
      </c>
      <c r="V13" s="19">
        <f t="shared" si="8"/>
        <v>388221.33333333337</v>
      </c>
    </row>
    <row r="14" spans="1:22" ht="15" thickBot="1" x14ac:dyDescent="0.4">
      <c r="A14" s="3" t="s">
        <v>26</v>
      </c>
      <c r="B14" s="1">
        <v>58404</v>
      </c>
      <c r="C14" s="2"/>
      <c r="D14" s="1">
        <v>2776</v>
      </c>
      <c r="E14" s="2"/>
      <c r="F14" s="1">
        <v>51388</v>
      </c>
      <c r="G14" s="1">
        <v>9660</v>
      </c>
      <c r="H14" s="2">
        <v>459</v>
      </c>
      <c r="I14" s="1">
        <v>435363</v>
      </c>
      <c r="J14" s="1">
        <v>72012</v>
      </c>
      <c r="K14" s="8"/>
      <c r="L14" s="8"/>
      <c r="M14" s="26">
        <f t="shared" si="0"/>
        <v>4.7530991028011782E-2</v>
      </c>
      <c r="N14" s="4">
        <f t="shared" si="1"/>
        <v>185066.66666666669</v>
      </c>
      <c r="O14" s="5">
        <f t="shared" si="2"/>
        <v>0.72232708933717582</v>
      </c>
      <c r="P14" s="5"/>
      <c r="Q14" s="22">
        <f t="shared" si="3"/>
        <v>27760.000000000004</v>
      </c>
      <c r="R14" s="22">
        <f t="shared" si="4"/>
        <v>111040.00000000001</v>
      </c>
      <c r="S14" s="22">
        <f t="shared" si="5"/>
        <v>46266.666666666672</v>
      </c>
      <c r="T14" s="22">
        <f t="shared" si="6"/>
        <v>23133.333333333336</v>
      </c>
      <c r="U14" s="22">
        <f t="shared" si="7"/>
        <v>2776</v>
      </c>
      <c r="V14" s="19">
        <f t="shared" si="8"/>
        <v>182290.66666666669</v>
      </c>
    </row>
    <row r="15" spans="1:22" ht="15" thickBot="1" x14ac:dyDescent="0.4">
      <c r="A15" s="3" t="s">
        <v>16</v>
      </c>
      <c r="B15" s="1">
        <v>52497</v>
      </c>
      <c r="C15" s="2"/>
      <c r="D15" s="1">
        <v>2208</v>
      </c>
      <c r="E15" s="2"/>
      <c r="F15" s="1">
        <v>49431</v>
      </c>
      <c r="G15" s="1">
        <v>4944</v>
      </c>
      <c r="H15" s="2">
        <v>208</v>
      </c>
      <c r="I15" s="1">
        <v>649384</v>
      </c>
      <c r="J15" s="1">
        <v>61162</v>
      </c>
      <c r="K15" s="8"/>
      <c r="L15" s="8"/>
      <c r="M15" s="26">
        <f t="shared" si="0"/>
        <v>4.2059546259786272E-2</v>
      </c>
      <c r="N15" s="4">
        <f t="shared" si="1"/>
        <v>147200</v>
      </c>
      <c r="O15" s="5">
        <f t="shared" si="2"/>
        <v>0.66419157608695656</v>
      </c>
      <c r="P15" s="5"/>
      <c r="Q15" s="22">
        <f t="shared" si="3"/>
        <v>22080</v>
      </c>
      <c r="R15" s="22">
        <f t="shared" si="4"/>
        <v>88320</v>
      </c>
      <c r="S15" s="22">
        <f t="shared" si="5"/>
        <v>36800</v>
      </c>
      <c r="T15" s="22">
        <f t="shared" si="6"/>
        <v>18400</v>
      </c>
      <c r="U15" s="22">
        <f t="shared" si="7"/>
        <v>2208</v>
      </c>
      <c r="V15" s="19">
        <f t="shared" si="8"/>
        <v>144992</v>
      </c>
    </row>
    <row r="16" spans="1:22" ht="15" thickBot="1" x14ac:dyDescent="0.4">
      <c r="A16" s="3" t="s">
        <v>29</v>
      </c>
      <c r="B16" s="1">
        <v>51251</v>
      </c>
      <c r="C16" s="2"/>
      <c r="D16" s="1">
        <v>1477</v>
      </c>
      <c r="E16" s="2"/>
      <c r="F16" s="1">
        <v>43217</v>
      </c>
      <c r="G16" s="1">
        <v>6004</v>
      </c>
      <c r="H16" s="2">
        <v>173</v>
      </c>
      <c r="I16" s="1">
        <v>428182</v>
      </c>
      <c r="J16" s="1">
        <v>50165</v>
      </c>
      <c r="K16" s="7"/>
      <c r="L16" s="8"/>
      <c r="M16" s="26">
        <f t="shared" si="0"/>
        <v>2.8818949874148798E-2</v>
      </c>
      <c r="N16" s="4">
        <f t="shared" si="1"/>
        <v>98466.666666666672</v>
      </c>
      <c r="O16" s="5">
        <f t="shared" si="2"/>
        <v>0.5611002031144211</v>
      </c>
      <c r="P16" s="5"/>
      <c r="Q16" s="22">
        <f t="shared" si="3"/>
        <v>14770</v>
      </c>
      <c r="R16" s="22">
        <f t="shared" si="4"/>
        <v>59080</v>
      </c>
      <c r="S16" s="22">
        <f t="shared" si="5"/>
        <v>24616.666666666668</v>
      </c>
      <c r="T16" s="22">
        <f t="shared" si="6"/>
        <v>12308.333333333334</v>
      </c>
      <c r="U16" s="22">
        <f t="shared" si="7"/>
        <v>1477</v>
      </c>
      <c r="V16" s="19">
        <f t="shared" si="8"/>
        <v>96989.666666666672</v>
      </c>
    </row>
    <row r="17" spans="1:22" ht="15" thickBot="1" x14ac:dyDescent="0.4">
      <c r="A17" s="3" t="s">
        <v>23</v>
      </c>
      <c r="B17" s="1">
        <v>44092</v>
      </c>
      <c r="C17" s="2"/>
      <c r="D17" s="1">
        <v>4084</v>
      </c>
      <c r="E17" s="2"/>
      <c r="F17" s="1">
        <v>32319</v>
      </c>
      <c r="G17" s="1">
        <v>12367</v>
      </c>
      <c r="H17" s="1">
        <v>1145</v>
      </c>
      <c r="I17" s="1">
        <v>308071</v>
      </c>
      <c r="J17" s="1">
        <v>86408</v>
      </c>
      <c r="K17" s="8"/>
      <c r="L17" s="8"/>
      <c r="M17" s="26">
        <f t="shared" si="0"/>
        <v>9.262451238319877E-2</v>
      </c>
      <c r="N17" s="4">
        <f t="shared" si="1"/>
        <v>272266.66666666669</v>
      </c>
      <c r="O17" s="5">
        <f t="shared" si="2"/>
        <v>0.8812965230166504</v>
      </c>
      <c r="P17" s="5"/>
      <c r="Q17" s="22">
        <f t="shared" si="3"/>
        <v>40840</v>
      </c>
      <c r="R17" s="22">
        <f t="shared" si="4"/>
        <v>163360</v>
      </c>
      <c r="S17" s="22">
        <f t="shared" si="5"/>
        <v>68066.666666666672</v>
      </c>
      <c r="T17" s="22">
        <f t="shared" si="6"/>
        <v>34033.333333333336</v>
      </c>
      <c r="U17" s="22">
        <f t="shared" si="7"/>
        <v>4084</v>
      </c>
      <c r="V17" s="19">
        <f t="shared" si="8"/>
        <v>268182.66666666669</v>
      </c>
    </row>
    <row r="18" spans="1:22" ht="15" thickBot="1" x14ac:dyDescent="0.4">
      <c r="A18" s="44" t="s">
        <v>14</v>
      </c>
      <c r="B18" s="1">
        <v>43050</v>
      </c>
      <c r="C18" s="2"/>
      <c r="D18" s="1">
        <v>2949</v>
      </c>
      <c r="E18" s="2"/>
      <c r="F18" s="1">
        <v>6197</v>
      </c>
      <c r="G18" s="1">
        <v>9260</v>
      </c>
      <c r="H18" s="2">
        <v>634</v>
      </c>
      <c r="I18" s="1">
        <v>442602</v>
      </c>
      <c r="J18" s="1">
        <v>95208</v>
      </c>
      <c r="K18" s="7"/>
      <c r="L18" s="8"/>
      <c r="M18" s="26">
        <f t="shared" si="0"/>
        <v>6.8501742160278739E-2</v>
      </c>
      <c r="N18" s="4">
        <f t="shared" si="1"/>
        <v>196600</v>
      </c>
      <c r="O18" s="5">
        <f t="shared" si="2"/>
        <v>0.9684791454730417</v>
      </c>
      <c r="P18" s="5"/>
      <c r="Q18" s="22">
        <f t="shared" si="3"/>
        <v>29490</v>
      </c>
      <c r="R18" s="22">
        <f t="shared" si="4"/>
        <v>117960</v>
      </c>
      <c r="S18" s="22">
        <f t="shared" si="5"/>
        <v>49150</v>
      </c>
      <c r="T18" s="22">
        <f t="shared" si="6"/>
        <v>24575</v>
      </c>
      <c r="U18" s="22">
        <f t="shared" si="7"/>
        <v>2949</v>
      </c>
      <c r="V18" s="19">
        <f t="shared" si="8"/>
        <v>193651</v>
      </c>
    </row>
    <row r="19" spans="1:22" ht="15" thickBot="1" x14ac:dyDescent="0.4">
      <c r="A19" s="44" t="s">
        <v>21</v>
      </c>
      <c r="B19" s="1">
        <v>38863</v>
      </c>
      <c r="C19" s="2"/>
      <c r="D19" s="1">
        <v>2412</v>
      </c>
      <c r="E19" s="2"/>
      <c r="F19" s="1">
        <v>28747</v>
      </c>
      <c r="G19" s="1">
        <v>3325</v>
      </c>
      <c r="H19" s="2">
        <v>206</v>
      </c>
      <c r="I19" s="1">
        <v>476818</v>
      </c>
      <c r="J19" s="1">
        <v>40792</v>
      </c>
      <c r="K19" s="7"/>
      <c r="L19" s="8"/>
      <c r="M19" s="26">
        <f t="shared" si="0"/>
        <v>6.2064174150220003E-2</v>
      </c>
      <c r="N19" s="4">
        <f t="shared" si="1"/>
        <v>160800</v>
      </c>
      <c r="O19" s="5">
        <f t="shared" si="2"/>
        <v>0.82122512437810946</v>
      </c>
      <c r="P19" s="5"/>
      <c r="Q19" s="22">
        <f t="shared" si="3"/>
        <v>24120</v>
      </c>
      <c r="R19" s="22">
        <f t="shared" si="4"/>
        <v>96480</v>
      </c>
      <c r="S19" s="22">
        <f t="shared" si="5"/>
        <v>40200</v>
      </c>
      <c r="T19" s="22">
        <f t="shared" si="6"/>
        <v>20100</v>
      </c>
      <c r="U19" s="22">
        <f t="shared" si="7"/>
        <v>2412</v>
      </c>
      <c r="V19" s="19">
        <f t="shared" si="8"/>
        <v>158388</v>
      </c>
    </row>
    <row r="20" spans="1:22" ht="15" thickBot="1" x14ac:dyDescent="0.4">
      <c r="A20" s="3" t="s">
        <v>27</v>
      </c>
      <c r="B20" s="1">
        <v>37623</v>
      </c>
      <c r="C20" s="2"/>
      <c r="D20" s="1">
        <v>2316</v>
      </c>
      <c r="E20" s="2"/>
      <c r="F20" s="1">
        <v>9699</v>
      </c>
      <c r="G20" s="1">
        <v>5588</v>
      </c>
      <c r="H20" s="2">
        <v>344</v>
      </c>
      <c r="I20" s="1">
        <v>309503</v>
      </c>
      <c r="J20" s="1">
        <v>45973</v>
      </c>
      <c r="K20" s="7"/>
      <c r="L20" s="8"/>
      <c r="M20" s="26">
        <f t="shared" si="0"/>
        <v>6.1558089466549719E-2</v>
      </c>
      <c r="N20" s="4">
        <f t="shared" si="1"/>
        <v>154400</v>
      </c>
      <c r="O20" s="5">
        <f t="shared" si="2"/>
        <v>0.93718264248704664</v>
      </c>
      <c r="P20" s="5"/>
      <c r="Q20" s="22">
        <f t="shared" si="3"/>
        <v>23160</v>
      </c>
      <c r="R20" s="22">
        <f t="shared" si="4"/>
        <v>92640</v>
      </c>
      <c r="S20" s="22">
        <f t="shared" si="5"/>
        <v>38600</v>
      </c>
      <c r="T20" s="22">
        <f t="shared" si="6"/>
        <v>19300</v>
      </c>
      <c r="U20" s="22">
        <f t="shared" si="7"/>
        <v>2316</v>
      </c>
      <c r="V20" s="19">
        <f t="shared" si="8"/>
        <v>152084</v>
      </c>
    </row>
    <row r="21" spans="1:22" ht="15" thickBot="1" x14ac:dyDescent="0.4">
      <c r="A21" s="3" t="s">
        <v>24</v>
      </c>
      <c r="B21" s="1">
        <v>36516</v>
      </c>
      <c r="C21" s="2"/>
      <c r="D21" s="1">
        <v>1041</v>
      </c>
      <c r="E21" s="2"/>
      <c r="F21" s="1">
        <v>16615</v>
      </c>
      <c r="G21" s="1">
        <v>3482</v>
      </c>
      <c r="H21" s="2">
        <v>99</v>
      </c>
      <c r="I21" s="1">
        <v>520113</v>
      </c>
      <c r="J21" s="1">
        <v>49591</v>
      </c>
      <c r="K21" s="7"/>
      <c r="L21" s="8"/>
      <c r="M21" s="26">
        <f t="shared" si="0"/>
        <v>2.8508051265198817E-2</v>
      </c>
      <c r="N21" s="4">
        <f t="shared" si="1"/>
        <v>69400</v>
      </c>
      <c r="O21" s="5">
        <f t="shared" si="2"/>
        <v>0.7605907780979827</v>
      </c>
      <c r="P21" s="5"/>
      <c r="Q21" s="22">
        <f t="shared" si="3"/>
        <v>10410</v>
      </c>
      <c r="R21" s="22">
        <f t="shared" si="4"/>
        <v>41640</v>
      </c>
      <c r="S21" s="22">
        <f t="shared" si="5"/>
        <v>17350</v>
      </c>
      <c r="T21" s="22">
        <f t="shared" si="6"/>
        <v>8675</v>
      </c>
      <c r="U21" s="22">
        <f t="shared" si="7"/>
        <v>1041</v>
      </c>
      <c r="V21" s="19">
        <f t="shared" si="8"/>
        <v>68359</v>
      </c>
    </row>
    <row r="22" spans="1:22" ht="15" thickBot="1" x14ac:dyDescent="0.4">
      <c r="A22" s="3" t="s">
        <v>32</v>
      </c>
      <c r="B22" s="1">
        <v>28224</v>
      </c>
      <c r="C22" s="2"/>
      <c r="D22" s="1">
        <v>1208</v>
      </c>
      <c r="E22" s="2"/>
      <c r="F22" s="1">
        <v>3359</v>
      </c>
      <c r="G22" s="1">
        <v>5005</v>
      </c>
      <c r="H22" s="2">
        <v>214</v>
      </c>
      <c r="I22" s="1">
        <v>354226</v>
      </c>
      <c r="J22" s="1">
        <v>62810</v>
      </c>
      <c r="K22" s="7"/>
      <c r="L22" s="8"/>
      <c r="M22" s="26">
        <f t="shared" si="0"/>
        <v>4.2800453514739226E-2</v>
      </c>
      <c r="N22" s="4">
        <f t="shared" si="1"/>
        <v>80533.333333333343</v>
      </c>
      <c r="O22" s="5">
        <f t="shared" si="2"/>
        <v>0.95829056291390724</v>
      </c>
      <c r="P22" s="5"/>
      <c r="Q22" s="22">
        <f t="shared" si="3"/>
        <v>12080.000000000002</v>
      </c>
      <c r="R22" s="22">
        <f t="shared" si="4"/>
        <v>48320.000000000007</v>
      </c>
      <c r="S22" s="22">
        <f t="shared" si="5"/>
        <v>20133.333333333336</v>
      </c>
      <c r="T22" s="22">
        <f t="shared" si="6"/>
        <v>10066.666666666668</v>
      </c>
      <c r="U22" s="22">
        <f t="shared" si="7"/>
        <v>1208</v>
      </c>
      <c r="V22" s="19">
        <f t="shared" si="8"/>
        <v>79325.333333333343</v>
      </c>
    </row>
    <row r="23" spans="1:22" ht="15" thickBot="1" x14ac:dyDescent="0.4">
      <c r="A23" s="3" t="s">
        <v>18</v>
      </c>
      <c r="B23" s="1">
        <v>28183</v>
      </c>
      <c r="C23" s="2"/>
      <c r="D23" s="1">
        <v>1543</v>
      </c>
      <c r="E23" s="2"/>
      <c r="F23" s="1">
        <v>24269</v>
      </c>
      <c r="G23" s="1">
        <v>4894</v>
      </c>
      <c r="H23" s="2">
        <v>268</v>
      </c>
      <c r="I23" s="1">
        <v>219331</v>
      </c>
      <c r="J23" s="1">
        <v>38087</v>
      </c>
      <c r="K23" s="8"/>
      <c r="L23" s="8"/>
      <c r="M23" s="26">
        <f t="shared" si="0"/>
        <v>5.4749316964127312E-2</v>
      </c>
      <c r="N23" s="4">
        <f t="shared" si="1"/>
        <v>102866.66666666667</v>
      </c>
      <c r="O23" s="5">
        <f t="shared" si="2"/>
        <v>0.76407323395981852</v>
      </c>
      <c r="P23" s="5"/>
      <c r="Q23" s="22">
        <f t="shared" si="3"/>
        <v>15430</v>
      </c>
      <c r="R23" s="22">
        <f t="shared" si="4"/>
        <v>61720</v>
      </c>
      <c r="S23" s="22">
        <f t="shared" si="5"/>
        <v>25716.666666666668</v>
      </c>
      <c r="T23" s="22">
        <f t="shared" si="6"/>
        <v>12858.333333333334</v>
      </c>
      <c r="U23" s="22">
        <f t="shared" si="7"/>
        <v>1543</v>
      </c>
      <c r="V23" s="19">
        <f t="shared" si="8"/>
        <v>101323.66666666667</v>
      </c>
    </row>
    <row r="24" spans="1:22" ht="15" thickBot="1" x14ac:dyDescent="0.4">
      <c r="A24" s="3" t="s">
        <v>33</v>
      </c>
      <c r="B24" s="1">
        <v>27678</v>
      </c>
      <c r="C24" s="2"/>
      <c r="D24" s="1">
        <v>1047</v>
      </c>
      <c r="E24" s="2"/>
      <c r="F24" s="1">
        <v>26457</v>
      </c>
      <c r="G24" s="1">
        <v>3803</v>
      </c>
      <c r="H24" s="2">
        <v>144</v>
      </c>
      <c r="I24" s="1">
        <v>402660</v>
      </c>
      <c r="J24" s="1">
        <v>55320</v>
      </c>
      <c r="K24" s="8"/>
      <c r="L24" s="8"/>
      <c r="M24" s="25"/>
      <c r="N24" s="4">
        <f t="shared" si="1"/>
        <v>69800</v>
      </c>
      <c r="O24" s="5">
        <f t="shared" si="2"/>
        <v>0.62095988538681945</v>
      </c>
      <c r="P24" s="5"/>
      <c r="Q24" s="22">
        <f>Q21*$N24</f>
        <v>726618000</v>
      </c>
      <c r="R24" s="22">
        <f>R21*$N24</f>
        <v>2906472000</v>
      </c>
      <c r="S24" s="22">
        <f>S21*$N24</f>
        <v>1211030000</v>
      </c>
      <c r="T24" s="22">
        <f>T21*$N24</f>
        <v>605515000</v>
      </c>
      <c r="U24" s="22">
        <f>U21*$N24</f>
        <v>72661800</v>
      </c>
    </row>
    <row r="25" spans="1:22" ht="15" thickBot="1" x14ac:dyDescent="0.4">
      <c r="A25" s="3" t="s">
        <v>20</v>
      </c>
      <c r="B25" s="1">
        <v>26944</v>
      </c>
      <c r="C25" s="2"/>
      <c r="D25" s="2">
        <v>421</v>
      </c>
      <c r="E25" s="2"/>
      <c r="F25" s="1">
        <v>9301</v>
      </c>
      <c r="G25" s="1">
        <v>3945</v>
      </c>
      <c r="H25" s="2">
        <v>62</v>
      </c>
      <c r="I25" s="1">
        <v>512763</v>
      </c>
      <c r="J25" s="1">
        <v>75084</v>
      </c>
      <c r="K25" s="7"/>
      <c r="L25" s="8"/>
      <c r="M25" s="24"/>
      <c r="N25" s="4"/>
      <c r="O25" s="5"/>
      <c r="P25" s="5"/>
    </row>
    <row r="26" spans="1:22" ht="15" thickBot="1" x14ac:dyDescent="0.4">
      <c r="A26" s="44" t="s">
        <v>9</v>
      </c>
      <c r="B26" s="1">
        <v>25117</v>
      </c>
      <c r="C26" s="2"/>
      <c r="D26" s="1">
        <v>1170</v>
      </c>
      <c r="E26" s="2"/>
      <c r="F26" s="1">
        <v>16073</v>
      </c>
      <c r="G26" s="1">
        <v>3298</v>
      </c>
      <c r="H26" s="2">
        <v>154</v>
      </c>
      <c r="I26" s="1">
        <v>410290</v>
      </c>
      <c r="J26" s="1">
        <v>53880</v>
      </c>
      <c r="K26" s="7"/>
      <c r="L26" s="8"/>
    </row>
    <row r="27" spans="1:22" ht="15" thickBot="1" x14ac:dyDescent="0.4">
      <c r="A27" s="3" t="s">
        <v>41</v>
      </c>
      <c r="B27" s="1">
        <v>22111</v>
      </c>
      <c r="C27" s="62">
        <v>104</v>
      </c>
      <c r="D27" s="2">
        <v>623</v>
      </c>
      <c r="E27" s="63">
        <v>6</v>
      </c>
      <c r="F27" s="1">
        <v>8281</v>
      </c>
      <c r="G27" s="1">
        <v>7008</v>
      </c>
      <c r="H27" s="2">
        <v>197</v>
      </c>
      <c r="I27" s="1">
        <v>196291</v>
      </c>
      <c r="J27" s="1">
        <v>62214</v>
      </c>
      <c r="K27" s="7"/>
      <c r="L27" s="8"/>
    </row>
    <row r="28" spans="1:22" ht="15" thickBot="1" x14ac:dyDescent="0.4">
      <c r="A28" s="3" t="s">
        <v>22</v>
      </c>
      <c r="B28" s="1">
        <v>21038</v>
      </c>
      <c r="C28" s="2"/>
      <c r="D28" s="2">
        <v>646</v>
      </c>
      <c r="E28" s="2"/>
      <c r="F28" s="1">
        <v>6150</v>
      </c>
      <c r="G28" s="1">
        <v>3613</v>
      </c>
      <c r="H28" s="2">
        <v>111</v>
      </c>
      <c r="I28" s="1">
        <v>354291</v>
      </c>
      <c r="J28" s="1">
        <v>60849</v>
      </c>
      <c r="K28" s="7"/>
      <c r="L28" s="8"/>
    </row>
    <row r="29" spans="1:22" ht="15" thickBot="1" x14ac:dyDescent="0.4">
      <c r="A29" s="3" t="s">
        <v>36</v>
      </c>
      <c r="B29" s="1">
        <v>20925</v>
      </c>
      <c r="C29" s="2"/>
      <c r="D29" s="2">
        <v>718</v>
      </c>
      <c r="E29" s="2"/>
      <c r="F29" s="1">
        <v>8812</v>
      </c>
      <c r="G29" s="1">
        <v>4268</v>
      </c>
      <c r="H29" s="2">
        <v>146</v>
      </c>
      <c r="I29" s="1">
        <v>259991</v>
      </c>
      <c r="J29" s="1">
        <v>53025</v>
      </c>
      <c r="K29" s="8"/>
      <c r="L29" s="8"/>
    </row>
    <row r="30" spans="1:22" ht="15" thickBot="1" x14ac:dyDescent="0.4">
      <c r="A30" s="3" t="s">
        <v>30</v>
      </c>
      <c r="B30" s="1">
        <v>17768</v>
      </c>
      <c r="C30" s="2"/>
      <c r="D30" s="2">
        <v>837</v>
      </c>
      <c r="E30" s="2"/>
      <c r="F30" s="1">
        <v>3575</v>
      </c>
      <c r="G30" s="1">
        <v>5970</v>
      </c>
      <c r="H30" s="2">
        <v>281</v>
      </c>
      <c r="I30" s="1">
        <v>217229</v>
      </c>
      <c r="J30" s="1">
        <v>72990</v>
      </c>
      <c r="K30" s="7"/>
      <c r="L30" s="8"/>
    </row>
    <row r="31" spans="1:22" ht="15" thickBot="1" x14ac:dyDescent="0.4">
      <c r="A31" s="3" t="s">
        <v>50</v>
      </c>
      <c r="B31" s="1">
        <v>15752</v>
      </c>
      <c r="C31" s="2"/>
      <c r="D31" s="2">
        <v>188</v>
      </c>
      <c r="E31" s="2"/>
      <c r="F31" s="1">
        <v>6927</v>
      </c>
      <c r="G31" s="1">
        <v>8143</v>
      </c>
      <c r="H31" s="2">
        <v>97</v>
      </c>
      <c r="I31" s="1">
        <v>122850</v>
      </c>
      <c r="J31" s="1">
        <v>63508</v>
      </c>
      <c r="K31" s="7"/>
      <c r="L31" s="8"/>
    </row>
    <row r="32" spans="1:22" ht="15" thickBot="1" x14ac:dyDescent="0.4">
      <c r="A32" s="3" t="s">
        <v>40</v>
      </c>
      <c r="B32" s="1">
        <v>15642</v>
      </c>
      <c r="C32" s="2"/>
      <c r="D32" s="2">
        <v>799</v>
      </c>
      <c r="E32" s="2"/>
      <c r="F32" s="1">
        <v>13507</v>
      </c>
      <c r="G32" s="1">
        <v>14766</v>
      </c>
      <c r="H32" s="2">
        <v>754</v>
      </c>
      <c r="I32" s="1">
        <v>179169</v>
      </c>
      <c r="J32" s="1">
        <v>169129</v>
      </c>
      <c r="K32" s="8"/>
      <c r="L32" s="8"/>
    </row>
    <row r="33" spans="1:12" ht="15" thickBot="1" x14ac:dyDescent="0.4">
      <c r="A33" s="3" t="s">
        <v>35</v>
      </c>
      <c r="B33" s="1">
        <v>15223</v>
      </c>
      <c r="C33" s="2"/>
      <c r="D33" s="2">
        <v>832</v>
      </c>
      <c r="E33" s="2"/>
      <c r="F33" s="1">
        <v>10897</v>
      </c>
      <c r="G33" s="1">
        <v>2480</v>
      </c>
      <c r="H33" s="2">
        <v>136</v>
      </c>
      <c r="I33" s="1">
        <v>271257</v>
      </c>
      <c r="J33" s="1">
        <v>44197</v>
      </c>
      <c r="K33" s="7"/>
      <c r="L33" s="8"/>
    </row>
    <row r="34" spans="1:12" ht="15" thickBot="1" x14ac:dyDescent="0.4">
      <c r="A34" s="3" t="s">
        <v>25</v>
      </c>
      <c r="B34" s="1">
        <v>14800</v>
      </c>
      <c r="C34" s="2"/>
      <c r="D34" s="2">
        <v>557</v>
      </c>
      <c r="E34" s="2"/>
      <c r="F34" s="1">
        <v>6896</v>
      </c>
      <c r="G34" s="1">
        <v>2875</v>
      </c>
      <c r="H34" s="2">
        <v>108</v>
      </c>
      <c r="I34" s="1">
        <v>246331</v>
      </c>
      <c r="J34" s="1">
        <v>47843</v>
      </c>
      <c r="K34" s="7"/>
      <c r="L34" s="8"/>
    </row>
    <row r="35" spans="1:12" ht="15" thickBot="1" x14ac:dyDescent="0.4">
      <c r="A35" s="3" t="s">
        <v>28</v>
      </c>
      <c r="B35" s="1">
        <v>12322</v>
      </c>
      <c r="C35" s="2"/>
      <c r="D35" s="2">
        <v>124</v>
      </c>
      <c r="E35" s="2"/>
      <c r="F35" s="1">
        <v>4943</v>
      </c>
      <c r="G35" s="1">
        <v>3843</v>
      </c>
      <c r="H35" s="2">
        <v>39</v>
      </c>
      <c r="I35" s="1">
        <v>242899</v>
      </c>
      <c r="J35" s="1">
        <v>75765</v>
      </c>
      <c r="K35" s="8"/>
      <c r="L35" s="8"/>
    </row>
    <row r="36" spans="1:12" ht="15" thickBot="1" x14ac:dyDescent="0.4">
      <c r="A36" s="3" t="s">
        <v>38</v>
      </c>
      <c r="B36" s="1">
        <v>11476</v>
      </c>
      <c r="C36" s="2"/>
      <c r="D36" s="2">
        <v>472</v>
      </c>
      <c r="E36" s="2"/>
      <c r="F36" s="1">
        <v>7645</v>
      </c>
      <c r="G36" s="1">
        <v>2569</v>
      </c>
      <c r="H36" s="2">
        <v>106</v>
      </c>
      <c r="I36" s="1">
        <v>285358</v>
      </c>
      <c r="J36" s="1">
        <v>63872</v>
      </c>
      <c r="K36" s="8"/>
      <c r="L36" s="8"/>
    </row>
    <row r="37" spans="1:12" ht="15" thickBot="1" x14ac:dyDescent="0.4">
      <c r="A37" s="3" t="s">
        <v>45</v>
      </c>
      <c r="B37" s="1">
        <v>10688</v>
      </c>
      <c r="C37" s="2"/>
      <c r="D37" s="2">
        <v>236</v>
      </c>
      <c r="E37" s="2"/>
      <c r="F37" s="1">
        <v>5236</v>
      </c>
      <c r="G37" s="1">
        <v>3669</v>
      </c>
      <c r="H37" s="2">
        <v>81</v>
      </c>
      <c r="I37" s="1">
        <v>119509</v>
      </c>
      <c r="J37" s="1">
        <v>41022</v>
      </c>
      <c r="K37" s="7"/>
      <c r="L37" s="8"/>
    </row>
    <row r="38" spans="1:12" ht="15" thickBot="1" x14ac:dyDescent="0.4">
      <c r="A38" s="3" t="s">
        <v>43</v>
      </c>
      <c r="B38" s="1">
        <v>9972</v>
      </c>
      <c r="C38" s="2"/>
      <c r="D38" s="2">
        <v>398</v>
      </c>
      <c r="E38" s="2"/>
      <c r="F38" s="1">
        <v>3782</v>
      </c>
      <c r="G38" s="1">
        <v>10241</v>
      </c>
      <c r="H38" s="2">
        <v>409</v>
      </c>
      <c r="I38" s="1">
        <v>69947</v>
      </c>
      <c r="J38" s="1">
        <v>71832</v>
      </c>
      <c r="K38" s="8"/>
      <c r="L38" s="8"/>
    </row>
    <row r="39" spans="1:12" ht="15" thickBot="1" x14ac:dyDescent="0.4">
      <c r="A39" s="3" t="s">
        <v>31</v>
      </c>
      <c r="B39" s="1">
        <v>9786</v>
      </c>
      <c r="C39" s="2"/>
      <c r="D39" s="2">
        <v>442</v>
      </c>
      <c r="E39" s="2"/>
      <c r="F39" s="1">
        <v>2172</v>
      </c>
      <c r="G39" s="1">
        <v>3177</v>
      </c>
      <c r="H39" s="2">
        <v>143</v>
      </c>
      <c r="I39" s="1">
        <v>206514</v>
      </c>
      <c r="J39" s="1">
        <v>67047</v>
      </c>
      <c r="K39" s="7"/>
      <c r="L39" s="8"/>
    </row>
    <row r="40" spans="1:12" ht="15" thickBot="1" x14ac:dyDescent="0.4">
      <c r="A40" s="3" t="s">
        <v>34</v>
      </c>
      <c r="B40" s="1">
        <v>9740</v>
      </c>
      <c r="C40" s="2"/>
      <c r="D40" s="2">
        <v>155</v>
      </c>
      <c r="E40" s="2"/>
      <c r="F40" s="1">
        <v>2955</v>
      </c>
      <c r="G40" s="1">
        <v>3228</v>
      </c>
      <c r="H40" s="2">
        <v>51</v>
      </c>
      <c r="I40" s="1">
        <v>165441</v>
      </c>
      <c r="J40" s="1">
        <v>54822</v>
      </c>
      <c r="K40" s="8"/>
      <c r="L40" s="8"/>
    </row>
    <row r="41" spans="1:12" ht="21.5" thickBot="1" x14ac:dyDescent="0.4">
      <c r="A41" s="3" t="s">
        <v>63</v>
      </c>
      <c r="B41" s="1">
        <v>9389</v>
      </c>
      <c r="C41" s="2"/>
      <c r="D41" s="2">
        <v>491</v>
      </c>
      <c r="E41" s="2"/>
      <c r="F41" s="1">
        <v>7755</v>
      </c>
      <c r="G41" s="1">
        <v>13304</v>
      </c>
      <c r="H41" s="2">
        <v>696</v>
      </c>
      <c r="I41" s="1">
        <v>55766</v>
      </c>
      <c r="J41" s="1">
        <v>79017</v>
      </c>
      <c r="K41" s="8"/>
      <c r="L41" s="8"/>
    </row>
    <row r="42" spans="1:12" ht="15" thickBot="1" x14ac:dyDescent="0.4">
      <c r="A42" s="3" t="s">
        <v>44</v>
      </c>
      <c r="B42" s="1">
        <v>9062</v>
      </c>
      <c r="C42" s="2"/>
      <c r="D42" s="2">
        <v>400</v>
      </c>
      <c r="E42" s="2"/>
      <c r="F42" s="1">
        <v>5282</v>
      </c>
      <c r="G42" s="1">
        <v>4322</v>
      </c>
      <c r="H42" s="2">
        <v>191</v>
      </c>
      <c r="I42" s="1">
        <v>238801</v>
      </c>
      <c r="J42" s="1">
        <v>113887</v>
      </c>
      <c r="K42" s="7"/>
      <c r="L42" s="8"/>
    </row>
    <row r="43" spans="1:12" ht="15" thickBot="1" x14ac:dyDescent="0.4">
      <c r="A43" s="3" t="s">
        <v>46</v>
      </c>
      <c r="B43" s="1">
        <v>7205</v>
      </c>
      <c r="C43" s="2"/>
      <c r="D43" s="2">
        <v>348</v>
      </c>
      <c r="E43" s="2"/>
      <c r="F43" s="2">
        <v>843</v>
      </c>
      <c r="G43" s="1">
        <v>1821</v>
      </c>
      <c r="H43" s="2">
        <v>88</v>
      </c>
      <c r="I43" s="1">
        <v>221748</v>
      </c>
      <c r="J43" s="1">
        <v>56040</v>
      </c>
      <c r="K43" s="7"/>
      <c r="L43" s="8"/>
    </row>
    <row r="44" spans="1:12" ht="15" thickBot="1" x14ac:dyDescent="0.4">
      <c r="A44" s="3" t="s">
        <v>54</v>
      </c>
      <c r="B44" s="1">
        <v>5471</v>
      </c>
      <c r="C44" s="2"/>
      <c r="D44" s="2">
        <v>65</v>
      </c>
      <c r="E44" s="2"/>
      <c r="F44" s="1">
        <v>1071</v>
      </c>
      <c r="G44" s="1">
        <v>6184</v>
      </c>
      <c r="H44" s="2">
        <v>73</v>
      </c>
      <c r="I44" s="1">
        <v>57819</v>
      </c>
      <c r="J44" s="1">
        <v>65357</v>
      </c>
      <c r="K44" s="8"/>
      <c r="L44" s="8"/>
    </row>
    <row r="45" spans="1:12" ht="15" thickBot="1" x14ac:dyDescent="0.4">
      <c r="A45" s="3" t="s">
        <v>42</v>
      </c>
      <c r="B45" s="1">
        <v>5079</v>
      </c>
      <c r="C45" s="2"/>
      <c r="D45" s="2">
        <v>286</v>
      </c>
      <c r="E45" s="2"/>
      <c r="F45" s="1">
        <v>1401</v>
      </c>
      <c r="G45" s="1">
        <v>3735</v>
      </c>
      <c r="H45" s="2">
        <v>210</v>
      </c>
      <c r="I45" s="1">
        <v>101043</v>
      </c>
      <c r="J45" s="1">
        <v>74312</v>
      </c>
      <c r="K45" s="8"/>
      <c r="L45" s="8"/>
    </row>
    <row r="46" spans="1:12" ht="15" thickBot="1" x14ac:dyDescent="0.4">
      <c r="A46" s="3" t="s">
        <v>37</v>
      </c>
      <c r="B46" s="1">
        <v>4922</v>
      </c>
      <c r="C46" s="2"/>
      <c r="D46" s="2">
        <v>164</v>
      </c>
      <c r="E46" s="2"/>
      <c r="F46" s="1">
        <v>2521</v>
      </c>
      <c r="G46" s="1">
        <v>1167</v>
      </c>
      <c r="H46" s="2">
        <v>39</v>
      </c>
      <c r="I46" s="1">
        <v>149879</v>
      </c>
      <c r="J46" s="1">
        <v>35535</v>
      </c>
      <c r="K46" s="7"/>
      <c r="L46" s="8"/>
    </row>
    <row r="47" spans="1:12" ht="15" thickBot="1" x14ac:dyDescent="0.4">
      <c r="A47" s="3" t="s">
        <v>49</v>
      </c>
      <c r="B47" s="1">
        <v>3189</v>
      </c>
      <c r="C47" s="2"/>
      <c r="D47" s="2">
        <v>83</v>
      </c>
      <c r="E47" s="2"/>
      <c r="F47" s="2">
        <v>597</v>
      </c>
      <c r="G47" s="1">
        <v>1784</v>
      </c>
      <c r="H47" s="2">
        <v>46</v>
      </c>
      <c r="I47" s="1">
        <v>57376</v>
      </c>
      <c r="J47" s="1">
        <v>32106</v>
      </c>
      <c r="K47" s="7"/>
      <c r="L47" s="8"/>
    </row>
    <row r="48" spans="1:12" ht="15" thickBot="1" x14ac:dyDescent="0.4">
      <c r="A48" s="3" t="s">
        <v>53</v>
      </c>
      <c r="B48" s="1">
        <v>2880</v>
      </c>
      <c r="C48" s="2"/>
      <c r="D48" s="2">
        <v>72</v>
      </c>
      <c r="E48" s="2"/>
      <c r="F48" s="2">
        <v>501</v>
      </c>
      <c r="G48" s="1">
        <v>3779</v>
      </c>
      <c r="H48" s="2">
        <v>94</v>
      </c>
      <c r="I48" s="1">
        <v>80180</v>
      </c>
      <c r="J48" s="1">
        <v>105215</v>
      </c>
      <c r="K48" s="8"/>
      <c r="L48" s="8"/>
    </row>
    <row r="49" spans="1:12" ht="15" thickBot="1" x14ac:dyDescent="0.4">
      <c r="A49" s="3" t="s">
        <v>39</v>
      </c>
      <c r="B49" s="1">
        <v>2588</v>
      </c>
      <c r="C49" s="2"/>
      <c r="D49" s="2">
        <v>99</v>
      </c>
      <c r="E49" s="2"/>
      <c r="F49" s="2">
        <v>598</v>
      </c>
      <c r="G49" s="1">
        <v>1925</v>
      </c>
      <c r="H49" s="2">
        <v>74</v>
      </c>
      <c r="I49" s="1">
        <v>61645</v>
      </c>
      <c r="J49" s="1">
        <v>45860</v>
      </c>
      <c r="K49" s="7"/>
      <c r="L49" s="8"/>
    </row>
    <row r="50" spans="1:12" ht="15" thickBot="1" x14ac:dyDescent="0.4">
      <c r="A50" s="3" t="s">
        <v>56</v>
      </c>
      <c r="B50" s="1">
        <v>2161</v>
      </c>
      <c r="C50" s="2"/>
      <c r="D50" s="2">
        <v>84</v>
      </c>
      <c r="E50" s="2"/>
      <c r="F50" s="2">
        <v>605</v>
      </c>
      <c r="G50" s="1">
        <v>1206</v>
      </c>
      <c r="H50" s="2">
        <v>47</v>
      </c>
      <c r="I50" s="1">
        <v>113694</v>
      </c>
      <c r="J50" s="1">
        <v>63440</v>
      </c>
      <c r="K50" s="8"/>
      <c r="L50" s="8"/>
    </row>
    <row r="51" spans="1:12" ht="15" thickBot="1" x14ac:dyDescent="0.4">
      <c r="A51" s="3" t="s">
        <v>48</v>
      </c>
      <c r="B51" s="1">
        <v>1075</v>
      </c>
      <c r="C51" s="2"/>
      <c r="D51" s="2">
        <v>55</v>
      </c>
      <c r="E51" s="2"/>
      <c r="F51" s="2">
        <v>130</v>
      </c>
      <c r="G51" s="1">
        <v>1723</v>
      </c>
      <c r="H51" s="2">
        <v>88</v>
      </c>
      <c r="I51" s="1">
        <v>42798</v>
      </c>
      <c r="J51" s="1">
        <v>68588</v>
      </c>
      <c r="K51" s="8"/>
      <c r="L51" s="8"/>
    </row>
    <row r="52" spans="1:12" ht="15" thickBot="1" x14ac:dyDescent="0.4">
      <c r="A52" s="3" t="s">
        <v>55</v>
      </c>
      <c r="B52" s="2">
        <v>960</v>
      </c>
      <c r="C52" s="2"/>
      <c r="D52" s="2">
        <v>17</v>
      </c>
      <c r="E52" s="2"/>
      <c r="F52" s="2">
        <v>186</v>
      </c>
      <c r="G52" s="1">
        <v>1659</v>
      </c>
      <c r="H52" s="2">
        <v>29</v>
      </c>
      <c r="I52" s="1">
        <v>29974</v>
      </c>
      <c r="J52" s="1">
        <v>51790</v>
      </c>
      <c r="K52" s="7"/>
      <c r="L52" s="8"/>
    </row>
    <row r="53" spans="1:12" ht="15" thickBot="1" x14ac:dyDescent="0.4">
      <c r="A53" s="3" t="s">
        <v>47</v>
      </c>
      <c r="B53" s="2">
        <v>676</v>
      </c>
      <c r="C53" s="2"/>
      <c r="D53" s="2">
        <v>17</v>
      </c>
      <c r="E53" s="2"/>
      <c r="F53" s="2">
        <v>41</v>
      </c>
      <c r="G53" s="2">
        <v>477</v>
      </c>
      <c r="H53" s="2">
        <v>12</v>
      </c>
      <c r="I53" s="1">
        <v>63259</v>
      </c>
      <c r="J53" s="1">
        <v>44678</v>
      </c>
      <c r="K53" s="7"/>
      <c r="L53" s="8"/>
    </row>
    <row r="54" spans="1:12" ht="15" thickBot="1" x14ac:dyDescent="0.4">
      <c r="A54" s="3" t="s">
        <v>52</v>
      </c>
      <c r="B54" s="2">
        <v>563</v>
      </c>
      <c r="C54" s="2"/>
      <c r="D54" s="2">
        <v>10</v>
      </c>
      <c r="E54" s="2"/>
      <c r="F54" s="2">
        <v>169</v>
      </c>
      <c r="G54" s="2">
        <v>770</v>
      </c>
      <c r="H54" s="2">
        <v>14</v>
      </c>
      <c r="I54" s="1">
        <v>65912</v>
      </c>
      <c r="J54" s="1">
        <v>90100</v>
      </c>
      <c r="K54" s="8"/>
      <c r="L54" s="8"/>
    </row>
    <row r="55" spans="1:12" ht="15" thickBot="1" x14ac:dyDescent="0.4">
      <c r="A55" s="3" t="s">
        <v>51</v>
      </c>
      <c r="B55" s="2">
        <v>548</v>
      </c>
      <c r="C55" s="2"/>
      <c r="D55" s="2">
        <v>18</v>
      </c>
      <c r="E55" s="2"/>
      <c r="F55" s="2">
        <v>55</v>
      </c>
      <c r="G55" s="2">
        <v>513</v>
      </c>
      <c r="H55" s="2">
        <v>17</v>
      </c>
      <c r="I55" s="1">
        <v>51592</v>
      </c>
      <c r="J55" s="1">
        <v>48272</v>
      </c>
      <c r="K55" s="7"/>
      <c r="L55" s="8"/>
    </row>
    <row r="56" spans="1:12" ht="15" thickBot="1" x14ac:dyDescent="0.4">
      <c r="A56" s="3" t="s">
        <v>64</v>
      </c>
      <c r="B56" s="2">
        <v>179</v>
      </c>
      <c r="C56" s="2"/>
      <c r="D56" s="2">
        <v>5</v>
      </c>
      <c r="E56" s="2"/>
      <c r="F56" s="2">
        <v>12</v>
      </c>
      <c r="G56" s="2"/>
      <c r="H56" s="2"/>
      <c r="I56" s="1">
        <v>7221</v>
      </c>
      <c r="J56" s="2"/>
      <c r="K56" s="8"/>
      <c r="L56" s="7"/>
    </row>
    <row r="57" spans="1:12" ht="21.5" thickBot="1" x14ac:dyDescent="0.4">
      <c r="A57" s="3" t="s">
        <v>67</v>
      </c>
      <c r="B57" s="2">
        <v>28</v>
      </c>
      <c r="C57" s="2"/>
      <c r="D57" s="2">
        <v>2</v>
      </c>
      <c r="E57" s="2"/>
      <c r="F57" s="2">
        <v>7</v>
      </c>
      <c r="G57" s="2"/>
      <c r="H57" s="2"/>
      <c r="I57" s="1">
        <v>7241</v>
      </c>
      <c r="J57" s="2"/>
      <c r="K57" s="8"/>
      <c r="L57" s="7"/>
    </row>
    <row r="58" spans="1:12" ht="15" thickBot="1" x14ac:dyDescent="0.4">
      <c r="A58" s="3" t="s">
        <v>65</v>
      </c>
      <c r="B58" s="1">
        <v>5046</v>
      </c>
      <c r="C58" s="2"/>
      <c r="D58" s="2">
        <v>142</v>
      </c>
      <c r="E58" s="2"/>
      <c r="F58" s="1">
        <v>4054</v>
      </c>
      <c r="G58" s="1">
        <v>1490</v>
      </c>
      <c r="H58" s="2">
        <v>42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6" t="s">
        <v>66</v>
      </c>
      <c r="B59" s="57">
        <v>71</v>
      </c>
      <c r="C59" s="57"/>
      <c r="D59" s="57">
        <v>6</v>
      </c>
      <c r="E59" s="57"/>
      <c r="F59" s="57">
        <v>3</v>
      </c>
      <c r="G59" s="57"/>
      <c r="H59" s="57"/>
      <c r="I59" s="58">
        <v>2201</v>
      </c>
      <c r="J59" s="57"/>
      <c r="K59" s="59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9AB1BAA8-1BED-41E4-A447-8279FCA180A8}"/>
    <hyperlink ref="A6" r:id="rId2" display="https://www.worldometers.info/coronavirus/usa/new-jersey/" xr:uid="{70F690F7-736A-4893-97F8-31D5203B42BF}"/>
    <hyperlink ref="A7" r:id="rId3" display="https://www.worldometers.info/coronavirus/usa/california/" xr:uid="{0EFDF807-0ADD-4CF8-A57B-0C862B098A09}"/>
    <hyperlink ref="A8" r:id="rId4" display="https://www.worldometers.info/coronavirus/usa/illinois/" xr:uid="{07025DA2-AE92-4F1A-992E-64A746D719FD}"/>
    <hyperlink ref="A9" r:id="rId5" display="https://www.worldometers.info/coronavirus/usa/massachusetts/" xr:uid="{C45B36FA-7891-4012-BE73-3ED19857E5D0}"/>
    <hyperlink ref="A10" r:id="rId6" display="https://www.worldometers.info/coronavirus/usa/pennsylvania/" xr:uid="{47B8D7BB-8402-4F37-A686-D745BAC12B62}"/>
    <hyperlink ref="A11" r:id="rId7" display="https://www.worldometers.info/coronavirus/usa/texas/" xr:uid="{470A8C5B-542E-4A44-997E-E697CA6B3FC0}"/>
    <hyperlink ref="A12" r:id="rId8" display="https://www.worldometers.info/coronavirus/usa/florida/" xr:uid="{F7A12F4D-DC0A-4F92-B538-4B7CE8B02768}"/>
    <hyperlink ref="A18" r:id="rId9" display="https://www.worldometers.info/coronavirus/usa/louisiana/" xr:uid="{762208B0-2686-4A92-A5B4-E3130854DD8F}"/>
    <hyperlink ref="A19" r:id="rId10" display="https://www.worldometers.info/coronavirus/usa/ohio/" xr:uid="{FDCBFC49-A86C-41C2-BF18-B8F67533D00C}"/>
    <hyperlink ref="A26" r:id="rId11" display="https://www.worldometers.info/coronavirus/usa/washington/" xr:uid="{1C943F41-3DAC-49EB-AA92-E343AA7C52CC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20925</v>
      </c>
      <c r="C2" s="2"/>
      <c r="D2" s="2">
        <v>718</v>
      </c>
      <c r="E2" s="2"/>
      <c r="F2" s="1">
        <v>8812</v>
      </c>
      <c r="G2" s="1">
        <v>4268</v>
      </c>
      <c r="H2" s="2">
        <v>146</v>
      </c>
      <c r="I2" s="1">
        <v>259991</v>
      </c>
      <c r="J2" s="1">
        <v>53025</v>
      </c>
      <c r="K2" s="42"/>
      <c r="L2" s="49">
        <f>IFERROR(B2/I2,0)</f>
        <v>8.0483555199987691E-2</v>
      </c>
      <c r="M2" s="50">
        <f>IFERROR(H2/G2,0)</f>
        <v>3.420805998125586E-2</v>
      </c>
      <c r="N2" s="48">
        <f>D2*250</f>
        <v>179500</v>
      </c>
      <c r="O2" s="51">
        <f>ABS(N2-B2)/B2</f>
        <v>7.5782556750298689</v>
      </c>
    </row>
    <row r="3" spans="1:15" ht="14.5" thickBot="1" x14ac:dyDescent="0.35">
      <c r="A3" s="3" t="s">
        <v>52</v>
      </c>
      <c r="B3" s="2">
        <v>563</v>
      </c>
      <c r="C3" s="2"/>
      <c r="D3" s="2">
        <v>10</v>
      </c>
      <c r="E3" s="2"/>
      <c r="F3" s="2">
        <v>169</v>
      </c>
      <c r="G3" s="2">
        <v>770</v>
      </c>
      <c r="H3" s="2">
        <v>14</v>
      </c>
      <c r="I3" s="1">
        <v>65912</v>
      </c>
      <c r="J3" s="1">
        <v>90100</v>
      </c>
      <c r="K3" s="42"/>
      <c r="L3" s="49">
        <f>IFERROR(B3/I3,0)</f>
        <v>8.5416919529069067E-3</v>
      </c>
      <c r="M3" s="50">
        <f>IFERROR(H3/G3,0)</f>
        <v>1.8181818181818181E-2</v>
      </c>
      <c r="N3" s="48">
        <f>D3*250</f>
        <v>2500</v>
      </c>
      <c r="O3" s="51">
        <f t="shared" ref="O3:O56" si="0">ABS(N3-B3)/B3</f>
        <v>3.4404973357015987</v>
      </c>
    </row>
    <row r="4" spans="1:15" ht="14.5" thickBot="1" x14ac:dyDescent="0.35">
      <c r="A4" s="3" t="s">
        <v>33</v>
      </c>
      <c r="B4" s="1">
        <v>27678</v>
      </c>
      <c r="C4" s="2"/>
      <c r="D4" s="1">
        <v>1047</v>
      </c>
      <c r="E4" s="2"/>
      <c r="F4" s="1">
        <v>26457</v>
      </c>
      <c r="G4" s="1">
        <v>3803</v>
      </c>
      <c r="H4" s="2">
        <v>144</v>
      </c>
      <c r="I4" s="1">
        <v>402660</v>
      </c>
      <c r="J4" s="1">
        <v>55320</v>
      </c>
      <c r="K4" s="42"/>
      <c r="L4" s="49">
        <f>IFERROR(B4/I4,0)</f>
        <v>6.8737893011473705E-2</v>
      </c>
      <c r="M4" s="50">
        <f>IFERROR(H4/G4,0)</f>
        <v>3.7864843544570079E-2</v>
      </c>
      <c r="N4" s="48">
        <f>D4*250</f>
        <v>261750</v>
      </c>
      <c r="O4" s="51">
        <f t="shared" si="0"/>
        <v>8.4569694342076733</v>
      </c>
    </row>
    <row r="5" spans="1:15" ht="12.5" customHeight="1" thickBot="1" x14ac:dyDescent="0.35">
      <c r="A5" s="3" t="s">
        <v>34</v>
      </c>
      <c r="B5" s="1">
        <v>9740</v>
      </c>
      <c r="C5" s="2"/>
      <c r="D5" s="2">
        <v>155</v>
      </c>
      <c r="E5" s="2"/>
      <c r="F5" s="1">
        <v>2955</v>
      </c>
      <c r="G5" s="1">
        <v>3228</v>
      </c>
      <c r="H5" s="2">
        <v>51</v>
      </c>
      <c r="I5" s="1">
        <v>165441</v>
      </c>
      <c r="J5" s="1">
        <v>54822</v>
      </c>
      <c r="K5" s="42"/>
      <c r="L5" s="49">
        <f>IFERROR(B5/I5,0)</f>
        <v>5.887295168670402E-2</v>
      </c>
      <c r="M5" s="50">
        <f>IFERROR(H5/G5,0)</f>
        <v>1.5799256505576207E-2</v>
      </c>
      <c r="N5" s="48">
        <f>D5*250</f>
        <v>38750</v>
      </c>
      <c r="O5" s="51">
        <f t="shared" si="0"/>
        <v>2.9784394250513349</v>
      </c>
    </row>
    <row r="6" spans="1:15" ht="15" thickBot="1" x14ac:dyDescent="0.35">
      <c r="A6" s="44" t="s">
        <v>10</v>
      </c>
      <c r="B6" s="1">
        <v>133989</v>
      </c>
      <c r="C6" s="2"/>
      <c r="D6" s="1">
        <v>4676</v>
      </c>
      <c r="E6" s="2"/>
      <c r="F6" s="1">
        <v>95393</v>
      </c>
      <c r="G6" s="1">
        <v>3391</v>
      </c>
      <c r="H6" s="2">
        <v>118</v>
      </c>
      <c r="I6" s="1">
        <v>2431324</v>
      </c>
      <c r="J6" s="1">
        <v>61533</v>
      </c>
      <c r="K6" s="41"/>
      <c r="L6" s="49">
        <f>IFERROR(B6/I6,0)</f>
        <v>5.5109479444121805E-2</v>
      </c>
      <c r="M6" s="50">
        <f>IFERROR(H6/G6,0)</f>
        <v>3.479799469183132E-2</v>
      </c>
      <c r="N6" s="48">
        <f>D6*250</f>
        <v>1169000</v>
      </c>
      <c r="O6" s="51">
        <f t="shared" si="0"/>
        <v>7.7245967952593126</v>
      </c>
    </row>
    <row r="7" spans="1:15" ht="14.5" thickBot="1" x14ac:dyDescent="0.35">
      <c r="A7" s="3" t="s">
        <v>18</v>
      </c>
      <c r="B7" s="1">
        <v>28183</v>
      </c>
      <c r="C7" s="2"/>
      <c r="D7" s="1">
        <v>1543</v>
      </c>
      <c r="E7" s="2"/>
      <c r="F7" s="1">
        <v>24269</v>
      </c>
      <c r="G7" s="1">
        <v>4894</v>
      </c>
      <c r="H7" s="2">
        <v>268</v>
      </c>
      <c r="I7" s="1">
        <v>219331</v>
      </c>
      <c r="J7" s="1">
        <v>38087</v>
      </c>
      <c r="K7" s="42"/>
      <c r="L7" s="49">
        <f>IFERROR(B7/I7,0)</f>
        <v>0.12849528794379272</v>
      </c>
      <c r="M7" s="50">
        <f>IFERROR(H7/G7,0)</f>
        <v>5.4760931753167146E-2</v>
      </c>
      <c r="N7" s="48">
        <f>D7*250</f>
        <v>385750</v>
      </c>
      <c r="O7" s="51">
        <f t="shared" si="0"/>
        <v>12.687329241031827</v>
      </c>
    </row>
    <row r="8" spans="1:15" ht="15" thickBot="1" x14ac:dyDescent="0.35">
      <c r="A8" s="3" t="s">
        <v>23</v>
      </c>
      <c r="B8" s="1">
        <v>44092</v>
      </c>
      <c r="C8" s="2"/>
      <c r="D8" s="1">
        <v>4084</v>
      </c>
      <c r="E8" s="2"/>
      <c r="F8" s="1">
        <v>32319</v>
      </c>
      <c r="G8" s="1">
        <v>12367</v>
      </c>
      <c r="H8" s="1">
        <v>1145</v>
      </c>
      <c r="I8" s="1">
        <v>308071</v>
      </c>
      <c r="J8" s="1">
        <v>86408</v>
      </c>
      <c r="K8" s="41"/>
      <c r="L8" s="49">
        <f>IFERROR(B8/I8,0)</f>
        <v>0.14312285155045429</v>
      </c>
      <c r="M8" s="50">
        <f>IFERROR(H8/G8,0)</f>
        <v>9.2585105522762196E-2</v>
      </c>
      <c r="N8" s="48">
        <f>D8*250</f>
        <v>1021000</v>
      </c>
      <c r="O8" s="51">
        <f t="shared" si="0"/>
        <v>22.156128095799691</v>
      </c>
    </row>
    <row r="9" spans="1:15" ht="14.5" thickBot="1" x14ac:dyDescent="0.35">
      <c r="A9" s="3" t="s">
        <v>43</v>
      </c>
      <c r="B9" s="1">
        <v>9972</v>
      </c>
      <c r="C9" s="2"/>
      <c r="D9" s="2">
        <v>398</v>
      </c>
      <c r="E9" s="2"/>
      <c r="F9" s="1">
        <v>3782</v>
      </c>
      <c r="G9" s="1">
        <v>10241</v>
      </c>
      <c r="H9" s="2">
        <v>409</v>
      </c>
      <c r="I9" s="1">
        <v>69947</v>
      </c>
      <c r="J9" s="1">
        <v>71832</v>
      </c>
      <c r="K9" s="42"/>
      <c r="L9" s="49">
        <f>IFERROR(B9/I9,0)</f>
        <v>0.14256508499292322</v>
      </c>
      <c r="M9" s="50">
        <f>IFERROR(H9/G9,0)</f>
        <v>3.9937506102919636E-2</v>
      </c>
      <c r="N9" s="48">
        <f>D9*250</f>
        <v>99500</v>
      </c>
      <c r="O9" s="51">
        <f t="shared" si="0"/>
        <v>8.9779382270357004</v>
      </c>
    </row>
    <row r="10" spans="1:15" ht="14.5" thickBot="1" x14ac:dyDescent="0.35">
      <c r="A10" s="3" t="s">
        <v>63</v>
      </c>
      <c r="B10" s="1">
        <v>9389</v>
      </c>
      <c r="C10" s="2"/>
      <c r="D10" s="2">
        <v>491</v>
      </c>
      <c r="E10" s="2"/>
      <c r="F10" s="1">
        <v>7755</v>
      </c>
      <c r="G10" s="1">
        <v>13304</v>
      </c>
      <c r="H10" s="2">
        <v>696</v>
      </c>
      <c r="I10" s="1">
        <v>55766</v>
      </c>
      <c r="J10" s="1">
        <v>79017</v>
      </c>
      <c r="K10" s="42"/>
      <c r="L10" s="49">
        <f>IFERROR(B10/I10,0)</f>
        <v>0.16836423627299787</v>
      </c>
      <c r="M10" s="50">
        <f>IFERROR(H10/G10,0)</f>
        <v>5.2315093205051115E-2</v>
      </c>
      <c r="N10" s="48">
        <f>D10*250</f>
        <v>122750</v>
      </c>
      <c r="O10" s="51">
        <f t="shared" si="0"/>
        <v>12.073809777399084</v>
      </c>
    </row>
    <row r="11" spans="1:15" ht="15" thickBot="1" x14ac:dyDescent="0.35">
      <c r="A11" s="44" t="s">
        <v>13</v>
      </c>
      <c r="B11" s="1">
        <v>64904</v>
      </c>
      <c r="C11" s="2"/>
      <c r="D11" s="1">
        <v>2715</v>
      </c>
      <c r="E11" s="2"/>
      <c r="F11" s="1">
        <v>49655</v>
      </c>
      <c r="G11" s="1">
        <v>3022</v>
      </c>
      <c r="H11" s="2">
        <v>126</v>
      </c>
      <c r="I11" s="1">
        <v>1235513</v>
      </c>
      <c r="J11" s="1">
        <v>57525</v>
      </c>
      <c r="K11" s="41"/>
      <c r="L11" s="49">
        <f>IFERROR(B11/I11,0)</f>
        <v>5.25320251587802E-2</v>
      </c>
      <c r="M11" s="50">
        <f>IFERROR(H11/G11,0)</f>
        <v>4.1694242223692918E-2</v>
      </c>
      <c r="N11" s="48">
        <f>D11*250</f>
        <v>678750</v>
      </c>
      <c r="O11" s="51">
        <f t="shared" si="0"/>
        <v>9.4577529890299523</v>
      </c>
    </row>
    <row r="12" spans="1:15" ht="14.5" thickBot="1" x14ac:dyDescent="0.35">
      <c r="A12" s="3" t="s">
        <v>16</v>
      </c>
      <c r="B12" s="1">
        <v>52497</v>
      </c>
      <c r="C12" s="2"/>
      <c r="D12" s="1">
        <v>2208</v>
      </c>
      <c r="E12" s="2"/>
      <c r="F12" s="1">
        <v>49431</v>
      </c>
      <c r="G12" s="1">
        <v>4944</v>
      </c>
      <c r="H12" s="2">
        <v>208</v>
      </c>
      <c r="I12" s="1">
        <v>649384</v>
      </c>
      <c r="J12" s="1">
        <v>61162</v>
      </c>
      <c r="K12" s="42"/>
      <c r="L12" s="49">
        <f>IFERROR(B12/I12,0)</f>
        <v>8.0841227994530196E-2</v>
      </c>
      <c r="M12" s="50">
        <f>IFERROR(H12/G12,0)</f>
        <v>4.2071197411003236E-2</v>
      </c>
      <c r="N12" s="48">
        <f>D12*250</f>
        <v>552000</v>
      </c>
      <c r="O12" s="51">
        <f t="shared" si="0"/>
        <v>9.5148865649465684</v>
      </c>
    </row>
    <row r="13" spans="1:15" ht="15" thickBot="1" x14ac:dyDescent="0.35">
      <c r="A13" s="3" t="s">
        <v>64</v>
      </c>
      <c r="B13" s="2">
        <v>179</v>
      </c>
      <c r="C13" s="2"/>
      <c r="D13" s="2">
        <v>5</v>
      </c>
      <c r="E13" s="2"/>
      <c r="F13" s="2">
        <v>12</v>
      </c>
      <c r="G13" s="2"/>
      <c r="H13" s="2"/>
      <c r="I13" s="1">
        <v>7221</v>
      </c>
      <c r="J13" s="2"/>
      <c r="K13" s="41"/>
      <c r="L13" s="49">
        <f>IFERROR(B13/I13,0)</f>
        <v>2.4788810414070075E-2</v>
      </c>
      <c r="M13" s="50">
        <f>IFERROR(H13/G13,0)</f>
        <v>0</v>
      </c>
      <c r="N13" s="48">
        <f>D13*250</f>
        <v>1250</v>
      </c>
      <c r="O13" s="51">
        <f t="shared" si="0"/>
        <v>5.983240223463687</v>
      </c>
    </row>
    <row r="14" spans="1:15" ht="15" thickBot="1" x14ac:dyDescent="0.35">
      <c r="A14" s="3" t="s">
        <v>47</v>
      </c>
      <c r="B14" s="2">
        <v>676</v>
      </c>
      <c r="C14" s="2"/>
      <c r="D14" s="2">
        <v>17</v>
      </c>
      <c r="E14" s="2"/>
      <c r="F14" s="2">
        <v>41</v>
      </c>
      <c r="G14" s="2">
        <v>477</v>
      </c>
      <c r="H14" s="2">
        <v>12</v>
      </c>
      <c r="I14" s="1">
        <v>63259</v>
      </c>
      <c r="J14" s="1">
        <v>44678</v>
      </c>
      <c r="K14" s="41"/>
      <c r="L14" s="49">
        <f>IFERROR(B14/I14,0)</f>
        <v>1.0686226465799333E-2</v>
      </c>
      <c r="M14" s="50">
        <f>IFERROR(H14/G14,0)</f>
        <v>2.5157232704402517E-2</v>
      </c>
      <c r="N14" s="48">
        <f>D14*250</f>
        <v>4250</v>
      </c>
      <c r="O14" s="51">
        <f t="shared" si="0"/>
        <v>5.2869822485207099</v>
      </c>
    </row>
    <row r="15" spans="1:15" ht="14.5" thickBot="1" x14ac:dyDescent="0.35">
      <c r="A15" s="3" t="s">
        <v>49</v>
      </c>
      <c r="B15" s="1">
        <v>3189</v>
      </c>
      <c r="C15" s="2"/>
      <c r="D15" s="2">
        <v>83</v>
      </c>
      <c r="E15" s="2"/>
      <c r="F15" s="2">
        <v>597</v>
      </c>
      <c r="G15" s="1">
        <v>1784</v>
      </c>
      <c r="H15" s="2">
        <v>46</v>
      </c>
      <c r="I15" s="1">
        <v>57376</v>
      </c>
      <c r="J15" s="1">
        <v>32106</v>
      </c>
      <c r="K15" s="42"/>
      <c r="L15" s="49">
        <f>IFERROR(B15/I15,0)</f>
        <v>5.5580730619074176E-2</v>
      </c>
      <c r="M15" s="50">
        <f>IFERROR(H15/G15,0)</f>
        <v>2.5784753363228701E-2</v>
      </c>
      <c r="N15" s="48">
        <f>D15*250</f>
        <v>20750</v>
      </c>
      <c r="O15" s="51">
        <f t="shared" si="0"/>
        <v>5.5067419253684537</v>
      </c>
    </row>
    <row r="16" spans="1:15" ht="15" thickBot="1" x14ac:dyDescent="0.35">
      <c r="A16" s="44" t="s">
        <v>12</v>
      </c>
      <c r="B16" s="1">
        <v>128415</v>
      </c>
      <c r="C16" s="2"/>
      <c r="D16" s="1">
        <v>5924</v>
      </c>
      <c r="E16" s="2"/>
      <c r="F16" s="1">
        <v>54365</v>
      </c>
      <c r="G16" s="1">
        <v>10134</v>
      </c>
      <c r="H16" s="2">
        <v>467</v>
      </c>
      <c r="I16" s="1">
        <v>1059597</v>
      </c>
      <c r="J16" s="1">
        <v>83618</v>
      </c>
      <c r="K16" s="42"/>
      <c r="L16" s="49">
        <f>IFERROR(B16/I16,0)</f>
        <v>0.12119230235646193</v>
      </c>
      <c r="M16" s="50">
        <f>IFERROR(H16/G16,0)</f>
        <v>4.608249457272548E-2</v>
      </c>
      <c r="N16" s="48">
        <f>D16*250</f>
        <v>1481000</v>
      </c>
      <c r="O16" s="51">
        <f t="shared" si="0"/>
        <v>10.532920608963128</v>
      </c>
    </row>
    <row r="17" spans="1:15" ht="15" thickBot="1" x14ac:dyDescent="0.35">
      <c r="A17" s="3" t="s">
        <v>27</v>
      </c>
      <c r="B17" s="1">
        <v>37623</v>
      </c>
      <c r="C17" s="2"/>
      <c r="D17" s="1">
        <v>2316</v>
      </c>
      <c r="E17" s="2"/>
      <c r="F17" s="1">
        <v>9699</v>
      </c>
      <c r="G17" s="1">
        <v>5588</v>
      </c>
      <c r="H17" s="2">
        <v>344</v>
      </c>
      <c r="I17" s="1">
        <v>309503</v>
      </c>
      <c r="J17" s="1">
        <v>45973</v>
      </c>
      <c r="K17" s="41"/>
      <c r="L17" s="49">
        <f>IFERROR(B17/I17,0)</f>
        <v>0.12155940330142195</v>
      </c>
      <c r="M17" s="50">
        <f>IFERROR(H17/G17,0)</f>
        <v>6.1560486757337149E-2</v>
      </c>
      <c r="N17" s="48">
        <f>D17*250</f>
        <v>579000</v>
      </c>
      <c r="O17" s="51">
        <f t="shared" si="0"/>
        <v>14.389522366637429</v>
      </c>
    </row>
    <row r="18" spans="1:15" ht="14.5" thickBot="1" x14ac:dyDescent="0.35">
      <c r="A18" s="3" t="s">
        <v>41</v>
      </c>
      <c r="B18" s="1">
        <v>22111</v>
      </c>
      <c r="C18" s="62">
        <v>104</v>
      </c>
      <c r="D18" s="2">
        <v>623</v>
      </c>
      <c r="E18" s="63">
        <v>6</v>
      </c>
      <c r="F18" s="1">
        <v>8281</v>
      </c>
      <c r="G18" s="1">
        <v>7008</v>
      </c>
      <c r="H18" s="2">
        <v>197</v>
      </c>
      <c r="I18" s="1">
        <v>196291</v>
      </c>
      <c r="J18" s="1">
        <v>62214</v>
      </c>
      <c r="K18" s="42"/>
      <c r="L18" s="49">
        <f>IFERROR(B18/I18,0)</f>
        <v>0.11264398265840003</v>
      </c>
      <c r="M18" s="50">
        <f>IFERROR(H18/G18,0)</f>
        <v>2.8110730593607306E-2</v>
      </c>
      <c r="N18" s="48">
        <f>D18*250</f>
        <v>155750</v>
      </c>
      <c r="O18" s="51">
        <f t="shared" si="0"/>
        <v>6.0440052462575187</v>
      </c>
    </row>
    <row r="19" spans="1:15" ht="15" thickBot="1" x14ac:dyDescent="0.35">
      <c r="A19" s="3" t="s">
        <v>45</v>
      </c>
      <c r="B19" s="1">
        <v>10688</v>
      </c>
      <c r="C19" s="2"/>
      <c r="D19" s="2">
        <v>236</v>
      </c>
      <c r="E19" s="2"/>
      <c r="F19" s="1">
        <v>5236</v>
      </c>
      <c r="G19" s="1">
        <v>3669</v>
      </c>
      <c r="H19" s="2">
        <v>81</v>
      </c>
      <c r="I19" s="1">
        <v>119509</v>
      </c>
      <c r="J19" s="1">
        <v>41022</v>
      </c>
      <c r="K19" s="41"/>
      <c r="L19" s="49">
        <f>IFERROR(B19/I19,0)</f>
        <v>8.9432595034683579E-2</v>
      </c>
      <c r="M19" s="50">
        <f>IFERROR(H19/G19,0)</f>
        <v>2.2076860179885527E-2</v>
      </c>
      <c r="N19" s="48">
        <f>D19*250</f>
        <v>59000</v>
      </c>
      <c r="O19" s="51">
        <f t="shared" si="0"/>
        <v>4.5202095808383236</v>
      </c>
    </row>
    <row r="20" spans="1:15" ht="15" thickBot="1" x14ac:dyDescent="0.35">
      <c r="A20" s="3" t="s">
        <v>38</v>
      </c>
      <c r="B20" s="1">
        <v>11476</v>
      </c>
      <c r="C20" s="2"/>
      <c r="D20" s="2">
        <v>472</v>
      </c>
      <c r="E20" s="2"/>
      <c r="F20" s="1">
        <v>7645</v>
      </c>
      <c r="G20" s="1">
        <v>2569</v>
      </c>
      <c r="H20" s="2">
        <v>106</v>
      </c>
      <c r="I20" s="1">
        <v>285358</v>
      </c>
      <c r="J20" s="1">
        <v>63872</v>
      </c>
      <c r="K20" s="41"/>
      <c r="L20" s="49">
        <f>IFERROR(B20/I20,0)</f>
        <v>4.021614953847448E-2</v>
      </c>
      <c r="M20" s="50">
        <f>IFERROR(H20/G20,0)</f>
        <v>4.1261191124951344E-2</v>
      </c>
      <c r="N20" s="48">
        <f>D20*250</f>
        <v>118000</v>
      </c>
      <c r="O20" s="51">
        <f t="shared" si="0"/>
        <v>9.2823283373997914</v>
      </c>
    </row>
    <row r="21" spans="1:15" ht="15" thickBot="1" x14ac:dyDescent="0.35">
      <c r="A21" s="44" t="s">
        <v>14</v>
      </c>
      <c r="B21" s="1">
        <v>43050</v>
      </c>
      <c r="C21" s="2"/>
      <c r="D21" s="1">
        <v>2949</v>
      </c>
      <c r="E21" s="2"/>
      <c r="F21" s="1">
        <v>6197</v>
      </c>
      <c r="G21" s="1">
        <v>9260</v>
      </c>
      <c r="H21" s="2">
        <v>634</v>
      </c>
      <c r="I21" s="1">
        <v>442602</v>
      </c>
      <c r="J21" s="1">
        <v>95208</v>
      </c>
      <c r="K21" s="42"/>
      <c r="L21" s="49">
        <f>IFERROR(B21/I21,0)</f>
        <v>9.7265715021622137E-2</v>
      </c>
      <c r="M21" s="50">
        <f>IFERROR(H21/G21,0)</f>
        <v>6.8466522678185746E-2</v>
      </c>
      <c r="N21" s="48">
        <f>D21*250</f>
        <v>737250</v>
      </c>
      <c r="O21" s="51">
        <f t="shared" si="0"/>
        <v>16.125435540069688</v>
      </c>
    </row>
    <row r="22" spans="1:15" ht="14.5" thickBot="1" x14ac:dyDescent="0.35">
      <c r="A22" s="3" t="s">
        <v>39</v>
      </c>
      <c r="B22" s="1">
        <v>2588</v>
      </c>
      <c r="C22" s="2"/>
      <c r="D22" s="2">
        <v>99</v>
      </c>
      <c r="E22" s="2"/>
      <c r="F22" s="2">
        <v>598</v>
      </c>
      <c r="G22" s="1">
        <v>1925</v>
      </c>
      <c r="H22" s="2">
        <v>74</v>
      </c>
      <c r="I22" s="1">
        <v>61645</v>
      </c>
      <c r="J22" s="1">
        <v>45860</v>
      </c>
      <c r="K22" s="42"/>
      <c r="L22" s="49">
        <f>IFERROR(B22/I22,0)</f>
        <v>4.1982318111769001E-2</v>
      </c>
      <c r="M22" s="50">
        <f>IFERROR(H22/G22,0)</f>
        <v>3.8441558441558443E-2</v>
      </c>
      <c r="N22" s="48">
        <f>D22*250</f>
        <v>24750</v>
      </c>
      <c r="O22" s="51">
        <f t="shared" si="0"/>
        <v>8.5633693972179294</v>
      </c>
    </row>
    <row r="23" spans="1:15" ht="15" thickBot="1" x14ac:dyDescent="0.35">
      <c r="A23" s="3" t="s">
        <v>26</v>
      </c>
      <c r="B23" s="1">
        <v>58404</v>
      </c>
      <c r="C23" s="2"/>
      <c r="D23" s="1">
        <v>2776</v>
      </c>
      <c r="E23" s="2"/>
      <c r="F23" s="1">
        <v>51388</v>
      </c>
      <c r="G23" s="1">
        <v>9660</v>
      </c>
      <c r="H23" s="2">
        <v>459</v>
      </c>
      <c r="I23" s="1">
        <v>435363</v>
      </c>
      <c r="J23" s="1">
        <v>72012</v>
      </c>
      <c r="K23" s="41"/>
      <c r="L23" s="49">
        <f>IFERROR(B23/I23,0)</f>
        <v>0.13415012300080623</v>
      </c>
      <c r="M23" s="50">
        <f>IFERROR(H23/G23,0)</f>
        <v>4.7515527950310561E-2</v>
      </c>
      <c r="N23" s="48">
        <f>D23*250</f>
        <v>694000</v>
      </c>
      <c r="O23" s="51">
        <f t="shared" si="0"/>
        <v>10.882747757002946</v>
      </c>
    </row>
    <row r="24" spans="1:15" ht="15" thickBot="1" x14ac:dyDescent="0.35">
      <c r="A24" s="44" t="s">
        <v>17</v>
      </c>
      <c r="B24" s="1">
        <v>103626</v>
      </c>
      <c r="C24" s="2"/>
      <c r="D24" s="1">
        <v>7353</v>
      </c>
      <c r="E24" s="2"/>
      <c r="F24" s="1">
        <v>18165</v>
      </c>
      <c r="G24" s="1">
        <v>15035</v>
      </c>
      <c r="H24" s="1">
        <v>1067</v>
      </c>
      <c r="I24" s="1">
        <v>704802</v>
      </c>
      <c r="J24" s="1">
        <v>102256</v>
      </c>
      <c r="K24" s="42"/>
      <c r="L24" s="49">
        <f>IFERROR(B24/I24,0)</f>
        <v>0.14702852716081963</v>
      </c>
      <c r="M24" s="50">
        <f>IFERROR(H24/G24,0)</f>
        <v>7.0967741935483872E-2</v>
      </c>
      <c r="N24" s="48">
        <f>D24*250</f>
        <v>1838250</v>
      </c>
      <c r="O24" s="51">
        <f t="shared" si="0"/>
        <v>16.739273927392738</v>
      </c>
    </row>
    <row r="25" spans="1:15" ht="14.5" thickBot="1" x14ac:dyDescent="0.35">
      <c r="A25" s="3" t="s">
        <v>11</v>
      </c>
      <c r="B25" s="1">
        <v>64701</v>
      </c>
      <c r="C25" s="2"/>
      <c r="D25" s="1">
        <v>5912</v>
      </c>
      <c r="E25" s="2"/>
      <c r="F25" s="1">
        <v>16748</v>
      </c>
      <c r="G25" s="1">
        <v>6479</v>
      </c>
      <c r="H25" s="2">
        <v>592</v>
      </c>
      <c r="I25" s="1">
        <v>851587</v>
      </c>
      <c r="J25" s="1">
        <v>85271</v>
      </c>
      <c r="K25" s="42"/>
      <c r="L25" s="49">
        <f>IFERROR(B25/I25,0)</f>
        <v>7.5976970057081664E-2</v>
      </c>
      <c r="M25" s="50">
        <f>IFERROR(H25/G25,0)</f>
        <v>9.1372125327982709E-2</v>
      </c>
      <c r="N25" s="48">
        <f>D25*250</f>
        <v>1478000</v>
      </c>
      <c r="O25" s="51">
        <f t="shared" si="0"/>
        <v>21.843541830883602</v>
      </c>
    </row>
    <row r="26" spans="1:15" ht="14.5" thickBot="1" x14ac:dyDescent="0.35">
      <c r="A26" s="3" t="s">
        <v>32</v>
      </c>
      <c r="B26" s="1">
        <v>28224</v>
      </c>
      <c r="C26" s="2"/>
      <c r="D26" s="1">
        <v>1208</v>
      </c>
      <c r="E26" s="2"/>
      <c r="F26" s="1">
        <v>3359</v>
      </c>
      <c r="G26" s="1">
        <v>5005</v>
      </c>
      <c r="H26" s="2">
        <v>214</v>
      </c>
      <c r="I26" s="1">
        <v>354226</v>
      </c>
      <c r="J26" s="1">
        <v>62810</v>
      </c>
      <c r="K26" s="42"/>
      <c r="L26" s="49">
        <f>IFERROR(B26/I26,0)</f>
        <v>7.9677945718270263E-2</v>
      </c>
      <c r="M26" s="50">
        <f>IFERROR(H26/G26,0)</f>
        <v>4.2757242757242755E-2</v>
      </c>
      <c r="N26" s="48">
        <f>D26*250</f>
        <v>302000</v>
      </c>
      <c r="O26" s="51">
        <f t="shared" si="0"/>
        <v>9.7001133786848079</v>
      </c>
    </row>
    <row r="27" spans="1:15" ht="14.5" thickBot="1" x14ac:dyDescent="0.35">
      <c r="A27" s="3" t="s">
        <v>30</v>
      </c>
      <c r="B27" s="1">
        <v>17768</v>
      </c>
      <c r="C27" s="2"/>
      <c r="D27" s="2">
        <v>837</v>
      </c>
      <c r="E27" s="2"/>
      <c r="F27" s="1">
        <v>3575</v>
      </c>
      <c r="G27" s="1">
        <v>5970</v>
      </c>
      <c r="H27" s="2">
        <v>281</v>
      </c>
      <c r="I27" s="1">
        <v>217229</v>
      </c>
      <c r="J27" s="1">
        <v>72990</v>
      </c>
      <c r="K27" s="42"/>
      <c r="L27" s="49">
        <f>IFERROR(B27/I27,0)</f>
        <v>8.1793867301327178E-2</v>
      </c>
      <c r="M27" s="50">
        <f>IFERROR(H27/G27,0)</f>
        <v>4.7068676716917925E-2</v>
      </c>
      <c r="N27" s="48">
        <f>D27*250</f>
        <v>209250</v>
      </c>
      <c r="O27" s="51">
        <f t="shared" si="0"/>
        <v>10.776789734353894</v>
      </c>
    </row>
    <row r="28" spans="1:15" ht="14.5" thickBot="1" x14ac:dyDescent="0.35">
      <c r="A28" s="3" t="s">
        <v>35</v>
      </c>
      <c r="B28" s="1">
        <v>15223</v>
      </c>
      <c r="C28" s="2"/>
      <c r="D28" s="2">
        <v>832</v>
      </c>
      <c r="E28" s="2"/>
      <c r="F28" s="1">
        <v>10897</v>
      </c>
      <c r="G28" s="1">
        <v>2480</v>
      </c>
      <c r="H28" s="2">
        <v>136</v>
      </c>
      <c r="I28" s="1">
        <v>271257</v>
      </c>
      <c r="J28" s="1">
        <v>44197</v>
      </c>
      <c r="K28" s="42"/>
      <c r="L28" s="49">
        <f>IFERROR(B28/I28,0)</f>
        <v>5.6120210722672592E-2</v>
      </c>
      <c r="M28" s="50">
        <f>IFERROR(H28/G28,0)</f>
        <v>5.4838709677419356E-2</v>
      </c>
      <c r="N28" s="48">
        <f>D28*250</f>
        <v>208000</v>
      </c>
      <c r="O28" s="51">
        <f t="shared" si="0"/>
        <v>12.663535439795046</v>
      </c>
    </row>
    <row r="29" spans="1:15" ht="15" thickBot="1" x14ac:dyDescent="0.35">
      <c r="A29" s="3" t="s">
        <v>51</v>
      </c>
      <c r="B29" s="2">
        <v>548</v>
      </c>
      <c r="C29" s="2"/>
      <c r="D29" s="2">
        <v>18</v>
      </c>
      <c r="E29" s="2"/>
      <c r="F29" s="2">
        <v>55</v>
      </c>
      <c r="G29" s="2">
        <v>513</v>
      </c>
      <c r="H29" s="2">
        <v>17</v>
      </c>
      <c r="I29" s="1">
        <v>51592</v>
      </c>
      <c r="J29" s="1">
        <v>48272</v>
      </c>
      <c r="K29" s="41"/>
      <c r="L29" s="49">
        <f>IFERROR(B29/I29,0)</f>
        <v>1.0621801829741045E-2</v>
      </c>
      <c r="M29" s="50">
        <f>IFERROR(H29/G29,0)</f>
        <v>3.3138401559454189E-2</v>
      </c>
      <c r="N29" s="48">
        <f>D29*250</f>
        <v>4500</v>
      </c>
      <c r="O29" s="51">
        <f t="shared" si="0"/>
        <v>7.211678832116788</v>
      </c>
    </row>
    <row r="30" spans="1:15" ht="15" thickBot="1" x14ac:dyDescent="0.35">
      <c r="A30" s="3" t="s">
        <v>50</v>
      </c>
      <c r="B30" s="1">
        <v>15752</v>
      </c>
      <c r="C30" s="2"/>
      <c r="D30" s="2">
        <v>188</v>
      </c>
      <c r="E30" s="2"/>
      <c r="F30" s="1">
        <v>6927</v>
      </c>
      <c r="G30" s="1">
        <v>8143</v>
      </c>
      <c r="H30" s="2">
        <v>97</v>
      </c>
      <c r="I30" s="1">
        <v>122850</v>
      </c>
      <c r="J30" s="1">
        <v>63508</v>
      </c>
      <c r="K30" s="41"/>
      <c r="L30" s="49">
        <f>IFERROR(B30/I30,0)</f>
        <v>0.12822140822140823</v>
      </c>
      <c r="M30" s="50">
        <f>IFERROR(H30/G30,0)</f>
        <v>1.1912071718040035E-2</v>
      </c>
      <c r="N30" s="48">
        <f>D30*250</f>
        <v>47000</v>
      </c>
      <c r="O30" s="51">
        <f t="shared" si="0"/>
        <v>1.9837480954799391</v>
      </c>
    </row>
    <row r="31" spans="1:15" ht="15" thickBot="1" x14ac:dyDescent="0.35">
      <c r="A31" s="3" t="s">
        <v>31</v>
      </c>
      <c r="B31" s="1">
        <v>9786</v>
      </c>
      <c r="C31" s="2"/>
      <c r="D31" s="2">
        <v>442</v>
      </c>
      <c r="E31" s="2"/>
      <c r="F31" s="1">
        <v>2172</v>
      </c>
      <c r="G31" s="1">
        <v>3177</v>
      </c>
      <c r="H31" s="2">
        <v>143</v>
      </c>
      <c r="I31" s="1">
        <v>206514</v>
      </c>
      <c r="J31" s="1">
        <v>67047</v>
      </c>
      <c r="K31" s="41"/>
      <c r="L31" s="49">
        <f>IFERROR(B31/I31,0)</f>
        <v>4.7386617856416513E-2</v>
      </c>
      <c r="M31" s="50">
        <f>IFERROR(H31/G31,0)</f>
        <v>4.5011016682404786E-2</v>
      </c>
      <c r="N31" s="48">
        <f>D31*250</f>
        <v>110500</v>
      </c>
      <c r="O31" s="51">
        <f t="shared" si="0"/>
        <v>10.2916411199673</v>
      </c>
    </row>
    <row r="32" spans="1:15" ht="14.5" thickBot="1" x14ac:dyDescent="0.35">
      <c r="A32" s="3" t="s">
        <v>42</v>
      </c>
      <c r="B32" s="1">
        <v>5079</v>
      </c>
      <c r="C32" s="2"/>
      <c r="D32" s="2">
        <v>286</v>
      </c>
      <c r="E32" s="2"/>
      <c r="F32" s="1">
        <v>1401</v>
      </c>
      <c r="G32" s="1">
        <v>3735</v>
      </c>
      <c r="H32" s="2">
        <v>210</v>
      </c>
      <c r="I32" s="1">
        <v>101043</v>
      </c>
      <c r="J32" s="1">
        <v>74312</v>
      </c>
      <c r="K32" s="42"/>
      <c r="L32" s="49">
        <f>IFERROR(B32/I32,0)</f>
        <v>5.0265728452243107E-2</v>
      </c>
      <c r="M32" s="50">
        <f>IFERROR(H32/G32,0)</f>
        <v>5.6224899598393573E-2</v>
      </c>
      <c r="N32" s="48">
        <f>D32*250</f>
        <v>71500</v>
      </c>
      <c r="O32" s="51">
        <f t="shared" si="0"/>
        <v>13.077574325654657</v>
      </c>
    </row>
    <row r="33" spans="1:15" ht="15" thickBot="1" x14ac:dyDescent="0.35">
      <c r="A33" s="44" t="s">
        <v>8</v>
      </c>
      <c r="B33" s="1">
        <v>166917</v>
      </c>
      <c r="C33" s="2"/>
      <c r="D33" s="1">
        <v>12292</v>
      </c>
      <c r="E33" s="2"/>
      <c r="F33" s="1">
        <v>127359</v>
      </c>
      <c r="G33" s="1">
        <v>18792</v>
      </c>
      <c r="H33" s="1">
        <v>1384</v>
      </c>
      <c r="I33" s="1">
        <v>975089</v>
      </c>
      <c r="J33" s="1">
        <v>109780</v>
      </c>
      <c r="K33" s="42"/>
      <c r="L33" s="49">
        <f>IFERROR(B33/I33,0)</f>
        <v>0.17118129729696469</v>
      </c>
      <c r="M33" s="50">
        <f>IFERROR(H33/G33,0)</f>
        <v>7.3648361004682847E-2</v>
      </c>
      <c r="N33" s="48">
        <f>D33*250</f>
        <v>3073000</v>
      </c>
      <c r="O33" s="51">
        <f t="shared" si="0"/>
        <v>17.410347657817958</v>
      </c>
    </row>
    <row r="34" spans="1:15" ht="14.5" thickBot="1" x14ac:dyDescent="0.35">
      <c r="A34" s="3" t="s">
        <v>44</v>
      </c>
      <c r="B34" s="1">
        <v>9062</v>
      </c>
      <c r="C34" s="2"/>
      <c r="D34" s="2">
        <v>400</v>
      </c>
      <c r="E34" s="2"/>
      <c r="F34" s="1">
        <v>5282</v>
      </c>
      <c r="G34" s="1">
        <v>4322</v>
      </c>
      <c r="H34" s="2">
        <v>191</v>
      </c>
      <c r="I34" s="1">
        <v>238801</v>
      </c>
      <c r="J34" s="1">
        <v>113887</v>
      </c>
      <c r="K34" s="42"/>
      <c r="L34" s="49">
        <f>IFERROR(B34/I34,0)</f>
        <v>3.7947914790976589E-2</v>
      </c>
      <c r="M34" s="50">
        <f>IFERROR(H34/G34,0)</f>
        <v>4.4192503470615457E-2</v>
      </c>
      <c r="N34" s="48">
        <f>D34*250</f>
        <v>100000</v>
      </c>
      <c r="O34" s="51">
        <f t="shared" si="0"/>
        <v>10.035091591260208</v>
      </c>
    </row>
    <row r="35" spans="1:15" ht="15" thickBot="1" x14ac:dyDescent="0.35">
      <c r="A35" s="44" t="s">
        <v>7</v>
      </c>
      <c r="B35" s="1">
        <v>399892</v>
      </c>
      <c r="C35" s="2"/>
      <c r="D35" s="1">
        <v>30516</v>
      </c>
      <c r="E35" s="2"/>
      <c r="F35" s="1">
        <v>284542</v>
      </c>
      <c r="G35" s="1">
        <v>20556</v>
      </c>
      <c r="H35" s="1">
        <v>1569</v>
      </c>
      <c r="I35" s="1">
        <v>2557604</v>
      </c>
      <c r="J35" s="1">
        <v>131472</v>
      </c>
      <c r="K35" s="42"/>
      <c r="L35" s="49">
        <f>IFERROR(B35/I35,0)</f>
        <v>0.15635415021246449</v>
      </c>
      <c r="M35" s="50">
        <f>IFERROR(H35/G35,0)</f>
        <v>7.6328079392877987E-2</v>
      </c>
      <c r="N35" s="48">
        <f>D35*250</f>
        <v>7629000</v>
      </c>
      <c r="O35" s="51">
        <f t="shared" si="0"/>
        <v>18.077650965760757</v>
      </c>
    </row>
    <row r="36" spans="1:15" ht="14.5" thickBot="1" x14ac:dyDescent="0.35">
      <c r="A36" s="3" t="s">
        <v>24</v>
      </c>
      <c r="B36" s="1">
        <v>36516</v>
      </c>
      <c r="C36" s="2"/>
      <c r="D36" s="1">
        <v>1041</v>
      </c>
      <c r="E36" s="2"/>
      <c r="F36" s="1">
        <v>16615</v>
      </c>
      <c r="G36" s="1">
        <v>3482</v>
      </c>
      <c r="H36" s="2">
        <v>99</v>
      </c>
      <c r="I36" s="1">
        <v>520113</v>
      </c>
      <c r="J36" s="1">
        <v>49591</v>
      </c>
      <c r="K36" s="42"/>
      <c r="L36" s="49">
        <f>IFERROR(B36/I36,0)</f>
        <v>7.020782022368216E-2</v>
      </c>
      <c r="M36" s="50">
        <f>IFERROR(H36/G36,0)</f>
        <v>2.8431935669155656E-2</v>
      </c>
      <c r="N36" s="48">
        <f>D36*250</f>
        <v>260250</v>
      </c>
      <c r="O36" s="51">
        <f t="shared" si="0"/>
        <v>6.127012816299704</v>
      </c>
    </row>
    <row r="37" spans="1:15" ht="14.5" thickBot="1" x14ac:dyDescent="0.35">
      <c r="A37" s="3" t="s">
        <v>53</v>
      </c>
      <c r="B37" s="1">
        <v>2880</v>
      </c>
      <c r="C37" s="2"/>
      <c r="D37" s="2">
        <v>72</v>
      </c>
      <c r="E37" s="2"/>
      <c r="F37" s="2">
        <v>501</v>
      </c>
      <c r="G37" s="1">
        <v>3779</v>
      </c>
      <c r="H37" s="2">
        <v>94</v>
      </c>
      <c r="I37" s="1">
        <v>80180</v>
      </c>
      <c r="J37" s="1">
        <v>105215</v>
      </c>
      <c r="K37" s="42"/>
      <c r="L37" s="49">
        <f>IFERROR(B37/I37,0)</f>
        <v>3.5919181840858072E-2</v>
      </c>
      <c r="M37" s="50">
        <f>IFERROR(H37/G37,0)</f>
        <v>2.4874305371791479E-2</v>
      </c>
      <c r="N37" s="48">
        <f>D37*250</f>
        <v>18000</v>
      </c>
      <c r="O37" s="51">
        <f t="shared" si="0"/>
        <v>5.25</v>
      </c>
    </row>
    <row r="38" spans="1:15" ht="15" thickBot="1" x14ac:dyDescent="0.35">
      <c r="A38" s="3" t="s">
        <v>67</v>
      </c>
      <c r="B38" s="2">
        <v>28</v>
      </c>
      <c r="C38" s="2"/>
      <c r="D38" s="2">
        <v>2</v>
      </c>
      <c r="E38" s="2"/>
      <c r="F38" s="2">
        <v>7</v>
      </c>
      <c r="G38" s="2"/>
      <c r="H38" s="2"/>
      <c r="I38" s="1">
        <v>7241</v>
      </c>
      <c r="J38" s="2"/>
      <c r="K38" s="41"/>
      <c r="L38" s="49">
        <f>IFERROR(B38/I38,0)</f>
        <v>3.8668692169589835E-3</v>
      </c>
      <c r="M38" s="50">
        <f>IFERROR(H38/G38,0)</f>
        <v>0</v>
      </c>
      <c r="N38" s="48">
        <f>D38*250</f>
        <v>500</v>
      </c>
      <c r="O38" s="51">
        <f t="shared" si="0"/>
        <v>16.857142857142858</v>
      </c>
    </row>
    <row r="39" spans="1:15" ht="15" thickBot="1" x14ac:dyDescent="0.35">
      <c r="A39" s="44" t="s">
        <v>21</v>
      </c>
      <c r="B39" s="1">
        <v>38863</v>
      </c>
      <c r="C39" s="2"/>
      <c r="D39" s="1">
        <v>2412</v>
      </c>
      <c r="E39" s="2"/>
      <c r="F39" s="1">
        <v>28747</v>
      </c>
      <c r="G39" s="1">
        <v>3325</v>
      </c>
      <c r="H39" s="2">
        <v>206</v>
      </c>
      <c r="I39" s="1">
        <v>476818</v>
      </c>
      <c r="J39" s="1">
        <v>40792</v>
      </c>
      <c r="K39" s="42"/>
      <c r="L39" s="49">
        <f>IFERROR(B39/I39,0)</f>
        <v>8.1504892852199376E-2</v>
      </c>
      <c r="M39" s="50">
        <f>IFERROR(H39/G39,0)</f>
        <v>6.195488721804511E-2</v>
      </c>
      <c r="N39" s="48">
        <f>D39*250</f>
        <v>603000</v>
      </c>
      <c r="O39" s="51">
        <f t="shared" si="0"/>
        <v>14.516043537555001</v>
      </c>
    </row>
    <row r="40" spans="1:15" ht="14.5" thickBot="1" x14ac:dyDescent="0.35">
      <c r="A40" s="3" t="s">
        <v>46</v>
      </c>
      <c r="B40" s="1">
        <v>7205</v>
      </c>
      <c r="C40" s="2"/>
      <c r="D40" s="2">
        <v>348</v>
      </c>
      <c r="E40" s="2"/>
      <c r="F40" s="2">
        <v>843</v>
      </c>
      <c r="G40" s="1">
        <v>1821</v>
      </c>
      <c r="H40" s="2">
        <v>88</v>
      </c>
      <c r="I40" s="1">
        <v>221748</v>
      </c>
      <c r="J40" s="1">
        <v>56040</v>
      </c>
      <c r="K40" s="42"/>
      <c r="L40" s="49">
        <f>IFERROR(B40/I40,0)</f>
        <v>3.2491837581398703E-2</v>
      </c>
      <c r="M40" s="50">
        <f>IFERROR(H40/G40,0)</f>
        <v>4.832509610104338E-2</v>
      </c>
      <c r="N40" s="48">
        <f>D40*250</f>
        <v>87000</v>
      </c>
      <c r="O40" s="51">
        <f t="shared" si="0"/>
        <v>11.074947952810549</v>
      </c>
    </row>
    <row r="41" spans="1:15" ht="14.5" thickBot="1" x14ac:dyDescent="0.35">
      <c r="A41" s="3" t="s">
        <v>37</v>
      </c>
      <c r="B41" s="1">
        <v>4922</v>
      </c>
      <c r="C41" s="2"/>
      <c r="D41" s="2">
        <v>164</v>
      </c>
      <c r="E41" s="2"/>
      <c r="F41" s="1">
        <v>2521</v>
      </c>
      <c r="G41" s="1">
        <v>1167</v>
      </c>
      <c r="H41" s="2">
        <v>39</v>
      </c>
      <c r="I41" s="1">
        <v>149879</v>
      </c>
      <c r="J41" s="1">
        <v>35535</v>
      </c>
      <c r="K41" s="42"/>
      <c r="L41" s="49">
        <f>IFERROR(B41/I41,0)</f>
        <v>3.2839824124793998E-2</v>
      </c>
      <c r="M41" s="50">
        <f>IFERROR(H41/G41,0)</f>
        <v>3.3419023136246784E-2</v>
      </c>
      <c r="N41" s="48">
        <f>D41*250</f>
        <v>41000</v>
      </c>
      <c r="O41" s="51">
        <f t="shared" si="0"/>
        <v>7.3299471759447377</v>
      </c>
    </row>
    <row r="42" spans="1:15" ht="15" thickBot="1" x14ac:dyDescent="0.35">
      <c r="A42" s="44" t="s">
        <v>19</v>
      </c>
      <c r="B42" s="1">
        <v>80437</v>
      </c>
      <c r="C42" s="2"/>
      <c r="D42" s="1">
        <v>6019</v>
      </c>
      <c r="E42" s="2"/>
      <c r="F42" s="1">
        <v>20362</v>
      </c>
      <c r="G42" s="1">
        <v>6283</v>
      </c>
      <c r="H42" s="2">
        <v>470</v>
      </c>
      <c r="I42" s="1">
        <v>546097</v>
      </c>
      <c r="J42" s="1">
        <v>42657</v>
      </c>
      <c r="K42" s="41"/>
      <c r="L42" s="49">
        <f>IFERROR(B42/I42,0)</f>
        <v>0.14729434514381146</v>
      </c>
      <c r="M42" s="50">
        <f>IFERROR(H42/G42,0)</f>
        <v>7.4805029444532864E-2</v>
      </c>
      <c r="N42" s="48">
        <f>D42*250</f>
        <v>1504750</v>
      </c>
      <c r="O42" s="51">
        <f t="shared" si="0"/>
        <v>17.707186991061327</v>
      </c>
    </row>
    <row r="43" spans="1:15" ht="14.5" thickBot="1" x14ac:dyDescent="0.35">
      <c r="A43" s="3" t="s">
        <v>65</v>
      </c>
      <c r="B43" s="1">
        <v>5046</v>
      </c>
      <c r="C43" s="2"/>
      <c r="D43" s="2">
        <v>142</v>
      </c>
      <c r="E43" s="2"/>
      <c r="F43" s="1">
        <v>4054</v>
      </c>
      <c r="G43" s="1">
        <v>1490</v>
      </c>
      <c r="H43" s="2">
        <v>42</v>
      </c>
      <c r="I43" s="1">
        <v>13022</v>
      </c>
      <c r="J43" s="1">
        <v>3845</v>
      </c>
      <c r="K43" s="42"/>
      <c r="L43" s="49">
        <f>IFERROR(B43/I43,0)</f>
        <v>0.38749808017201659</v>
      </c>
      <c r="M43" s="50">
        <f>IFERROR(H43/G43,0)</f>
        <v>2.8187919463087248E-2</v>
      </c>
      <c r="N43" s="48">
        <f>D43*250</f>
        <v>35500</v>
      </c>
      <c r="O43" s="51">
        <f t="shared" si="0"/>
        <v>6.0352754657154177</v>
      </c>
    </row>
    <row r="44" spans="1:15" ht="15" thickBot="1" x14ac:dyDescent="0.35">
      <c r="A44" s="3" t="s">
        <v>40</v>
      </c>
      <c r="B44" s="1">
        <v>15642</v>
      </c>
      <c r="C44" s="2"/>
      <c r="D44" s="2">
        <v>799</v>
      </c>
      <c r="E44" s="2"/>
      <c r="F44" s="1">
        <v>13507</v>
      </c>
      <c r="G44" s="1">
        <v>14766</v>
      </c>
      <c r="H44" s="2">
        <v>754</v>
      </c>
      <c r="I44" s="1">
        <v>179169</v>
      </c>
      <c r="J44" s="1">
        <v>169129</v>
      </c>
      <c r="K44" s="53"/>
      <c r="L44" s="49">
        <f>IFERROR(B44/I44,0)</f>
        <v>8.7303049076570161E-2</v>
      </c>
      <c r="M44" s="50">
        <f>IFERROR(H44/G44,0)</f>
        <v>5.106325342001896E-2</v>
      </c>
      <c r="N44" s="48">
        <f>D44*250</f>
        <v>199750</v>
      </c>
      <c r="O44" s="51">
        <f t="shared" si="0"/>
        <v>11.770106124536504</v>
      </c>
    </row>
    <row r="45" spans="1:15" ht="14.5" thickBot="1" x14ac:dyDescent="0.35">
      <c r="A45" s="3" t="s">
        <v>25</v>
      </c>
      <c r="B45" s="1">
        <v>14800</v>
      </c>
      <c r="C45" s="2"/>
      <c r="D45" s="2">
        <v>557</v>
      </c>
      <c r="E45" s="2"/>
      <c r="F45" s="1">
        <v>6896</v>
      </c>
      <c r="G45" s="1">
        <v>2875</v>
      </c>
      <c r="H45" s="2">
        <v>108</v>
      </c>
      <c r="I45" s="1">
        <v>246331</v>
      </c>
      <c r="J45" s="1">
        <v>47843</v>
      </c>
      <c r="K45" s="42"/>
      <c r="L45" s="49">
        <f>IFERROR(B45/I45,0)</f>
        <v>6.008175990841591E-2</v>
      </c>
      <c r="M45" s="50">
        <f>IFERROR(H45/G45,0)</f>
        <v>3.7565217391304348E-2</v>
      </c>
      <c r="N45" s="48">
        <f>D45*250</f>
        <v>139250</v>
      </c>
      <c r="O45" s="51">
        <f t="shared" si="0"/>
        <v>8.4087837837837842</v>
      </c>
    </row>
    <row r="46" spans="1:15" ht="15" thickBot="1" x14ac:dyDescent="0.35">
      <c r="A46" s="3" t="s">
        <v>54</v>
      </c>
      <c r="B46" s="1">
        <v>5471</v>
      </c>
      <c r="C46" s="2"/>
      <c r="D46" s="2">
        <v>65</v>
      </c>
      <c r="E46" s="2"/>
      <c r="F46" s="1">
        <v>1071</v>
      </c>
      <c r="G46" s="1">
        <v>6184</v>
      </c>
      <c r="H46" s="2">
        <v>73</v>
      </c>
      <c r="I46" s="1">
        <v>57819</v>
      </c>
      <c r="J46" s="1">
        <v>65357</v>
      </c>
      <c r="K46" s="41"/>
      <c r="L46" s="49">
        <f>IFERROR(B46/I46,0)</f>
        <v>9.4622874833532225E-2</v>
      </c>
      <c r="M46" s="50">
        <f>IFERROR(H46/G46,0)</f>
        <v>1.1804657179818887E-2</v>
      </c>
      <c r="N46" s="48">
        <f>D46*250</f>
        <v>16250</v>
      </c>
      <c r="O46" s="51">
        <f t="shared" si="0"/>
        <v>1.970206543593493</v>
      </c>
    </row>
    <row r="47" spans="1:15" ht="14.5" thickBot="1" x14ac:dyDescent="0.35">
      <c r="A47" s="3" t="s">
        <v>20</v>
      </c>
      <c r="B47" s="1">
        <v>26944</v>
      </c>
      <c r="C47" s="2"/>
      <c r="D47" s="2">
        <v>421</v>
      </c>
      <c r="E47" s="2"/>
      <c r="F47" s="1">
        <v>9301</v>
      </c>
      <c r="G47" s="1">
        <v>3945</v>
      </c>
      <c r="H47" s="2">
        <v>62</v>
      </c>
      <c r="I47" s="1">
        <v>512763</v>
      </c>
      <c r="J47" s="1">
        <v>75084</v>
      </c>
      <c r="K47" s="42"/>
      <c r="L47" s="49">
        <f>IFERROR(B47/I47,0)</f>
        <v>5.2546693111632473E-2</v>
      </c>
      <c r="M47" s="50">
        <f>IFERROR(H47/G47,0)</f>
        <v>1.5716096324461342E-2</v>
      </c>
      <c r="N47" s="48">
        <f>D47*250</f>
        <v>105250</v>
      </c>
      <c r="O47" s="51">
        <f t="shared" si="0"/>
        <v>2.90625</v>
      </c>
    </row>
    <row r="48" spans="1:15" ht="15" thickBot="1" x14ac:dyDescent="0.35">
      <c r="A48" s="44" t="s">
        <v>15</v>
      </c>
      <c r="B48" s="1">
        <v>77249</v>
      </c>
      <c r="C48" s="2"/>
      <c r="D48" s="1">
        <v>1868</v>
      </c>
      <c r="E48" s="2"/>
      <c r="F48" s="1">
        <v>24942</v>
      </c>
      <c r="G48" s="1">
        <v>2664</v>
      </c>
      <c r="H48" s="2">
        <v>64</v>
      </c>
      <c r="I48" s="1">
        <v>1286139</v>
      </c>
      <c r="J48" s="1">
        <v>44356</v>
      </c>
      <c r="K48" s="41"/>
      <c r="L48" s="49">
        <f>IFERROR(B48/I48,0)</f>
        <v>6.006271483875382E-2</v>
      </c>
      <c r="M48" s="50">
        <f>IFERROR(H48/G48,0)</f>
        <v>2.4024024024024024E-2</v>
      </c>
      <c r="N48" s="48">
        <f>D48*250</f>
        <v>467000</v>
      </c>
      <c r="O48" s="51">
        <f t="shared" si="0"/>
        <v>5.0453857007857703</v>
      </c>
    </row>
    <row r="49" spans="1:15" ht="14.5" thickBot="1" x14ac:dyDescent="0.35">
      <c r="A49" s="60" t="s">
        <v>66</v>
      </c>
      <c r="B49" s="54">
        <v>71</v>
      </c>
      <c r="C49" s="54"/>
      <c r="D49" s="54">
        <v>6</v>
      </c>
      <c r="E49" s="54"/>
      <c r="F49" s="54">
        <v>3</v>
      </c>
      <c r="G49" s="54"/>
      <c r="H49" s="54"/>
      <c r="I49" s="55">
        <v>2201</v>
      </c>
      <c r="J49" s="54"/>
      <c r="K49" s="42"/>
      <c r="L49" s="49">
        <f>IFERROR(B49/I49,0)</f>
        <v>3.2258064516129031E-2</v>
      </c>
      <c r="M49" s="50">
        <f>IFERROR(H49/G49,0)</f>
        <v>0</v>
      </c>
      <c r="N49" s="48">
        <f>D49*250</f>
        <v>1500</v>
      </c>
      <c r="O49" s="51">
        <f t="shared" si="0"/>
        <v>20.12676056338028</v>
      </c>
    </row>
    <row r="50" spans="1:15" ht="15" thickBot="1" x14ac:dyDescent="0.35">
      <c r="A50" s="3" t="s">
        <v>28</v>
      </c>
      <c r="B50" s="1">
        <v>12322</v>
      </c>
      <c r="C50" s="2"/>
      <c r="D50" s="2">
        <v>124</v>
      </c>
      <c r="E50" s="2"/>
      <c r="F50" s="1">
        <v>4943</v>
      </c>
      <c r="G50" s="1">
        <v>3843</v>
      </c>
      <c r="H50" s="2">
        <v>39</v>
      </c>
      <c r="I50" s="1">
        <v>242899</v>
      </c>
      <c r="J50" s="1">
        <v>75765</v>
      </c>
      <c r="K50" s="41"/>
      <c r="L50" s="49">
        <f>IFERROR(B50/I50,0)</f>
        <v>5.0728903783053864E-2</v>
      </c>
      <c r="M50" s="50">
        <f>IFERROR(H50/G50,0)</f>
        <v>1.0148321623731461E-2</v>
      </c>
      <c r="N50" s="48">
        <f>D50*250</f>
        <v>31000</v>
      </c>
      <c r="O50" s="51">
        <f t="shared" si="0"/>
        <v>1.515825353027106</v>
      </c>
    </row>
    <row r="51" spans="1:15" ht="14.5" thickBot="1" x14ac:dyDescent="0.35">
      <c r="A51" s="3" t="s">
        <v>48</v>
      </c>
      <c r="B51" s="1">
        <v>1075</v>
      </c>
      <c r="C51" s="2"/>
      <c r="D51" s="2">
        <v>55</v>
      </c>
      <c r="E51" s="2"/>
      <c r="F51" s="2">
        <v>130</v>
      </c>
      <c r="G51" s="1">
        <v>1723</v>
      </c>
      <c r="H51" s="2">
        <v>88</v>
      </c>
      <c r="I51" s="1">
        <v>42798</v>
      </c>
      <c r="J51" s="1">
        <v>68588</v>
      </c>
      <c r="K51" s="42"/>
      <c r="L51" s="49">
        <f>IFERROR(B51/I51,0)</f>
        <v>2.5117996168045234E-2</v>
      </c>
      <c r="M51" s="50">
        <f>IFERROR(H51/G51,0)</f>
        <v>5.1073708647707487E-2</v>
      </c>
      <c r="N51" s="48">
        <f>D51*250</f>
        <v>13750</v>
      </c>
      <c r="O51" s="51">
        <f t="shared" si="0"/>
        <v>11.790697674418604</v>
      </c>
    </row>
    <row r="52" spans="1:15" ht="14.5" thickBot="1" x14ac:dyDescent="0.35">
      <c r="A52" s="3" t="s">
        <v>29</v>
      </c>
      <c r="B52" s="1">
        <v>51251</v>
      </c>
      <c r="C52" s="2"/>
      <c r="D52" s="1">
        <v>1477</v>
      </c>
      <c r="E52" s="2"/>
      <c r="F52" s="1">
        <v>43217</v>
      </c>
      <c r="G52" s="1">
        <v>6004</v>
      </c>
      <c r="H52" s="2">
        <v>173</v>
      </c>
      <c r="I52" s="1">
        <v>428182</v>
      </c>
      <c r="J52" s="1">
        <v>50165</v>
      </c>
      <c r="K52" s="42"/>
      <c r="L52" s="49">
        <f>IFERROR(B52/I52,0)</f>
        <v>0.11969442900448875</v>
      </c>
      <c r="M52" s="50">
        <f>IFERROR(H52/G52,0)</f>
        <v>2.8814123917388409E-2</v>
      </c>
      <c r="N52" s="48">
        <f>D52*250</f>
        <v>369250</v>
      </c>
      <c r="O52" s="51">
        <f t="shared" si="0"/>
        <v>6.204737468537199</v>
      </c>
    </row>
    <row r="53" spans="1:15" ht="15" thickBot="1" x14ac:dyDescent="0.35">
      <c r="A53" s="44" t="s">
        <v>9</v>
      </c>
      <c r="B53" s="1">
        <v>25117</v>
      </c>
      <c r="C53" s="2"/>
      <c r="D53" s="1">
        <v>1170</v>
      </c>
      <c r="E53" s="2"/>
      <c r="F53" s="1">
        <v>16073</v>
      </c>
      <c r="G53" s="1">
        <v>3298</v>
      </c>
      <c r="H53" s="2">
        <v>154</v>
      </c>
      <c r="I53" s="1">
        <v>410290</v>
      </c>
      <c r="J53" s="1">
        <v>53880</v>
      </c>
      <c r="K53" s="41"/>
      <c r="L53" s="49">
        <f>IFERROR(B53/I53,0)</f>
        <v>6.1217675302834583E-2</v>
      </c>
      <c r="M53" s="50">
        <f>IFERROR(H53/G53,0)</f>
        <v>4.6694966646452396E-2</v>
      </c>
      <c r="N53" s="48">
        <f>D53*250</f>
        <v>292500</v>
      </c>
      <c r="O53" s="51">
        <f t="shared" si="0"/>
        <v>10.645499064378708</v>
      </c>
    </row>
    <row r="54" spans="1:15" ht="15" thickBot="1" x14ac:dyDescent="0.35">
      <c r="A54" s="3" t="s">
        <v>56</v>
      </c>
      <c r="B54" s="1">
        <v>2161</v>
      </c>
      <c r="C54" s="2"/>
      <c r="D54" s="2">
        <v>84</v>
      </c>
      <c r="E54" s="2"/>
      <c r="F54" s="2">
        <v>605</v>
      </c>
      <c r="G54" s="1">
        <v>1206</v>
      </c>
      <c r="H54" s="2">
        <v>47</v>
      </c>
      <c r="I54" s="1">
        <v>113694</v>
      </c>
      <c r="J54" s="1">
        <v>63440</v>
      </c>
      <c r="K54" s="41"/>
      <c r="L54" s="49">
        <f>IFERROR(B54/I54,0)</f>
        <v>1.9007159568666773E-2</v>
      </c>
      <c r="M54" s="50">
        <f>IFERROR(H54/G54,0)</f>
        <v>3.8971807628524049E-2</v>
      </c>
      <c r="N54" s="48">
        <f>D54*250</f>
        <v>21000</v>
      </c>
      <c r="O54" s="51">
        <f t="shared" si="0"/>
        <v>8.7177232762609904</v>
      </c>
    </row>
    <row r="55" spans="1:15" ht="14.5" thickBot="1" x14ac:dyDescent="0.35">
      <c r="A55" s="3" t="s">
        <v>22</v>
      </c>
      <c r="B55" s="1">
        <v>21038</v>
      </c>
      <c r="C55" s="2"/>
      <c r="D55" s="2">
        <v>646</v>
      </c>
      <c r="E55" s="2"/>
      <c r="F55" s="1">
        <v>6150</v>
      </c>
      <c r="G55" s="1">
        <v>3613</v>
      </c>
      <c r="H55" s="2">
        <v>111</v>
      </c>
      <c r="I55" s="1">
        <v>354291</v>
      </c>
      <c r="J55" s="1">
        <v>60849</v>
      </c>
      <c r="K55" s="42"/>
      <c r="L55" s="49">
        <f>IFERROR(B55/I55,0)</f>
        <v>5.9380565693173126E-2</v>
      </c>
      <c r="M55" s="50">
        <f>IFERROR(H55/G55,0)</f>
        <v>3.0722391364517022E-2</v>
      </c>
      <c r="N55" s="48">
        <f>D55*250</f>
        <v>161500</v>
      </c>
      <c r="O55" s="51">
        <f t="shared" si="0"/>
        <v>6.6765852267325787</v>
      </c>
    </row>
    <row r="56" spans="1:15" ht="15" thickBot="1" x14ac:dyDescent="0.35">
      <c r="A56" s="14" t="s">
        <v>55</v>
      </c>
      <c r="B56" s="15">
        <v>960</v>
      </c>
      <c r="C56" s="15"/>
      <c r="D56" s="15">
        <v>17</v>
      </c>
      <c r="E56" s="15"/>
      <c r="F56" s="15">
        <v>186</v>
      </c>
      <c r="G56" s="36">
        <v>1659</v>
      </c>
      <c r="H56" s="15">
        <v>29</v>
      </c>
      <c r="I56" s="36">
        <v>29974</v>
      </c>
      <c r="J56" s="36">
        <v>51790</v>
      </c>
      <c r="K56" s="66"/>
      <c r="L56" s="49">
        <f>IFERROR(B56/I56,0)</f>
        <v>3.2027757389737774E-2</v>
      </c>
      <c r="M56" s="50">
        <f>IFERROR(H56/G56,0)</f>
        <v>1.7480409885473176E-2</v>
      </c>
      <c r="N56" s="48">
        <f>D56*250</f>
        <v>4250</v>
      </c>
      <c r="O56" s="51">
        <f t="shared" si="0"/>
        <v>3.4270833333333335</v>
      </c>
    </row>
    <row r="57" spans="1:15" ht="15" thickBot="1" x14ac:dyDescent="0.35">
      <c r="A57" s="3"/>
      <c r="B57" s="47">
        <f>SUM(B2:B56)</f>
        <v>1986907</v>
      </c>
      <c r="C57" s="2"/>
      <c r="D57" s="47">
        <f>SUM(D2:D56)</f>
        <v>111318</v>
      </c>
      <c r="E57" s="2"/>
      <c r="F57" s="47">
        <f>SUM(F2:F56)</f>
        <v>1126212</v>
      </c>
      <c r="G57" s="1"/>
      <c r="H57" s="2"/>
      <c r="I57" s="47">
        <f>SUM(I2:I56)</f>
        <v>21475306</v>
      </c>
      <c r="J57" s="1"/>
      <c r="K57" s="8"/>
      <c r="N57" s="47">
        <f>SUM(N2:N56)</f>
        <v>27829500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EC288467-9C7D-47D2-846D-4C96282C0613}"/>
    <hyperlink ref="A33" r:id="rId2" display="https://www.worldometers.info/coronavirus/usa/new-jersey/" xr:uid="{9EDE8250-C5FE-4CC9-9D3B-0B159CEE3014}"/>
    <hyperlink ref="A6" r:id="rId3" display="https://www.worldometers.info/coronavirus/usa/california/" xr:uid="{A68E04CB-1F12-4DC5-96A4-1EFCB16B1C15}"/>
    <hyperlink ref="A16" r:id="rId4" display="https://www.worldometers.info/coronavirus/usa/illinois/" xr:uid="{A2F6DBBD-9DA9-4199-B4B4-41A0CB910CF5}"/>
    <hyperlink ref="A24" r:id="rId5" display="https://www.worldometers.info/coronavirus/usa/massachusetts/" xr:uid="{ADD8CBF9-A90B-4A52-8754-145BB60E76C4}"/>
    <hyperlink ref="A42" r:id="rId6" display="https://www.worldometers.info/coronavirus/usa/pennsylvania/" xr:uid="{4CA902B2-624C-47CB-ADB7-35210C4ED342}"/>
    <hyperlink ref="A48" r:id="rId7" display="https://www.worldometers.info/coronavirus/usa/texas/" xr:uid="{1261F496-EB54-4DBB-875C-A901734424F4}"/>
    <hyperlink ref="A11" r:id="rId8" display="https://www.worldometers.info/coronavirus/usa/florida/" xr:uid="{D68B22AB-B43D-4B9F-8269-C4BA651F1E52}"/>
    <hyperlink ref="A21" r:id="rId9" display="https://www.worldometers.info/coronavirus/usa/louisiana/" xr:uid="{409D6416-1D70-4AA3-8F90-306CA434F811}"/>
    <hyperlink ref="A39" r:id="rId10" display="https://www.worldometers.info/coronavirus/usa/ohio/" xr:uid="{B19B90B0-28FA-498E-83E7-D18080AAD2CF}"/>
    <hyperlink ref="A53" r:id="rId11" display="https://www.worldometers.info/coronavirus/usa/washington/" xr:uid="{CB3188D9-5DC6-42EB-A2E4-1AA6B74E8882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718</v>
      </c>
    </row>
    <row r="3" spans="1:2" ht="15" thickBot="1" x14ac:dyDescent="0.4">
      <c r="A3" s="3" t="s">
        <v>52</v>
      </c>
      <c r="B3" s="38">
        <v>10</v>
      </c>
    </row>
    <row r="4" spans="1:2" ht="15" thickBot="1" x14ac:dyDescent="0.4">
      <c r="A4" s="3" t="s">
        <v>33</v>
      </c>
      <c r="B4" s="38">
        <v>1047</v>
      </c>
    </row>
    <row r="5" spans="1:2" ht="15" thickBot="1" x14ac:dyDescent="0.4">
      <c r="A5" s="3" t="s">
        <v>34</v>
      </c>
      <c r="B5" s="38">
        <v>155</v>
      </c>
    </row>
    <row r="6" spans="1:2" ht="15" thickBot="1" x14ac:dyDescent="0.4">
      <c r="A6" s="44" t="s">
        <v>10</v>
      </c>
      <c r="B6" s="38">
        <v>4676</v>
      </c>
    </row>
    <row r="7" spans="1:2" ht="15" thickBot="1" x14ac:dyDescent="0.4">
      <c r="A7" s="3" t="s">
        <v>18</v>
      </c>
      <c r="B7" s="38">
        <v>1543</v>
      </c>
    </row>
    <row r="8" spans="1:2" ht="15" thickBot="1" x14ac:dyDescent="0.4">
      <c r="A8" s="3" t="s">
        <v>23</v>
      </c>
      <c r="B8" s="38">
        <v>4084</v>
      </c>
    </row>
    <row r="9" spans="1:2" ht="15" thickBot="1" x14ac:dyDescent="0.4">
      <c r="A9" s="3" t="s">
        <v>43</v>
      </c>
      <c r="B9" s="38">
        <v>398</v>
      </c>
    </row>
    <row r="10" spans="1:2" ht="21.5" thickBot="1" x14ac:dyDescent="0.4">
      <c r="A10" s="3" t="s">
        <v>63</v>
      </c>
      <c r="B10" s="38">
        <v>491</v>
      </c>
    </row>
    <row r="11" spans="1:2" ht="15" thickBot="1" x14ac:dyDescent="0.4">
      <c r="A11" s="44" t="s">
        <v>13</v>
      </c>
      <c r="B11" s="38">
        <v>2715</v>
      </c>
    </row>
    <row r="12" spans="1:2" ht="15" thickBot="1" x14ac:dyDescent="0.4">
      <c r="A12" s="3" t="s">
        <v>16</v>
      </c>
      <c r="B12" s="38">
        <v>2208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83</v>
      </c>
    </row>
    <row r="16" spans="1:2" ht="15" thickBot="1" x14ac:dyDescent="0.4">
      <c r="A16" s="44" t="s">
        <v>12</v>
      </c>
      <c r="B16" s="38">
        <v>5924</v>
      </c>
    </row>
    <row r="17" spans="1:2" ht="15" thickBot="1" x14ac:dyDescent="0.4">
      <c r="A17" s="3" t="s">
        <v>27</v>
      </c>
      <c r="B17" s="38">
        <v>2316</v>
      </c>
    </row>
    <row r="18" spans="1:2" ht="15" thickBot="1" x14ac:dyDescent="0.4">
      <c r="A18" s="3" t="s">
        <v>41</v>
      </c>
      <c r="B18" s="38">
        <v>623</v>
      </c>
    </row>
    <row r="19" spans="1:2" ht="15" thickBot="1" x14ac:dyDescent="0.4">
      <c r="A19" s="3" t="s">
        <v>45</v>
      </c>
      <c r="B19" s="38">
        <v>236</v>
      </c>
    </row>
    <row r="20" spans="1:2" ht="15" thickBot="1" x14ac:dyDescent="0.4">
      <c r="A20" s="3" t="s">
        <v>38</v>
      </c>
      <c r="B20" s="38">
        <v>472</v>
      </c>
    </row>
    <row r="21" spans="1:2" ht="15" thickBot="1" x14ac:dyDescent="0.4">
      <c r="A21" s="44" t="s">
        <v>14</v>
      </c>
      <c r="B21" s="38">
        <v>2949</v>
      </c>
    </row>
    <row r="22" spans="1:2" ht="15" thickBot="1" x14ac:dyDescent="0.4">
      <c r="A22" s="3" t="s">
        <v>39</v>
      </c>
      <c r="B22" s="38">
        <v>99</v>
      </c>
    </row>
    <row r="23" spans="1:2" ht="15" thickBot="1" x14ac:dyDescent="0.4">
      <c r="A23" s="3" t="s">
        <v>26</v>
      </c>
      <c r="B23" s="38">
        <v>2776</v>
      </c>
    </row>
    <row r="24" spans="1:2" ht="15" thickBot="1" x14ac:dyDescent="0.4">
      <c r="A24" s="44" t="s">
        <v>17</v>
      </c>
      <c r="B24" s="38">
        <v>7353</v>
      </c>
    </row>
    <row r="25" spans="1:2" ht="15" thickBot="1" x14ac:dyDescent="0.4">
      <c r="A25" s="3" t="s">
        <v>11</v>
      </c>
      <c r="B25" s="38">
        <v>5912</v>
      </c>
    </row>
    <row r="26" spans="1:2" ht="15" thickBot="1" x14ac:dyDescent="0.4">
      <c r="A26" s="3" t="s">
        <v>32</v>
      </c>
      <c r="B26" s="38">
        <v>1208</v>
      </c>
    </row>
    <row r="27" spans="1:2" ht="15" thickBot="1" x14ac:dyDescent="0.4">
      <c r="A27" s="3" t="s">
        <v>30</v>
      </c>
      <c r="B27" s="38">
        <v>837</v>
      </c>
    </row>
    <row r="28" spans="1:2" ht="15" thickBot="1" x14ac:dyDescent="0.4">
      <c r="A28" s="3" t="s">
        <v>35</v>
      </c>
      <c r="B28" s="38">
        <v>832</v>
      </c>
    </row>
    <row r="29" spans="1:2" ht="15" thickBot="1" x14ac:dyDescent="0.4">
      <c r="A29" s="3" t="s">
        <v>51</v>
      </c>
      <c r="B29" s="38">
        <v>18</v>
      </c>
    </row>
    <row r="30" spans="1:2" ht="15" thickBot="1" x14ac:dyDescent="0.4">
      <c r="A30" s="3" t="s">
        <v>50</v>
      </c>
      <c r="B30" s="38">
        <v>188</v>
      </c>
    </row>
    <row r="31" spans="1:2" ht="15" thickBot="1" x14ac:dyDescent="0.4">
      <c r="A31" s="3" t="s">
        <v>31</v>
      </c>
      <c r="B31" s="38">
        <v>442</v>
      </c>
    </row>
    <row r="32" spans="1:2" ht="15" thickBot="1" x14ac:dyDescent="0.4">
      <c r="A32" s="3" t="s">
        <v>42</v>
      </c>
      <c r="B32" s="38">
        <v>286</v>
      </c>
    </row>
    <row r="33" spans="1:2" ht="15" thickBot="1" x14ac:dyDescent="0.4">
      <c r="A33" s="44" t="s">
        <v>8</v>
      </c>
      <c r="B33" s="38">
        <v>12292</v>
      </c>
    </row>
    <row r="34" spans="1:2" ht="15" thickBot="1" x14ac:dyDescent="0.4">
      <c r="A34" s="3" t="s">
        <v>44</v>
      </c>
      <c r="B34" s="38">
        <v>400</v>
      </c>
    </row>
    <row r="35" spans="1:2" ht="15" thickBot="1" x14ac:dyDescent="0.4">
      <c r="A35" s="44" t="s">
        <v>7</v>
      </c>
      <c r="B35" s="38">
        <v>30516</v>
      </c>
    </row>
    <row r="36" spans="1:2" ht="15" thickBot="1" x14ac:dyDescent="0.4">
      <c r="A36" s="3" t="s">
        <v>24</v>
      </c>
      <c r="B36" s="38">
        <v>1041</v>
      </c>
    </row>
    <row r="37" spans="1:2" ht="15" thickBot="1" x14ac:dyDescent="0.4">
      <c r="A37" s="3" t="s">
        <v>53</v>
      </c>
      <c r="B37" s="38">
        <v>72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2412</v>
      </c>
    </row>
    <row r="40" spans="1:2" ht="15" thickBot="1" x14ac:dyDescent="0.4">
      <c r="A40" s="3" t="s">
        <v>46</v>
      </c>
      <c r="B40" s="38">
        <v>348</v>
      </c>
    </row>
    <row r="41" spans="1:2" ht="15" thickBot="1" x14ac:dyDescent="0.4">
      <c r="A41" s="3" t="s">
        <v>37</v>
      </c>
      <c r="B41" s="38">
        <v>164</v>
      </c>
    </row>
    <row r="42" spans="1:2" ht="15" thickBot="1" x14ac:dyDescent="0.4">
      <c r="A42" s="44" t="s">
        <v>19</v>
      </c>
      <c r="B42" s="38">
        <v>6019</v>
      </c>
    </row>
    <row r="43" spans="1:2" ht="15" thickBot="1" x14ac:dyDescent="0.4">
      <c r="A43" s="3" t="s">
        <v>65</v>
      </c>
      <c r="B43" s="38">
        <v>142</v>
      </c>
    </row>
    <row r="44" spans="1:2" ht="15" thickBot="1" x14ac:dyDescent="0.4">
      <c r="A44" s="3" t="s">
        <v>40</v>
      </c>
      <c r="B44" s="38">
        <v>799</v>
      </c>
    </row>
    <row r="45" spans="1:2" ht="15" thickBot="1" x14ac:dyDescent="0.4">
      <c r="A45" s="3" t="s">
        <v>25</v>
      </c>
      <c r="B45" s="38">
        <v>557</v>
      </c>
    </row>
    <row r="46" spans="1:2" ht="15" thickBot="1" x14ac:dyDescent="0.4">
      <c r="A46" s="3" t="s">
        <v>54</v>
      </c>
      <c r="B46" s="38">
        <v>65</v>
      </c>
    </row>
    <row r="47" spans="1:2" ht="15" thickBot="1" x14ac:dyDescent="0.4">
      <c r="A47" s="3" t="s">
        <v>20</v>
      </c>
      <c r="B47" s="38">
        <v>421</v>
      </c>
    </row>
    <row r="48" spans="1:2" ht="15" thickBot="1" x14ac:dyDescent="0.4">
      <c r="A48" s="44" t="s">
        <v>15</v>
      </c>
      <c r="B48" s="38">
        <v>1868</v>
      </c>
    </row>
    <row r="49" spans="1:2" ht="21.5" thickBot="1" x14ac:dyDescent="0.4">
      <c r="A49" s="60" t="s">
        <v>66</v>
      </c>
      <c r="B49" s="61">
        <v>6</v>
      </c>
    </row>
    <row r="50" spans="1:2" ht="15" thickBot="1" x14ac:dyDescent="0.4">
      <c r="A50" s="3" t="s">
        <v>28</v>
      </c>
      <c r="B50" s="38">
        <v>124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1477</v>
      </c>
    </row>
    <row r="53" spans="1:2" ht="15" thickBot="1" x14ac:dyDescent="0.4">
      <c r="A53" s="44" t="s">
        <v>9</v>
      </c>
      <c r="B53" s="38">
        <v>1170</v>
      </c>
    </row>
    <row r="54" spans="1:2" ht="15" thickBot="1" x14ac:dyDescent="0.4">
      <c r="A54" s="3" t="s">
        <v>56</v>
      </c>
      <c r="B54" s="38">
        <v>84</v>
      </c>
    </row>
    <row r="55" spans="1:2" ht="15" thickBot="1" x14ac:dyDescent="0.4">
      <c r="A55" s="3" t="s">
        <v>22</v>
      </c>
      <c r="B55" s="38">
        <v>646</v>
      </c>
    </row>
    <row r="56" spans="1:2" ht="15" thickBot="1" x14ac:dyDescent="0.4">
      <c r="A56" s="14" t="s">
        <v>55</v>
      </c>
      <c r="B56" s="39">
        <v>17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E923C091-A8B5-44B5-B3E8-91204BA296D2}"/>
    <hyperlink ref="A33" r:id="rId2" display="https://www.worldometers.info/coronavirus/usa/new-jersey/" xr:uid="{6095BA1C-6AFF-459D-B95C-86C69ACA5FD1}"/>
    <hyperlink ref="A6" r:id="rId3" display="https://www.worldometers.info/coronavirus/usa/california/" xr:uid="{564D7FB6-CE03-410D-A3B9-4E8682642CCB}"/>
    <hyperlink ref="A16" r:id="rId4" display="https://www.worldometers.info/coronavirus/usa/illinois/" xr:uid="{65B361C3-9533-4424-A204-1DB127335B88}"/>
    <hyperlink ref="A24" r:id="rId5" display="https://www.worldometers.info/coronavirus/usa/massachusetts/" xr:uid="{5A995221-2099-4023-9FF6-5B44457A5723}"/>
    <hyperlink ref="A42" r:id="rId6" display="https://www.worldometers.info/coronavirus/usa/pennsylvania/" xr:uid="{E6E366FD-19DF-446A-8999-A24BEDA85224}"/>
    <hyperlink ref="A48" r:id="rId7" display="https://www.worldometers.info/coronavirus/usa/texas/" xr:uid="{B54F0C71-8CB7-4AE1-B6FC-50C6874934B8}"/>
    <hyperlink ref="A11" r:id="rId8" display="https://www.worldometers.info/coronavirus/usa/florida/" xr:uid="{B462D80C-7860-4171-9BC9-CFA0DA6E11C5}"/>
    <hyperlink ref="A21" r:id="rId9" display="https://www.worldometers.info/coronavirus/usa/louisiana/" xr:uid="{7E590807-2216-4C1F-87CB-1B6DA2509175}"/>
    <hyperlink ref="A39" r:id="rId10" display="https://www.worldometers.info/coronavirus/usa/ohio/" xr:uid="{42038E4F-30F6-4400-BDB4-B82E10CD0DC4}"/>
    <hyperlink ref="A53" r:id="rId11" display="https://www.worldometers.info/coronavirus/usa/washington/" xr:uid="{58485537-ED03-460E-8397-CBDD993464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718</v>
      </c>
    </row>
    <row r="3" spans="1:3" ht="13" thickBot="1" x14ac:dyDescent="0.4">
      <c r="B3" s="3" t="s">
        <v>52</v>
      </c>
      <c r="C3" s="38">
        <v>10</v>
      </c>
    </row>
    <row r="4" spans="1:3" ht="13" thickBot="1" x14ac:dyDescent="0.4">
      <c r="A4" s="34" t="s">
        <v>33</v>
      </c>
      <c r="B4" s="3" t="s">
        <v>33</v>
      </c>
      <c r="C4" s="38">
        <v>1047</v>
      </c>
    </row>
    <row r="5" spans="1:3" ht="13" thickBot="1" x14ac:dyDescent="0.4">
      <c r="A5" s="34" t="s">
        <v>34</v>
      </c>
      <c r="B5" s="3" t="s">
        <v>34</v>
      </c>
      <c r="C5" s="38">
        <v>155</v>
      </c>
    </row>
    <row r="6" spans="1:3" ht="15" thickBot="1" x14ac:dyDescent="0.4">
      <c r="A6" s="34" t="s">
        <v>10</v>
      </c>
      <c r="B6" s="44" t="s">
        <v>10</v>
      </c>
      <c r="C6" s="38">
        <v>4676</v>
      </c>
    </row>
    <row r="7" spans="1:3" ht="13" thickBot="1" x14ac:dyDescent="0.4">
      <c r="A7" s="34" t="s">
        <v>18</v>
      </c>
      <c r="B7" s="3" t="s">
        <v>18</v>
      </c>
      <c r="C7" s="38">
        <v>1543</v>
      </c>
    </row>
    <row r="8" spans="1:3" ht="13" thickBot="1" x14ac:dyDescent="0.4">
      <c r="A8" s="34" t="s">
        <v>23</v>
      </c>
      <c r="B8" s="3" t="s">
        <v>23</v>
      </c>
      <c r="C8" s="38">
        <v>4084</v>
      </c>
    </row>
    <row r="9" spans="1:3" ht="13" thickBot="1" x14ac:dyDescent="0.4">
      <c r="A9" s="34" t="s">
        <v>43</v>
      </c>
      <c r="B9" s="3" t="s">
        <v>43</v>
      </c>
      <c r="C9" s="38">
        <v>398</v>
      </c>
    </row>
    <row r="10" spans="1:3" ht="13" thickBot="1" x14ac:dyDescent="0.4">
      <c r="A10" s="34" t="s">
        <v>95</v>
      </c>
      <c r="B10" s="3" t="s">
        <v>63</v>
      </c>
      <c r="C10" s="38">
        <v>491</v>
      </c>
    </row>
    <row r="11" spans="1:3" ht="15" thickBot="1" x14ac:dyDescent="0.4">
      <c r="A11" s="34" t="s">
        <v>13</v>
      </c>
      <c r="B11" s="44" t="s">
        <v>13</v>
      </c>
      <c r="C11" s="38">
        <v>2715</v>
      </c>
    </row>
    <row r="12" spans="1:3" ht="13" thickBot="1" x14ac:dyDescent="0.4">
      <c r="A12" s="34" t="s">
        <v>16</v>
      </c>
      <c r="B12" s="3" t="s">
        <v>16</v>
      </c>
      <c r="C12" s="38">
        <v>2208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83</v>
      </c>
    </row>
    <row r="16" spans="1:3" ht="15" thickBot="1" x14ac:dyDescent="0.4">
      <c r="A16" s="34" t="s">
        <v>12</v>
      </c>
      <c r="B16" s="44" t="s">
        <v>12</v>
      </c>
      <c r="C16" s="38">
        <v>5924</v>
      </c>
    </row>
    <row r="17" spans="1:3" ht="13" thickBot="1" x14ac:dyDescent="0.4">
      <c r="A17" s="34" t="s">
        <v>27</v>
      </c>
      <c r="B17" s="3" t="s">
        <v>27</v>
      </c>
      <c r="C17" s="38">
        <v>2316</v>
      </c>
    </row>
    <row r="18" spans="1:3" ht="13" thickBot="1" x14ac:dyDescent="0.4">
      <c r="A18" s="34" t="s">
        <v>41</v>
      </c>
      <c r="B18" s="3" t="s">
        <v>41</v>
      </c>
      <c r="C18" s="38">
        <v>623</v>
      </c>
    </row>
    <row r="19" spans="1:3" ht="13" thickBot="1" x14ac:dyDescent="0.4">
      <c r="A19" s="34" t="s">
        <v>45</v>
      </c>
      <c r="B19" s="3" t="s">
        <v>45</v>
      </c>
      <c r="C19" s="38">
        <v>236</v>
      </c>
    </row>
    <row r="20" spans="1:3" ht="13" thickBot="1" x14ac:dyDescent="0.4">
      <c r="A20" s="34" t="s">
        <v>38</v>
      </c>
      <c r="B20" s="3" t="s">
        <v>38</v>
      </c>
      <c r="C20" s="38">
        <v>472</v>
      </c>
    </row>
    <row r="21" spans="1:3" ht="15" thickBot="1" x14ac:dyDescent="0.4">
      <c r="A21" s="34" t="s">
        <v>14</v>
      </c>
      <c r="B21" s="44" t="s">
        <v>14</v>
      </c>
      <c r="C21" s="38">
        <v>2949</v>
      </c>
    </row>
    <row r="22" spans="1:3" ht="13" thickBot="1" x14ac:dyDescent="0.4">
      <c r="B22" s="3" t="s">
        <v>39</v>
      </c>
      <c r="C22" s="38">
        <v>99</v>
      </c>
    </row>
    <row r="23" spans="1:3" ht="13" thickBot="1" x14ac:dyDescent="0.4">
      <c r="A23" s="34" t="s">
        <v>26</v>
      </c>
      <c r="B23" s="3" t="s">
        <v>26</v>
      </c>
      <c r="C23" s="38">
        <v>2776</v>
      </c>
    </row>
    <row r="24" spans="1:3" ht="15" thickBot="1" x14ac:dyDescent="0.4">
      <c r="A24" s="34" t="s">
        <v>17</v>
      </c>
      <c r="B24" s="44" t="s">
        <v>17</v>
      </c>
      <c r="C24" s="38">
        <v>7353</v>
      </c>
    </row>
    <row r="25" spans="1:3" ht="13" thickBot="1" x14ac:dyDescent="0.4">
      <c r="A25" s="34" t="s">
        <v>11</v>
      </c>
      <c r="B25" s="3" t="s">
        <v>11</v>
      </c>
      <c r="C25" s="38">
        <v>5912</v>
      </c>
    </row>
    <row r="26" spans="1:3" ht="13" thickBot="1" x14ac:dyDescent="0.4">
      <c r="A26" s="34" t="s">
        <v>32</v>
      </c>
      <c r="B26" s="3" t="s">
        <v>32</v>
      </c>
      <c r="C26" s="38">
        <v>1208</v>
      </c>
    </row>
    <row r="27" spans="1:3" ht="13" thickBot="1" x14ac:dyDescent="0.4">
      <c r="A27" s="34" t="s">
        <v>30</v>
      </c>
      <c r="B27" s="3" t="s">
        <v>30</v>
      </c>
      <c r="C27" s="38">
        <v>837</v>
      </c>
    </row>
    <row r="28" spans="1:3" ht="13" thickBot="1" x14ac:dyDescent="0.4">
      <c r="A28" s="34" t="s">
        <v>35</v>
      </c>
      <c r="B28" s="3" t="s">
        <v>35</v>
      </c>
      <c r="C28" s="38">
        <v>832</v>
      </c>
    </row>
    <row r="29" spans="1:3" ht="13" thickBot="1" x14ac:dyDescent="0.4">
      <c r="B29" s="3" t="s">
        <v>51</v>
      </c>
      <c r="C29" s="38">
        <v>18</v>
      </c>
    </row>
    <row r="30" spans="1:3" ht="13" thickBot="1" x14ac:dyDescent="0.4">
      <c r="B30" s="3" t="s">
        <v>50</v>
      </c>
      <c r="C30" s="38">
        <v>188</v>
      </c>
    </row>
    <row r="31" spans="1:3" ht="13" thickBot="1" x14ac:dyDescent="0.4">
      <c r="A31" s="34" t="s">
        <v>31</v>
      </c>
      <c r="B31" s="3" t="s">
        <v>31</v>
      </c>
      <c r="C31" s="38">
        <v>442</v>
      </c>
    </row>
    <row r="32" spans="1:3" ht="13" thickBot="1" x14ac:dyDescent="0.4">
      <c r="A32" s="34" t="s">
        <v>42</v>
      </c>
      <c r="B32" s="3" t="s">
        <v>42</v>
      </c>
      <c r="C32" s="38">
        <v>286</v>
      </c>
    </row>
    <row r="33" spans="1:3" ht="15" thickBot="1" x14ac:dyDescent="0.4">
      <c r="A33" s="34" t="s">
        <v>8</v>
      </c>
      <c r="B33" s="44" t="s">
        <v>8</v>
      </c>
      <c r="C33" s="38">
        <v>12292</v>
      </c>
    </row>
    <row r="34" spans="1:3" ht="13" thickBot="1" x14ac:dyDescent="0.4">
      <c r="A34" s="34" t="s">
        <v>44</v>
      </c>
      <c r="B34" s="3" t="s">
        <v>44</v>
      </c>
      <c r="C34" s="38">
        <v>400</v>
      </c>
    </row>
    <row r="35" spans="1:3" ht="15" thickBot="1" x14ac:dyDescent="0.4">
      <c r="A35" s="34" t="s">
        <v>7</v>
      </c>
      <c r="B35" s="44" t="s">
        <v>7</v>
      </c>
      <c r="C35" s="38">
        <v>30516</v>
      </c>
    </row>
    <row r="36" spans="1:3" ht="13" thickBot="1" x14ac:dyDescent="0.4">
      <c r="A36" s="34" t="s">
        <v>24</v>
      </c>
      <c r="B36" s="3" t="s">
        <v>24</v>
      </c>
      <c r="C36" s="38">
        <v>1041</v>
      </c>
    </row>
    <row r="37" spans="1:3" ht="13" thickBot="1" x14ac:dyDescent="0.4">
      <c r="B37" s="3" t="s">
        <v>53</v>
      </c>
      <c r="C37" s="38">
        <v>72</v>
      </c>
    </row>
    <row r="38" spans="1:3" ht="15" thickBot="1" x14ac:dyDescent="0.4">
      <c r="A38" s="34" t="s">
        <v>21</v>
      </c>
      <c r="B38" s="44" t="s">
        <v>21</v>
      </c>
      <c r="C38" s="38">
        <v>2412</v>
      </c>
    </row>
    <row r="39" spans="1:3" ht="13" thickBot="1" x14ac:dyDescent="0.4">
      <c r="A39" s="34" t="s">
        <v>46</v>
      </c>
      <c r="B39" s="3" t="s">
        <v>46</v>
      </c>
      <c r="C39" s="38">
        <v>348</v>
      </c>
    </row>
    <row r="40" spans="1:3" ht="13" thickBot="1" x14ac:dyDescent="0.4">
      <c r="A40" s="34" t="s">
        <v>37</v>
      </c>
      <c r="B40" s="3" t="s">
        <v>37</v>
      </c>
      <c r="C40" s="38">
        <v>164</v>
      </c>
    </row>
    <row r="41" spans="1:3" ht="15" thickBot="1" x14ac:dyDescent="0.4">
      <c r="A41" s="34" t="s">
        <v>19</v>
      </c>
      <c r="B41" s="44" t="s">
        <v>19</v>
      </c>
      <c r="C41" s="38">
        <v>6019</v>
      </c>
    </row>
    <row r="42" spans="1:3" ht="13" thickBot="1" x14ac:dyDescent="0.4">
      <c r="A42" s="34" t="s">
        <v>65</v>
      </c>
      <c r="B42" s="3" t="s">
        <v>65</v>
      </c>
      <c r="C42" s="38">
        <v>142</v>
      </c>
    </row>
    <row r="43" spans="1:3" ht="13" thickBot="1" x14ac:dyDescent="0.4">
      <c r="B43" s="3" t="s">
        <v>40</v>
      </c>
      <c r="C43" s="38">
        <v>799</v>
      </c>
    </row>
    <row r="44" spans="1:3" ht="13" thickBot="1" x14ac:dyDescent="0.4">
      <c r="A44" s="34" t="s">
        <v>25</v>
      </c>
      <c r="B44" s="3" t="s">
        <v>25</v>
      </c>
      <c r="C44" s="38">
        <v>557</v>
      </c>
    </row>
    <row r="45" spans="1:3" ht="13" thickBot="1" x14ac:dyDescent="0.4">
      <c r="A45" s="34" t="s">
        <v>54</v>
      </c>
      <c r="B45" s="3" t="s">
        <v>54</v>
      </c>
      <c r="C45" s="38">
        <v>65</v>
      </c>
    </row>
    <row r="46" spans="1:3" ht="13" thickBot="1" x14ac:dyDescent="0.4">
      <c r="A46" s="34" t="s">
        <v>20</v>
      </c>
      <c r="B46" s="3" t="s">
        <v>20</v>
      </c>
      <c r="C46" s="38">
        <v>421</v>
      </c>
    </row>
    <row r="47" spans="1:3" ht="15" thickBot="1" x14ac:dyDescent="0.4">
      <c r="A47" s="34" t="s">
        <v>15</v>
      </c>
      <c r="B47" s="44" t="s">
        <v>15</v>
      </c>
      <c r="C47" s="38">
        <v>1868</v>
      </c>
    </row>
    <row r="48" spans="1:3" ht="13" thickBot="1" x14ac:dyDescent="0.4">
      <c r="A48" s="34" t="s">
        <v>28</v>
      </c>
      <c r="B48" s="3" t="s">
        <v>28</v>
      </c>
      <c r="C48" s="38">
        <v>124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1477</v>
      </c>
    </row>
    <row r="51" spans="1:3" ht="15" thickBot="1" x14ac:dyDescent="0.4">
      <c r="A51" s="34" t="s">
        <v>9</v>
      </c>
      <c r="B51" s="44" t="s">
        <v>9</v>
      </c>
      <c r="C51" s="38">
        <v>1170</v>
      </c>
    </row>
    <row r="52" spans="1:3" ht="13" thickBot="1" x14ac:dyDescent="0.4">
      <c r="B52" s="3" t="s">
        <v>56</v>
      </c>
      <c r="C52" s="38">
        <v>84</v>
      </c>
    </row>
    <row r="53" spans="1:3" ht="13" thickBot="1" x14ac:dyDescent="0.4">
      <c r="A53" s="34" t="s">
        <v>22</v>
      </c>
      <c r="B53" s="3" t="s">
        <v>22</v>
      </c>
      <c r="C53" s="38">
        <v>646</v>
      </c>
    </row>
    <row r="54" spans="1:3" ht="13" thickBot="1" x14ac:dyDescent="0.4">
      <c r="A54" s="34" t="s">
        <v>55</v>
      </c>
      <c r="B54" s="14" t="s">
        <v>55</v>
      </c>
      <c r="C54" s="39">
        <v>17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872A0E96-850F-4322-8458-F5C56DA7B57F}"/>
    <hyperlink ref="B33" r:id="rId2" display="https://www.worldometers.info/coronavirus/usa/new-jersey/" xr:uid="{AC93B126-5FD7-4282-B27B-8871E109211D}"/>
    <hyperlink ref="B6" r:id="rId3" display="https://www.worldometers.info/coronavirus/usa/california/" xr:uid="{CB939D14-58F6-4937-A97E-5AB3E04A2F3D}"/>
    <hyperlink ref="B16" r:id="rId4" display="https://www.worldometers.info/coronavirus/usa/illinois/" xr:uid="{25657B33-2592-45A4-BCE1-922E7073DAD8}"/>
    <hyperlink ref="B24" r:id="rId5" display="https://www.worldometers.info/coronavirus/usa/massachusetts/" xr:uid="{45A05058-EC86-4C81-BF70-02E939F92BFD}"/>
    <hyperlink ref="B41" r:id="rId6" display="https://www.worldometers.info/coronavirus/usa/pennsylvania/" xr:uid="{8F0E8CA4-49DF-4E4A-8013-EB08F38C6B21}"/>
    <hyperlink ref="B47" r:id="rId7" display="https://www.worldometers.info/coronavirus/usa/texas/" xr:uid="{A0333594-25D6-4F08-AFF0-C7EC22FD4DAE}"/>
    <hyperlink ref="B11" r:id="rId8" display="https://www.worldometers.info/coronavirus/usa/florida/" xr:uid="{69FEAC72-78BD-4593-BB0E-D1FC06B4F3A6}"/>
    <hyperlink ref="B21" r:id="rId9" display="https://www.worldometers.info/coronavirus/usa/louisiana/" xr:uid="{100FAB06-6EE3-4372-BC65-058697505E05}"/>
    <hyperlink ref="B38" r:id="rId10" display="https://www.worldometers.info/coronavirus/usa/ohio/" xr:uid="{1D767947-D8EE-4446-88E8-BE14ADDFA1F3}"/>
    <hyperlink ref="B51" r:id="rId11" display="https://www.worldometers.info/coronavirus/usa/washington/" xr:uid="{A2B0A2DF-87D5-4CB8-82D8-DF344291EAFE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2020-06-09T10:37:58Z</dcterms:modified>
</cp:coreProperties>
</file>