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14" documentId="8_{F5F408EF-4B85-41FA-9085-D767DF38568B}" xr6:coauthVersionLast="45" xr6:coauthVersionMax="45" xr10:uidLastSave="{44F88F3F-A3E2-4A3F-B39B-5248FF3F9209}"/>
  <bookViews>
    <workbookView xWindow="8085" yWindow="-19845" windowWidth="24855" windowHeight="16830" activeTab="3" xr2:uid="{C2EC3F12-84D7-4DDA-AADC-120E6E7C982F}"/>
  </bookViews>
  <sheets>
    <sheet name="Data Updates" sheetId="1" r:id="rId1"/>
    <sheet name="US Filtered Data" sheetId="3" r:id="rId2"/>
    <sheet name="temp for State Deaths" sheetId="2" r:id="rId3"/>
    <sheet name="State to State Work" sheetId="4" r:id="rId4"/>
  </sheets>
  <definedNames>
    <definedName name="_xlnm._FilterDatabase" localSheetId="0" hidden="1">'Data Updates'!$A$1:$V$27</definedName>
    <definedName name="_xlnm._FilterDatabase" localSheetId="3" hidden="1">'State to State Work'!$A$1:$C$53</definedName>
    <definedName name="_xlnm._FilterDatabase" localSheetId="2" hidden="1">'temp for State Deaths'!$A$1:$A$56</definedName>
    <definedName name="_xlnm._FilterDatabase" localSheetId="1" hidden="1">'US Filtered Data'!$A$1:$N$56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57" i="3" l="1"/>
  <c r="B57" i="3"/>
  <c r="I57" i="3"/>
  <c r="F57" i="3"/>
  <c r="N11" i="3"/>
  <c r="N14" i="3"/>
  <c r="N27" i="3"/>
  <c r="N46" i="3"/>
  <c r="N26" i="3"/>
  <c r="N30" i="3"/>
  <c r="N55" i="3"/>
  <c r="N31" i="3"/>
  <c r="N5" i="3"/>
  <c r="N8" i="3"/>
  <c r="N36" i="3"/>
  <c r="N42" i="3"/>
  <c r="N16" i="3"/>
  <c r="N6" i="3"/>
  <c r="N35" i="3"/>
  <c r="N47" i="3"/>
  <c r="N38" i="3"/>
  <c r="N25" i="3"/>
  <c r="N17" i="3"/>
  <c r="N10" i="3"/>
  <c r="N41" i="3"/>
  <c r="N39" i="3"/>
  <c r="N12" i="3"/>
  <c r="N50" i="3"/>
  <c r="N32" i="3"/>
  <c r="N44" i="3"/>
  <c r="N48" i="3"/>
  <c r="N4" i="3"/>
  <c r="N22" i="3"/>
  <c r="N23" i="3"/>
  <c r="N45" i="3"/>
  <c r="N28" i="3"/>
  <c r="N53" i="3"/>
  <c r="N56" i="3"/>
  <c r="N9" i="3"/>
  <c r="N37" i="3"/>
  <c r="N24" i="3"/>
  <c r="N54" i="3"/>
  <c r="N7" i="3"/>
  <c r="N49" i="3"/>
  <c r="N40" i="3"/>
  <c r="N52" i="3"/>
  <c r="N2" i="3"/>
  <c r="N33" i="3"/>
  <c r="N43" i="3"/>
  <c r="N3" i="3"/>
  <c r="N51" i="3"/>
  <c r="N19" i="3"/>
  <c r="N34" i="3"/>
  <c r="N20" i="3"/>
  <c r="N13" i="3"/>
  <c r="N18" i="3"/>
  <c r="N29" i="3"/>
  <c r="N15" i="3"/>
  <c r="N21" i="3"/>
  <c r="M56" i="3"/>
  <c r="O2" i="3" l="1"/>
  <c r="O27" i="3"/>
  <c r="O55" i="3"/>
  <c r="O30" i="3"/>
  <c r="O35" i="3"/>
  <c r="O36" i="3"/>
  <c r="O41" i="3"/>
  <c r="O9" i="3"/>
  <c r="O11" i="3"/>
  <c r="O33" i="3"/>
  <c r="O26" i="3"/>
  <c r="O6" i="3"/>
  <c r="O21" i="3"/>
  <c r="O12" i="3"/>
  <c r="O18" i="3"/>
  <c r="O50" i="3"/>
  <c r="O24" i="3"/>
  <c r="O42" i="3"/>
  <c r="O40" i="3"/>
  <c r="O32" i="3"/>
  <c r="O16" i="3"/>
  <c r="O8" i="3"/>
  <c r="O54" i="3"/>
  <c r="O53" i="3"/>
  <c r="O45" i="3"/>
  <c r="O29" i="3"/>
  <c r="O43" i="3"/>
  <c r="O44" i="3"/>
  <c r="O25" i="3"/>
  <c r="O19" i="3"/>
  <c r="O48" i="3"/>
  <c r="O47" i="3"/>
  <c r="O39" i="3"/>
  <c r="O31" i="3"/>
  <c r="O23" i="3"/>
  <c r="O15" i="3"/>
  <c r="O7" i="3"/>
  <c r="O17" i="3"/>
  <c r="O56" i="3"/>
  <c r="O46" i="3"/>
  <c r="O38" i="3"/>
  <c r="O22" i="3"/>
  <c r="O14" i="3"/>
  <c r="O34" i="3"/>
  <c r="O37" i="3"/>
  <c r="O13" i="3"/>
  <c r="O5" i="3"/>
  <c r="O51" i="3"/>
  <c r="O10" i="3"/>
  <c r="O52" i="3"/>
  <c r="O28" i="3"/>
  <c r="O20" i="3"/>
  <c r="O4" i="3"/>
  <c r="N57" i="3"/>
  <c r="O49" i="3"/>
  <c r="O3" i="3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L56" i="3" l="1"/>
  <c r="L30" i="3"/>
  <c r="L49" i="3"/>
  <c r="L37" i="3"/>
  <c r="L20" i="3"/>
  <c r="L44" i="3"/>
  <c r="L11" i="3"/>
  <c r="L32" i="3"/>
  <c r="L4" i="3"/>
  <c r="L12" i="3"/>
  <c r="L6" i="3"/>
  <c r="L29" i="3"/>
  <c r="L7" i="3"/>
  <c r="L27" i="3"/>
  <c r="L38" i="3"/>
  <c r="L26" i="3"/>
  <c r="L18" i="3"/>
  <c r="L15" i="3"/>
  <c r="L22" i="3"/>
  <c r="L9" i="3"/>
  <c r="L5" i="3"/>
  <c r="L23" i="3"/>
  <c r="L33" i="3"/>
  <c r="L34" i="3"/>
  <c r="L31" i="3"/>
  <c r="L42" i="3"/>
  <c r="L39" i="3"/>
  <c r="L13" i="3"/>
  <c r="L43" i="3"/>
  <c r="L14" i="3"/>
  <c r="L25" i="3"/>
  <c r="L24" i="3"/>
  <c r="L54" i="3"/>
  <c r="L47" i="3"/>
  <c r="L10" i="3"/>
  <c r="L8" i="3"/>
  <c r="L41" i="3"/>
  <c r="L16" i="3"/>
  <c r="L19" i="3"/>
  <c r="L28" i="3"/>
  <c r="L45" i="3"/>
  <c r="L2" i="3"/>
  <c r="L3" i="3"/>
  <c r="L21" i="3"/>
  <c r="L51" i="3"/>
  <c r="L17" i="3"/>
  <c r="L52" i="3"/>
  <c r="L36" i="3"/>
  <c r="L53" i="3"/>
  <c r="L48" i="3"/>
  <c r="L50" i="3"/>
  <c r="L40" i="3"/>
  <c r="L46" i="3"/>
  <c r="L35" i="3"/>
  <c r="M16" i="3" l="1"/>
  <c r="M34" i="3"/>
  <c r="M22" i="3"/>
  <c r="M2" i="3"/>
  <c r="M11" i="3"/>
  <c r="M48" i="3"/>
  <c r="M19" i="3"/>
  <c r="M7" i="3"/>
  <c r="M23" i="3"/>
  <c r="M41" i="3"/>
  <c r="M42" i="3"/>
  <c r="M15" i="3"/>
  <c r="M31" i="3"/>
  <c r="M46" i="3"/>
  <c r="M55" i="3"/>
  <c r="M6" i="3"/>
  <c r="M5" i="3"/>
  <c r="M53" i="3"/>
  <c r="M30" i="3"/>
  <c r="M45" i="3"/>
  <c r="M9" i="3"/>
  <c r="M44" i="3"/>
  <c r="M10" i="3"/>
  <c r="M27" i="3"/>
  <c r="M29" i="3"/>
  <c r="M52" i="3"/>
  <c r="M4" i="3"/>
  <c r="M43" i="3"/>
  <c r="M13" i="3"/>
  <c r="M32" i="3"/>
  <c r="M47" i="3"/>
  <c r="M39" i="3"/>
  <c r="M51" i="3"/>
  <c r="M25" i="3"/>
  <c r="M36" i="3"/>
  <c r="M50" i="3"/>
  <c r="M54" i="3"/>
  <c r="M18" i="3"/>
  <c r="M26" i="3"/>
  <c r="M35" i="3"/>
  <c r="M8" i="3"/>
  <c r="M17" i="3"/>
  <c r="M14" i="3"/>
  <c r="M24" i="3"/>
  <c r="M33" i="3"/>
  <c r="M40" i="3"/>
  <c r="M21" i="3"/>
  <c r="M3" i="3"/>
  <c r="M20" i="3"/>
  <c r="M12" i="3"/>
  <c r="M28" i="3"/>
  <c r="M49" i="3"/>
  <c r="M38" i="3"/>
  <c r="M37" i="3"/>
  <c r="L55" i="3" l="1"/>
  <c r="N5" i="1" l="1"/>
  <c r="N6" i="1"/>
  <c r="N7" i="1"/>
  <c r="O7" i="1" s="1"/>
  <c r="N8" i="1"/>
  <c r="O8" i="1" s="1"/>
  <c r="N9" i="1"/>
  <c r="O9" i="1" s="1"/>
  <c r="N10" i="1"/>
  <c r="O10" i="1" s="1"/>
  <c r="N11" i="1"/>
  <c r="O11" i="1" s="1"/>
  <c r="N12" i="1"/>
  <c r="O12" i="1" s="1"/>
  <c r="N13" i="1"/>
  <c r="O13" i="1" s="1"/>
  <c r="N14" i="1"/>
  <c r="N15" i="1"/>
  <c r="N16" i="1"/>
  <c r="O16" i="1" s="1"/>
  <c r="N17" i="1"/>
  <c r="O17" i="1" s="1"/>
  <c r="N18" i="1"/>
  <c r="O18" i="1" s="1"/>
  <c r="N19" i="1"/>
  <c r="O19" i="1" s="1"/>
  <c r="N20" i="1"/>
  <c r="O20" i="1" s="1"/>
  <c r="N21" i="1"/>
  <c r="N22" i="1"/>
  <c r="N23" i="1"/>
  <c r="N24" i="1"/>
  <c r="O24" i="1" s="1"/>
  <c r="N25" i="1"/>
  <c r="O25" i="1" s="1"/>
  <c r="O22" i="1" l="1"/>
  <c r="O21" i="1"/>
  <c r="O6" i="1"/>
  <c r="O5" i="1"/>
  <c r="O14" i="1"/>
  <c r="O23" i="1"/>
  <c r="O15" i="1"/>
  <c r="U2" i="1"/>
  <c r="N26" i="1" l="1"/>
  <c r="O26" i="1" l="1"/>
  <c r="U20" i="1"/>
  <c r="V20" i="1" s="1"/>
  <c r="U22" i="1"/>
  <c r="V22" i="1" s="1"/>
  <c r="U9" i="1"/>
  <c r="V9" i="1" s="1"/>
  <c r="U8" i="1"/>
  <c r="V8" i="1" s="1"/>
  <c r="U10" i="1"/>
  <c r="V10" i="1" s="1"/>
  <c r="U19" i="1"/>
  <c r="V19" i="1" s="1"/>
  <c r="U17" i="1"/>
  <c r="V17" i="1" s="1"/>
  <c r="U25" i="1"/>
  <c r="V25" i="1" s="1"/>
  <c r="U23" i="1"/>
  <c r="V23" i="1" s="1"/>
  <c r="U18" i="1"/>
  <c r="V18" i="1" s="1"/>
  <c r="U11" i="1"/>
  <c r="V11" i="1" s="1"/>
  <c r="U6" i="1"/>
  <c r="V6" i="1" s="1"/>
  <c r="U13" i="1"/>
  <c r="V13" i="1" s="1"/>
  <c r="U24" i="1"/>
  <c r="V24" i="1" s="1"/>
  <c r="U15" i="1"/>
  <c r="V15" i="1" s="1"/>
  <c r="U12" i="1"/>
  <c r="V12" i="1" s="1"/>
  <c r="U21" i="1"/>
  <c r="V21" i="1" s="1"/>
  <c r="U14" i="1"/>
  <c r="V14" i="1" s="1"/>
  <c r="U5" i="1"/>
  <c r="V5" i="1" s="1"/>
  <c r="U16" i="1"/>
  <c r="V16" i="1" s="1"/>
  <c r="U7" i="1"/>
  <c r="V7" i="1" s="1"/>
  <c r="S14" i="1"/>
  <c r="S25" i="1"/>
  <c r="S17" i="1"/>
  <c r="S9" i="1"/>
  <c r="S19" i="1"/>
  <c r="S11" i="1"/>
  <c r="S24" i="1"/>
  <c r="S16" i="1"/>
  <c r="S8" i="1"/>
  <c r="S21" i="1"/>
  <c r="S13" i="1"/>
  <c r="S5" i="1"/>
  <c r="S6" i="1"/>
  <c r="S18" i="1"/>
  <c r="S15" i="1"/>
  <c r="S7" i="1"/>
  <c r="S22" i="1"/>
  <c r="S10" i="1"/>
  <c r="S23" i="1"/>
  <c r="S26" i="1" s="1"/>
  <c r="S20" i="1"/>
  <c r="S12" i="1"/>
  <c r="T19" i="1"/>
  <c r="T23" i="1"/>
  <c r="T26" i="1" s="1"/>
  <c r="T22" i="1"/>
  <c r="T14" i="1"/>
  <c r="T6" i="1"/>
  <c r="T24" i="1"/>
  <c r="T16" i="1"/>
  <c r="T8" i="1"/>
  <c r="T21" i="1"/>
  <c r="T13" i="1"/>
  <c r="T5" i="1"/>
  <c r="T11" i="1"/>
  <c r="T18" i="1"/>
  <c r="T10" i="1"/>
  <c r="T7" i="1"/>
  <c r="T20" i="1"/>
  <c r="T12" i="1"/>
  <c r="T15" i="1"/>
  <c r="T25" i="1"/>
  <c r="T17" i="1"/>
  <c r="T9" i="1"/>
  <c r="R20" i="1"/>
  <c r="R12" i="1"/>
  <c r="R17" i="1"/>
  <c r="R6" i="1"/>
  <c r="R9" i="1"/>
  <c r="R22" i="1"/>
  <c r="R14" i="1"/>
  <c r="R19" i="1"/>
  <c r="R11" i="1"/>
  <c r="R25" i="1"/>
  <c r="R24" i="1"/>
  <c r="R16" i="1"/>
  <c r="R8" i="1"/>
  <c r="R13" i="1"/>
  <c r="R18" i="1"/>
  <c r="R10" i="1"/>
  <c r="R21" i="1"/>
  <c r="R5" i="1"/>
  <c r="R23" i="1"/>
  <c r="R26" i="1" s="1"/>
  <c r="R15" i="1"/>
  <c r="R7" i="1"/>
  <c r="Q16" i="1"/>
  <c r="Q23" i="1"/>
  <c r="Q26" i="1" s="1"/>
  <c r="Q9" i="1"/>
  <c r="Q20" i="1"/>
  <c r="Q6" i="1"/>
  <c r="Q17" i="1"/>
  <c r="Q7" i="1"/>
  <c r="Q21" i="1"/>
  <c r="Q25" i="1"/>
  <c r="Q24" i="1"/>
  <c r="Q8" i="1"/>
  <c r="Q5" i="1"/>
  <c r="Q12" i="1"/>
  <c r="Q13" i="1"/>
  <c r="Q18" i="1"/>
  <c r="Q19" i="1"/>
  <c r="Q15" i="1"/>
  <c r="Q11" i="1"/>
  <c r="Q14" i="1"/>
  <c r="Q22" i="1"/>
  <c r="Q10" i="1"/>
  <c r="U26" i="1" l="1"/>
</calcChain>
</file>

<file path=xl/sharedStrings.xml><?xml version="1.0" encoding="utf-8"?>
<sst xmlns="http://schemas.openxmlformats.org/spreadsheetml/2006/main" count="321" uniqueCount="102">
  <si>
    <t>USA</t>
  </si>
  <si>
    <t>State</t>
  </si>
  <si>
    <t>Total</t>
  </si>
  <si>
    <t>Cases</t>
  </si>
  <si>
    <t>New</t>
  </si>
  <si>
    <t>Deaths</t>
  </si>
  <si>
    <t>Active</t>
  </si>
  <si>
    <t>New York</t>
  </si>
  <si>
    <t>New Jersey</t>
  </si>
  <si>
    <t>Washington</t>
  </si>
  <si>
    <t>California</t>
  </si>
  <si>
    <t>Michigan</t>
  </si>
  <si>
    <t>Illinois</t>
  </si>
  <si>
    <t>Florida</t>
  </si>
  <si>
    <t>Louisiana</t>
  </si>
  <si>
    <t>Texas</t>
  </si>
  <si>
    <t>Georgia</t>
  </si>
  <si>
    <t>Massachusetts</t>
  </si>
  <si>
    <t>Colorado</t>
  </si>
  <si>
    <t>Pennsylvania</t>
  </si>
  <si>
    <t>Tennessee</t>
  </si>
  <si>
    <t>Ohio</t>
  </si>
  <si>
    <t>Wisconsin</t>
  </si>
  <si>
    <t>Connecticut</t>
  </si>
  <si>
    <t>North Carolina</t>
  </si>
  <si>
    <t>South Carolina</t>
  </si>
  <si>
    <t>Maryland</t>
  </si>
  <si>
    <t>Indiana</t>
  </si>
  <si>
    <t>Utah</t>
  </si>
  <si>
    <t>Virginia</t>
  </si>
  <si>
    <t>Mississippi</t>
  </si>
  <si>
    <t>Nevada</t>
  </si>
  <si>
    <t>Minnesota</t>
  </si>
  <si>
    <t>Arizona</t>
  </si>
  <si>
    <t>Arkansas</t>
  </si>
  <si>
    <t>Missouri</t>
  </si>
  <si>
    <t>Alabama</t>
  </si>
  <si>
    <t>Oregon</t>
  </si>
  <si>
    <t>Kentucky</t>
  </si>
  <si>
    <t>Maine</t>
  </si>
  <si>
    <t>Rhode Island</t>
  </si>
  <si>
    <t>Iowa</t>
  </si>
  <si>
    <t>New Hampshire</t>
  </si>
  <si>
    <t>Delaware</t>
  </si>
  <si>
    <t>New Mexico</t>
  </si>
  <si>
    <t>Kansas</t>
  </si>
  <si>
    <t>Oklahoma</t>
  </si>
  <si>
    <t>Hawaii</t>
  </si>
  <si>
    <t>Vermont</t>
  </si>
  <si>
    <t>Idaho</t>
  </si>
  <si>
    <t>Nebraska</t>
  </si>
  <si>
    <t>Montana</t>
  </si>
  <si>
    <t>Alaska</t>
  </si>
  <si>
    <t>North Dakota</t>
  </si>
  <si>
    <t>South Dakota</t>
  </si>
  <si>
    <t>Wyoming</t>
  </si>
  <si>
    <t>West Virginia</t>
  </si>
  <si>
    <t>Current Data</t>
  </si>
  <si>
    <t xml:space="preserve">Case  </t>
  </si>
  <si>
    <t>Estimate</t>
  </si>
  <si>
    <t xml:space="preserve">Error  </t>
  </si>
  <si>
    <t>Rate</t>
  </si>
  <si>
    <t>Death Rate Adjusted</t>
  </si>
  <si>
    <t>District Of Columbia</t>
  </si>
  <si>
    <t>Guam</t>
  </si>
  <si>
    <t>Puerto Rico</t>
  </si>
  <si>
    <t>United States Virgin Islands</t>
  </si>
  <si>
    <t>Northern Mariana Islands</t>
  </si>
  <si>
    <t>Current German Death Rate</t>
  </si>
  <si>
    <t>No</t>
  </si>
  <si>
    <t>Symptoms</t>
  </si>
  <si>
    <t>Recover</t>
  </si>
  <si>
    <t>at Home</t>
  </si>
  <si>
    <t>Hospital</t>
  </si>
  <si>
    <t>Required</t>
  </si>
  <si>
    <t>Ventilator</t>
  </si>
  <si>
    <t>Projected</t>
  </si>
  <si>
    <t>Estimated Numbers of Patient Catagories</t>
  </si>
  <si>
    <t>Recovered</t>
  </si>
  <si>
    <t>Tot Cases/</t>
  </si>
  <si>
    <t>1M pop</t>
  </si>
  <si>
    <t>Deaths /</t>
  </si>
  <si>
    <t>Tests</t>
  </si>
  <si>
    <t>Tests /</t>
  </si>
  <si>
    <t>Data Based</t>
  </si>
  <si>
    <t>Death Rate</t>
  </si>
  <si>
    <t>Tests / 
1M pop</t>
  </si>
  <si>
    <t>Total 
Tests</t>
  </si>
  <si>
    <t>Tot Cases / 
1M pop</t>
  </si>
  <si>
    <t>Active 
Cases</t>
  </si>
  <si>
    <t>New 
Deaths</t>
  </si>
  <si>
    <t>Total 
Deaths</t>
  </si>
  <si>
    <t>New 
Cases</t>
  </si>
  <si>
    <t>Total 
Cases</t>
  </si>
  <si>
    <t>Deaths / 
1M pop</t>
  </si>
  <si>
    <t>District of Columbia</t>
  </si>
  <si>
    <t>deaths</t>
  </si>
  <si>
    <t>state</t>
  </si>
  <si>
    <t xml:space="preserve">Rate of Positive Tests </t>
  </si>
  <si>
    <t>CFR</t>
  </si>
  <si>
    <t>Estimated Cases</t>
  </si>
  <si>
    <t>Potential Increase Multiple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</si>
</sst>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sz val="6"/>
      <color rgb="FF363945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666666"/>
      <name val="Arial"/>
      <family val="2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1"/>
      <color rgb="FF363945"/>
      <name val="Arial"/>
      <family val="2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EEAA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9" fillId="0" borderId="0"/>
  </cellStyleXfs>
  <cellXfs count="67">
    <xf numFmtId="0" fontId="0" fillId="0" borderId="0" xfId="0"/>
    <xf numFmtId="3" fontId="2" fillId="2" borderId="3" xfId="0" applyNumberFormat="1" applyFont="1" applyFill="1" applyBorder="1" applyAlignment="1">
      <alignment horizontal="right" vertical="top" wrapText="1"/>
    </xf>
    <xf numFmtId="0" fontId="2" fillId="2" borderId="3" xfId="0" applyFont="1" applyFill="1" applyBorder="1" applyAlignment="1">
      <alignment horizontal="right" vertical="top" wrapText="1"/>
    </xf>
    <xf numFmtId="0" fontId="2" fillId="2" borderId="4" xfId="0" applyFont="1" applyFill="1" applyBorder="1" applyAlignment="1">
      <alignment horizontal="left" vertical="top" wrapText="1"/>
    </xf>
    <xf numFmtId="164" fontId="0" fillId="0" borderId="0" xfId="1" applyNumberFormat="1" applyFont="1"/>
    <xf numFmtId="9" fontId="0" fillId="0" borderId="0" xfId="2" applyFont="1"/>
    <xf numFmtId="10" fontId="0" fillId="0" borderId="0" xfId="2" applyNumberFormat="1" applyFont="1" applyAlignment="1">
      <alignment horizontal="center" vertical="center"/>
    </xf>
    <xf numFmtId="0" fontId="3" fillId="2" borderId="3" xfId="0" applyFont="1" applyFill="1" applyBorder="1" applyAlignment="1">
      <alignment horizontal="right" vertical="top" wrapText="1"/>
    </xf>
    <xf numFmtId="0" fontId="4" fillId="2" borderId="3" xfId="3" applyFill="1" applyBorder="1" applyAlignment="1">
      <alignment horizontal="right" vertical="top" wrapText="1"/>
    </xf>
    <xf numFmtId="0" fontId="5" fillId="2" borderId="4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5" fillId="2" borderId="0" xfId="0" applyFont="1" applyFill="1" applyBorder="1" applyAlignment="1">
      <alignment horizontal="center" wrapText="1"/>
    </xf>
    <xf numFmtId="0" fontId="5" fillId="2" borderId="5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right" vertical="top" wrapText="1"/>
    </xf>
    <xf numFmtId="9" fontId="0" fillId="0" borderId="0" xfId="0" applyNumberFormat="1"/>
    <xf numFmtId="9" fontId="0" fillId="0" borderId="0" xfId="2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64" fontId="0" fillId="0" borderId="0" xfId="0" applyNumberFormat="1"/>
    <xf numFmtId="0" fontId="6" fillId="0" borderId="0" xfId="0" applyFont="1" applyBorder="1" applyAlignment="1">
      <alignment horizontal="center"/>
    </xf>
    <xf numFmtId="0" fontId="5" fillId="2" borderId="0" xfId="0" applyFont="1" applyFill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3" fillId="2" borderId="0" xfId="0" applyFont="1" applyFill="1" applyBorder="1" applyAlignment="1">
      <alignment horizontal="right" vertical="top" wrapText="1"/>
    </xf>
    <xf numFmtId="0" fontId="4" fillId="2" borderId="0" xfId="3" applyFill="1" applyBorder="1" applyAlignment="1">
      <alignment horizontal="right" vertical="top" wrapText="1"/>
    </xf>
    <xf numFmtId="165" fontId="0" fillId="0" borderId="0" xfId="2" applyNumberFormat="1" applyFont="1"/>
    <xf numFmtId="0" fontId="6" fillId="0" borderId="2" xfId="0" applyFont="1" applyBorder="1" applyAlignment="1"/>
    <xf numFmtId="0" fontId="0" fillId="0" borderId="0" xfId="0" applyBorder="1"/>
    <xf numFmtId="0" fontId="0" fillId="0" borderId="0" xfId="0" applyFont="1" applyBorder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/>
    <xf numFmtId="0" fontId="8" fillId="0" borderId="0" xfId="0" applyFont="1" applyAlignment="1">
      <alignment horizontal="center" vertical="center"/>
    </xf>
    <xf numFmtId="0" fontId="9" fillId="0" borderId="0" xfId="4" applyAlignment="1">
      <alignment horizontal="left" vertical="center"/>
    </xf>
    <xf numFmtId="165" fontId="10" fillId="0" borderId="0" xfId="2" applyNumberFormat="1" applyFont="1"/>
    <xf numFmtId="3" fontId="2" fillId="2" borderId="7" xfId="0" applyNumberFormat="1" applyFont="1" applyFill="1" applyBorder="1" applyAlignment="1">
      <alignment horizontal="right" vertical="top" wrapText="1"/>
    </xf>
    <xf numFmtId="0" fontId="3" fillId="2" borderId="7" xfId="0" applyFont="1" applyFill="1" applyBorder="1" applyAlignment="1">
      <alignment horizontal="right" vertical="top" wrapText="1"/>
    </xf>
    <xf numFmtId="1" fontId="2" fillId="2" borderId="3" xfId="0" applyNumberFormat="1" applyFont="1" applyFill="1" applyBorder="1" applyAlignment="1">
      <alignment horizontal="right" vertical="top" wrapText="1"/>
    </xf>
    <xf numFmtId="1" fontId="2" fillId="2" borderId="7" xfId="0" applyNumberFormat="1" applyFont="1" applyFill="1" applyBorder="1" applyAlignment="1">
      <alignment horizontal="right" vertical="top" wrapText="1"/>
    </xf>
    <xf numFmtId="1" fontId="9" fillId="0" borderId="0" xfId="4" applyNumberFormat="1" applyAlignment="1">
      <alignment horizontal="left" vertical="center"/>
    </xf>
    <xf numFmtId="0" fontId="4" fillId="2" borderId="3" xfId="3" applyFont="1" applyFill="1" applyBorder="1" applyAlignment="1">
      <alignment horizontal="right" vertical="top" wrapText="1"/>
    </xf>
    <xf numFmtId="0" fontId="11" fillId="2" borderId="3" xfId="0" applyFont="1" applyFill="1" applyBorder="1" applyAlignment="1">
      <alignment horizontal="right" vertical="top" wrapText="1"/>
    </xf>
    <xf numFmtId="1" fontId="0" fillId="0" borderId="0" xfId="0" applyNumberFormat="1"/>
    <xf numFmtId="0" fontId="4" fillId="2" borderId="4" xfId="3" applyFill="1" applyBorder="1" applyAlignment="1">
      <alignment horizontal="left" vertical="top" wrapText="1"/>
    </xf>
    <xf numFmtId="0" fontId="0" fillId="2" borderId="1" xfId="0" applyFill="1" applyBorder="1"/>
    <xf numFmtId="0" fontId="6" fillId="0" borderId="0" xfId="0" applyFont="1" applyBorder="1" applyAlignment="1"/>
    <xf numFmtId="164" fontId="8" fillId="0" borderId="0" xfId="0" applyNumberFormat="1" applyFont="1"/>
    <xf numFmtId="164" fontId="12" fillId="0" borderId="0" xfId="1" applyNumberFormat="1" applyFont="1"/>
    <xf numFmtId="165" fontId="13" fillId="0" borderId="0" xfId="2" applyNumberFormat="1" applyFont="1"/>
    <xf numFmtId="165" fontId="14" fillId="0" borderId="0" xfId="2" applyNumberFormat="1" applyFont="1"/>
    <xf numFmtId="164" fontId="12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4" fillId="3" borderId="3" xfId="3" applyFont="1" applyFill="1" applyBorder="1" applyAlignment="1">
      <alignment horizontal="right" vertical="top" wrapText="1"/>
    </xf>
    <xf numFmtId="0" fontId="2" fillId="3" borderId="3" xfId="0" applyFont="1" applyFill="1" applyBorder="1" applyAlignment="1">
      <alignment horizontal="right" vertical="top" wrapText="1"/>
    </xf>
    <xf numFmtId="3" fontId="2" fillId="3" borderId="3" xfId="0" applyNumberFormat="1" applyFont="1" applyFill="1" applyBorder="1" applyAlignment="1">
      <alignment horizontal="right" vertical="top" wrapText="1"/>
    </xf>
    <xf numFmtId="0" fontId="2" fillId="3" borderId="6" xfId="0" applyFont="1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right" vertical="top" wrapText="1"/>
    </xf>
    <xf numFmtId="3" fontId="2" fillId="3" borderId="7" xfId="0" applyNumberFormat="1" applyFont="1" applyFill="1" applyBorder="1" applyAlignment="1">
      <alignment horizontal="right" vertical="top" wrapText="1"/>
    </xf>
    <xf numFmtId="0" fontId="4" fillId="3" borderId="7" xfId="3" applyFill="1" applyBorder="1" applyAlignment="1">
      <alignment horizontal="right" vertical="top" wrapText="1"/>
    </xf>
    <xf numFmtId="0" fontId="2" fillId="3" borderId="4" xfId="0" applyFont="1" applyFill="1" applyBorder="1" applyAlignment="1">
      <alignment horizontal="left" vertical="top" wrapText="1"/>
    </xf>
    <xf numFmtId="1" fontId="2" fillId="3" borderId="3" xfId="0" applyNumberFormat="1" applyFont="1" applyFill="1" applyBorder="1" applyAlignment="1">
      <alignment horizontal="right" vertical="top" wrapText="1"/>
    </xf>
    <xf numFmtId="0" fontId="2" fillId="4" borderId="3" xfId="0" applyFont="1" applyFill="1" applyBorder="1" applyAlignment="1">
      <alignment horizontal="right" vertical="top" wrapText="1"/>
    </xf>
    <xf numFmtId="0" fontId="15" fillId="5" borderId="3" xfId="0" applyFont="1" applyFill="1" applyBorder="1" applyAlignment="1">
      <alignment horizontal="right" vertical="top"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4" fillId="2" borderId="7" xfId="3" applyFill="1" applyBorder="1" applyAlignment="1">
      <alignment horizontal="right" vertical="top" wrapText="1"/>
    </xf>
  </cellXfs>
  <cellStyles count="5">
    <cellStyle name="Comma" xfId="1" builtinId="3"/>
    <cellStyle name="Hyperlink" xfId="3" builtinId="8"/>
    <cellStyle name="Normal" xfId="0" builtinId="0"/>
    <cellStyle name="Normal 2" xfId="4" xr:uid="{49694594-65EB-48DD-99BD-E73D77DED2B9}"/>
    <cellStyle name="Percent" xfId="2" builtinId="5"/>
  </cellStyles>
  <dxfs count="5"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orldometers.info/coronavirus/usa/florida/" TargetMode="External"/><Relationship Id="rId3" Type="http://schemas.openxmlformats.org/officeDocument/2006/relationships/hyperlink" Target="https://www.worldometers.info/coronavirus/usa/california/" TargetMode="External"/><Relationship Id="rId7" Type="http://schemas.openxmlformats.org/officeDocument/2006/relationships/hyperlink" Target="https://www.worldometers.info/coronavirus/usa/texas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worldometers.info/coronavirus/usa/new-jersey/" TargetMode="External"/><Relationship Id="rId1" Type="http://schemas.openxmlformats.org/officeDocument/2006/relationships/hyperlink" Target="https://www.worldometers.info/coronavirus/usa/new-york/" TargetMode="External"/><Relationship Id="rId6" Type="http://schemas.openxmlformats.org/officeDocument/2006/relationships/hyperlink" Target="https://www.worldometers.info/coronavirus/usa/pennsylvania/" TargetMode="External"/><Relationship Id="rId11" Type="http://schemas.openxmlformats.org/officeDocument/2006/relationships/hyperlink" Target="https://www.worldometers.info/coronavirus/usa/washington/" TargetMode="External"/><Relationship Id="rId5" Type="http://schemas.openxmlformats.org/officeDocument/2006/relationships/hyperlink" Target="https://www.worldometers.info/coronavirus/usa/massachusetts/" TargetMode="External"/><Relationship Id="rId10" Type="http://schemas.openxmlformats.org/officeDocument/2006/relationships/hyperlink" Target="https://www.worldometers.info/coronavirus/usa/ohio/" TargetMode="External"/><Relationship Id="rId4" Type="http://schemas.openxmlformats.org/officeDocument/2006/relationships/hyperlink" Target="https://www.worldometers.info/coronavirus/usa/illinois/" TargetMode="External"/><Relationship Id="rId9" Type="http://schemas.openxmlformats.org/officeDocument/2006/relationships/hyperlink" Target="https://www.worldometers.info/coronavirus/usa/louisiana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orldometers.info/coronavirus/usa/florida/" TargetMode="External"/><Relationship Id="rId3" Type="http://schemas.openxmlformats.org/officeDocument/2006/relationships/hyperlink" Target="https://www.worldometers.info/coronavirus/usa/california/" TargetMode="External"/><Relationship Id="rId7" Type="http://schemas.openxmlformats.org/officeDocument/2006/relationships/hyperlink" Target="https://www.worldometers.info/coronavirus/usa/texas/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s://www.worldometers.info/coronavirus/usa/new-jersey/" TargetMode="External"/><Relationship Id="rId1" Type="http://schemas.openxmlformats.org/officeDocument/2006/relationships/hyperlink" Target="https://www.worldometers.info/coronavirus/usa/new-york/" TargetMode="External"/><Relationship Id="rId6" Type="http://schemas.openxmlformats.org/officeDocument/2006/relationships/hyperlink" Target="https://www.worldometers.info/coronavirus/usa/pennsylvania/" TargetMode="External"/><Relationship Id="rId11" Type="http://schemas.openxmlformats.org/officeDocument/2006/relationships/hyperlink" Target="https://www.worldometers.info/coronavirus/usa/washington/" TargetMode="External"/><Relationship Id="rId5" Type="http://schemas.openxmlformats.org/officeDocument/2006/relationships/hyperlink" Target="https://www.worldometers.info/coronavirus/usa/massachusetts/" TargetMode="External"/><Relationship Id="rId10" Type="http://schemas.openxmlformats.org/officeDocument/2006/relationships/hyperlink" Target="https://www.worldometers.info/coronavirus/usa/ohio/" TargetMode="External"/><Relationship Id="rId4" Type="http://schemas.openxmlformats.org/officeDocument/2006/relationships/hyperlink" Target="https://www.worldometers.info/coronavirus/usa/illinois/" TargetMode="External"/><Relationship Id="rId9" Type="http://schemas.openxmlformats.org/officeDocument/2006/relationships/hyperlink" Target="https://www.worldometers.info/coronavirus/usa/louisiana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orldometers.info/coronavirus/usa/florida/" TargetMode="External"/><Relationship Id="rId3" Type="http://schemas.openxmlformats.org/officeDocument/2006/relationships/hyperlink" Target="https://www.worldometers.info/coronavirus/usa/california/" TargetMode="External"/><Relationship Id="rId7" Type="http://schemas.openxmlformats.org/officeDocument/2006/relationships/hyperlink" Target="https://www.worldometers.info/coronavirus/usa/texas/" TargetMode="External"/><Relationship Id="rId2" Type="http://schemas.openxmlformats.org/officeDocument/2006/relationships/hyperlink" Target="https://www.worldometers.info/coronavirus/usa/new-jersey/" TargetMode="External"/><Relationship Id="rId1" Type="http://schemas.openxmlformats.org/officeDocument/2006/relationships/hyperlink" Target="https://www.worldometers.info/coronavirus/usa/new-york/" TargetMode="External"/><Relationship Id="rId6" Type="http://schemas.openxmlformats.org/officeDocument/2006/relationships/hyperlink" Target="https://www.worldometers.info/coronavirus/usa/pennsylvania/" TargetMode="External"/><Relationship Id="rId11" Type="http://schemas.openxmlformats.org/officeDocument/2006/relationships/hyperlink" Target="https://www.worldometers.info/coronavirus/usa/washington/" TargetMode="External"/><Relationship Id="rId5" Type="http://schemas.openxmlformats.org/officeDocument/2006/relationships/hyperlink" Target="https://www.worldometers.info/coronavirus/usa/massachusetts/" TargetMode="External"/><Relationship Id="rId10" Type="http://schemas.openxmlformats.org/officeDocument/2006/relationships/hyperlink" Target="https://www.worldometers.info/coronavirus/usa/ohio/" TargetMode="External"/><Relationship Id="rId4" Type="http://schemas.openxmlformats.org/officeDocument/2006/relationships/hyperlink" Target="https://www.worldometers.info/coronavirus/usa/illinois/" TargetMode="External"/><Relationship Id="rId9" Type="http://schemas.openxmlformats.org/officeDocument/2006/relationships/hyperlink" Target="https://www.worldometers.info/coronavirus/usa/louisiana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orldometers.info/coronavirus/usa/florida/" TargetMode="External"/><Relationship Id="rId3" Type="http://schemas.openxmlformats.org/officeDocument/2006/relationships/hyperlink" Target="https://www.worldometers.info/coronavirus/usa/california/" TargetMode="External"/><Relationship Id="rId7" Type="http://schemas.openxmlformats.org/officeDocument/2006/relationships/hyperlink" Target="https://www.worldometers.info/coronavirus/usa/texas/" TargetMode="External"/><Relationship Id="rId12" Type="http://schemas.openxmlformats.org/officeDocument/2006/relationships/printerSettings" Target="../printerSettings/printerSettings3.bin"/><Relationship Id="rId2" Type="http://schemas.openxmlformats.org/officeDocument/2006/relationships/hyperlink" Target="https://www.worldometers.info/coronavirus/usa/new-jersey/" TargetMode="External"/><Relationship Id="rId1" Type="http://schemas.openxmlformats.org/officeDocument/2006/relationships/hyperlink" Target="https://www.worldometers.info/coronavirus/usa/new-york/" TargetMode="External"/><Relationship Id="rId6" Type="http://schemas.openxmlformats.org/officeDocument/2006/relationships/hyperlink" Target="https://www.worldometers.info/coronavirus/usa/pennsylvania/" TargetMode="External"/><Relationship Id="rId11" Type="http://schemas.openxmlformats.org/officeDocument/2006/relationships/hyperlink" Target="https://www.worldometers.info/coronavirus/usa/washington/" TargetMode="External"/><Relationship Id="rId5" Type="http://schemas.openxmlformats.org/officeDocument/2006/relationships/hyperlink" Target="https://www.worldometers.info/coronavirus/usa/massachusetts/" TargetMode="External"/><Relationship Id="rId10" Type="http://schemas.openxmlformats.org/officeDocument/2006/relationships/hyperlink" Target="https://www.worldometers.info/coronavirus/usa/ohio/" TargetMode="External"/><Relationship Id="rId4" Type="http://schemas.openxmlformats.org/officeDocument/2006/relationships/hyperlink" Target="https://www.worldometers.info/coronavirus/usa/illinois/" TargetMode="External"/><Relationship Id="rId9" Type="http://schemas.openxmlformats.org/officeDocument/2006/relationships/hyperlink" Target="https://www.worldometers.info/coronavirus/usa/louisian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V59"/>
  <sheetViews>
    <sheetView topLeftCell="A23" workbookViewId="0">
      <selection activeCell="J5" sqref="A5:J59"/>
    </sheetView>
  </sheetViews>
  <sheetFormatPr defaultColWidth="14.26953125" defaultRowHeight="14.5" x14ac:dyDescent="0.35"/>
  <cols>
    <col min="2" max="11" width="12.08984375" customWidth="1"/>
    <col min="14" max="14" width="14" customWidth="1"/>
    <col min="16" max="16" width="7.6328125" customWidth="1"/>
    <col min="17" max="21" width="14.26953125" style="23"/>
  </cols>
  <sheetData>
    <row r="1" spans="1:22" x14ac:dyDescent="0.35">
      <c r="L1" s="64" t="s">
        <v>68</v>
      </c>
      <c r="M1" s="64"/>
      <c r="N1" s="64"/>
      <c r="O1" s="6">
        <v>1.4999999999999999E-2</v>
      </c>
      <c r="P1" s="6"/>
      <c r="Q1" s="65" t="s">
        <v>77</v>
      </c>
      <c r="R1" s="65"/>
      <c r="S1" s="65"/>
      <c r="T1" s="65"/>
      <c r="U1" s="65"/>
    </row>
    <row r="2" spans="1:22" ht="21.5" thickBot="1" x14ac:dyDescent="0.55000000000000004">
      <c r="A2" s="27" t="s">
        <v>57</v>
      </c>
      <c r="B2" s="27"/>
      <c r="C2" s="27"/>
      <c r="D2" s="27"/>
      <c r="E2" s="27"/>
      <c r="F2" s="27"/>
      <c r="G2" s="27"/>
      <c r="H2" s="27"/>
      <c r="I2" s="27"/>
      <c r="J2" s="27"/>
      <c r="K2" s="46"/>
      <c r="L2" s="28"/>
      <c r="N2" s="27" t="s">
        <v>62</v>
      </c>
      <c r="O2" s="27"/>
      <c r="P2" s="20"/>
      <c r="Q2" s="17">
        <v>0.15</v>
      </c>
      <c r="R2" s="17">
        <v>0.6</v>
      </c>
      <c r="S2" s="17">
        <v>0.25</v>
      </c>
      <c r="T2" s="17">
        <v>0.125</v>
      </c>
      <c r="U2" s="18">
        <f>O1</f>
        <v>1.4999999999999999E-2</v>
      </c>
      <c r="V2" s="16"/>
    </row>
    <row r="3" spans="1:22" x14ac:dyDescent="0.35">
      <c r="A3" s="9" t="s">
        <v>0</v>
      </c>
      <c r="B3" s="10" t="s">
        <v>2</v>
      </c>
      <c r="C3" s="10" t="s">
        <v>4</v>
      </c>
      <c r="D3" s="10" t="s">
        <v>2</v>
      </c>
      <c r="E3" s="10" t="s">
        <v>4</v>
      </c>
      <c r="F3" s="10" t="s">
        <v>6</v>
      </c>
      <c r="G3" s="10" t="s">
        <v>79</v>
      </c>
      <c r="H3" s="10" t="s">
        <v>81</v>
      </c>
      <c r="I3" s="10" t="s">
        <v>2</v>
      </c>
      <c r="J3" s="10" t="s">
        <v>83</v>
      </c>
      <c r="K3" s="11"/>
      <c r="L3" s="29"/>
      <c r="M3" s="11" t="s">
        <v>84</v>
      </c>
      <c r="N3" s="11" t="s">
        <v>58</v>
      </c>
      <c r="O3" s="11" t="s">
        <v>60</v>
      </c>
      <c r="P3" s="11"/>
      <c r="Q3" s="21" t="s">
        <v>69</v>
      </c>
      <c r="R3" s="21" t="s">
        <v>71</v>
      </c>
      <c r="S3" s="21" t="s">
        <v>73</v>
      </c>
      <c r="T3" s="21" t="s">
        <v>75</v>
      </c>
      <c r="U3" s="21" t="s">
        <v>76</v>
      </c>
      <c r="V3" s="21" t="s">
        <v>76</v>
      </c>
    </row>
    <row r="4" spans="1:22" ht="15" thickBot="1" x14ac:dyDescent="0.4">
      <c r="A4" s="12" t="s">
        <v>1</v>
      </c>
      <c r="B4" s="13" t="s">
        <v>3</v>
      </c>
      <c r="C4" s="13" t="s">
        <v>3</v>
      </c>
      <c r="D4" s="13" t="s">
        <v>5</v>
      </c>
      <c r="E4" s="13" t="s">
        <v>5</v>
      </c>
      <c r="F4" s="13" t="s">
        <v>3</v>
      </c>
      <c r="G4" s="13" t="s">
        <v>80</v>
      </c>
      <c r="H4" s="13" t="s">
        <v>80</v>
      </c>
      <c r="I4" s="13" t="s">
        <v>82</v>
      </c>
      <c r="J4" s="13" t="s">
        <v>80</v>
      </c>
      <c r="K4" s="11"/>
      <c r="L4" s="29"/>
      <c r="M4" s="11" t="s">
        <v>85</v>
      </c>
      <c r="N4" s="11" t="s">
        <v>59</v>
      </c>
      <c r="O4" s="11" t="s">
        <v>61</v>
      </c>
      <c r="P4" s="11"/>
      <c r="Q4" s="21" t="s">
        <v>70</v>
      </c>
      <c r="R4" s="21" t="s">
        <v>72</v>
      </c>
      <c r="S4" s="21" t="s">
        <v>74</v>
      </c>
      <c r="T4" s="21" t="s">
        <v>74</v>
      </c>
      <c r="U4" s="21" t="s">
        <v>5</v>
      </c>
      <c r="V4" s="21" t="s">
        <v>78</v>
      </c>
    </row>
    <row r="5" spans="1:22" ht="15" thickBot="1" x14ac:dyDescent="0.4">
      <c r="A5" s="44" t="s">
        <v>7</v>
      </c>
      <c r="B5" s="1">
        <v>397810</v>
      </c>
      <c r="C5" s="2"/>
      <c r="D5" s="1">
        <v>30401</v>
      </c>
      <c r="E5" s="2"/>
      <c r="F5" s="1">
        <v>283001</v>
      </c>
      <c r="G5" s="1">
        <v>20449</v>
      </c>
      <c r="H5" s="1">
        <v>1563</v>
      </c>
      <c r="I5" s="1">
        <v>2437407</v>
      </c>
      <c r="J5" s="1">
        <v>125294</v>
      </c>
      <c r="K5" s="7"/>
      <c r="L5" s="8"/>
      <c r="M5" s="26">
        <f t="shared" ref="M5:M25" si="0">D5/B5</f>
        <v>7.6420904451874008E-2</v>
      </c>
      <c r="N5" s="4">
        <f t="shared" ref="N5:N26" si="1">D5/$O$1</f>
        <v>2026733.3333333335</v>
      </c>
      <c r="O5" s="5">
        <f t="shared" ref="O5:O26" si="2">ABS(F5-N5)/N5</f>
        <v>0.86036594190980564</v>
      </c>
      <c r="P5" s="5"/>
      <c r="Q5" s="22">
        <f t="shared" ref="Q5:Q25" si="3">$Q$2*$N5</f>
        <v>304010</v>
      </c>
      <c r="R5" s="22">
        <f t="shared" ref="R5:R25" si="4">$R$2*$N5</f>
        <v>1216040</v>
      </c>
      <c r="S5" s="22">
        <f t="shared" ref="S5:S25" si="5">$S$2*$N5</f>
        <v>506683.33333333337</v>
      </c>
      <c r="T5" s="22">
        <f t="shared" ref="T5:T25" si="6">$T$2*$N5</f>
        <v>253341.66666666669</v>
      </c>
      <c r="U5" s="22">
        <f t="shared" ref="U5:U25" si="7">$U$2*$N5</f>
        <v>30401</v>
      </c>
      <c r="V5" s="19">
        <f t="shared" ref="V5:V25" si="8">N5-U5</f>
        <v>1996332.3333333335</v>
      </c>
    </row>
    <row r="6" spans="1:22" ht="15" thickBot="1" x14ac:dyDescent="0.4">
      <c r="A6" s="44" t="s">
        <v>8</v>
      </c>
      <c r="B6" s="1">
        <v>165675</v>
      </c>
      <c r="C6" s="2"/>
      <c r="D6" s="1">
        <v>12146</v>
      </c>
      <c r="E6" s="2"/>
      <c r="F6" s="1">
        <v>128278</v>
      </c>
      <c r="G6" s="1">
        <v>18652</v>
      </c>
      <c r="H6" s="1">
        <v>1367</v>
      </c>
      <c r="I6" s="1">
        <v>919448</v>
      </c>
      <c r="J6" s="1">
        <v>103516</v>
      </c>
      <c r="K6" s="7"/>
      <c r="L6" s="8"/>
      <c r="M6" s="26">
        <f t="shared" si="0"/>
        <v>7.3312207635430809E-2</v>
      </c>
      <c r="N6" s="4">
        <f t="shared" si="1"/>
        <v>809733.33333333337</v>
      </c>
      <c r="O6" s="5">
        <f t="shared" si="2"/>
        <v>0.84157994401449032</v>
      </c>
      <c r="P6" s="5"/>
      <c r="Q6" s="22">
        <f t="shared" si="3"/>
        <v>121460</v>
      </c>
      <c r="R6" s="22">
        <f t="shared" si="4"/>
        <v>485840</v>
      </c>
      <c r="S6" s="22">
        <f t="shared" si="5"/>
        <v>202433.33333333334</v>
      </c>
      <c r="T6" s="22">
        <f t="shared" si="6"/>
        <v>101216.66666666667</v>
      </c>
      <c r="U6" s="22">
        <f t="shared" si="7"/>
        <v>12146</v>
      </c>
      <c r="V6" s="19">
        <f t="shared" si="8"/>
        <v>797587.33333333337</v>
      </c>
    </row>
    <row r="7" spans="1:22" ht="15" thickBot="1" x14ac:dyDescent="0.4">
      <c r="A7" s="44" t="s">
        <v>10</v>
      </c>
      <c r="B7" s="1">
        <v>128947</v>
      </c>
      <c r="C7" s="2"/>
      <c r="D7" s="1">
        <v>4624</v>
      </c>
      <c r="E7" s="2"/>
      <c r="F7" s="1">
        <v>91924</v>
      </c>
      <c r="G7" s="1">
        <v>3263</v>
      </c>
      <c r="H7" s="2">
        <v>117</v>
      </c>
      <c r="I7" s="1">
        <v>2309256</v>
      </c>
      <c r="J7" s="1">
        <v>58444</v>
      </c>
      <c r="K7" s="7"/>
      <c r="L7" s="8"/>
      <c r="M7" s="26">
        <f t="shared" si="0"/>
        <v>3.5859694293004105E-2</v>
      </c>
      <c r="N7" s="4">
        <f t="shared" si="1"/>
        <v>308266.66666666669</v>
      </c>
      <c r="O7" s="5">
        <f t="shared" si="2"/>
        <v>0.70180363321799311</v>
      </c>
      <c r="P7" s="5"/>
      <c r="Q7" s="22">
        <f t="shared" si="3"/>
        <v>46240</v>
      </c>
      <c r="R7" s="22">
        <f t="shared" si="4"/>
        <v>184960</v>
      </c>
      <c r="S7" s="22">
        <f t="shared" si="5"/>
        <v>77066.666666666672</v>
      </c>
      <c r="T7" s="22">
        <f t="shared" si="6"/>
        <v>38533.333333333336</v>
      </c>
      <c r="U7" s="22">
        <f t="shared" si="7"/>
        <v>4624</v>
      </c>
      <c r="V7" s="19">
        <f t="shared" si="8"/>
        <v>303642.66666666669</v>
      </c>
    </row>
    <row r="8" spans="1:22" ht="15" thickBot="1" x14ac:dyDescent="0.4">
      <c r="A8" s="44" t="s">
        <v>12</v>
      </c>
      <c r="B8" s="1">
        <v>126890</v>
      </c>
      <c r="C8" s="2"/>
      <c r="D8" s="1">
        <v>5864</v>
      </c>
      <c r="E8" s="2"/>
      <c r="F8" s="1">
        <v>53590</v>
      </c>
      <c r="G8" s="1">
        <v>10014</v>
      </c>
      <c r="H8" s="2">
        <v>463</v>
      </c>
      <c r="I8" s="1">
        <v>1022074</v>
      </c>
      <c r="J8" s="1">
        <v>80657</v>
      </c>
      <c r="K8" s="7"/>
      <c r="L8" s="8"/>
      <c r="M8" s="26">
        <f t="shared" si="0"/>
        <v>4.6213255575695486E-2</v>
      </c>
      <c r="N8" s="4">
        <f t="shared" si="1"/>
        <v>390933.33333333337</v>
      </c>
      <c r="O8" s="5">
        <f t="shared" si="2"/>
        <v>0.86291780354706682</v>
      </c>
      <c r="P8" s="5"/>
      <c r="Q8" s="22">
        <f t="shared" si="3"/>
        <v>58640.000000000007</v>
      </c>
      <c r="R8" s="22">
        <f t="shared" si="4"/>
        <v>234560.00000000003</v>
      </c>
      <c r="S8" s="22">
        <f t="shared" si="5"/>
        <v>97733.333333333343</v>
      </c>
      <c r="T8" s="22">
        <f t="shared" si="6"/>
        <v>48866.666666666672</v>
      </c>
      <c r="U8" s="22">
        <f t="shared" si="7"/>
        <v>5864</v>
      </c>
      <c r="V8" s="19">
        <f t="shared" si="8"/>
        <v>385069.33333333337</v>
      </c>
    </row>
    <row r="9" spans="1:22" ht="15" thickBot="1" x14ac:dyDescent="0.4">
      <c r="A9" s="44" t="s">
        <v>17</v>
      </c>
      <c r="B9" s="1">
        <v>103132</v>
      </c>
      <c r="C9" s="2"/>
      <c r="D9" s="1">
        <v>7289</v>
      </c>
      <c r="E9" s="2"/>
      <c r="F9" s="1">
        <v>17735</v>
      </c>
      <c r="G9" s="1">
        <v>14963</v>
      </c>
      <c r="H9" s="1">
        <v>1058</v>
      </c>
      <c r="I9" s="1">
        <v>691383</v>
      </c>
      <c r="J9" s="1">
        <v>100309</v>
      </c>
      <c r="K9" s="8"/>
      <c r="L9" s="8"/>
      <c r="M9" s="26">
        <f t="shared" si="0"/>
        <v>7.0676414691851222E-2</v>
      </c>
      <c r="N9" s="4">
        <f t="shared" si="1"/>
        <v>485933.33333333337</v>
      </c>
      <c r="O9" s="5">
        <f t="shared" si="2"/>
        <v>0.96350322403621891</v>
      </c>
      <c r="P9" s="5"/>
      <c r="Q9" s="22">
        <f t="shared" si="3"/>
        <v>72890</v>
      </c>
      <c r="R9" s="22">
        <f t="shared" si="4"/>
        <v>291560</v>
      </c>
      <c r="S9" s="22">
        <f t="shared" si="5"/>
        <v>121483.33333333334</v>
      </c>
      <c r="T9" s="22">
        <f t="shared" si="6"/>
        <v>60741.666666666672</v>
      </c>
      <c r="U9" s="22">
        <f t="shared" si="7"/>
        <v>7289</v>
      </c>
      <c r="V9" s="19">
        <f t="shared" si="8"/>
        <v>478644.33333333337</v>
      </c>
    </row>
    <row r="10" spans="1:22" ht="15" thickBot="1" x14ac:dyDescent="0.4">
      <c r="A10" s="44" t="s">
        <v>19</v>
      </c>
      <c r="B10" s="1">
        <v>79514</v>
      </c>
      <c r="C10" s="2"/>
      <c r="D10" s="1">
        <v>6001</v>
      </c>
      <c r="E10" s="2"/>
      <c r="F10" s="1">
        <v>20953</v>
      </c>
      <c r="G10" s="1">
        <v>6211</v>
      </c>
      <c r="H10" s="2">
        <v>469</v>
      </c>
      <c r="I10" s="1">
        <v>528519</v>
      </c>
      <c r="J10" s="1">
        <v>41284</v>
      </c>
      <c r="K10" s="7"/>
      <c r="L10" s="8"/>
      <c r="M10" s="26">
        <f t="shared" si="0"/>
        <v>7.5470986241416613E-2</v>
      </c>
      <c r="N10" s="4">
        <f t="shared" si="1"/>
        <v>400066.66666666669</v>
      </c>
      <c r="O10" s="5">
        <f t="shared" si="2"/>
        <v>0.94762622896183968</v>
      </c>
      <c r="P10" s="5"/>
      <c r="Q10" s="22">
        <f t="shared" si="3"/>
        <v>60010</v>
      </c>
      <c r="R10" s="22">
        <f t="shared" si="4"/>
        <v>240040</v>
      </c>
      <c r="S10" s="22">
        <f t="shared" si="5"/>
        <v>100016.66666666667</v>
      </c>
      <c r="T10" s="22">
        <f t="shared" si="6"/>
        <v>50008.333333333336</v>
      </c>
      <c r="U10" s="22">
        <f t="shared" si="7"/>
        <v>6001</v>
      </c>
      <c r="V10" s="19">
        <f t="shared" si="8"/>
        <v>394065.66666666669</v>
      </c>
    </row>
    <row r="11" spans="1:22" ht="15" thickBot="1" x14ac:dyDescent="0.4">
      <c r="A11" s="44" t="s">
        <v>15</v>
      </c>
      <c r="B11" s="1">
        <v>74828</v>
      </c>
      <c r="C11" s="2"/>
      <c r="D11" s="1">
        <v>1847</v>
      </c>
      <c r="E11" s="2"/>
      <c r="F11" s="1">
        <v>24086</v>
      </c>
      <c r="G11" s="1">
        <v>2581</v>
      </c>
      <c r="H11" s="2">
        <v>64</v>
      </c>
      <c r="I11" s="1">
        <v>1218955</v>
      </c>
      <c r="J11" s="1">
        <v>42039</v>
      </c>
      <c r="K11" s="7"/>
      <c r="L11" s="8"/>
      <c r="M11" s="26">
        <f t="shared" si="0"/>
        <v>2.4683273640883092E-2</v>
      </c>
      <c r="N11" s="4">
        <f t="shared" si="1"/>
        <v>123133.33333333334</v>
      </c>
      <c r="O11" s="5">
        <f t="shared" si="2"/>
        <v>0.80439090416892256</v>
      </c>
      <c r="P11" s="5"/>
      <c r="Q11" s="22">
        <f t="shared" si="3"/>
        <v>18470</v>
      </c>
      <c r="R11" s="22">
        <f t="shared" si="4"/>
        <v>73880</v>
      </c>
      <c r="S11" s="22">
        <f t="shared" si="5"/>
        <v>30783.333333333336</v>
      </c>
      <c r="T11" s="22">
        <f t="shared" si="6"/>
        <v>15391.666666666668</v>
      </c>
      <c r="U11" s="22">
        <f t="shared" si="7"/>
        <v>1847</v>
      </c>
      <c r="V11" s="19">
        <f t="shared" si="8"/>
        <v>121286.33333333334</v>
      </c>
    </row>
    <row r="12" spans="1:22" ht="15" thickBot="1" x14ac:dyDescent="0.4">
      <c r="A12" s="3" t="s">
        <v>11</v>
      </c>
      <c r="B12" s="1">
        <v>63983</v>
      </c>
      <c r="C12" s="2"/>
      <c r="D12" s="1">
        <v>5891</v>
      </c>
      <c r="E12" s="2"/>
      <c r="F12" s="1">
        <v>16051</v>
      </c>
      <c r="G12" s="1">
        <v>6407</v>
      </c>
      <c r="H12" s="2">
        <v>590</v>
      </c>
      <c r="I12" s="1">
        <v>826568</v>
      </c>
      <c r="J12" s="1">
        <v>82766</v>
      </c>
      <c r="K12" s="7"/>
      <c r="L12" s="8"/>
      <c r="M12" s="26">
        <f t="shared" si="0"/>
        <v>9.2071331447415722E-2</v>
      </c>
      <c r="N12" s="4">
        <f t="shared" si="1"/>
        <v>392733.33333333337</v>
      </c>
      <c r="O12" s="5">
        <f t="shared" si="2"/>
        <v>0.95913002885757936</v>
      </c>
      <c r="P12" s="5"/>
      <c r="Q12" s="22">
        <f t="shared" si="3"/>
        <v>58910.000000000007</v>
      </c>
      <c r="R12" s="22">
        <f t="shared" si="4"/>
        <v>235640.00000000003</v>
      </c>
      <c r="S12" s="22">
        <f t="shared" si="5"/>
        <v>98183.333333333343</v>
      </c>
      <c r="T12" s="22">
        <f t="shared" si="6"/>
        <v>49091.666666666672</v>
      </c>
      <c r="U12" s="22">
        <f t="shared" si="7"/>
        <v>5891</v>
      </c>
      <c r="V12" s="19">
        <f t="shared" si="8"/>
        <v>386842.33333333337</v>
      </c>
    </row>
    <row r="13" spans="1:22" ht="15" thickBot="1" x14ac:dyDescent="0.4">
      <c r="A13" s="44" t="s">
        <v>13</v>
      </c>
      <c r="B13" s="1">
        <v>62758</v>
      </c>
      <c r="C13" s="2"/>
      <c r="D13" s="1">
        <v>2691</v>
      </c>
      <c r="E13" s="2"/>
      <c r="F13" s="1">
        <v>49014</v>
      </c>
      <c r="G13" s="1">
        <v>2922</v>
      </c>
      <c r="H13" s="2">
        <v>125</v>
      </c>
      <c r="I13" s="1">
        <v>1175106</v>
      </c>
      <c r="J13" s="1">
        <v>54713</v>
      </c>
      <c r="K13" s="7"/>
      <c r="L13" s="8"/>
      <c r="M13" s="26">
        <f t="shared" si="0"/>
        <v>4.2878995506548966E-2</v>
      </c>
      <c r="N13" s="4">
        <f t="shared" si="1"/>
        <v>179400</v>
      </c>
      <c r="O13" s="5">
        <f t="shared" si="2"/>
        <v>0.72678929765886291</v>
      </c>
      <c r="P13" s="5"/>
      <c r="Q13" s="22">
        <f t="shared" si="3"/>
        <v>26910</v>
      </c>
      <c r="R13" s="22">
        <f t="shared" si="4"/>
        <v>107640</v>
      </c>
      <c r="S13" s="22">
        <f t="shared" si="5"/>
        <v>44850</v>
      </c>
      <c r="T13" s="22">
        <f t="shared" si="6"/>
        <v>22425</v>
      </c>
      <c r="U13" s="22">
        <f t="shared" si="7"/>
        <v>2691</v>
      </c>
      <c r="V13" s="19">
        <f t="shared" si="8"/>
        <v>176709</v>
      </c>
    </row>
    <row r="14" spans="1:22" ht="15" thickBot="1" x14ac:dyDescent="0.4">
      <c r="A14" s="3" t="s">
        <v>26</v>
      </c>
      <c r="B14" s="1">
        <v>57482</v>
      </c>
      <c r="C14" s="2"/>
      <c r="D14" s="1">
        <v>2740</v>
      </c>
      <c r="E14" s="2"/>
      <c r="F14" s="1">
        <v>50567</v>
      </c>
      <c r="G14" s="1">
        <v>9508</v>
      </c>
      <c r="H14" s="2">
        <v>453</v>
      </c>
      <c r="I14" s="1">
        <v>417904</v>
      </c>
      <c r="J14" s="1">
        <v>69124</v>
      </c>
      <c r="K14" s="8"/>
      <c r="L14" s="8"/>
      <c r="M14" s="26">
        <f t="shared" si="0"/>
        <v>4.7667095786507081E-2</v>
      </c>
      <c r="N14" s="4">
        <f t="shared" si="1"/>
        <v>182666.66666666669</v>
      </c>
      <c r="O14" s="5">
        <f t="shared" si="2"/>
        <v>0.72317335766423363</v>
      </c>
      <c r="P14" s="5"/>
      <c r="Q14" s="22">
        <f t="shared" si="3"/>
        <v>27400.000000000004</v>
      </c>
      <c r="R14" s="22">
        <f t="shared" si="4"/>
        <v>109600.00000000001</v>
      </c>
      <c r="S14" s="22">
        <f t="shared" si="5"/>
        <v>45666.666666666672</v>
      </c>
      <c r="T14" s="22">
        <f t="shared" si="6"/>
        <v>22833.333333333336</v>
      </c>
      <c r="U14" s="22">
        <f t="shared" si="7"/>
        <v>2740</v>
      </c>
      <c r="V14" s="19">
        <f t="shared" si="8"/>
        <v>179926.66666666669</v>
      </c>
    </row>
    <row r="15" spans="1:22" ht="15" thickBot="1" x14ac:dyDescent="0.4">
      <c r="A15" s="3" t="s">
        <v>16</v>
      </c>
      <c r="B15" s="1">
        <v>51359</v>
      </c>
      <c r="C15" s="2"/>
      <c r="D15" s="1">
        <v>2178</v>
      </c>
      <c r="E15" s="2"/>
      <c r="F15" s="1">
        <v>48323</v>
      </c>
      <c r="G15" s="1">
        <v>4837</v>
      </c>
      <c r="H15" s="2">
        <v>205</v>
      </c>
      <c r="I15" s="1">
        <v>622751</v>
      </c>
      <c r="J15" s="1">
        <v>58654</v>
      </c>
      <c r="K15" s="8"/>
      <c r="L15" s="8"/>
      <c r="M15" s="26">
        <f t="shared" si="0"/>
        <v>4.2407367744699082E-2</v>
      </c>
      <c r="N15" s="4">
        <f t="shared" si="1"/>
        <v>145200</v>
      </c>
      <c r="O15" s="5">
        <f t="shared" si="2"/>
        <v>0.66719696969696973</v>
      </c>
      <c r="P15" s="5"/>
      <c r="Q15" s="22">
        <f t="shared" si="3"/>
        <v>21780</v>
      </c>
      <c r="R15" s="22">
        <f t="shared" si="4"/>
        <v>87120</v>
      </c>
      <c r="S15" s="22">
        <f t="shared" si="5"/>
        <v>36300</v>
      </c>
      <c r="T15" s="22">
        <f t="shared" si="6"/>
        <v>18150</v>
      </c>
      <c r="U15" s="22">
        <f t="shared" si="7"/>
        <v>2178</v>
      </c>
      <c r="V15" s="19">
        <f t="shared" si="8"/>
        <v>143022</v>
      </c>
    </row>
    <row r="16" spans="1:22" ht="15" thickBot="1" x14ac:dyDescent="0.4">
      <c r="A16" s="3" t="s">
        <v>29</v>
      </c>
      <c r="B16" s="1">
        <v>49397</v>
      </c>
      <c r="C16" s="2"/>
      <c r="D16" s="1">
        <v>1460</v>
      </c>
      <c r="E16" s="2"/>
      <c r="F16" s="1">
        <v>41545</v>
      </c>
      <c r="G16" s="1">
        <v>5787</v>
      </c>
      <c r="H16" s="2">
        <v>171</v>
      </c>
      <c r="I16" s="1">
        <v>414383</v>
      </c>
      <c r="J16" s="1">
        <v>48548</v>
      </c>
      <c r="K16" s="7"/>
      <c r="L16" s="8"/>
      <c r="M16" s="26">
        <f t="shared" si="0"/>
        <v>2.955645079660708E-2</v>
      </c>
      <c r="N16" s="4">
        <f t="shared" si="1"/>
        <v>97333.333333333343</v>
      </c>
      <c r="O16" s="5">
        <f t="shared" si="2"/>
        <v>0.57316780821917812</v>
      </c>
      <c r="P16" s="5"/>
      <c r="Q16" s="22">
        <f t="shared" si="3"/>
        <v>14600.000000000002</v>
      </c>
      <c r="R16" s="22">
        <f t="shared" si="4"/>
        <v>58400.000000000007</v>
      </c>
      <c r="S16" s="22">
        <f t="shared" si="5"/>
        <v>24333.333333333336</v>
      </c>
      <c r="T16" s="22">
        <f t="shared" si="6"/>
        <v>12166.666666666668</v>
      </c>
      <c r="U16" s="22">
        <f t="shared" si="7"/>
        <v>1460</v>
      </c>
      <c r="V16" s="19">
        <f t="shared" si="8"/>
        <v>95873.333333333343</v>
      </c>
    </row>
    <row r="17" spans="1:22" ht="15" thickBot="1" x14ac:dyDescent="0.4">
      <c r="A17" s="3" t="s">
        <v>23</v>
      </c>
      <c r="B17" s="1">
        <v>43818</v>
      </c>
      <c r="C17" s="2"/>
      <c r="D17" s="1">
        <v>4055</v>
      </c>
      <c r="E17" s="2"/>
      <c r="F17" s="1">
        <v>32074</v>
      </c>
      <c r="G17" s="1">
        <v>12290</v>
      </c>
      <c r="H17" s="1">
        <v>1137</v>
      </c>
      <c r="I17" s="1">
        <v>295549</v>
      </c>
      <c r="J17" s="1">
        <v>82896</v>
      </c>
      <c r="K17" s="8"/>
      <c r="L17" s="8"/>
      <c r="M17" s="26">
        <f t="shared" si="0"/>
        <v>9.2541877767127662E-2</v>
      </c>
      <c r="N17" s="4">
        <f t="shared" si="1"/>
        <v>270333.33333333337</v>
      </c>
      <c r="O17" s="5">
        <f t="shared" si="2"/>
        <v>0.88135388409371151</v>
      </c>
      <c r="P17" s="5"/>
      <c r="Q17" s="22">
        <f t="shared" si="3"/>
        <v>40550.000000000007</v>
      </c>
      <c r="R17" s="22">
        <f t="shared" si="4"/>
        <v>162200.00000000003</v>
      </c>
      <c r="S17" s="22">
        <f t="shared" si="5"/>
        <v>67583.333333333343</v>
      </c>
      <c r="T17" s="22">
        <f t="shared" si="6"/>
        <v>33791.666666666672</v>
      </c>
      <c r="U17" s="22">
        <f t="shared" si="7"/>
        <v>4055.0000000000005</v>
      </c>
      <c r="V17" s="19">
        <f t="shared" si="8"/>
        <v>266278.33333333337</v>
      </c>
    </row>
    <row r="18" spans="1:22" ht="15" thickBot="1" x14ac:dyDescent="0.4">
      <c r="A18" s="44" t="s">
        <v>14</v>
      </c>
      <c r="B18" s="1">
        <v>42486</v>
      </c>
      <c r="C18" s="2"/>
      <c r="D18" s="1">
        <v>2931</v>
      </c>
      <c r="E18" s="2"/>
      <c r="F18" s="1">
        <v>7827</v>
      </c>
      <c r="G18" s="1">
        <v>9139</v>
      </c>
      <c r="H18" s="2">
        <v>630</v>
      </c>
      <c r="I18" s="1">
        <v>428069</v>
      </c>
      <c r="J18" s="1">
        <v>92082</v>
      </c>
      <c r="K18" s="7"/>
      <c r="L18" s="8"/>
      <c r="M18" s="26">
        <f t="shared" si="0"/>
        <v>6.8987431153791842E-2</v>
      </c>
      <c r="N18" s="4">
        <f t="shared" si="1"/>
        <v>195400</v>
      </c>
      <c r="O18" s="5">
        <f t="shared" si="2"/>
        <v>0.95994370522006145</v>
      </c>
      <c r="P18" s="5"/>
      <c r="Q18" s="22">
        <f t="shared" si="3"/>
        <v>29310</v>
      </c>
      <c r="R18" s="22">
        <f t="shared" si="4"/>
        <v>117240</v>
      </c>
      <c r="S18" s="22">
        <f t="shared" si="5"/>
        <v>48850</v>
      </c>
      <c r="T18" s="22">
        <f t="shared" si="6"/>
        <v>24425</v>
      </c>
      <c r="U18" s="22">
        <f t="shared" si="7"/>
        <v>2931</v>
      </c>
      <c r="V18" s="19">
        <f t="shared" si="8"/>
        <v>192469</v>
      </c>
    </row>
    <row r="19" spans="1:22" ht="15" thickBot="1" x14ac:dyDescent="0.4">
      <c r="A19" s="44" t="s">
        <v>21</v>
      </c>
      <c r="B19" s="1">
        <v>38143</v>
      </c>
      <c r="C19" s="2"/>
      <c r="D19" s="1">
        <v>2378</v>
      </c>
      <c r="E19" s="2"/>
      <c r="F19" s="1">
        <v>28061</v>
      </c>
      <c r="G19" s="1">
        <v>3263</v>
      </c>
      <c r="H19" s="2">
        <v>203</v>
      </c>
      <c r="I19" s="1">
        <v>458526</v>
      </c>
      <c r="J19" s="1">
        <v>39227</v>
      </c>
      <c r="K19" s="7"/>
      <c r="L19" s="8"/>
      <c r="M19" s="26">
        <f t="shared" si="0"/>
        <v>6.2344335789004536E-2</v>
      </c>
      <c r="N19" s="4">
        <f t="shared" si="1"/>
        <v>158533.33333333334</v>
      </c>
      <c r="O19" s="5">
        <f t="shared" si="2"/>
        <v>0.82299621530698064</v>
      </c>
      <c r="P19" s="5"/>
      <c r="Q19" s="22">
        <f t="shared" si="3"/>
        <v>23780</v>
      </c>
      <c r="R19" s="22">
        <f t="shared" si="4"/>
        <v>95120</v>
      </c>
      <c r="S19" s="22">
        <f t="shared" si="5"/>
        <v>39633.333333333336</v>
      </c>
      <c r="T19" s="22">
        <f t="shared" si="6"/>
        <v>19816.666666666668</v>
      </c>
      <c r="U19" s="22">
        <f t="shared" si="7"/>
        <v>2378</v>
      </c>
      <c r="V19" s="19">
        <f t="shared" si="8"/>
        <v>156155.33333333334</v>
      </c>
    </row>
    <row r="20" spans="1:22" ht="15" thickBot="1" x14ac:dyDescent="0.4">
      <c r="A20" s="3" t="s">
        <v>27</v>
      </c>
      <c r="B20" s="1">
        <v>36997</v>
      </c>
      <c r="C20" s="2"/>
      <c r="D20" s="1">
        <v>2292</v>
      </c>
      <c r="E20" s="2"/>
      <c r="F20" s="1">
        <v>9976</v>
      </c>
      <c r="G20" s="1">
        <v>5496</v>
      </c>
      <c r="H20" s="2">
        <v>340</v>
      </c>
      <c r="I20" s="1">
        <v>297530</v>
      </c>
      <c r="J20" s="1">
        <v>44195</v>
      </c>
      <c r="K20" s="7"/>
      <c r="L20" s="8"/>
      <c r="M20" s="26">
        <f t="shared" si="0"/>
        <v>6.1950968997486283E-2</v>
      </c>
      <c r="N20" s="4">
        <f t="shared" si="1"/>
        <v>152800</v>
      </c>
      <c r="O20" s="5">
        <f t="shared" si="2"/>
        <v>0.93471204188481671</v>
      </c>
      <c r="P20" s="5"/>
      <c r="Q20" s="22">
        <f t="shared" si="3"/>
        <v>22920</v>
      </c>
      <c r="R20" s="22">
        <f t="shared" si="4"/>
        <v>91680</v>
      </c>
      <c r="S20" s="22">
        <f t="shared" si="5"/>
        <v>38200</v>
      </c>
      <c r="T20" s="22">
        <f t="shared" si="6"/>
        <v>19100</v>
      </c>
      <c r="U20" s="22">
        <f t="shared" si="7"/>
        <v>2292</v>
      </c>
      <c r="V20" s="19">
        <f t="shared" si="8"/>
        <v>150508</v>
      </c>
    </row>
    <row r="21" spans="1:22" ht="15" thickBot="1" x14ac:dyDescent="0.4">
      <c r="A21" s="3" t="s">
        <v>24</v>
      </c>
      <c r="B21" s="1">
        <v>34717</v>
      </c>
      <c r="C21" s="2"/>
      <c r="D21" s="1">
        <v>1028</v>
      </c>
      <c r="E21" s="2"/>
      <c r="F21" s="1">
        <v>14829</v>
      </c>
      <c r="G21" s="1">
        <v>3310</v>
      </c>
      <c r="H21" s="2">
        <v>98</v>
      </c>
      <c r="I21" s="1">
        <v>497350</v>
      </c>
      <c r="J21" s="1">
        <v>47420</v>
      </c>
      <c r="K21" s="7"/>
      <c r="L21" s="8"/>
      <c r="M21" s="26">
        <f t="shared" si="0"/>
        <v>2.9610853472362243E-2</v>
      </c>
      <c r="N21" s="4">
        <f t="shared" si="1"/>
        <v>68533.333333333343</v>
      </c>
      <c r="O21" s="5">
        <f t="shared" si="2"/>
        <v>0.78362354085603114</v>
      </c>
      <c r="P21" s="5"/>
      <c r="Q21" s="22">
        <f t="shared" si="3"/>
        <v>10280.000000000002</v>
      </c>
      <c r="R21" s="22">
        <f t="shared" si="4"/>
        <v>41120.000000000007</v>
      </c>
      <c r="S21" s="22">
        <f t="shared" si="5"/>
        <v>17133.333333333336</v>
      </c>
      <c r="T21" s="22">
        <f t="shared" si="6"/>
        <v>8566.6666666666679</v>
      </c>
      <c r="U21" s="22">
        <f t="shared" si="7"/>
        <v>1028</v>
      </c>
      <c r="V21" s="19">
        <f t="shared" si="8"/>
        <v>67505.333333333343</v>
      </c>
    </row>
    <row r="22" spans="1:22" ht="15" thickBot="1" x14ac:dyDescent="0.4">
      <c r="A22" s="3" t="s">
        <v>18</v>
      </c>
      <c r="B22" s="1">
        <v>27848</v>
      </c>
      <c r="C22" s="2"/>
      <c r="D22" s="1">
        <v>1527</v>
      </c>
      <c r="E22" s="2"/>
      <c r="F22" s="1">
        <v>24002</v>
      </c>
      <c r="G22" s="1">
        <v>4836</v>
      </c>
      <c r="H22" s="2">
        <v>265</v>
      </c>
      <c r="I22" s="1">
        <v>210485</v>
      </c>
      <c r="J22" s="1">
        <v>36551</v>
      </c>
      <c r="K22" s="8"/>
      <c r="L22" s="8"/>
      <c r="M22" s="26">
        <f t="shared" si="0"/>
        <v>5.4833381212295321E-2</v>
      </c>
      <c r="N22" s="4">
        <f t="shared" si="1"/>
        <v>101800</v>
      </c>
      <c r="O22" s="5">
        <f t="shared" si="2"/>
        <v>0.76422396856581531</v>
      </c>
      <c r="P22" s="5"/>
      <c r="Q22" s="22">
        <f t="shared" si="3"/>
        <v>15270</v>
      </c>
      <c r="R22" s="22">
        <f t="shared" si="4"/>
        <v>61080</v>
      </c>
      <c r="S22" s="22">
        <f t="shared" si="5"/>
        <v>25450</v>
      </c>
      <c r="T22" s="22">
        <f t="shared" si="6"/>
        <v>12725</v>
      </c>
      <c r="U22" s="22">
        <f t="shared" si="7"/>
        <v>1527</v>
      </c>
      <c r="V22" s="19">
        <f t="shared" si="8"/>
        <v>100273</v>
      </c>
    </row>
    <row r="23" spans="1:22" ht="15" thickBot="1" x14ac:dyDescent="0.4">
      <c r="A23" s="3" t="s">
        <v>32</v>
      </c>
      <c r="B23" s="1">
        <v>27501</v>
      </c>
      <c r="C23" s="2"/>
      <c r="D23" s="1">
        <v>1181</v>
      </c>
      <c r="E23" s="2"/>
      <c r="F23" s="1">
        <v>4067</v>
      </c>
      <c r="G23" s="1">
        <v>4876</v>
      </c>
      <c r="H23" s="2">
        <v>209</v>
      </c>
      <c r="I23" s="1">
        <v>333484</v>
      </c>
      <c r="J23" s="1">
        <v>59132</v>
      </c>
      <c r="K23" s="7"/>
      <c r="L23" s="8"/>
      <c r="M23" s="26">
        <f t="shared" si="0"/>
        <v>4.29438929493473E-2</v>
      </c>
      <c r="N23" s="4">
        <f t="shared" si="1"/>
        <v>78733.333333333343</v>
      </c>
      <c r="O23" s="5">
        <f t="shared" si="2"/>
        <v>0.94834462320067736</v>
      </c>
      <c r="P23" s="5"/>
      <c r="Q23" s="22">
        <f t="shared" si="3"/>
        <v>11810.000000000002</v>
      </c>
      <c r="R23" s="22">
        <f t="shared" si="4"/>
        <v>47240.000000000007</v>
      </c>
      <c r="S23" s="22">
        <f t="shared" si="5"/>
        <v>19683.333333333336</v>
      </c>
      <c r="T23" s="22">
        <f t="shared" si="6"/>
        <v>9841.6666666666679</v>
      </c>
      <c r="U23" s="22">
        <f t="shared" si="7"/>
        <v>1181</v>
      </c>
      <c r="V23" s="19">
        <f t="shared" si="8"/>
        <v>77552.333333333343</v>
      </c>
    </row>
    <row r="24" spans="1:22" ht="15" thickBot="1" x14ac:dyDescent="0.4">
      <c r="A24" s="3" t="s">
        <v>20</v>
      </c>
      <c r="B24" s="1">
        <v>26071</v>
      </c>
      <c r="C24" s="2"/>
      <c r="D24" s="2">
        <v>417</v>
      </c>
      <c r="E24" s="2"/>
      <c r="F24" s="1">
        <v>8530</v>
      </c>
      <c r="G24" s="1">
        <v>3818</v>
      </c>
      <c r="H24" s="2">
        <v>61</v>
      </c>
      <c r="I24" s="1">
        <v>491421</v>
      </c>
      <c r="J24" s="1">
        <v>71959</v>
      </c>
      <c r="K24" s="7"/>
      <c r="L24" s="8"/>
      <c r="M24" s="26">
        <f t="shared" si="0"/>
        <v>1.5994783475892754E-2</v>
      </c>
      <c r="N24" s="4">
        <f t="shared" si="1"/>
        <v>27800</v>
      </c>
      <c r="O24" s="5">
        <f t="shared" si="2"/>
        <v>0.69316546762589926</v>
      </c>
      <c r="P24" s="5"/>
      <c r="Q24" s="22">
        <f t="shared" si="3"/>
        <v>4170</v>
      </c>
      <c r="R24" s="22">
        <f t="shared" si="4"/>
        <v>16680</v>
      </c>
      <c r="S24" s="22">
        <f t="shared" si="5"/>
        <v>6950</v>
      </c>
      <c r="T24" s="22">
        <f t="shared" si="6"/>
        <v>3475</v>
      </c>
      <c r="U24" s="22">
        <f t="shared" si="7"/>
        <v>417</v>
      </c>
      <c r="V24" s="19">
        <f t="shared" si="8"/>
        <v>27383</v>
      </c>
    </row>
    <row r="25" spans="1:22" ht="15" thickBot="1" x14ac:dyDescent="0.4">
      <c r="A25" s="3" t="s">
        <v>33</v>
      </c>
      <c r="B25" s="1">
        <v>25451</v>
      </c>
      <c r="C25" s="2"/>
      <c r="D25" s="1">
        <v>1042</v>
      </c>
      <c r="E25" s="2"/>
      <c r="F25" s="1">
        <v>24235</v>
      </c>
      <c r="G25" s="1">
        <v>3497</v>
      </c>
      <c r="H25" s="2">
        <v>143</v>
      </c>
      <c r="I25" s="1">
        <v>380912</v>
      </c>
      <c r="J25" s="1">
        <v>52332</v>
      </c>
      <c r="K25" s="8"/>
      <c r="L25" s="8"/>
      <c r="M25" s="26">
        <f t="shared" si="0"/>
        <v>4.0941416840202742E-2</v>
      </c>
      <c r="N25" s="4">
        <f t="shared" si="1"/>
        <v>69466.666666666672</v>
      </c>
      <c r="O25" s="5">
        <f t="shared" si="2"/>
        <v>0.65112763915547023</v>
      </c>
      <c r="P25" s="5"/>
      <c r="Q25" s="22">
        <f t="shared" si="3"/>
        <v>10420</v>
      </c>
      <c r="R25" s="22">
        <f t="shared" si="4"/>
        <v>41680</v>
      </c>
      <c r="S25" s="22">
        <f t="shared" si="5"/>
        <v>17366.666666666668</v>
      </c>
      <c r="T25" s="22">
        <f t="shared" si="6"/>
        <v>8683.3333333333339</v>
      </c>
      <c r="U25" s="22">
        <f t="shared" si="7"/>
        <v>1042</v>
      </c>
      <c r="V25" s="19">
        <f t="shared" si="8"/>
        <v>68424.666666666672</v>
      </c>
    </row>
    <row r="26" spans="1:22" ht="15" thickBot="1" x14ac:dyDescent="0.4">
      <c r="A26" s="44" t="s">
        <v>9</v>
      </c>
      <c r="B26" s="1">
        <v>24481</v>
      </c>
      <c r="C26" s="2"/>
      <c r="D26" s="1">
        <v>1162</v>
      </c>
      <c r="E26" s="2"/>
      <c r="F26" s="1">
        <v>15733</v>
      </c>
      <c r="G26" s="1">
        <v>3215</v>
      </c>
      <c r="H26" s="2">
        <v>153</v>
      </c>
      <c r="I26" s="1">
        <v>400588</v>
      </c>
      <c r="J26" s="1">
        <v>52606</v>
      </c>
      <c r="K26" s="7"/>
      <c r="L26" s="8"/>
      <c r="M26" s="25"/>
      <c r="N26" s="4">
        <f t="shared" si="1"/>
        <v>77466.666666666672</v>
      </c>
      <c r="O26" s="5">
        <f t="shared" si="2"/>
        <v>0.79690619621342518</v>
      </c>
      <c r="P26" s="5"/>
      <c r="Q26" s="22">
        <f>Q23*$N26</f>
        <v>914881333.33333349</v>
      </c>
      <c r="R26" s="22">
        <f>R23*$N26</f>
        <v>3659525333.333334</v>
      </c>
      <c r="S26" s="22">
        <f>S23*$N26</f>
        <v>1524802222.2222226</v>
      </c>
      <c r="T26" s="22">
        <f>T23*$N26</f>
        <v>762401111.11111128</v>
      </c>
      <c r="U26" s="22">
        <f>U23*$N26</f>
        <v>91488133.333333343</v>
      </c>
    </row>
    <row r="27" spans="1:22" ht="15" thickBot="1" x14ac:dyDescent="0.4">
      <c r="A27" s="3" t="s">
        <v>41</v>
      </c>
      <c r="B27" s="1">
        <v>21524</v>
      </c>
      <c r="C27" s="62">
        <v>46</v>
      </c>
      <c r="D27" s="2">
        <v>602</v>
      </c>
      <c r="E27" s="63">
        <v>3</v>
      </c>
      <c r="F27" s="1">
        <v>8160</v>
      </c>
      <c r="G27" s="1">
        <v>6822</v>
      </c>
      <c r="H27" s="2">
        <v>191</v>
      </c>
      <c r="I27" s="1">
        <v>186496</v>
      </c>
      <c r="J27" s="1">
        <v>59110</v>
      </c>
      <c r="K27" s="7"/>
      <c r="L27" s="8"/>
      <c r="M27" s="24"/>
      <c r="N27" s="4"/>
      <c r="O27" s="5"/>
      <c r="P27" s="5"/>
    </row>
    <row r="28" spans="1:22" ht="15" thickBot="1" x14ac:dyDescent="0.4">
      <c r="A28" s="3" t="s">
        <v>22</v>
      </c>
      <c r="B28" s="1">
        <v>20571</v>
      </c>
      <c r="C28" s="2"/>
      <c r="D28" s="2">
        <v>645</v>
      </c>
      <c r="E28" s="2"/>
      <c r="F28" s="1">
        <v>6156</v>
      </c>
      <c r="G28" s="1">
        <v>3533</v>
      </c>
      <c r="H28" s="2">
        <v>111</v>
      </c>
      <c r="I28" s="1">
        <v>335373</v>
      </c>
      <c r="J28" s="1">
        <v>57600</v>
      </c>
      <c r="K28" s="7"/>
      <c r="L28" s="8"/>
    </row>
    <row r="29" spans="1:22" ht="15" thickBot="1" x14ac:dyDescent="0.4">
      <c r="A29" s="3" t="s">
        <v>36</v>
      </c>
      <c r="B29" s="1">
        <v>20043</v>
      </c>
      <c r="C29" s="2"/>
      <c r="D29" s="2">
        <v>689</v>
      </c>
      <c r="E29" s="2"/>
      <c r="F29" s="1">
        <v>7959</v>
      </c>
      <c r="G29" s="1">
        <v>4088</v>
      </c>
      <c r="H29" s="2">
        <v>141</v>
      </c>
      <c r="I29" s="1">
        <v>245644</v>
      </c>
      <c r="J29" s="1">
        <v>50099</v>
      </c>
      <c r="K29" s="8"/>
      <c r="L29" s="8"/>
    </row>
    <row r="30" spans="1:22" ht="15" thickBot="1" x14ac:dyDescent="0.4">
      <c r="A30" s="3" t="s">
        <v>30</v>
      </c>
      <c r="B30" s="1">
        <v>17034</v>
      </c>
      <c r="C30" s="2"/>
      <c r="D30" s="2">
        <v>811</v>
      </c>
      <c r="E30" s="2"/>
      <c r="F30" s="1">
        <v>5020</v>
      </c>
      <c r="G30" s="1">
        <v>5724</v>
      </c>
      <c r="H30" s="2">
        <v>272</v>
      </c>
      <c r="I30" s="1">
        <v>207751</v>
      </c>
      <c r="J30" s="1">
        <v>69805</v>
      </c>
      <c r="K30" s="7"/>
      <c r="L30" s="8"/>
    </row>
    <row r="31" spans="1:22" ht="15" thickBot="1" x14ac:dyDescent="0.4">
      <c r="A31" s="3" t="s">
        <v>50</v>
      </c>
      <c r="B31" s="1">
        <v>15543</v>
      </c>
      <c r="C31" s="2"/>
      <c r="D31" s="2">
        <v>189</v>
      </c>
      <c r="E31" s="2"/>
      <c r="F31" s="1">
        <v>7099</v>
      </c>
      <c r="G31" s="1">
        <v>8035</v>
      </c>
      <c r="H31" s="2">
        <v>98</v>
      </c>
      <c r="I31" s="1">
        <v>119926</v>
      </c>
      <c r="J31" s="1">
        <v>61996</v>
      </c>
      <c r="K31" s="7"/>
      <c r="L31" s="8"/>
    </row>
    <row r="32" spans="1:22" ht="15" thickBot="1" x14ac:dyDescent="0.4">
      <c r="A32" s="3" t="s">
        <v>40</v>
      </c>
      <c r="B32" s="1">
        <v>15441</v>
      </c>
      <c r="C32" s="2"/>
      <c r="D32" s="2">
        <v>772</v>
      </c>
      <c r="E32" s="2"/>
      <c r="F32" s="1">
        <v>13333</v>
      </c>
      <c r="G32" s="1">
        <v>14576</v>
      </c>
      <c r="H32" s="2">
        <v>729</v>
      </c>
      <c r="I32" s="1">
        <v>170739</v>
      </c>
      <c r="J32" s="1">
        <v>161172</v>
      </c>
      <c r="K32" s="8"/>
      <c r="L32" s="8"/>
    </row>
    <row r="33" spans="1:12" ht="15" thickBot="1" x14ac:dyDescent="0.4">
      <c r="A33" s="3" t="s">
        <v>35</v>
      </c>
      <c r="B33" s="1">
        <v>14942</v>
      </c>
      <c r="C33" s="2"/>
      <c r="D33" s="2">
        <v>826</v>
      </c>
      <c r="E33" s="2"/>
      <c r="F33" s="1">
        <v>10667</v>
      </c>
      <c r="G33" s="1">
        <v>2435</v>
      </c>
      <c r="H33" s="2">
        <v>135</v>
      </c>
      <c r="I33" s="1">
        <v>258287</v>
      </c>
      <c r="J33" s="1">
        <v>42084</v>
      </c>
      <c r="K33" s="7"/>
      <c r="L33" s="8"/>
    </row>
    <row r="34" spans="1:12" ht="15" thickBot="1" x14ac:dyDescent="0.4">
      <c r="A34" s="3" t="s">
        <v>25</v>
      </c>
      <c r="B34" s="1">
        <v>13916</v>
      </c>
      <c r="C34" s="2"/>
      <c r="D34" s="2">
        <v>545</v>
      </c>
      <c r="E34" s="2"/>
      <c r="F34" s="1">
        <v>6024</v>
      </c>
      <c r="G34" s="1">
        <v>2703</v>
      </c>
      <c r="H34" s="2">
        <v>106</v>
      </c>
      <c r="I34" s="1">
        <v>241088</v>
      </c>
      <c r="J34" s="1">
        <v>46825</v>
      </c>
      <c r="K34" s="7"/>
      <c r="L34" s="8"/>
    </row>
    <row r="35" spans="1:12" ht="15" thickBot="1" x14ac:dyDescent="0.4">
      <c r="A35" s="3" t="s">
        <v>28</v>
      </c>
      <c r="B35" s="1">
        <v>11798</v>
      </c>
      <c r="C35" s="2"/>
      <c r="D35" s="2">
        <v>121</v>
      </c>
      <c r="E35" s="2"/>
      <c r="F35" s="1">
        <v>4889</v>
      </c>
      <c r="G35" s="1">
        <v>3680</v>
      </c>
      <c r="H35" s="2">
        <v>38</v>
      </c>
      <c r="I35" s="1">
        <v>235149</v>
      </c>
      <c r="J35" s="1">
        <v>73347</v>
      </c>
      <c r="K35" s="8"/>
      <c r="L35" s="8"/>
    </row>
    <row r="36" spans="1:12" ht="15" thickBot="1" x14ac:dyDescent="0.4">
      <c r="A36" s="3" t="s">
        <v>38</v>
      </c>
      <c r="B36" s="1">
        <v>11287</v>
      </c>
      <c r="C36" s="2"/>
      <c r="D36" s="2">
        <v>470</v>
      </c>
      <c r="E36" s="2"/>
      <c r="F36" s="1">
        <v>7473</v>
      </c>
      <c r="G36" s="1">
        <v>2526</v>
      </c>
      <c r="H36" s="2">
        <v>105</v>
      </c>
      <c r="I36" s="1">
        <v>281559</v>
      </c>
      <c r="J36" s="1">
        <v>63021</v>
      </c>
      <c r="K36" s="8"/>
      <c r="L36" s="8"/>
    </row>
    <row r="37" spans="1:12" ht="15" thickBot="1" x14ac:dyDescent="0.4">
      <c r="A37" s="3" t="s">
        <v>45</v>
      </c>
      <c r="B37" s="1">
        <v>10467</v>
      </c>
      <c r="C37" s="2"/>
      <c r="D37" s="2">
        <v>234</v>
      </c>
      <c r="E37" s="2"/>
      <c r="F37" s="1">
        <v>5461</v>
      </c>
      <c r="G37" s="1">
        <v>3593</v>
      </c>
      <c r="H37" s="2">
        <v>80</v>
      </c>
      <c r="I37" s="1">
        <v>113653</v>
      </c>
      <c r="J37" s="1">
        <v>39012</v>
      </c>
      <c r="K37" s="7"/>
      <c r="L37" s="8"/>
    </row>
    <row r="38" spans="1:12" ht="15" thickBot="1" x14ac:dyDescent="0.4">
      <c r="A38" s="3" t="s">
        <v>43</v>
      </c>
      <c r="B38" s="1">
        <v>9845</v>
      </c>
      <c r="C38" s="2"/>
      <c r="D38" s="2">
        <v>390</v>
      </c>
      <c r="E38" s="2"/>
      <c r="F38" s="1">
        <v>3759</v>
      </c>
      <c r="G38" s="1">
        <v>10110</v>
      </c>
      <c r="H38" s="2">
        <v>401</v>
      </c>
      <c r="I38" s="1">
        <v>67635</v>
      </c>
      <c r="J38" s="1">
        <v>69457</v>
      </c>
      <c r="K38" s="8"/>
      <c r="L38" s="8"/>
    </row>
    <row r="39" spans="1:12" ht="15" thickBot="1" x14ac:dyDescent="0.4">
      <c r="A39" s="3" t="s">
        <v>31</v>
      </c>
      <c r="B39" s="1">
        <v>9460</v>
      </c>
      <c r="C39" s="2"/>
      <c r="D39" s="2">
        <v>437</v>
      </c>
      <c r="E39" s="2"/>
      <c r="F39" s="1">
        <v>1958</v>
      </c>
      <c r="G39" s="1">
        <v>3071</v>
      </c>
      <c r="H39" s="2">
        <v>142</v>
      </c>
      <c r="I39" s="1">
        <v>196976</v>
      </c>
      <c r="J39" s="1">
        <v>63950</v>
      </c>
      <c r="K39" s="7"/>
      <c r="L39" s="8"/>
    </row>
    <row r="40" spans="1:12" ht="21.5" thickBot="1" x14ac:dyDescent="0.4">
      <c r="A40" s="3" t="s">
        <v>63</v>
      </c>
      <c r="B40" s="1">
        <v>9269</v>
      </c>
      <c r="C40" s="2"/>
      <c r="D40" s="2">
        <v>483</v>
      </c>
      <c r="E40" s="2"/>
      <c r="F40" s="1">
        <v>7648</v>
      </c>
      <c r="G40" s="1">
        <v>13134</v>
      </c>
      <c r="H40" s="2">
        <v>684</v>
      </c>
      <c r="I40" s="1">
        <v>53678</v>
      </c>
      <c r="J40" s="1">
        <v>76058</v>
      </c>
      <c r="K40" s="8"/>
      <c r="L40" s="8"/>
    </row>
    <row r="41" spans="1:12" ht="15" thickBot="1" x14ac:dyDescent="0.4">
      <c r="A41" s="3" t="s">
        <v>34</v>
      </c>
      <c r="B41" s="1">
        <v>9101</v>
      </c>
      <c r="C41" s="2"/>
      <c r="D41" s="2">
        <v>154</v>
      </c>
      <c r="E41" s="2"/>
      <c r="F41" s="1">
        <v>2870</v>
      </c>
      <c r="G41" s="1">
        <v>3016</v>
      </c>
      <c r="H41" s="2">
        <v>51</v>
      </c>
      <c r="I41" s="1">
        <v>156757</v>
      </c>
      <c r="J41" s="1">
        <v>51944</v>
      </c>
      <c r="K41" s="8"/>
      <c r="L41" s="8"/>
    </row>
    <row r="42" spans="1:12" ht="15" thickBot="1" x14ac:dyDescent="0.4">
      <c r="A42" s="3" t="s">
        <v>44</v>
      </c>
      <c r="B42" s="1">
        <v>8800</v>
      </c>
      <c r="C42" s="2"/>
      <c r="D42" s="2">
        <v>392</v>
      </c>
      <c r="E42" s="2"/>
      <c r="F42" s="1">
        <v>5122</v>
      </c>
      <c r="G42" s="1">
        <v>4197</v>
      </c>
      <c r="H42" s="2">
        <v>187</v>
      </c>
      <c r="I42" s="1">
        <v>229147</v>
      </c>
      <c r="J42" s="1">
        <v>109283</v>
      </c>
      <c r="K42" s="7"/>
      <c r="L42" s="8"/>
    </row>
    <row r="43" spans="1:12" ht="15" thickBot="1" x14ac:dyDescent="0.4">
      <c r="A43" s="3" t="s">
        <v>46</v>
      </c>
      <c r="B43" s="1">
        <v>7059</v>
      </c>
      <c r="C43" s="2"/>
      <c r="D43" s="2">
        <v>347</v>
      </c>
      <c r="E43" s="2"/>
      <c r="F43" s="2">
        <v>765</v>
      </c>
      <c r="G43" s="1">
        <v>1784</v>
      </c>
      <c r="H43" s="2">
        <v>88</v>
      </c>
      <c r="I43" s="1">
        <v>221601</v>
      </c>
      <c r="J43" s="1">
        <v>56003</v>
      </c>
      <c r="K43" s="7"/>
      <c r="L43" s="8"/>
    </row>
    <row r="44" spans="1:12" ht="15" thickBot="1" x14ac:dyDescent="0.4">
      <c r="A44" s="3" t="s">
        <v>54</v>
      </c>
      <c r="B44" s="1">
        <v>5367</v>
      </c>
      <c r="C44" s="2"/>
      <c r="D44" s="2">
        <v>65</v>
      </c>
      <c r="E44" s="2"/>
      <c r="F44" s="1">
        <v>1123</v>
      </c>
      <c r="G44" s="1">
        <v>6067</v>
      </c>
      <c r="H44" s="2">
        <v>73</v>
      </c>
      <c r="I44" s="1">
        <v>55458</v>
      </c>
      <c r="J44" s="1">
        <v>62689</v>
      </c>
      <c r="K44" s="8"/>
      <c r="L44" s="8"/>
    </row>
    <row r="45" spans="1:12" ht="15" thickBot="1" x14ac:dyDescent="0.4">
      <c r="A45" s="3" t="s">
        <v>42</v>
      </c>
      <c r="B45" s="1">
        <v>5019</v>
      </c>
      <c r="C45" s="2"/>
      <c r="D45" s="2">
        <v>283</v>
      </c>
      <c r="E45" s="2"/>
      <c r="F45" s="1">
        <v>1417</v>
      </c>
      <c r="G45" s="1">
        <v>3691</v>
      </c>
      <c r="H45" s="2">
        <v>208</v>
      </c>
      <c r="I45" s="1">
        <v>97613</v>
      </c>
      <c r="J45" s="1">
        <v>71790</v>
      </c>
      <c r="K45" s="8"/>
      <c r="L45" s="8"/>
    </row>
    <row r="46" spans="1:12" ht="15" thickBot="1" x14ac:dyDescent="0.4">
      <c r="A46" s="3" t="s">
        <v>37</v>
      </c>
      <c r="B46" s="1">
        <v>4662</v>
      </c>
      <c r="C46" s="2"/>
      <c r="D46" s="2">
        <v>163</v>
      </c>
      <c r="E46" s="2"/>
      <c r="F46" s="1">
        <v>2605</v>
      </c>
      <c r="G46" s="1">
        <v>1105</v>
      </c>
      <c r="H46" s="2">
        <v>39</v>
      </c>
      <c r="I46" s="1">
        <v>146159</v>
      </c>
      <c r="J46" s="1">
        <v>34653</v>
      </c>
      <c r="K46" s="7"/>
      <c r="L46" s="8"/>
    </row>
    <row r="47" spans="1:12" ht="15" thickBot="1" x14ac:dyDescent="0.4">
      <c r="A47" s="3" t="s">
        <v>49</v>
      </c>
      <c r="B47" s="1">
        <v>3139</v>
      </c>
      <c r="C47" s="2"/>
      <c r="D47" s="2">
        <v>83</v>
      </c>
      <c r="E47" s="2"/>
      <c r="F47" s="2">
        <v>595</v>
      </c>
      <c r="G47" s="1">
        <v>1757</v>
      </c>
      <c r="H47" s="2">
        <v>46</v>
      </c>
      <c r="I47" s="1">
        <v>55742</v>
      </c>
      <c r="J47" s="1">
        <v>31192</v>
      </c>
      <c r="K47" s="7"/>
      <c r="L47" s="8"/>
    </row>
    <row r="48" spans="1:12" ht="15" thickBot="1" x14ac:dyDescent="0.4">
      <c r="A48" s="3" t="s">
        <v>53</v>
      </c>
      <c r="B48" s="1">
        <v>2816</v>
      </c>
      <c r="C48" s="2"/>
      <c r="D48" s="2">
        <v>72</v>
      </c>
      <c r="E48" s="2"/>
      <c r="F48" s="2">
        <v>476</v>
      </c>
      <c r="G48" s="1">
        <v>3695</v>
      </c>
      <c r="H48" s="2">
        <v>94</v>
      </c>
      <c r="I48" s="1">
        <v>78880</v>
      </c>
      <c r="J48" s="1">
        <v>103509</v>
      </c>
      <c r="K48" s="8"/>
      <c r="L48" s="8"/>
    </row>
    <row r="49" spans="1:12" ht="15" thickBot="1" x14ac:dyDescent="0.4">
      <c r="A49" s="3" t="s">
        <v>39</v>
      </c>
      <c r="B49" s="1">
        <v>2524</v>
      </c>
      <c r="C49" s="2"/>
      <c r="D49" s="2">
        <v>98</v>
      </c>
      <c r="E49" s="2"/>
      <c r="F49" s="2">
        <v>581</v>
      </c>
      <c r="G49" s="1">
        <v>1878</v>
      </c>
      <c r="H49" s="2">
        <v>73</v>
      </c>
      <c r="I49" s="1">
        <v>61432</v>
      </c>
      <c r="J49" s="1">
        <v>45701</v>
      </c>
      <c r="K49" s="7"/>
      <c r="L49" s="8"/>
    </row>
    <row r="50" spans="1:12" ht="15" thickBot="1" x14ac:dyDescent="0.4">
      <c r="A50" s="3" t="s">
        <v>56</v>
      </c>
      <c r="B50" s="1">
        <v>2136</v>
      </c>
      <c r="C50" s="2"/>
      <c r="D50" s="2">
        <v>84</v>
      </c>
      <c r="E50" s="2"/>
      <c r="F50" s="2">
        <v>603</v>
      </c>
      <c r="G50" s="1">
        <v>1192</v>
      </c>
      <c r="H50" s="2">
        <v>47</v>
      </c>
      <c r="I50" s="1">
        <v>110609</v>
      </c>
      <c r="J50" s="1">
        <v>61719</v>
      </c>
      <c r="K50" s="8"/>
      <c r="L50" s="8"/>
    </row>
    <row r="51" spans="1:12" ht="15" thickBot="1" x14ac:dyDescent="0.4">
      <c r="A51" s="3" t="s">
        <v>48</v>
      </c>
      <c r="B51" s="1">
        <v>1046</v>
      </c>
      <c r="C51" s="2"/>
      <c r="D51" s="2">
        <v>55</v>
      </c>
      <c r="E51" s="2"/>
      <c r="F51" s="2">
        <v>103</v>
      </c>
      <c r="G51" s="1">
        <v>1676</v>
      </c>
      <c r="H51" s="2">
        <v>88</v>
      </c>
      <c r="I51" s="1">
        <v>40083</v>
      </c>
      <c r="J51" s="1">
        <v>64237</v>
      </c>
      <c r="K51" s="8"/>
      <c r="L51" s="8"/>
    </row>
    <row r="52" spans="1:12" ht="15" thickBot="1" x14ac:dyDescent="0.4">
      <c r="A52" s="3" t="s">
        <v>55</v>
      </c>
      <c r="B52" s="2">
        <v>939</v>
      </c>
      <c r="C52" s="2"/>
      <c r="D52" s="2">
        <v>17</v>
      </c>
      <c r="E52" s="2"/>
      <c r="F52" s="2">
        <v>167</v>
      </c>
      <c r="G52" s="1">
        <v>1622</v>
      </c>
      <c r="H52" s="2">
        <v>29</v>
      </c>
      <c r="I52" s="1">
        <v>28508</v>
      </c>
      <c r="J52" s="1">
        <v>49257</v>
      </c>
      <c r="K52" s="7"/>
      <c r="L52" s="8"/>
    </row>
    <row r="53" spans="1:12" ht="15" thickBot="1" x14ac:dyDescent="0.4">
      <c r="A53" s="3" t="s">
        <v>47</v>
      </c>
      <c r="B53" s="2">
        <v>673</v>
      </c>
      <c r="C53" s="2"/>
      <c r="D53" s="2">
        <v>17</v>
      </c>
      <c r="E53" s="2"/>
      <c r="F53" s="2">
        <v>40</v>
      </c>
      <c r="G53" s="2">
        <v>475</v>
      </c>
      <c r="H53" s="2">
        <v>12</v>
      </c>
      <c r="I53" s="1">
        <v>62005</v>
      </c>
      <c r="J53" s="1">
        <v>43793</v>
      </c>
      <c r="K53" s="7"/>
      <c r="L53" s="8"/>
    </row>
    <row r="54" spans="1:12" ht="15" thickBot="1" x14ac:dyDescent="0.4">
      <c r="A54" s="3" t="s">
        <v>51</v>
      </c>
      <c r="B54" s="2">
        <v>541</v>
      </c>
      <c r="C54" s="2"/>
      <c r="D54" s="2">
        <v>18</v>
      </c>
      <c r="E54" s="2"/>
      <c r="F54" s="2">
        <v>51</v>
      </c>
      <c r="G54" s="2">
        <v>506</v>
      </c>
      <c r="H54" s="2">
        <v>17</v>
      </c>
      <c r="I54" s="1">
        <v>46754</v>
      </c>
      <c r="J54" s="1">
        <v>43745</v>
      </c>
      <c r="K54" s="7"/>
      <c r="L54" s="8"/>
    </row>
    <row r="55" spans="1:12" ht="15" thickBot="1" x14ac:dyDescent="0.4">
      <c r="A55" s="3" t="s">
        <v>52</v>
      </c>
      <c r="B55" s="2">
        <v>536</v>
      </c>
      <c r="C55" s="2"/>
      <c r="D55" s="2">
        <v>10</v>
      </c>
      <c r="E55" s="2"/>
      <c r="F55" s="2">
        <v>146</v>
      </c>
      <c r="G55" s="2">
        <v>733</v>
      </c>
      <c r="H55" s="2">
        <v>14</v>
      </c>
      <c r="I55" s="1">
        <v>63901</v>
      </c>
      <c r="J55" s="1">
        <v>87351</v>
      </c>
      <c r="K55" s="8"/>
      <c r="L55" s="8"/>
    </row>
    <row r="56" spans="1:12" ht="15" thickBot="1" x14ac:dyDescent="0.4">
      <c r="A56" s="3" t="s">
        <v>64</v>
      </c>
      <c r="B56" s="2">
        <v>179</v>
      </c>
      <c r="C56" s="2"/>
      <c r="D56" s="2">
        <v>5</v>
      </c>
      <c r="E56" s="2"/>
      <c r="F56" s="2">
        <v>12</v>
      </c>
      <c r="G56" s="2"/>
      <c r="H56" s="2"/>
      <c r="I56" s="1">
        <v>7221</v>
      </c>
      <c r="J56" s="2"/>
      <c r="K56" s="8"/>
      <c r="L56" s="7"/>
    </row>
    <row r="57" spans="1:12" ht="21.5" thickBot="1" x14ac:dyDescent="0.4">
      <c r="A57" s="3" t="s">
        <v>67</v>
      </c>
      <c r="B57" s="2">
        <v>27</v>
      </c>
      <c r="C57" s="62">
        <v>1</v>
      </c>
      <c r="D57" s="2">
        <v>2</v>
      </c>
      <c r="E57" s="2"/>
      <c r="F57" s="2">
        <v>6</v>
      </c>
      <c r="G57" s="2"/>
      <c r="H57" s="2"/>
      <c r="I57" s="1">
        <v>6695</v>
      </c>
      <c r="J57" s="2"/>
      <c r="K57" s="8"/>
      <c r="L57" s="7"/>
    </row>
    <row r="58" spans="1:12" ht="15" thickBot="1" x14ac:dyDescent="0.4">
      <c r="A58" s="3" t="s">
        <v>65</v>
      </c>
      <c r="B58" s="1">
        <v>4915</v>
      </c>
      <c r="C58" s="2"/>
      <c r="D58" s="2">
        <v>142</v>
      </c>
      <c r="E58" s="2"/>
      <c r="F58" s="1">
        <v>3923</v>
      </c>
      <c r="G58" s="1">
        <v>1451</v>
      </c>
      <c r="H58" s="2">
        <v>42</v>
      </c>
      <c r="I58" s="1">
        <v>13022</v>
      </c>
      <c r="J58" s="1">
        <v>3845</v>
      </c>
      <c r="K58" s="7"/>
      <c r="L58" s="7"/>
    </row>
    <row r="59" spans="1:12" ht="21.5" thickBot="1" x14ac:dyDescent="0.4">
      <c r="A59" s="56" t="s">
        <v>66</v>
      </c>
      <c r="B59" s="57">
        <v>71</v>
      </c>
      <c r="C59" s="57"/>
      <c r="D59" s="57">
        <v>6</v>
      </c>
      <c r="E59" s="57"/>
      <c r="F59" s="57">
        <v>3</v>
      </c>
      <c r="G59" s="57"/>
      <c r="H59" s="57"/>
      <c r="I59" s="58">
        <v>2059</v>
      </c>
      <c r="J59" s="57"/>
      <c r="K59" s="59"/>
      <c r="L59" s="45"/>
    </row>
  </sheetData>
  <mergeCells count="2">
    <mergeCell ref="L1:N1"/>
    <mergeCell ref="Q1:U1"/>
  </mergeCells>
  <hyperlinks>
    <hyperlink ref="A5" r:id="rId1" display="https://www.worldometers.info/coronavirus/usa/new-york/" xr:uid="{FE365FCD-E510-4002-A5ED-0FDE568CB5FD}"/>
    <hyperlink ref="A6" r:id="rId2" display="https://www.worldometers.info/coronavirus/usa/new-jersey/" xr:uid="{2B47C749-2161-4232-96E2-CC9D3DBF4112}"/>
    <hyperlink ref="A7" r:id="rId3" display="https://www.worldometers.info/coronavirus/usa/california/" xr:uid="{AB52F6D5-05BC-45BB-A12A-6B7DC6768FA3}"/>
    <hyperlink ref="A8" r:id="rId4" display="https://www.worldometers.info/coronavirus/usa/illinois/" xr:uid="{3485C4D9-5AF5-4E90-840A-A8366A46B149}"/>
    <hyperlink ref="A9" r:id="rId5" display="https://www.worldometers.info/coronavirus/usa/massachusetts/" xr:uid="{096EE168-6FF5-4490-A097-100F183EAA64}"/>
    <hyperlink ref="A10" r:id="rId6" display="https://www.worldometers.info/coronavirus/usa/pennsylvania/" xr:uid="{45B33FC6-1E9A-4DC7-AD6C-B77E7910F673}"/>
    <hyperlink ref="A11" r:id="rId7" display="https://www.worldometers.info/coronavirus/usa/texas/" xr:uid="{ACCA2AD7-7B80-4828-8120-7BF93163D210}"/>
    <hyperlink ref="A13" r:id="rId8" display="https://www.worldometers.info/coronavirus/usa/florida/" xr:uid="{FA364CC9-6684-4879-BCED-5CE2B062D3EC}"/>
    <hyperlink ref="A18" r:id="rId9" display="https://www.worldometers.info/coronavirus/usa/louisiana/" xr:uid="{3D4AB4DC-8EAC-449B-AB70-0ECD585862C8}"/>
    <hyperlink ref="A19" r:id="rId10" display="https://www.worldometers.info/coronavirus/usa/ohio/" xr:uid="{40EBEABD-BEFD-42A8-9DC8-AFA4BBCA3E9B}"/>
    <hyperlink ref="A26" r:id="rId11" display="https://www.worldometers.info/coronavirus/usa/washington/" xr:uid="{EB284443-1EF1-4CF1-8063-EC3B3BB4BECF}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B5581-99F4-4752-AB5D-E061591DB7E6}">
  <dimension ref="A1:O67"/>
  <sheetViews>
    <sheetView workbookViewId="0">
      <pane xSplit="1" ySplit="1" topLeftCell="B23" activePane="bottomRight" state="frozen"/>
      <selection pane="topRight" activeCell="B1" sqref="B1"/>
      <selection pane="bottomLeft" activeCell="A2" sqref="A2"/>
      <selection pane="bottomRight" activeCell="A2" sqref="A2:D56"/>
    </sheetView>
  </sheetViews>
  <sheetFormatPr defaultRowHeight="13" x14ac:dyDescent="0.3"/>
  <cols>
    <col min="1" max="1" width="20.90625" style="33" customWidth="1"/>
    <col min="2" max="2" width="11.90625" style="33" customWidth="1"/>
    <col min="3" max="3" width="14.36328125" style="33" hidden="1" customWidth="1"/>
    <col min="4" max="4" width="14.36328125" style="33" customWidth="1"/>
    <col min="5" max="5" width="14.36328125" style="33" hidden="1" customWidth="1"/>
    <col min="6" max="10" width="14.36328125" style="33" customWidth="1"/>
    <col min="11" max="11" width="4.08984375" style="32" customWidth="1"/>
    <col min="12" max="12" width="10.08984375" style="32" customWidth="1"/>
    <col min="13" max="13" width="8.7265625" style="32"/>
    <col min="14" max="14" width="12.6328125" style="32" customWidth="1"/>
    <col min="15" max="15" width="9.81640625" style="52" customWidth="1"/>
    <col min="16" max="16384" width="8.7265625" style="32"/>
  </cols>
  <sheetData>
    <row r="1" spans="1:15" customFormat="1" ht="44" thickBot="1" x14ac:dyDescent="0.4">
      <c r="A1" s="30" t="s">
        <v>1</v>
      </c>
      <c r="B1" s="31" t="s">
        <v>93</v>
      </c>
      <c r="C1" s="31" t="s">
        <v>92</v>
      </c>
      <c r="D1" s="31" t="s">
        <v>91</v>
      </c>
      <c r="E1" s="31" t="s">
        <v>90</v>
      </c>
      <c r="F1" s="31" t="s">
        <v>89</v>
      </c>
      <c r="G1" s="31" t="s">
        <v>88</v>
      </c>
      <c r="H1" s="31" t="s">
        <v>94</v>
      </c>
      <c r="I1" s="31" t="s">
        <v>87</v>
      </c>
      <c r="J1" s="31" t="s">
        <v>86</v>
      </c>
      <c r="L1" s="31" t="s">
        <v>98</v>
      </c>
      <c r="M1" s="31" t="s">
        <v>99</v>
      </c>
      <c r="N1" s="31" t="s">
        <v>100</v>
      </c>
      <c r="O1" s="31" t="s">
        <v>101</v>
      </c>
    </row>
    <row r="2" spans="1:15" ht="14.5" thickBot="1" x14ac:dyDescent="0.35">
      <c r="A2" s="3" t="s">
        <v>36</v>
      </c>
      <c r="B2" s="1">
        <v>20043</v>
      </c>
      <c r="C2" s="2"/>
      <c r="D2" s="2">
        <v>689</v>
      </c>
      <c r="E2" s="2"/>
      <c r="F2" s="1">
        <v>7959</v>
      </c>
      <c r="G2" s="1">
        <v>4088</v>
      </c>
      <c r="H2" s="2">
        <v>141</v>
      </c>
      <c r="I2" s="1">
        <v>245644</v>
      </c>
      <c r="J2" s="1">
        <v>50099</v>
      </c>
      <c r="K2" s="42"/>
      <c r="L2" s="49">
        <f>IFERROR(B2/I2,0)</f>
        <v>8.159368842715474E-2</v>
      </c>
      <c r="M2" s="50">
        <f>IFERROR(H2/G2,0)</f>
        <v>3.4491193737769078E-2</v>
      </c>
      <c r="N2" s="48">
        <f>D2*250</f>
        <v>172250</v>
      </c>
      <c r="O2" s="51">
        <f>ABS(N2-B2)/B2</f>
        <v>7.594022850870628</v>
      </c>
    </row>
    <row r="3" spans="1:15" ht="15" thickBot="1" x14ac:dyDescent="0.35">
      <c r="A3" s="3" t="s">
        <v>52</v>
      </c>
      <c r="B3" s="2">
        <v>536</v>
      </c>
      <c r="C3" s="2"/>
      <c r="D3" s="2">
        <v>10</v>
      </c>
      <c r="E3" s="2"/>
      <c r="F3" s="2">
        <v>146</v>
      </c>
      <c r="G3" s="2">
        <v>733</v>
      </c>
      <c r="H3" s="2">
        <v>14</v>
      </c>
      <c r="I3" s="1">
        <v>63901</v>
      </c>
      <c r="J3" s="1">
        <v>87351</v>
      </c>
      <c r="K3" s="41"/>
      <c r="L3" s="49">
        <f>IFERROR(B3/I3,0)</f>
        <v>8.3879751490587001E-3</v>
      </c>
      <c r="M3" s="50">
        <f>IFERROR(H3/G3,0)</f>
        <v>1.9099590723055934E-2</v>
      </c>
      <c r="N3" s="48">
        <f>D3*250</f>
        <v>2500</v>
      </c>
      <c r="O3" s="51">
        <f t="shared" ref="O3:O56" si="0">ABS(N3-B3)/B3</f>
        <v>3.6641791044776117</v>
      </c>
    </row>
    <row r="4" spans="1:15" ht="14.5" thickBot="1" x14ac:dyDescent="0.35">
      <c r="A4" s="3" t="s">
        <v>33</v>
      </c>
      <c r="B4" s="1">
        <v>25451</v>
      </c>
      <c r="C4" s="2"/>
      <c r="D4" s="1">
        <v>1042</v>
      </c>
      <c r="E4" s="2"/>
      <c r="F4" s="1">
        <v>24235</v>
      </c>
      <c r="G4" s="1">
        <v>3497</v>
      </c>
      <c r="H4" s="2">
        <v>143</v>
      </c>
      <c r="I4" s="1">
        <v>380912</v>
      </c>
      <c r="J4" s="1">
        <v>52332</v>
      </c>
      <c r="K4" s="42"/>
      <c r="L4" s="49">
        <f>IFERROR(B4/I4,0)</f>
        <v>6.6815957491494105E-2</v>
      </c>
      <c r="M4" s="50">
        <f>IFERROR(H4/G4,0)</f>
        <v>4.0892193308550186E-2</v>
      </c>
      <c r="N4" s="48">
        <f>D4*250</f>
        <v>260500</v>
      </c>
      <c r="O4" s="51">
        <f t="shared" si="0"/>
        <v>9.2353542100506854</v>
      </c>
    </row>
    <row r="5" spans="1:15" ht="12.5" customHeight="1" thickBot="1" x14ac:dyDescent="0.35">
      <c r="A5" s="3" t="s">
        <v>34</v>
      </c>
      <c r="B5" s="1">
        <v>9101</v>
      </c>
      <c r="C5" s="2"/>
      <c r="D5" s="2">
        <v>154</v>
      </c>
      <c r="E5" s="2"/>
      <c r="F5" s="1">
        <v>2870</v>
      </c>
      <c r="G5" s="1">
        <v>3016</v>
      </c>
      <c r="H5" s="2">
        <v>51</v>
      </c>
      <c r="I5" s="1">
        <v>156757</v>
      </c>
      <c r="J5" s="1">
        <v>51944</v>
      </c>
      <c r="K5" s="42"/>
      <c r="L5" s="49">
        <f>IFERROR(B5/I5,0)</f>
        <v>5.8058013358255132E-2</v>
      </c>
      <c r="M5" s="50">
        <f>IFERROR(H5/G5,0)</f>
        <v>1.6909814323607428E-2</v>
      </c>
      <c r="N5" s="48">
        <f>D5*250</f>
        <v>38500</v>
      </c>
      <c r="O5" s="51">
        <f t="shared" si="0"/>
        <v>3.2303043621580048</v>
      </c>
    </row>
    <row r="6" spans="1:15" ht="15" thickBot="1" x14ac:dyDescent="0.35">
      <c r="A6" s="44" t="s">
        <v>10</v>
      </c>
      <c r="B6" s="1">
        <v>128947</v>
      </c>
      <c r="C6" s="2"/>
      <c r="D6" s="1">
        <v>4624</v>
      </c>
      <c r="E6" s="2"/>
      <c r="F6" s="1">
        <v>91924</v>
      </c>
      <c r="G6" s="1">
        <v>3263</v>
      </c>
      <c r="H6" s="2">
        <v>117</v>
      </c>
      <c r="I6" s="1">
        <v>2309256</v>
      </c>
      <c r="J6" s="1">
        <v>58444</v>
      </c>
      <c r="K6" s="42"/>
      <c r="L6" s="49">
        <f>IFERROR(B6/I6,0)</f>
        <v>5.5839196693653712E-2</v>
      </c>
      <c r="M6" s="50">
        <f>IFERROR(H6/G6,0)</f>
        <v>3.5856573705179286E-2</v>
      </c>
      <c r="N6" s="48">
        <f>D6*250</f>
        <v>1156000</v>
      </c>
      <c r="O6" s="51">
        <f t="shared" si="0"/>
        <v>7.964923573251026</v>
      </c>
    </row>
    <row r="7" spans="1:15" ht="14.5" thickBot="1" x14ac:dyDescent="0.35">
      <c r="A7" s="3" t="s">
        <v>18</v>
      </c>
      <c r="B7" s="1">
        <v>27848</v>
      </c>
      <c r="C7" s="2"/>
      <c r="D7" s="1">
        <v>1527</v>
      </c>
      <c r="E7" s="2"/>
      <c r="F7" s="1">
        <v>24002</v>
      </c>
      <c r="G7" s="1">
        <v>4836</v>
      </c>
      <c r="H7" s="2">
        <v>265</v>
      </c>
      <c r="I7" s="1">
        <v>210485</v>
      </c>
      <c r="J7" s="1">
        <v>36551</v>
      </c>
      <c r="K7" s="42"/>
      <c r="L7" s="49">
        <f>IFERROR(B7/I7,0)</f>
        <v>0.13230396465306316</v>
      </c>
      <c r="M7" s="50">
        <f>IFERROR(H7/G7,0)</f>
        <v>5.4797353184449955E-2</v>
      </c>
      <c r="N7" s="48">
        <f>D7*250</f>
        <v>381750</v>
      </c>
      <c r="O7" s="51">
        <f t="shared" si="0"/>
        <v>12.708345303073829</v>
      </c>
    </row>
    <row r="8" spans="1:15" ht="14.5" thickBot="1" x14ac:dyDescent="0.35">
      <c r="A8" s="3" t="s">
        <v>23</v>
      </c>
      <c r="B8" s="1">
        <v>43818</v>
      </c>
      <c r="C8" s="2"/>
      <c r="D8" s="1">
        <v>4055</v>
      </c>
      <c r="E8" s="2"/>
      <c r="F8" s="1">
        <v>32074</v>
      </c>
      <c r="G8" s="1">
        <v>12290</v>
      </c>
      <c r="H8" s="1">
        <v>1137</v>
      </c>
      <c r="I8" s="1">
        <v>295549</v>
      </c>
      <c r="J8" s="1">
        <v>82896</v>
      </c>
      <c r="K8" s="42"/>
      <c r="L8" s="49">
        <f>IFERROR(B8/I8,0)</f>
        <v>0.14825967944401774</v>
      </c>
      <c r="M8" s="50">
        <f>IFERROR(H8/G8,0)</f>
        <v>9.2514239218877137E-2</v>
      </c>
      <c r="N8" s="48">
        <f>D8*250</f>
        <v>1013750</v>
      </c>
      <c r="O8" s="51">
        <f t="shared" si="0"/>
        <v>22.135469441781915</v>
      </c>
    </row>
    <row r="9" spans="1:15" ht="14.5" thickBot="1" x14ac:dyDescent="0.35">
      <c r="A9" s="3" t="s">
        <v>43</v>
      </c>
      <c r="B9" s="1">
        <v>9845</v>
      </c>
      <c r="C9" s="2"/>
      <c r="D9" s="2">
        <v>390</v>
      </c>
      <c r="E9" s="2"/>
      <c r="F9" s="1">
        <v>3759</v>
      </c>
      <c r="G9" s="1">
        <v>10110</v>
      </c>
      <c r="H9" s="2">
        <v>401</v>
      </c>
      <c r="I9" s="1">
        <v>67635</v>
      </c>
      <c r="J9" s="1">
        <v>69457</v>
      </c>
      <c r="K9" s="42"/>
      <c r="L9" s="49">
        <f>IFERROR(B9/I9,0)</f>
        <v>0.1455607303910697</v>
      </c>
      <c r="M9" s="50">
        <f>IFERROR(H9/G9,0)</f>
        <v>3.9663699307616221E-2</v>
      </c>
      <c r="N9" s="48">
        <f>D9*250</f>
        <v>97500</v>
      </c>
      <c r="O9" s="51">
        <f t="shared" si="0"/>
        <v>8.9035043169121373</v>
      </c>
    </row>
    <row r="10" spans="1:15" ht="15" thickBot="1" x14ac:dyDescent="0.35">
      <c r="A10" s="3" t="s">
        <v>63</v>
      </c>
      <c r="B10" s="1">
        <v>9269</v>
      </c>
      <c r="C10" s="2"/>
      <c r="D10" s="2">
        <v>483</v>
      </c>
      <c r="E10" s="2"/>
      <c r="F10" s="1">
        <v>7648</v>
      </c>
      <c r="G10" s="1">
        <v>13134</v>
      </c>
      <c r="H10" s="2">
        <v>684</v>
      </c>
      <c r="I10" s="1">
        <v>53678</v>
      </c>
      <c r="J10" s="1">
        <v>76058</v>
      </c>
      <c r="K10" s="41"/>
      <c r="L10" s="49">
        <f>IFERROR(B10/I10,0)</f>
        <v>0.17267781959089384</v>
      </c>
      <c r="M10" s="50">
        <f>IFERROR(H10/G10,0)</f>
        <v>5.2078574691640019E-2</v>
      </c>
      <c r="N10" s="48">
        <f>D10*250</f>
        <v>120750</v>
      </c>
      <c r="O10" s="51">
        <f t="shared" si="0"/>
        <v>12.027295285359802</v>
      </c>
    </row>
    <row r="11" spans="1:15" ht="15" thickBot="1" x14ac:dyDescent="0.35">
      <c r="A11" s="44" t="s">
        <v>13</v>
      </c>
      <c r="B11" s="1">
        <v>62758</v>
      </c>
      <c r="C11" s="2"/>
      <c r="D11" s="1">
        <v>2691</v>
      </c>
      <c r="E11" s="2"/>
      <c r="F11" s="1">
        <v>49014</v>
      </c>
      <c r="G11" s="1">
        <v>2922</v>
      </c>
      <c r="H11" s="2">
        <v>125</v>
      </c>
      <c r="I11" s="1">
        <v>1175106</v>
      </c>
      <c r="J11" s="1">
        <v>54713</v>
      </c>
      <c r="K11" s="41"/>
      <c r="L11" s="49">
        <f>IFERROR(B11/I11,0)</f>
        <v>5.3406245904624776E-2</v>
      </c>
      <c r="M11" s="50">
        <f>IFERROR(H11/G11,0)</f>
        <v>4.2778918548939081E-2</v>
      </c>
      <c r="N11" s="48">
        <f>D11*250</f>
        <v>672750</v>
      </c>
      <c r="O11" s="51">
        <f t="shared" si="0"/>
        <v>9.719748876637242</v>
      </c>
    </row>
    <row r="12" spans="1:15" ht="14.5" thickBot="1" x14ac:dyDescent="0.35">
      <c r="A12" s="3" t="s">
        <v>16</v>
      </c>
      <c r="B12" s="1">
        <v>51359</v>
      </c>
      <c r="C12" s="2"/>
      <c r="D12" s="1">
        <v>2178</v>
      </c>
      <c r="E12" s="2"/>
      <c r="F12" s="1">
        <v>48323</v>
      </c>
      <c r="G12" s="1">
        <v>4837</v>
      </c>
      <c r="H12" s="2">
        <v>205</v>
      </c>
      <c r="I12" s="1">
        <v>622751</v>
      </c>
      <c r="J12" s="1">
        <v>58654</v>
      </c>
      <c r="K12" s="42"/>
      <c r="L12" s="49">
        <f>IFERROR(B12/I12,0)</f>
        <v>8.2471164237391828E-2</v>
      </c>
      <c r="M12" s="50">
        <f>IFERROR(H12/G12,0)</f>
        <v>4.2381641513334713E-2</v>
      </c>
      <c r="N12" s="48">
        <f>D12*250</f>
        <v>544500</v>
      </c>
      <c r="O12" s="51">
        <f t="shared" si="0"/>
        <v>9.60184193617477</v>
      </c>
    </row>
    <row r="13" spans="1:15" ht="15" thickBot="1" x14ac:dyDescent="0.35">
      <c r="A13" s="3" t="s">
        <v>64</v>
      </c>
      <c r="B13" s="2">
        <v>179</v>
      </c>
      <c r="C13" s="2"/>
      <c r="D13" s="2">
        <v>5</v>
      </c>
      <c r="E13" s="2"/>
      <c r="F13" s="2">
        <v>12</v>
      </c>
      <c r="G13" s="2"/>
      <c r="H13" s="2"/>
      <c r="I13" s="1">
        <v>7221</v>
      </c>
      <c r="J13" s="2"/>
      <c r="K13" s="41"/>
      <c r="L13" s="49">
        <f>IFERROR(B13/I13,0)</f>
        <v>2.4788810414070075E-2</v>
      </c>
      <c r="M13" s="50">
        <f>IFERROR(H13/G13,0)</f>
        <v>0</v>
      </c>
      <c r="N13" s="48">
        <f>D13*250</f>
        <v>1250</v>
      </c>
      <c r="O13" s="51">
        <f t="shared" si="0"/>
        <v>5.983240223463687</v>
      </c>
    </row>
    <row r="14" spans="1:15" ht="15" thickBot="1" x14ac:dyDescent="0.35">
      <c r="A14" s="3" t="s">
        <v>47</v>
      </c>
      <c r="B14" s="2">
        <v>673</v>
      </c>
      <c r="C14" s="2"/>
      <c r="D14" s="2">
        <v>17</v>
      </c>
      <c r="E14" s="2"/>
      <c r="F14" s="2">
        <v>40</v>
      </c>
      <c r="G14" s="2">
        <v>475</v>
      </c>
      <c r="H14" s="2">
        <v>12</v>
      </c>
      <c r="I14" s="1">
        <v>62005</v>
      </c>
      <c r="J14" s="1">
        <v>43793</v>
      </c>
      <c r="K14" s="41"/>
      <c r="L14" s="49">
        <f>IFERROR(B14/I14,0)</f>
        <v>1.085396339004919E-2</v>
      </c>
      <c r="M14" s="50">
        <f>IFERROR(H14/G14,0)</f>
        <v>2.5263157894736842E-2</v>
      </c>
      <c r="N14" s="48">
        <f>D14*250</f>
        <v>4250</v>
      </c>
      <c r="O14" s="51">
        <f t="shared" si="0"/>
        <v>5.315007429420505</v>
      </c>
    </row>
    <row r="15" spans="1:15" ht="14.5" thickBot="1" x14ac:dyDescent="0.35">
      <c r="A15" s="3" t="s">
        <v>49</v>
      </c>
      <c r="B15" s="1">
        <v>3139</v>
      </c>
      <c r="C15" s="2"/>
      <c r="D15" s="2">
        <v>83</v>
      </c>
      <c r="E15" s="2"/>
      <c r="F15" s="2">
        <v>595</v>
      </c>
      <c r="G15" s="1">
        <v>1757</v>
      </c>
      <c r="H15" s="2">
        <v>46</v>
      </c>
      <c r="I15" s="1">
        <v>55742</v>
      </c>
      <c r="J15" s="1">
        <v>31192</v>
      </c>
      <c r="K15" s="42"/>
      <c r="L15" s="49">
        <f>IFERROR(B15/I15,0)</f>
        <v>5.6313013526604713E-2</v>
      </c>
      <c r="M15" s="50">
        <f>IFERROR(H15/G15,0)</f>
        <v>2.618099032441662E-2</v>
      </c>
      <c r="N15" s="48">
        <f>D15*250</f>
        <v>20750</v>
      </c>
      <c r="O15" s="51">
        <f t="shared" si="0"/>
        <v>5.6103854730805987</v>
      </c>
    </row>
    <row r="16" spans="1:15" ht="15" thickBot="1" x14ac:dyDescent="0.35">
      <c r="A16" s="44" t="s">
        <v>12</v>
      </c>
      <c r="B16" s="1">
        <v>126890</v>
      </c>
      <c r="C16" s="2"/>
      <c r="D16" s="1">
        <v>5864</v>
      </c>
      <c r="E16" s="2"/>
      <c r="F16" s="1">
        <v>53590</v>
      </c>
      <c r="G16" s="1">
        <v>10014</v>
      </c>
      <c r="H16" s="2">
        <v>463</v>
      </c>
      <c r="I16" s="1">
        <v>1022074</v>
      </c>
      <c r="J16" s="1">
        <v>80657</v>
      </c>
      <c r="K16" s="42"/>
      <c r="L16" s="49">
        <f>IFERROR(B16/I16,0)</f>
        <v>0.12414952342002634</v>
      </c>
      <c r="M16" s="50">
        <f>IFERROR(H16/G16,0)</f>
        <v>4.623527062113042E-2</v>
      </c>
      <c r="N16" s="48">
        <f>D16*250</f>
        <v>1466000</v>
      </c>
      <c r="O16" s="51">
        <f t="shared" si="0"/>
        <v>10.553313893923871</v>
      </c>
    </row>
    <row r="17" spans="1:15" ht="15" thickBot="1" x14ac:dyDescent="0.35">
      <c r="A17" s="3" t="s">
        <v>27</v>
      </c>
      <c r="B17" s="1">
        <v>36997</v>
      </c>
      <c r="C17" s="2"/>
      <c r="D17" s="1">
        <v>2292</v>
      </c>
      <c r="E17" s="2"/>
      <c r="F17" s="1">
        <v>9976</v>
      </c>
      <c r="G17" s="1">
        <v>5496</v>
      </c>
      <c r="H17" s="2">
        <v>340</v>
      </c>
      <c r="I17" s="1">
        <v>297530</v>
      </c>
      <c r="J17" s="1">
        <v>44195</v>
      </c>
      <c r="K17" s="41"/>
      <c r="L17" s="49">
        <f>IFERROR(B17/I17,0)</f>
        <v>0.12434712465969819</v>
      </c>
      <c r="M17" s="50">
        <f>IFERROR(H17/G17,0)</f>
        <v>6.186317321688501E-2</v>
      </c>
      <c r="N17" s="48">
        <f>D17*250</f>
        <v>573000</v>
      </c>
      <c r="O17" s="51">
        <f t="shared" si="0"/>
        <v>14.487742249371571</v>
      </c>
    </row>
    <row r="18" spans="1:15" ht="15" thickBot="1" x14ac:dyDescent="0.35">
      <c r="A18" s="3" t="s">
        <v>41</v>
      </c>
      <c r="B18" s="1">
        <v>21524</v>
      </c>
      <c r="C18" s="62">
        <v>46</v>
      </c>
      <c r="D18" s="2">
        <v>602</v>
      </c>
      <c r="E18" s="63">
        <v>3</v>
      </c>
      <c r="F18" s="1">
        <v>8160</v>
      </c>
      <c r="G18" s="1">
        <v>6822</v>
      </c>
      <c r="H18" s="2">
        <v>191</v>
      </c>
      <c r="I18" s="1">
        <v>186496</v>
      </c>
      <c r="J18" s="1">
        <v>59110</v>
      </c>
      <c r="K18" s="41"/>
      <c r="L18" s="49">
        <f>IFERROR(B18/I18,0)</f>
        <v>0.11541266300617707</v>
      </c>
      <c r="M18" s="50">
        <f>IFERROR(H18/G18,0)</f>
        <v>2.7997654646731165E-2</v>
      </c>
      <c r="N18" s="48">
        <f>D18*250</f>
        <v>150500</v>
      </c>
      <c r="O18" s="51">
        <f t="shared" si="0"/>
        <v>5.9921947593384131</v>
      </c>
    </row>
    <row r="19" spans="1:15" ht="15" thickBot="1" x14ac:dyDescent="0.35">
      <c r="A19" s="3" t="s">
        <v>45</v>
      </c>
      <c r="B19" s="1">
        <v>10467</v>
      </c>
      <c r="C19" s="2"/>
      <c r="D19" s="2">
        <v>234</v>
      </c>
      <c r="E19" s="2"/>
      <c r="F19" s="1">
        <v>5461</v>
      </c>
      <c r="G19" s="1">
        <v>3593</v>
      </c>
      <c r="H19" s="2">
        <v>80</v>
      </c>
      <c r="I19" s="1">
        <v>113653</v>
      </c>
      <c r="J19" s="1">
        <v>39012</v>
      </c>
      <c r="K19" s="41"/>
      <c r="L19" s="49">
        <f>IFERROR(B19/I19,0)</f>
        <v>9.2096117128452393E-2</v>
      </c>
      <c r="M19" s="50">
        <f>IFERROR(H19/G19,0)</f>
        <v>2.2265516281658782E-2</v>
      </c>
      <c r="N19" s="48">
        <f>D19*250</f>
        <v>58500</v>
      </c>
      <c r="O19" s="51">
        <f t="shared" si="0"/>
        <v>4.5889939810834051</v>
      </c>
    </row>
    <row r="20" spans="1:15" ht="14.5" thickBot="1" x14ac:dyDescent="0.35">
      <c r="A20" s="3" t="s">
        <v>38</v>
      </c>
      <c r="B20" s="1">
        <v>11287</v>
      </c>
      <c r="C20" s="2"/>
      <c r="D20" s="2">
        <v>470</v>
      </c>
      <c r="E20" s="2"/>
      <c r="F20" s="1">
        <v>7473</v>
      </c>
      <c r="G20" s="1">
        <v>2526</v>
      </c>
      <c r="H20" s="2">
        <v>105</v>
      </c>
      <c r="I20" s="1">
        <v>281559</v>
      </c>
      <c r="J20" s="1">
        <v>63021</v>
      </c>
      <c r="K20" s="42"/>
      <c r="L20" s="49">
        <f>IFERROR(B20/I20,0)</f>
        <v>4.0087512741556829E-2</v>
      </c>
      <c r="M20" s="50">
        <f>IFERROR(H20/G20,0)</f>
        <v>4.1567695961995249E-2</v>
      </c>
      <c r="N20" s="48">
        <f>D20*250</f>
        <v>117500</v>
      </c>
      <c r="O20" s="51">
        <f t="shared" si="0"/>
        <v>9.4102064321786134</v>
      </c>
    </row>
    <row r="21" spans="1:15" ht="15" thickBot="1" x14ac:dyDescent="0.35">
      <c r="A21" s="44" t="s">
        <v>14</v>
      </c>
      <c r="B21" s="1">
        <v>42486</v>
      </c>
      <c r="C21" s="2"/>
      <c r="D21" s="1">
        <v>2931</v>
      </c>
      <c r="E21" s="2"/>
      <c r="F21" s="1">
        <v>7827</v>
      </c>
      <c r="G21" s="1">
        <v>9139</v>
      </c>
      <c r="H21" s="2">
        <v>630</v>
      </c>
      <c r="I21" s="1">
        <v>428069</v>
      </c>
      <c r="J21" s="1">
        <v>92082</v>
      </c>
      <c r="K21" s="41"/>
      <c r="L21" s="49">
        <f>IFERROR(B21/I21,0)</f>
        <v>9.9250354498924234E-2</v>
      </c>
      <c r="M21" s="50">
        <f>IFERROR(H21/G21,0)</f>
        <v>6.8935332093226831E-2</v>
      </c>
      <c r="N21" s="48">
        <f>D21*250</f>
        <v>732750</v>
      </c>
      <c r="O21" s="51">
        <f t="shared" si="0"/>
        <v>16.246857788447958</v>
      </c>
    </row>
    <row r="22" spans="1:15" ht="15" thickBot="1" x14ac:dyDescent="0.35">
      <c r="A22" s="3" t="s">
        <v>39</v>
      </c>
      <c r="B22" s="1">
        <v>2524</v>
      </c>
      <c r="C22" s="2"/>
      <c r="D22" s="2">
        <v>98</v>
      </c>
      <c r="E22" s="2"/>
      <c r="F22" s="2">
        <v>581</v>
      </c>
      <c r="G22" s="1">
        <v>1878</v>
      </c>
      <c r="H22" s="2">
        <v>73</v>
      </c>
      <c r="I22" s="1">
        <v>61432</v>
      </c>
      <c r="J22" s="1">
        <v>45701</v>
      </c>
      <c r="K22" s="41"/>
      <c r="L22" s="49">
        <f>IFERROR(B22/I22,0)</f>
        <v>4.108607891652559E-2</v>
      </c>
      <c r="M22" s="50">
        <f>IFERROR(H22/G22,0)</f>
        <v>3.8871139510117149E-2</v>
      </c>
      <c r="N22" s="48">
        <f>D22*250</f>
        <v>24500</v>
      </c>
      <c r="O22" s="51">
        <f t="shared" si="0"/>
        <v>8.7068145800316952</v>
      </c>
    </row>
    <row r="23" spans="1:15" ht="15" thickBot="1" x14ac:dyDescent="0.35">
      <c r="A23" s="3" t="s">
        <v>26</v>
      </c>
      <c r="B23" s="1">
        <v>57482</v>
      </c>
      <c r="C23" s="2"/>
      <c r="D23" s="1">
        <v>2740</v>
      </c>
      <c r="E23" s="2"/>
      <c r="F23" s="1">
        <v>50567</v>
      </c>
      <c r="G23" s="1">
        <v>9508</v>
      </c>
      <c r="H23" s="2">
        <v>453</v>
      </c>
      <c r="I23" s="1">
        <v>417904</v>
      </c>
      <c r="J23" s="1">
        <v>69124</v>
      </c>
      <c r="K23" s="41"/>
      <c r="L23" s="49">
        <f>IFERROR(B23/I23,0)</f>
        <v>0.13754833646004824</v>
      </c>
      <c r="M23" s="50">
        <f>IFERROR(H23/G23,0)</f>
        <v>4.7644089188052165E-2</v>
      </c>
      <c r="N23" s="48">
        <f>D23*250</f>
        <v>685000</v>
      </c>
      <c r="O23" s="51">
        <f t="shared" si="0"/>
        <v>10.916773946626771</v>
      </c>
    </row>
    <row r="24" spans="1:15" ht="15" thickBot="1" x14ac:dyDescent="0.35">
      <c r="A24" s="44" t="s">
        <v>17</v>
      </c>
      <c r="B24" s="1">
        <v>103132</v>
      </c>
      <c r="C24" s="2"/>
      <c r="D24" s="1">
        <v>7289</v>
      </c>
      <c r="E24" s="2"/>
      <c r="F24" s="1">
        <v>17735</v>
      </c>
      <c r="G24" s="1">
        <v>14963</v>
      </c>
      <c r="H24" s="1">
        <v>1058</v>
      </c>
      <c r="I24" s="1">
        <v>691383</v>
      </c>
      <c r="J24" s="1">
        <v>100309</v>
      </c>
      <c r="K24" s="42"/>
      <c r="L24" s="49">
        <f>IFERROR(B24/I24,0)</f>
        <v>0.14916768274603223</v>
      </c>
      <c r="M24" s="50">
        <f>IFERROR(H24/G24,0)</f>
        <v>7.0707745772906505E-2</v>
      </c>
      <c r="N24" s="48">
        <f>D24*250</f>
        <v>1822250</v>
      </c>
      <c r="O24" s="51">
        <f t="shared" si="0"/>
        <v>16.669103672962805</v>
      </c>
    </row>
    <row r="25" spans="1:15" ht="14.5" thickBot="1" x14ac:dyDescent="0.35">
      <c r="A25" s="3" t="s">
        <v>11</v>
      </c>
      <c r="B25" s="1">
        <v>63983</v>
      </c>
      <c r="C25" s="2"/>
      <c r="D25" s="1">
        <v>5891</v>
      </c>
      <c r="E25" s="2"/>
      <c r="F25" s="1">
        <v>16051</v>
      </c>
      <c r="G25" s="1">
        <v>6407</v>
      </c>
      <c r="H25" s="2">
        <v>590</v>
      </c>
      <c r="I25" s="1">
        <v>826568</v>
      </c>
      <c r="J25" s="1">
        <v>82766</v>
      </c>
      <c r="K25" s="42"/>
      <c r="L25" s="49">
        <f>IFERROR(B25/I25,0)</f>
        <v>7.7408029345438001E-2</v>
      </c>
      <c r="M25" s="50">
        <f>IFERROR(H25/G25,0)</f>
        <v>9.208678008428281E-2</v>
      </c>
      <c r="N25" s="48">
        <f>D25*250</f>
        <v>1472750</v>
      </c>
      <c r="O25" s="51">
        <f t="shared" si="0"/>
        <v>22.017832861853929</v>
      </c>
    </row>
    <row r="26" spans="1:15" ht="14.5" thickBot="1" x14ac:dyDescent="0.35">
      <c r="A26" s="3" t="s">
        <v>32</v>
      </c>
      <c r="B26" s="1">
        <v>27501</v>
      </c>
      <c r="C26" s="2"/>
      <c r="D26" s="1">
        <v>1181</v>
      </c>
      <c r="E26" s="2"/>
      <c r="F26" s="1">
        <v>4067</v>
      </c>
      <c r="G26" s="1">
        <v>4876</v>
      </c>
      <c r="H26" s="2">
        <v>209</v>
      </c>
      <c r="I26" s="1">
        <v>333484</v>
      </c>
      <c r="J26" s="1">
        <v>59132</v>
      </c>
      <c r="K26" s="42"/>
      <c r="L26" s="49">
        <f>IFERROR(B26/I26,0)</f>
        <v>8.2465725492077577E-2</v>
      </c>
      <c r="M26" s="50">
        <f>IFERROR(H26/G26,0)</f>
        <v>4.2863002461033632E-2</v>
      </c>
      <c r="N26" s="48">
        <f>D26*250</f>
        <v>295250</v>
      </c>
      <c r="O26" s="51">
        <f t="shared" si="0"/>
        <v>9.7359732373368235</v>
      </c>
    </row>
    <row r="27" spans="1:15" ht="14.5" thickBot="1" x14ac:dyDescent="0.35">
      <c r="A27" s="3" t="s">
        <v>30</v>
      </c>
      <c r="B27" s="1">
        <v>17034</v>
      </c>
      <c r="C27" s="2"/>
      <c r="D27" s="2">
        <v>811</v>
      </c>
      <c r="E27" s="2"/>
      <c r="F27" s="1">
        <v>5020</v>
      </c>
      <c r="G27" s="1">
        <v>5724</v>
      </c>
      <c r="H27" s="2">
        <v>272</v>
      </c>
      <c r="I27" s="1">
        <v>207751</v>
      </c>
      <c r="J27" s="1">
        <v>69805</v>
      </c>
      <c r="K27" s="42"/>
      <c r="L27" s="49">
        <f>IFERROR(B27/I27,0)</f>
        <v>8.1992385114873098E-2</v>
      </c>
      <c r="M27" s="50">
        <f>IFERROR(H27/G27,0)</f>
        <v>4.7519217330538085E-2</v>
      </c>
      <c r="N27" s="48">
        <f>D27*250</f>
        <v>202750</v>
      </c>
      <c r="O27" s="51">
        <f t="shared" si="0"/>
        <v>10.902665257719855</v>
      </c>
    </row>
    <row r="28" spans="1:15" ht="14.5" thickBot="1" x14ac:dyDescent="0.35">
      <c r="A28" s="3" t="s">
        <v>35</v>
      </c>
      <c r="B28" s="1">
        <v>14942</v>
      </c>
      <c r="C28" s="2"/>
      <c r="D28" s="2">
        <v>826</v>
      </c>
      <c r="E28" s="2"/>
      <c r="F28" s="1">
        <v>10667</v>
      </c>
      <c r="G28" s="1">
        <v>2435</v>
      </c>
      <c r="H28" s="2">
        <v>135</v>
      </c>
      <c r="I28" s="1">
        <v>258287</v>
      </c>
      <c r="J28" s="1">
        <v>42084</v>
      </c>
      <c r="K28" s="42"/>
      <c r="L28" s="49">
        <f>IFERROR(B28/I28,0)</f>
        <v>5.7850375744811007E-2</v>
      </c>
      <c r="M28" s="50">
        <f>IFERROR(H28/G28,0)</f>
        <v>5.5441478439425054E-2</v>
      </c>
      <c r="N28" s="48">
        <f>D28*250</f>
        <v>206500</v>
      </c>
      <c r="O28" s="51">
        <f t="shared" si="0"/>
        <v>12.820104403694284</v>
      </c>
    </row>
    <row r="29" spans="1:15" ht="14.5" thickBot="1" x14ac:dyDescent="0.35">
      <c r="A29" s="3" t="s">
        <v>51</v>
      </c>
      <c r="B29" s="2">
        <v>541</v>
      </c>
      <c r="C29" s="2"/>
      <c r="D29" s="2">
        <v>18</v>
      </c>
      <c r="E29" s="2"/>
      <c r="F29" s="2">
        <v>51</v>
      </c>
      <c r="G29" s="2">
        <v>506</v>
      </c>
      <c r="H29" s="2">
        <v>17</v>
      </c>
      <c r="I29" s="1">
        <v>46754</v>
      </c>
      <c r="J29" s="1">
        <v>43745</v>
      </c>
      <c r="K29" s="42"/>
      <c r="L29" s="49">
        <f>IFERROR(B29/I29,0)</f>
        <v>1.1571202463960303E-2</v>
      </c>
      <c r="M29" s="50">
        <f>IFERROR(H29/G29,0)</f>
        <v>3.3596837944664032E-2</v>
      </c>
      <c r="N29" s="48">
        <f>D29*250</f>
        <v>4500</v>
      </c>
      <c r="O29" s="51">
        <f t="shared" si="0"/>
        <v>7.317929759704251</v>
      </c>
    </row>
    <row r="30" spans="1:15" ht="15" thickBot="1" x14ac:dyDescent="0.35">
      <c r="A30" s="3" t="s">
        <v>50</v>
      </c>
      <c r="B30" s="1">
        <v>15543</v>
      </c>
      <c r="C30" s="2"/>
      <c r="D30" s="2">
        <v>189</v>
      </c>
      <c r="E30" s="2"/>
      <c r="F30" s="1">
        <v>7099</v>
      </c>
      <c r="G30" s="1">
        <v>8035</v>
      </c>
      <c r="H30" s="2">
        <v>98</v>
      </c>
      <c r="I30" s="1">
        <v>119926</v>
      </c>
      <c r="J30" s="1">
        <v>61996</v>
      </c>
      <c r="K30" s="41"/>
      <c r="L30" s="49">
        <f>IFERROR(B30/I30,0)</f>
        <v>0.12960492303587212</v>
      </c>
      <c r="M30" s="50">
        <f>IFERROR(H30/G30,0)</f>
        <v>1.2196639701306782E-2</v>
      </c>
      <c r="N30" s="48">
        <f>D30*250</f>
        <v>47250</v>
      </c>
      <c r="O30" s="51">
        <f t="shared" si="0"/>
        <v>2.039953676896352</v>
      </c>
    </row>
    <row r="31" spans="1:15" ht="14.5" thickBot="1" x14ac:dyDescent="0.35">
      <c r="A31" s="3" t="s">
        <v>31</v>
      </c>
      <c r="B31" s="1">
        <v>9460</v>
      </c>
      <c r="C31" s="2"/>
      <c r="D31" s="2">
        <v>437</v>
      </c>
      <c r="E31" s="2"/>
      <c r="F31" s="1">
        <v>1958</v>
      </c>
      <c r="G31" s="1">
        <v>3071</v>
      </c>
      <c r="H31" s="2">
        <v>142</v>
      </c>
      <c r="I31" s="1">
        <v>196976</v>
      </c>
      <c r="J31" s="1">
        <v>63950</v>
      </c>
      <c r="K31" s="42"/>
      <c r="L31" s="49">
        <f>IFERROR(B31/I31,0)</f>
        <v>4.8026155470717244E-2</v>
      </c>
      <c r="M31" s="50">
        <f>IFERROR(H31/G31,0)</f>
        <v>4.6239010094431779E-2</v>
      </c>
      <c r="N31" s="48">
        <f>D31*250</f>
        <v>109250</v>
      </c>
      <c r="O31" s="51">
        <f t="shared" si="0"/>
        <v>10.548625792811839</v>
      </c>
    </row>
    <row r="32" spans="1:15" ht="15" thickBot="1" x14ac:dyDescent="0.35">
      <c r="A32" s="3" t="s">
        <v>42</v>
      </c>
      <c r="B32" s="1">
        <v>5019</v>
      </c>
      <c r="C32" s="2"/>
      <c r="D32" s="2">
        <v>283</v>
      </c>
      <c r="E32" s="2"/>
      <c r="F32" s="1">
        <v>1417</v>
      </c>
      <c r="G32" s="1">
        <v>3691</v>
      </c>
      <c r="H32" s="2">
        <v>208</v>
      </c>
      <c r="I32" s="1">
        <v>97613</v>
      </c>
      <c r="J32" s="1">
        <v>71790</v>
      </c>
      <c r="K32" s="41"/>
      <c r="L32" s="49">
        <f>IFERROR(B32/I32,0)</f>
        <v>5.1417331707866783E-2</v>
      </c>
      <c r="M32" s="50">
        <f>IFERROR(H32/G32,0)</f>
        <v>5.6353291790842593E-2</v>
      </c>
      <c r="N32" s="48">
        <f>D32*250</f>
        <v>70750</v>
      </c>
      <c r="O32" s="51">
        <f t="shared" si="0"/>
        <v>13.096433552500498</v>
      </c>
    </row>
    <row r="33" spans="1:15" ht="15" thickBot="1" x14ac:dyDescent="0.35">
      <c r="A33" s="44" t="s">
        <v>8</v>
      </c>
      <c r="B33" s="1">
        <v>165675</v>
      </c>
      <c r="C33" s="2"/>
      <c r="D33" s="1">
        <v>12146</v>
      </c>
      <c r="E33" s="2"/>
      <c r="F33" s="1">
        <v>128278</v>
      </c>
      <c r="G33" s="1">
        <v>18652</v>
      </c>
      <c r="H33" s="1">
        <v>1367</v>
      </c>
      <c r="I33" s="1">
        <v>919448</v>
      </c>
      <c r="J33" s="1">
        <v>103516</v>
      </c>
      <c r="K33" s="42"/>
      <c r="L33" s="49">
        <f>IFERROR(B33/I33,0)</f>
        <v>0.1801896355204427</v>
      </c>
      <c r="M33" s="50">
        <f>IFERROR(H33/G33,0)</f>
        <v>7.3289727643148186E-2</v>
      </c>
      <c r="N33" s="48">
        <f>D33*250</f>
        <v>3036500</v>
      </c>
      <c r="O33" s="51">
        <f t="shared" si="0"/>
        <v>17.328051908857702</v>
      </c>
    </row>
    <row r="34" spans="1:15" ht="14.5" thickBot="1" x14ac:dyDescent="0.35">
      <c r="A34" s="3" t="s">
        <v>44</v>
      </c>
      <c r="B34" s="1">
        <v>8800</v>
      </c>
      <c r="C34" s="2"/>
      <c r="D34" s="2">
        <v>392</v>
      </c>
      <c r="E34" s="2"/>
      <c r="F34" s="1">
        <v>5122</v>
      </c>
      <c r="G34" s="1">
        <v>4197</v>
      </c>
      <c r="H34" s="2">
        <v>187</v>
      </c>
      <c r="I34" s="1">
        <v>229147</v>
      </c>
      <c r="J34" s="1">
        <v>109283</v>
      </c>
      <c r="K34" s="42"/>
      <c r="L34" s="49">
        <f>IFERROR(B34/I34,0)</f>
        <v>3.8403295701012884E-2</v>
      </c>
      <c r="M34" s="50">
        <f>IFERROR(H34/G34,0)</f>
        <v>4.4555634977364783E-2</v>
      </c>
      <c r="N34" s="48">
        <f>D34*250</f>
        <v>98000</v>
      </c>
      <c r="O34" s="51">
        <f t="shared" si="0"/>
        <v>10.136363636363637</v>
      </c>
    </row>
    <row r="35" spans="1:15" ht="15" thickBot="1" x14ac:dyDescent="0.35">
      <c r="A35" s="44" t="s">
        <v>7</v>
      </c>
      <c r="B35" s="1">
        <v>397810</v>
      </c>
      <c r="C35" s="2"/>
      <c r="D35" s="1">
        <v>30401</v>
      </c>
      <c r="E35" s="2"/>
      <c r="F35" s="1">
        <v>283001</v>
      </c>
      <c r="G35" s="1">
        <v>20449</v>
      </c>
      <c r="H35" s="1">
        <v>1563</v>
      </c>
      <c r="I35" s="1">
        <v>2437407</v>
      </c>
      <c r="J35" s="1">
        <v>125294</v>
      </c>
      <c r="K35" s="41"/>
      <c r="L35" s="49">
        <f>IFERROR(B35/I35,0)</f>
        <v>0.16321032966591137</v>
      </c>
      <c r="M35" s="50">
        <f>IFERROR(H35/G35,0)</f>
        <v>7.6434055455034469E-2</v>
      </c>
      <c r="N35" s="48">
        <f>D35*250</f>
        <v>7600250</v>
      </c>
      <c r="O35" s="51">
        <f t="shared" si="0"/>
        <v>18.105226112968502</v>
      </c>
    </row>
    <row r="36" spans="1:15" ht="14.5" thickBot="1" x14ac:dyDescent="0.35">
      <c r="A36" s="3" t="s">
        <v>24</v>
      </c>
      <c r="B36" s="1">
        <v>34717</v>
      </c>
      <c r="C36" s="2"/>
      <c r="D36" s="1">
        <v>1028</v>
      </c>
      <c r="E36" s="2"/>
      <c r="F36" s="1">
        <v>14829</v>
      </c>
      <c r="G36" s="1">
        <v>3310</v>
      </c>
      <c r="H36" s="2">
        <v>98</v>
      </c>
      <c r="I36" s="1">
        <v>497350</v>
      </c>
      <c r="J36" s="1">
        <v>47420</v>
      </c>
      <c r="K36" s="42"/>
      <c r="L36" s="49">
        <f>IFERROR(B36/I36,0)</f>
        <v>6.9803960993264302E-2</v>
      </c>
      <c r="M36" s="50">
        <f>IFERROR(H36/G36,0)</f>
        <v>2.9607250755287008E-2</v>
      </c>
      <c r="N36" s="48">
        <f>D36*250</f>
        <v>257000</v>
      </c>
      <c r="O36" s="51">
        <f t="shared" si="0"/>
        <v>6.402713368090561</v>
      </c>
    </row>
    <row r="37" spans="1:15" ht="14.5" thickBot="1" x14ac:dyDescent="0.35">
      <c r="A37" s="3" t="s">
        <v>53</v>
      </c>
      <c r="B37" s="1">
        <v>2816</v>
      </c>
      <c r="C37" s="2"/>
      <c r="D37" s="2">
        <v>72</v>
      </c>
      <c r="E37" s="2"/>
      <c r="F37" s="2">
        <v>476</v>
      </c>
      <c r="G37" s="1">
        <v>3695</v>
      </c>
      <c r="H37" s="2">
        <v>94</v>
      </c>
      <c r="I37" s="1">
        <v>78880</v>
      </c>
      <c r="J37" s="1">
        <v>103509</v>
      </c>
      <c r="K37" s="42"/>
      <c r="L37" s="49">
        <f>IFERROR(B37/I37,0)</f>
        <v>3.5699797160243407E-2</v>
      </c>
      <c r="M37" s="50">
        <f>IFERROR(H37/G37,0)</f>
        <v>2.5439783491204331E-2</v>
      </c>
      <c r="N37" s="48">
        <f>D37*250</f>
        <v>18000</v>
      </c>
      <c r="O37" s="51">
        <f t="shared" si="0"/>
        <v>5.3920454545454541</v>
      </c>
    </row>
    <row r="38" spans="1:15" ht="14.5" thickBot="1" x14ac:dyDescent="0.35">
      <c r="A38" s="3" t="s">
        <v>67</v>
      </c>
      <c r="B38" s="2">
        <v>27</v>
      </c>
      <c r="C38" s="62">
        <v>1</v>
      </c>
      <c r="D38" s="2">
        <v>2</v>
      </c>
      <c r="E38" s="2"/>
      <c r="F38" s="2">
        <v>6</v>
      </c>
      <c r="G38" s="2"/>
      <c r="H38" s="2"/>
      <c r="I38" s="1">
        <v>6695</v>
      </c>
      <c r="J38" s="2"/>
      <c r="K38" s="42"/>
      <c r="L38" s="49">
        <f>IFERROR(B38/I38,0)</f>
        <v>4.0328603435399553E-3</v>
      </c>
      <c r="M38" s="50">
        <f>IFERROR(H38/G38,0)</f>
        <v>0</v>
      </c>
      <c r="N38" s="48">
        <f>D38*250</f>
        <v>500</v>
      </c>
      <c r="O38" s="51">
        <f t="shared" si="0"/>
        <v>17.518518518518519</v>
      </c>
    </row>
    <row r="39" spans="1:15" ht="15" thickBot="1" x14ac:dyDescent="0.35">
      <c r="A39" s="44" t="s">
        <v>21</v>
      </c>
      <c r="B39" s="1">
        <v>38143</v>
      </c>
      <c r="C39" s="2"/>
      <c r="D39" s="1">
        <v>2378</v>
      </c>
      <c r="E39" s="2"/>
      <c r="F39" s="1">
        <v>28061</v>
      </c>
      <c r="G39" s="1">
        <v>3263</v>
      </c>
      <c r="H39" s="2">
        <v>203</v>
      </c>
      <c r="I39" s="1">
        <v>458526</v>
      </c>
      <c r="J39" s="1">
        <v>39227</v>
      </c>
      <c r="K39" s="41"/>
      <c r="L39" s="49">
        <f>IFERROR(B39/I39,0)</f>
        <v>8.3186122488146802E-2</v>
      </c>
      <c r="M39" s="50">
        <f>IFERROR(H39/G39,0)</f>
        <v>6.2212687710695679E-2</v>
      </c>
      <c r="N39" s="48">
        <f>D39*250</f>
        <v>594500</v>
      </c>
      <c r="O39" s="51">
        <f t="shared" si="0"/>
        <v>14.586083947251135</v>
      </c>
    </row>
    <row r="40" spans="1:15" ht="14.5" thickBot="1" x14ac:dyDescent="0.35">
      <c r="A40" s="3" t="s">
        <v>46</v>
      </c>
      <c r="B40" s="1">
        <v>7059</v>
      </c>
      <c r="C40" s="2"/>
      <c r="D40" s="2">
        <v>347</v>
      </c>
      <c r="E40" s="2"/>
      <c r="F40" s="2">
        <v>765</v>
      </c>
      <c r="G40" s="1">
        <v>1784</v>
      </c>
      <c r="H40" s="2">
        <v>88</v>
      </c>
      <c r="I40" s="1">
        <v>221601</v>
      </c>
      <c r="J40" s="1">
        <v>56003</v>
      </c>
      <c r="K40" s="42"/>
      <c r="L40" s="49">
        <f>IFERROR(B40/I40,0)</f>
        <v>3.1854549392827648E-2</v>
      </c>
      <c r="M40" s="50">
        <f>IFERROR(H40/G40,0)</f>
        <v>4.9327354260089683E-2</v>
      </c>
      <c r="N40" s="48">
        <f>D40*250</f>
        <v>86750</v>
      </c>
      <c r="O40" s="51">
        <f t="shared" si="0"/>
        <v>11.289276101430797</v>
      </c>
    </row>
    <row r="41" spans="1:15" ht="14.5" thickBot="1" x14ac:dyDescent="0.35">
      <c r="A41" s="3" t="s">
        <v>37</v>
      </c>
      <c r="B41" s="1">
        <v>4662</v>
      </c>
      <c r="C41" s="2"/>
      <c r="D41" s="2">
        <v>163</v>
      </c>
      <c r="E41" s="2"/>
      <c r="F41" s="1">
        <v>2605</v>
      </c>
      <c r="G41" s="1">
        <v>1105</v>
      </c>
      <c r="H41" s="2">
        <v>39</v>
      </c>
      <c r="I41" s="1">
        <v>146159</v>
      </c>
      <c r="J41" s="1">
        <v>34653</v>
      </c>
      <c r="K41" s="42"/>
      <c r="L41" s="49">
        <f>IFERROR(B41/I41,0)</f>
        <v>3.1896769956006814E-2</v>
      </c>
      <c r="M41" s="50">
        <f>IFERROR(H41/G41,0)</f>
        <v>3.5294117647058823E-2</v>
      </c>
      <c r="N41" s="48">
        <f>D41*250</f>
        <v>40750</v>
      </c>
      <c r="O41" s="51">
        <f t="shared" si="0"/>
        <v>7.7408837408837412</v>
      </c>
    </row>
    <row r="42" spans="1:15" ht="15" thickBot="1" x14ac:dyDescent="0.35">
      <c r="A42" s="44" t="s">
        <v>19</v>
      </c>
      <c r="B42" s="1">
        <v>79514</v>
      </c>
      <c r="C42" s="2"/>
      <c r="D42" s="1">
        <v>6001</v>
      </c>
      <c r="E42" s="2"/>
      <c r="F42" s="1">
        <v>20953</v>
      </c>
      <c r="G42" s="1">
        <v>6211</v>
      </c>
      <c r="H42" s="2">
        <v>469</v>
      </c>
      <c r="I42" s="1">
        <v>528519</v>
      </c>
      <c r="J42" s="1">
        <v>41284</v>
      </c>
      <c r="K42" s="41"/>
      <c r="L42" s="49">
        <f>IFERROR(B42/I42,0)</f>
        <v>0.15044681458944711</v>
      </c>
      <c r="M42" s="50">
        <f>IFERROR(H42/G42,0)</f>
        <v>7.5511189824504915E-2</v>
      </c>
      <c r="N42" s="48">
        <f>D42*250</f>
        <v>1500250</v>
      </c>
      <c r="O42" s="51">
        <f t="shared" si="0"/>
        <v>17.867746560354153</v>
      </c>
    </row>
    <row r="43" spans="1:15" ht="15" thickBot="1" x14ac:dyDescent="0.35">
      <c r="A43" s="3" t="s">
        <v>65</v>
      </c>
      <c r="B43" s="1">
        <v>4915</v>
      </c>
      <c r="C43" s="2"/>
      <c r="D43" s="2">
        <v>142</v>
      </c>
      <c r="E43" s="2"/>
      <c r="F43" s="1">
        <v>3923</v>
      </c>
      <c r="G43" s="1">
        <v>1451</v>
      </c>
      <c r="H43" s="2">
        <v>42</v>
      </c>
      <c r="I43" s="1">
        <v>13022</v>
      </c>
      <c r="J43" s="1">
        <v>3845</v>
      </c>
      <c r="K43" s="41"/>
      <c r="L43" s="49">
        <f>IFERROR(B43/I43,0)</f>
        <v>0.3774381815389341</v>
      </c>
      <c r="M43" s="50">
        <f>IFERROR(H43/G43,0)</f>
        <v>2.8945554789800137E-2</v>
      </c>
      <c r="N43" s="48">
        <f>D43*250</f>
        <v>35500</v>
      </c>
      <c r="O43" s="51">
        <f t="shared" si="0"/>
        <v>6.2227873855544251</v>
      </c>
    </row>
    <row r="44" spans="1:15" ht="14.5" thickBot="1" x14ac:dyDescent="0.35">
      <c r="A44" s="3" t="s">
        <v>40</v>
      </c>
      <c r="B44" s="1">
        <v>15441</v>
      </c>
      <c r="C44" s="2"/>
      <c r="D44" s="2">
        <v>772</v>
      </c>
      <c r="E44" s="2"/>
      <c r="F44" s="1">
        <v>13333</v>
      </c>
      <c r="G44" s="1">
        <v>14576</v>
      </c>
      <c r="H44" s="2">
        <v>729</v>
      </c>
      <c r="I44" s="1">
        <v>170739</v>
      </c>
      <c r="J44" s="1">
        <v>161172</v>
      </c>
      <c r="K44" s="42"/>
      <c r="L44" s="49">
        <f>IFERROR(B44/I44,0)</f>
        <v>9.0436279936042738E-2</v>
      </c>
      <c r="M44" s="50">
        <f>IFERROR(H44/G44,0)</f>
        <v>5.0013721185510431E-2</v>
      </c>
      <c r="N44" s="48">
        <f>D44*250</f>
        <v>193000</v>
      </c>
      <c r="O44" s="51">
        <f t="shared" si="0"/>
        <v>11.49919046693867</v>
      </c>
    </row>
    <row r="45" spans="1:15" ht="14.5" thickBot="1" x14ac:dyDescent="0.35">
      <c r="A45" s="3" t="s">
        <v>25</v>
      </c>
      <c r="B45" s="1">
        <v>13916</v>
      </c>
      <c r="C45" s="2"/>
      <c r="D45" s="2">
        <v>545</v>
      </c>
      <c r="E45" s="2"/>
      <c r="F45" s="1">
        <v>6024</v>
      </c>
      <c r="G45" s="1">
        <v>2703</v>
      </c>
      <c r="H45" s="2">
        <v>106</v>
      </c>
      <c r="I45" s="1">
        <v>241088</v>
      </c>
      <c r="J45" s="1">
        <v>46825</v>
      </c>
      <c r="K45" s="42"/>
      <c r="L45" s="49">
        <f>IFERROR(B45/I45,0)</f>
        <v>5.7721661799840722E-2</v>
      </c>
      <c r="M45" s="50">
        <f>IFERROR(H45/G45,0)</f>
        <v>3.9215686274509803E-2</v>
      </c>
      <c r="N45" s="48">
        <f>D45*250</f>
        <v>136250</v>
      </c>
      <c r="O45" s="51">
        <f t="shared" si="0"/>
        <v>8.7908881862604193</v>
      </c>
    </row>
    <row r="46" spans="1:15" ht="14.5" thickBot="1" x14ac:dyDescent="0.35">
      <c r="A46" s="3" t="s">
        <v>54</v>
      </c>
      <c r="B46" s="1">
        <v>5367</v>
      </c>
      <c r="C46" s="2"/>
      <c r="D46" s="2">
        <v>65</v>
      </c>
      <c r="E46" s="2"/>
      <c r="F46" s="1">
        <v>1123</v>
      </c>
      <c r="G46" s="1">
        <v>6067</v>
      </c>
      <c r="H46" s="2">
        <v>73</v>
      </c>
      <c r="I46" s="1">
        <v>55458</v>
      </c>
      <c r="J46" s="1">
        <v>62689</v>
      </c>
      <c r="K46" s="42"/>
      <c r="L46" s="49">
        <f>IFERROR(B46/I46,0)</f>
        <v>9.677593854809044E-2</v>
      </c>
      <c r="M46" s="50">
        <f>IFERROR(H46/G46,0)</f>
        <v>1.2032305917257293E-2</v>
      </c>
      <c r="N46" s="48">
        <f>D46*250</f>
        <v>16250</v>
      </c>
      <c r="O46" s="51">
        <f t="shared" si="0"/>
        <v>2.0277622507918762</v>
      </c>
    </row>
    <row r="47" spans="1:15" ht="15" thickBot="1" x14ac:dyDescent="0.35">
      <c r="A47" s="3" t="s">
        <v>20</v>
      </c>
      <c r="B47" s="1">
        <v>26071</v>
      </c>
      <c r="C47" s="2"/>
      <c r="D47" s="2">
        <v>417</v>
      </c>
      <c r="E47" s="2"/>
      <c r="F47" s="1">
        <v>8530</v>
      </c>
      <c r="G47" s="1">
        <v>3818</v>
      </c>
      <c r="H47" s="2">
        <v>61</v>
      </c>
      <c r="I47" s="1">
        <v>491421</v>
      </c>
      <c r="J47" s="1">
        <v>71959</v>
      </c>
      <c r="K47" s="41"/>
      <c r="L47" s="49">
        <f>IFERROR(B47/I47,0)</f>
        <v>5.3052270863475512E-2</v>
      </c>
      <c r="M47" s="50">
        <f>IFERROR(H47/G47,0)</f>
        <v>1.5976951283394446E-2</v>
      </c>
      <c r="N47" s="48">
        <f>D47*250</f>
        <v>104250</v>
      </c>
      <c r="O47" s="51">
        <f t="shared" si="0"/>
        <v>2.9986958689731886</v>
      </c>
    </row>
    <row r="48" spans="1:15" ht="15" thickBot="1" x14ac:dyDescent="0.35">
      <c r="A48" s="44" t="s">
        <v>15</v>
      </c>
      <c r="B48" s="1">
        <v>74828</v>
      </c>
      <c r="C48" s="2"/>
      <c r="D48" s="1">
        <v>1847</v>
      </c>
      <c r="E48" s="2"/>
      <c r="F48" s="1">
        <v>24086</v>
      </c>
      <c r="G48" s="1">
        <v>2581</v>
      </c>
      <c r="H48" s="2">
        <v>64</v>
      </c>
      <c r="I48" s="1">
        <v>1218955</v>
      </c>
      <c r="J48" s="1">
        <v>42039</v>
      </c>
      <c r="K48" s="42"/>
      <c r="L48" s="49">
        <f>IFERROR(B48/I48,0)</f>
        <v>6.1387007723829018E-2</v>
      </c>
      <c r="M48" s="50">
        <f>IFERROR(H48/G48,0)</f>
        <v>2.4796590468810539E-2</v>
      </c>
      <c r="N48" s="48">
        <f>D48*250</f>
        <v>461750</v>
      </c>
      <c r="O48" s="51">
        <f t="shared" si="0"/>
        <v>5.1708184102207726</v>
      </c>
    </row>
    <row r="49" spans="1:15" ht="14.5" thickBot="1" x14ac:dyDescent="0.35">
      <c r="A49" s="60" t="s">
        <v>66</v>
      </c>
      <c r="B49" s="54">
        <v>71</v>
      </c>
      <c r="C49" s="54"/>
      <c r="D49" s="54">
        <v>6</v>
      </c>
      <c r="E49" s="54"/>
      <c r="F49" s="54">
        <v>3</v>
      </c>
      <c r="G49" s="54"/>
      <c r="H49" s="54"/>
      <c r="I49" s="55">
        <v>2059</v>
      </c>
      <c r="J49" s="54"/>
      <c r="K49" s="42"/>
      <c r="L49" s="49">
        <f>IFERROR(B49/I49,0)</f>
        <v>3.4482758620689655E-2</v>
      </c>
      <c r="M49" s="50">
        <f>IFERROR(H49/G49,0)</f>
        <v>0</v>
      </c>
      <c r="N49" s="48">
        <f>D49*250</f>
        <v>1500</v>
      </c>
      <c r="O49" s="51">
        <f t="shared" si="0"/>
        <v>20.12676056338028</v>
      </c>
    </row>
    <row r="50" spans="1:15" ht="15" thickBot="1" x14ac:dyDescent="0.35">
      <c r="A50" s="3" t="s">
        <v>28</v>
      </c>
      <c r="B50" s="1">
        <v>11798</v>
      </c>
      <c r="C50" s="2"/>
      <c r="D50" s="2">
        <v>121</v>
      </c>
      <c r="E50" s="2"/>
      <c r="F50" s="1">
        <v>4889</v>
      </c>
      <c r="G50" s="1">
        <v>3680</v>
      </c>
      <c r="H50" s="2">
        <v>38</v>
      </c>
      <c r="I50" s="1">
        <v>235149</v>
      </c>
      <c r="J50" s="1">
        <v>73347</v>
      </c>
      <c r="K50" s="41"/>
      <c r="L50" s="49">
        <f>IFERROR(B50/I50,0)</f>
        <v>5.0172443854747416E-2</v>
      </c>
      <c r="M50" s="50">
        <f>IFERROR(H50/G50,0)</f>
        <v>1.0326086956521738E-2</v>
      </c>
      <c r="N50" s="48">
        <f>D50*250</f>
        <v>30250</v>
      </c>
      <c r="O50" s="51">
        <f t="shared" si="0"/>
        <v>1.5639938972707239</v>
      </c>
    </row>
    <row r="51" spans="1:15" ht="15" thickBot="1" x14ac:dyDescent="0.35">
      <c r="A51" s="3" t="s">
        <v>48</v>
      </c>
      <c r="B51" s="1">
        <v>1046</v>
      </c>
      <c r="C51" s="2"/>
      <c r="D51" s="2">
        <v>55</v>
      </c>
      <c r="E51" s="2"/>
      <c r="F51" s="2">
        <v>103</v>
      </c>
      <c r="G51" s="1">
        <v>1676</v>
      </c>
      <c r="H51" s="2">
        <v>88</v>
      </c>
      <c r="I51" s="1">
        <v>40083</v>
      </c>
      <c r="J51" s="1">
        <v>64237</v>
      </c>
      <c r="K51" s="53"/>
      <c r="L51" s="49">
        <f>IFERROR(B51/I51,0)</f>
        <v>2.609585110894893E-2</v>
      </c>
      <c r="M51" s="50">
        <f>IFERROR(H51/G51,0)</f>
        <v>5.2505966587112173E-2</v>
      </c>
      <c r="N51" s="48">
        <f>D51*250</f>
        <v>13750</v>
      </c>
      <c r="O51" s="51">
        <f t="shared" si="0"/>
        <v>12.145315487571702</v>
      </c>
    </row>
    <row r="52" spans="1:15" ht="14.5" thickBot="1" x14ac:dyDescent="0.35">
      <c r="A52" s="3" t="s">
        <v>29</v>
      </c>
      <c r="B52" s="1">
        <v>49397</v>
      </c>
      <c r="C52" s="2"/>
      <c r="D52" s="1">
        <v>1460</v>
      </c>
      <c r="E52" s="2"/>
      <c r="F52" s="1">
        <v>41545</v>
      </c>
      <c r="G52" s="1">
        <v>5787</v>
      </c>
      <c r="H52" s="2">
        <v>171</v>
      </c>
      <c r="I52" s="1">
        <v>414383</v>
      </c>
      <c r="J52" s="1">
        <v>48548</v>
      </c>
      <c r="K52" s="42"/>
      <c r="L52" s="49">
        <f>IFERROR(B52/I52,0)</f>
        <v>0.11920614503973377</v>
      </c>
      <c r="M52" s="50">
        <f>IFERROR(H52/G52,0)</f>
        <v>2.9548989113530325E-2</v>
      </c>
      <c r="N52" s="48">
        <f>D52*250</f>
        <v>365000</v>
      </c>
      <c r="O52" s="51">
        <f t="shared" si="0"/>
        <v>6.3891126991517702</v>
      </c>
    </row>
    <row r="53" spans="1:15" ht="15" thickBot="1" x14ac:dyDescent="0.35">
      <c r="A53" s="44" t="s">
        <v>9</v>
      </c>
      <c r="B53" s="1">
        <v>24481</v>
      </c>
      <c r="C53" s="2"/>
      <c r="D53" s="1">
        <v>1162</v>
      </c>
      <c r="E53" s="2"/>
      <c r="F53" s="1">
        <v>15733</v>
      </c>
      <c r="G53" s="1">
        <v>3215</v>
      </c>
      <c r="H53" s="2">
        <v>153</v>
      </c>
      <c r="I53" s="1">
        <v>400588</v>
      </c>
      <c r="J53" s="1">
        <v>52606</v>
      </c>
      <c r="K53" s="42"/>
      <c r="L53" s="49">
        <f>IFERROR(B53/I53,0)</f>
        <v>6.1112664383356469E-2</v>
      </c>
      <c r="M53" s="50">
        <f>IFERROR(H53/G53,0)</f>
        <v>4.7589424572317261E-2</v>
      </c>
      <c r="N53" s="48">
        <f>D53*250</f>
        <v>290500</v>
      </c>
      <c r="O53" s="51">
        <f t="shared" si="0"/>
        <v>10.866345329030677</v>
      </c>
    </row>
    <row r="54" spans="1:15" ht="14.5" thickBot="1" x14ac:dyDescent="0.35">
      <c r="A54" s="3" t="s">
        <v>56</v>
      </c>
      <c r="B54" s="1">
        <v>2136</v>
      </c>
      <c r="C54" s="2"/>
      <c r="D54" s="2">
        <v>84</v>
      </c>
      <c r="E54" s="2"/>
      <c r="F54" s="2">
        <v>603</v>
      </c>
      <c r="G54" s="1">
        <v>1192</v>
      </c>
      <c r="H54" s="2">
        <v>47</v>
      </c>
      <c r="I54" s="1">
        <v>110609</v>
      </c>
      <c r="J54" s="1">
        <v>61719</v>
      </c>
      <c r="K54" s="42"/>
      <c r="L54" s="49">
        <f>IFERROR(B54/I54,0)</f>
        <v>1.9311267618367402E-2</v>
      </c>
      <c r="M54" s="50">
        <f>IFERROR(H54/G54,0)</f>
        <v>3.942953020134228E-2</v>
      </c>
      <c r="N54" s="48">
        <f>D54*250</f>
        <v>21000</v>
      </c>
      <c r="O54" s="51">
        <f t="shared" si="0"/>
        <v>8.8314606741573041</v>
      </c>
    </row>
    <row r="55" spans="1:15" ht="14.5" thickBot="1" x14ac:dyDescent="0.35">
      <c r="A55" s="3" t="s">
        <v>22</v>
      </c>
      <c r="B55" s="1">
        <v>20571</v>
      </c>
      <c r="C55" s="2"/>
      <c r="D55" s="2">
        <v>645</v>
      </c>
      <c r="E55" s="2"/>
      <c r="F55" s="1">
        <v>6156</v>
      </c>
      <c r="G55" s="1">
        <v>3533</v>
      </c>
      <c r="H55" s="2">
        <v>111</v>
      </c>
      <c r="I55" s="1">
        <v>335373</v>
      </c>
      <c r="J55" s="1">
        <v>57600</v>
      </c>
      <c r="K55" s="42"/>
      <c r="L55" s="49">
        <f>IFERROR(B55/I55,0)</f>
        <v>6.1337674768094035E-2</v>
      </c>
      <c r="M55" s="50">
        <f>IFERROR(H55/G55,0)</f>
        <v>3.1418058307387489E-2</v>
      </c>
      <c r="N55" s="48">
        <f>D55*250</f>
        <v>161250</v>
      </c>
      <c r="O55" s="51">
        <f t="shared" si="0"/>
        <v>6.8387049730202714</v>
      </c>
    </row>
    <row r="56" spans="1:15" ht="15" thickBot="1" x14ac:dyDescent="0.35">
      <c r="A56" s="14" t="s">
        <v>55</v>
      </c>
      <c r="B56" s="15">
        <v>939</v>
      </c>
      <c r="C56" s="15"/>
      <c r="D56" s="15">
        <v>17</v>
      </c>
      <c r="E56" s="15"/>
      <c r="F56" s="15">
        <v>167</v>
      </c>
      <c r="G56" s="36">
        <v>1622</v>
      </c>
      <c r="H56" s="15">
        <v>29</v>
      </c>
      <c r="I56" s="36">
        <v>28508</v>
      </c>
      <c r="J56" s="36">
        <v>49257</v>
      </c>
      <c r="K56" s="66"/>
      <c r="L56" s="49">
        <f>IFERROR(B56/I56,0)</f>
        <v>3.2938122632243584E-2</v>
      </c>
      <c r="M56" s="50">
        <f>IFERROR(H56/G56,0)</f>
        <v>1.7879161528976572E-2</v>
      </c>
      <c r="N56" s="48">
        <f>D56*250</f>
        <v>4250</v>
      </c>
      <c r="O56" s="51">
        <f t="shared" si="0"/>
        <v>3.526091586794462</v>
      </c>
    </row>
    <row r="57" spans="1:15" ht="15" thickBot="1" x14ac:dyDescent="0.35">
      <c r="A57" s="3"/>
      <c r="B57" s="47">
        <f>SUM(B2:B56)</f>
        <v>1949978</v>
      </c>
      <c r="C57" s="2"/>
      <c r="D57" s="47">
        <f>SUM(D2:D56)</f>
        <v>110372</v>
      </c>
      <c r="E57" s="2"/>
      <c r="F57" s="47">
        <f>SUM(F2:F56)</f>
        <v>1110615</v>
      </c>
      <c r="G57" s="1"/>
      <c r="H57" s="2"/>
      <c r="I57" s="47">
        <f>SUM(I2:I56)</f>
        <v>20575268</v>
      </c>
      <c r="J57" s="1"/>
      <c r="K57" s="8"/>
      <c r="N57" s="47">
        <f>SUM(N2:N56)</f>
        <v>27593000</v>
      </c>
    </row>
    <row r="58" spans="1:15" ht="13.5" thickBot="1" x14ac:dyDescent="0.35">
      <c r="A58" s="3"/>
      <c r="B58" s="1"/>
      <c r="C58" s="2"/>
      <c r="D58" s="2"/>
      <c r="E58" s="2"/>
      <c r="F58" s="1"/>
      <c r="G58" s="2"/>
      <c r="H58" s="2"/>
      <c r="I58" s="1"/>
      <c r="J58" s="1"/>
      <c r="K58" s="7"/>
      <c r="L58" s="35"/>
    </row>
    <row r="59" spans="1:15" ht="13.5" thickBot="1" x14ac:dyDescent="0.35">
      <c r="A59" s="3"/>
      <c r="B59" s="1"/>
      <c r="C59" s="2"/>
      <c r="D59" s="2"/>
      <c r="E59" s="2"/>
      <c r="F59" s="1"/>
      <c r="G59" s="2"/>
      <c r="H59" s="2"/>
      <c r="I59" s="1"/>
      <c r="J59" s="1"/>
      <c r="K59" s="7"/>
      <c r="L59" s="35"/>
    </row>
    <row r="60" spans="1:15" ht="13.5" thickBot="1" x14ac:dyDescent="0.35">
      <c r="A60" s="3"/>
      <c r="B60" s="1"/>
      <c r="C60" s="2"/>
      <c r="D60" s="2"/>
      <c r="E60" s="2"/>
      <c r="F60" s="1"/>
      <c r="G60" s="1"/>
      <c r="H60" s="2"/>
      <c r="I60" s="1"/>
      <c r="J60" s="1"/>
      <c r="K60" s="7"/>
      <c r="L60" s="35"/>
    </row>
    <row r="61" spans="1:15" ht="13.5" thickBot="1" x14ac:dyDescent="0.35">
      <c r="A61" s="3"/>
      <c r="B61" s="1"/>
      <c r="C61" s="2"/>
      <c r="D61" s="2"/>
      <c r="E61" s="2"/>
      <c r="F61" s="1"/>
      <c r="G61" s="1"/>
      <c r="H61" s="2"/>
      <c r="I61" s="1"/>
      <c r="J61" s="1"/>
      <c r="K61" s="7"/>
      <c r="L61" s="35"/>
    </row>
    <row r="62" spans="1:15" ht="15" thickBot="1" x14ac:dyDescent="0.35">
      <c r="A62" s="3"/>
      <c r="B62" s="2"/>
      <c r="C62" s="2"/>
      <c r="D62" s="2"/>
      <c r="E62" s="2"/>
      <c r="F62" s="2"/>
      <c r="G62" s="2"/>
      <c r="H62" s="2"/>
      <c r="I62" s="1"/>
      <c r="J62" s="1"/>
      <c r="K62" s="8"/>
      <c r="L62" s="35"/>
    </row>
    <row r="63" spans="1:15" ht="15" thickBot="1" x14ac:dyDescent="0.35">
      <c r="A63" s="3"/>
      <c r="B63" s="2"/>
      <c r="C63" s="2"/>
      <c r="D63" s="2"/>
      <c r="E63" s="2"/>
      <c r="F63" s="2"/>
      <c r="G63" s="2"/>
      <c r="H63" s="2"/>
      <c r="I63" s="1"/>
      <c r="J63" s="1"/>
      <c r="K63" s="8"/>
    </row>
    <row r="64" spans="1:15" ht="13.5" thickBot="1" x14ac:dyDescent="0.35">
      <c r="A64" s="3"/>
      <c r="B64" s="1"/>
      <c r="C64" s="2"/>
      <c r="D64" s="2"/>
      <c r="E64" s="2"/>
      <c r="F64" s="1"/>
      <c r="G64" s="2"/>
      <c r="H64" s="2"/>
      <c r="I64" s="1"/>
      <c r="J64" s="1"/>
      <c r="K64" s="7"/>
    </row>
    <row r="65" spans="1:12" ht="13.5" thickBot="1" x14ac:dyDescent="0.35">
      <c r="A65" s="3"/>
      <c r="B65" s="1"/>
      <c r="C65" s="2"/>
      <c r="D65" s="2"/>
      <c r="E65" s="2"/>
      <c r="F65" s="1"/>
      <c r="G65" s="2"/>
      <c r="H65" s="2"/>
      <c r="I65" s="1"/>
      <c r="J65" s="1"/>
      <c r="K65" s="7"/>
      <c r="L65" s="35"/>
    </row>
    <row r="66" spans="1:12" ht="13.5" thickBot="1" x14ac:dyDescent="0.35">
      <c r="A66" s="3"/>
      <c r="B66" s="2"/>
      <c r="C66" s="2"/>
      <c r="D66" s="2"/>
      <c r="E66" s="2"/>
      <c r="F66" s="2"/>
      <c r="G66" s="2"/>
      <c r="H66" s="2"/>
      <c r="I66" s="1"/>
      <c r="J66" s="1"/>
      <c r="K66" s="7"/>
      <c r="L66" s="35"/>
    </row>
    <row r="67" spans="1:12" ht="13.5" thickBot="1" x14ac:dyDescent="0.35">
      <c r="A67" s="14"/>
      <c r="B67" s="15"/>
      <c r="C67" s="15"/>
      <c r="D67" s="15"/>
      <c r="E67" s="15"/>
      <c r="F67" s="15"/>
      <c r="G67" s="15"/>
      <c r="H67" s="15"/>
      <c r="I67" s="36"/>
      <c r="J67" s="36"/>
      <c r="K67" s="37"/>
    </row>
  </sheetData>
  <autoFilter ref="A1:N56" xr:uid="{0FFC770D-E812-4BB2-BFE4-43D655F753EE}">
    <sortState xmlns:xlrd2="http://schemas.microsoft.com/office/spreadsheetml/2017/richdata2" ref="A2:N57">
      <sortCondition ref="A1:A56"/>
    </sortState>
  </autoFilter>
  <conditionalFormatting sqref="L2:L56">
    <cfRule type="cellIs" dxfId="4" priority="1" operator="lessThan">
      <formula>0.1</formula>
    </cfRule>
    <cfRule type="cellIs" dxfId="3" priority="2" operator="between">
      <formula>0.15</formula>
      <formula>0.1</formula>
    </cfRule>
    <cfRule type="cellIs" dxfId="2" priority="3" operator="between">
      <formula>0.2</formula>
      <formula>0.15</formula>
    </cfRule>
    <cfRule type="cellIs" dxfId="1" priority="4" operator="between">
      <formula>0.3</formula>
      <formula>0.2</formula>
    </cfRule>
    <cfRule type="cellIs" dxfId="0" priority="5" operator="greaterThan">
      <formula>0.3</formula>
    </cfRule>
  </conditionalFormatting>
  <hyperlinks>
    <hyperlink ref="A35" r:id="rId1" display="https://www.worldometers.info/coronavirus/usa/new-york/" xr:uid="{221D9CF4-0504-4E7E-9060-7AC5F9F1D689}"/>
    <hyperlink ref="A33" r:id="rId2" display="https://www.worldometers.info/coronavirus/usa/new-jersey/" xr:uid="{37B46937-D0D3-45E1-AE83-94AC7F4D94FF}"/>
    <hyperlink ref="A6" r:id="rId3" display="https://www.worldometers.info/coronavirus/usa/california/" xr:uid="{ECCF8A7D-5A42-43FC-895E-0194EB38DFD3}"/>
    <hyperlink ref="A16" r:id="rId4" display="https://www.worldometers.info/coronavirus/usa/illinois/" xr:uid="{3CA76E02-1297-4ED3-A11C-0E389DE0A064}"/>
    <hyperlink ref="A24" r:id="rId5" display="https://www.worldometers.info/coronavirus/usa/massachusetts/" xr:uid="{C7F72D7E-5799-4084-A991-33079B25FA09}"/>
    <hyperlink ref="A42" r:id="rId6" display="https://www.worldometers.info/coronavirus/usa/pennsylvania/" xr:uid="{FD6BB971-D7C0-4D0C-B59D-56207DB2B356}"/>
    <hyperlink ref="A48" r:id="rId7" display="https://www.worldometers.info/coronavirus/usa/texas/" xr:uid="{8498A5D6-D49F-4620-8899-7D0685EB8362}"/>
    <hyperlink ref="A11" r:id="rId8" display="https://www.worldometers.info/coronavirus/usa/florida/" xr:uid="{1A5EF1EE-CCD8-4625-8F86-153960763F1E}"/>
    <hyperlink ref="A21" r:id="rId9" display="https://www.worldometers.info/coronavirus/usa/louisiana/" xr:uid="{D5194240-C96C-4F7F-9C8E-98FEEF617BAF}"/>
    <hyperlink ref="A39" r:id="rId10" display="https://www.worldometers.info/coronavirus/usa/ohio/" xr:uid="{347FEB09-B12C-4042-8DB5-999863116AC5}"/>
    <hyperlink ref="A53" r:id="rId11" display="https://www.worldometers.info/coronavirus/usa/washington/" xr:uid="{95C8666D-B111-4973-8C7A-6AA48327173B}"/>
  </hyperlinks>
  <pageMargins left="0.7" right="0.7" top="0.75" bottom="0.75" header="0.3" footer="0.3"/>
  <pageSetup orientation="portrait" r:id="rId1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EA8A7-BC44-451F-9341-C0AE41AACCA3}">
  <dimension ref="A1:B68"/>
  <sheetViews>
    <sheetView topLeftCell="A19" workbookViewId="0">
      <selection activeCell="A2" sqref="A2:B56"/>
    </sheetView>
  </sheetViews>
  <sheetFormatPr defaultRowHeight="14.5" x14ac:dyDescent="0.35"/>
  <cols>
    <col min="1" max="1" width="13.81640625" customWidth="1"/>
    <col min="2" max="2" width="8.7265625" style="43"/>
  </cols>
  <sheetData>
    <row r="1" spans="1:2" ht="15" thickBot="1" x14ac:dyDescent="0.4"/>
    <row r="2" spans="1:2" ht="15" thickBot="1" x14ac:dyDescent="0.4">
      <c r="A2" s="3" t="s">
        <v>36</v>
      </c>
      <c r="B2" s="38">
        <v>689</v>
      </c>
    </row>
    <row r="3" spans="1:2" ht="15" thickBot="1" x14ac:dyDescent="0.4">
      <c r="A3" s="3" t="s">
        <v>52</v>
      </c>
      <c r="B3" s="38">
        <v>10</v>
      </c>
    </row>
    <row r="4" spans="1:2" ht="15" thickBot="1" x14ac:dyDescent="0.4">
      <c r="A4" s="3" t="s">
        <v>33</v>
      </c>
      <c r="B4" s="38">
        <v>1042</v>
      </c>
    </row>
    <row r="5" spans="1:2" ht="15" thickBot="1" x14ac:dyDescent="0.4">
      <c r="A5" s="3" t="s">
        <v>34</v>
      </c>
      <c r="B5" s="38">
        <v>154</v>
      </c>
    </row>
    <row r="6" spans="1:2" ht="15" thickBot="1" x14ac:dyDescent="0.4">
      <c r="A6" s="44" t="s">
        <v>10</v>
      </c>
      <c r="B6" s="38">
        <v>4624</v>
      </c>
    </row>
    <row r="7" spans="1:2" ht="15" thickBot="1" x14ac:dyDescent="0.4">
      <c r="A7" s="3" t="s">
        <v>18</v>
      </c>
      <c r="B7" s="38">
        <v>1527</v>
      </c>
    </row>
    <row r="8" spans="1:2" ht="15" thickBot="1" x14ac:dyDescent="0.4">
      <c r="A8" s="3" t="s">
        <v>23</v>
      </c>
      <c r="B8" s="38">
        <v>4055</v>
      </c>
    </row>
    <row r="9" spans="1:2" ht="15" thickBot="1" x14ac:dyDescent="0.4">
      <c r="A9" s="3" t="s">
        <v>43</v>
      </c>
      <c r="B9" s="38">
        <v>390</v>
      </c>
    </row>
    <row r="10" spans="1:2" ht="21.5" thickBot="1" x14ac:dyDescent="0.4">
      <c r="A10" s="3" t="s">
        <v>63</v>
      </c>
      <c r="B10" s="38">
        <v>483</v>
      </c>
    </row>
    <row r="11" spans="1:2" ht="15" thickBot="1" x14ac:dyDescent="0.4">
      <c r="A11" s="44" t="s">
        <v>13</v>
      </c>
      <c r="B11" s="38">
        <v>2691</v>
      </c>
    </row>
    <row r="12" spans="1:2" ht="15" thickBot="1" x14ac:dyDescent="0.4">
      <c r="A12" s="3" t="s">
        <v>16</v>
      </c>
      <c r="B12" s="38">
        <v>2178</v>
      </c>
    </row>
    <row r="13" spans="1:2" ht="15" thickBot="1" x14ac:dyDescent="0.4">
      <c r="A13" s="3" t="s">
        <v>64</v>
      </c>
      <c r="B13" s="38">
        <v>5</v>
      </c>
    </row>
    <row r="14" spans="1:2" ht="15" thickBot="1" x14ac:dyDescent="0.4">
      <c r="A14" s="3" t="s">
        <v>47</v>
      </c>
      <c r="B14" s="38">
        <v>17</v>
      </c>
    </row>
    <row r="15" spans="1:2" ht="15" thickBot="1" x14ac:dyDescent="0.4">
      <c r="A15" s="3" t="s">
        <v>49</v>
      </c>
      <c r="B15" s="38">
        <v>83</v>
      </c>
    </row>
    <row r="16" spans="1:2" ht="15" thickBot="1" x14ac:dyDescent="0.4">
      <c r="A16" s="44" t="s">
        <v>12</v>
      </c>
      <c r="B16" s="38">
        <v>5864</v>
      </c>
    </row>
    <row r="17" spans="1:2" ht="15" thickBot="1" x14ac:dyDescent="0.4">
      <c r="A17" s="3" t="s">
        <v>27</v>
      </c>
      <c r="B17" s="38">
        <v>2292</v>
      </c>
    </row>
    <row r="18" spans="1:2" ht="15" thickBot="1" x14ac:dyDescent="0.4">
      <c r="A18" s="3" t="s">
        <v>41</v>
      </c>
      <c r="B18" s="38">
        <v>602</v>
      </c>
    </row>
    <row r="19" spans="1:2" ht="15" thickBot="1" x14ac:dyDescent="0.4">
      <c r="A19" s="3" t="s">
        <v>45</v>
      </c>
      <c r="B19" s="38">
        <v>234</v>
      </c>
    </row>
    <row r="20" spans="1:2" ht="15" thickBot="1" x14ac:dyDescent="0.4">
      <c r="A20" s="3" t="s">
        <v>38</v>
      </c>
      <c r="B20" s="38">
        <v>470</v>
      </c>
    </row>
    <row r="21" spans="1:2" ht="15" thickBot="1" x14ac:dyDescent="0.4">
      <c r="A21" s="44" t="s">
        <v>14</v>
      </c>
      <c r="B21" s="38">
        <v>2931</v>
      </c>
    </row>
    <row r="22" spans="1:2" ht="15" thickBot="1" x14ac:dyDescent="0.4">
      <c r="A22" s="3" t="s">
        <v>39</v>
      </c>
      <c r="B22" s="38">
        <v>98</v>
      </c>
    </row>
    <row r="23" spans="1:2" ht="15" thickBot="1" x14ac:dyDescent="0.4">
      <c r="A23" s="3" t="s">
        <v>26</v>
      </c>
      <c r="B23" s="38">
        <v>2740</v>
      </c>
    </row>
    <row r="24" spans="1:2" ht="15" thickBot="1" x14ac:dyDescent="0.4">
      <c r="A24" s="44" t="s">
        <v>17</v>
      </c>
      <c r="B24" s="38">
        <v>7289</v>
      </c>
    </row>
    <row r="25" spans="1:2" ht="15" thickBot="1" x14ac:dyDescent="0.4">
      <c r="A25" s="3" t="s">
        <v>11</v>
      </c>
      <c r="B25" s="38">
        <v>5891</v>
      </c>
    </row>
    <row r="26" spans="1:2" ht="15" thickBot="1" x14ac:dyDescent="0.4">
      <c r="A26" s="3" t="s">
        <v>32</v>
      </c>
      <c r="B26" s="38">
        <v>1181</v>
      </c>
    </row>
    <row r="27" spans="1:2" ht="15" thickBot="1" x14ac:dyDescent="0.4">
      <c r="A27" s="3" t="s">
        <v>30</v>
      </c>
      <c r="B27" s="38">
        <v>811</v>
      </c>
    </row>
    <row r="28" spans="1:2" ht="15" thickBot="1" x14ac:dyDescent="0.4">
      <c r="A28" s="3" t="s">
        <v>35</v>
      </c>
      <c r="B28" s="38">
        <v>826</v>
      </c>
    </row>
    <row r="29" spans="1:2" ht="15" thickBot="1" x14ac:dyDescent="0.4">
      <c r="A29" s="3" t="s">
        <v>51</v>
      </c>
      <c r="B29" s="38">
        <v>18</v>
      </c>
    </row>
    <row r="30" spans="1:2" ht="15" thickBot="1" x14ac:dyDescent="0.4">
      <c r="A30" s="3" t="s">
        <v>50</v>
      </c>
      <c r="B30" s="38">
        <v>189</v>
      </c>
    </row>
    <row r="31" spans="1:2" ht="15" thickBot="1" x14ac:dyDescent="0.4">
      <c r="A31" s="3" t="s">
        <v>31</v>
      </c>
      <c r="B31" s="38">
        <v>437</v>
      </c>
    </row>
    <row r="32" spans="1:2" ht="15" thickBot="1" x14ac:dyDescent="0.4">
      <c r="A32" s="3" t="s">
        <v>42</v>
      </c>
      <c r="B32" s="38">
        <v>283</v>
      </c>
    </row>
    <row r="33" spans="1:2" ht="15" thickBot="1" x14ac:dyDescent="0.4">
      <c r="A33" s="44" t="s">
        <v>8</v>
      </c>
      <c r="B33" s="38">
        <v>12146</v>
      </c>
    </row>
    <row r="34" spans="1:2" ht="15" thickBot="1" x14ac:dyDescent="0.4">
      <c r="A34" s="3" t="s">
        <v>44</v>
      </c>
      <c r="B34" s="38">
        <v>392</v>
      </c>
    </row>
    <row r="35" spans="1:2" ht="15" thickBot="1" x14ac:dyDescent="0.4">
      <c r="A35" s="44" t="s">
        <v>7</v>
      </c>
      <c r="B35" s="38">
        <v>30401</v>
      </c>
    </row>
    <row r="36" spans="1:2" ht="15" thickBot="1" x14ac:dyDescent="0.4">
      <c r="A36" s="3" t="s">
        <v>24</v>
      </c>
      <c r="B36" s="38">
        <v>1028</v>
      </c>
    </row>
    <row r="37" spans="1:2" ht="15" thickBot="1" x14ac:dyDescent="0.4">
      <c r="A37" s="3" t="s">
        <v>53</v>
      </c>
      <c r="B37" s="38">
        <v>72</v>
      </c>
    </row>
    <row r="38" spans="1:2" ht="21.5" thickBot="1" x14ac:dyDescent="0.4">
      <c r="A38" s="3" t="s">
        <v>67</v>
      </c>
      <c r="B38" s="38">
        <v>2</v>
      </c>
    </row>
    <row r="39" spans="1:2" ht="15" thickBot="1" x14ac:dyDescent="0.4">
      <c r="A39" s="44" t="s">
        <v>21</v>
      </c>
      <c r="B39" s="38">
        <v>2378</v>
      </c>
    </row>
    <row r="40" spans="1:2" ht="15" thickBot="1" x14ac:dyDescent="0.4">
      <c r="A40" s="3" t="s">
        <v>46</v>
      </c>
      <c r="B40" s="38">
        <v>347</v>
      </c>
    </row>
    <row r="41" spans="1:2" ht="15" thickBot="1" x14ac:dyDescent="0.4">
      <c r="A41" s="3" t="s">
        <v>37</v>
      </c>
      <c r="B41" s="38">
        <v>163</v>
      </c>
    </row>
    <row r="42" spans="1:2" ht="15" thickBot="1" x14ac:dyDescent="0.4">
      <c r="A42" s="44" t="s">
        <v>19</v>
      </c>
      <c r="B42" s="38">
        <v>6001</v>
      </c>
    </row>
    <row r="43" spans="1:2" ht="15" thickBot="1" x14ac:dyDescent="0.4">
      <c r="A43" s="3" t="s">
        <v>65</v>
      </c>
      <c r="B43" s="38">
        <v>142</v>
      </c>
    </row>
    <row r="44" spans="1:2" ht="15" thickBot="1" x14ac:dyDescent="0.4">
      <c r="A44" s="3" t="s">
        <v>40</v>
      </c>
      <c r="B44" s="38">
        <v>772</v>
      </c>
    </row>
    <row r="45" spans="1:2" ht="15" thickBot="1" x14ac:dyDescent="0.4">
      <c r="A45" s="3" t="s">
        <v>25</v>
      </c>
      <c r="B45" s="38">
        <v>545</v>
      </c>
    </row>
    <row r="46" spans="1:2" ht="15" thickBot="1" x14ac:dyDescent="0.4">
      <c r="A46" s="3" t="s">
        <v>54</v>
      </c>
      <c r="B46" s="38">
        <v>65</v>
      </c>
    </row>
    <row r="47" spans="1:2" ht="15" thickBot="1" x14ac:dyDescent="0.4">
      <c r="A47" s="3" t="s">
        <v>20</v>
      </c>
      <c r="B47" s="38">
        <v>417</v>
      </c>
    </row>
    <row r="48" spans="1:2" ht="15" thickBot="1" x14ac:dyDescent="0.4">
      <c r="A48" s="44" t="s">
        <v>15</v>
      </c>
      <c r="B48" s="38">
        <v>1847</v>
      </c>
    </row>
    <row r="49" spans="1:2" ht="21.5" thickBot="1" x14ac:dyDescent="0.4">
      <c r="A49" s="60" t="s">
        <v>66</v>
      </c>
      <c r="B49" s="61">
        <v>6</v>
      </c>
    </row>
    <row r="50" spans="1:2" ht="15" thickBot="1" x14ac:dyDescent="0.4">
      <c r="A50" s="3" t="s">
        <v>28</v>
      </c>
      <c r="B50" s="38">
        <v>121</v>
      </c>
    </row>
    <row r="51" spans="1:2" ht="15" thickBot="1" x14ac:dyDescent="0.4">
      <c r="A51" s="3" t="s">
        <v>48</v>
      </c>
      <c r="B51" s="38">
        <v>55</v>
      </c>
    </row>
    <row r="52" spans="1:2" ht="15" thickBot="1" x14ac:dyDescent="0.4">
      <c r="A52" s="3" t="s">
        <v>29</v>
      </c>
      <c r="B52" s="38">
        <v>1460</v>
      </c>
    </row>
    <row r="53" spans="1:2" ht="15" thickBot="1" x14ac:dyDescent="0.4">
      <c r="A53" s="44" t="s">
        <v>9</v>
      </c>
      <c r="B53" s="38">
        <v>1162</v>
      </c>
    </row>
    <row r="54" spans="1:2" ht="15" thickBot="1" x14ac:dyDescent="0.4">
      <c r="A54" s="3" t="s">
        <v>56</v>
      </c>
      <c r="B54" s="38">
        <v>84</v>
      </c>
    </row>
    <row r="55" spans="1:2" ht="15" thickBot="1" x14ac:dyDescent="0.4">
      <c r="A55" s="3" t="s">
        <v>22</v>
      </c>
      <c r="B55" s="38">
        <v>645</v>
      </c>
    </row>
    <row r="56" spans="1:2" ht="15" thickBot="1" x14ac:dyDescent="0.4">
      <c r="A56" s="14" t="s">
        <v>55</v>
      </c>
      <c r="B56" s="39">
        <v>17</v>
      </c>
    </row>
    <row r="57" spans="1:2" ht="15" thickBot="1" x14ac:dyDescent="0.4">
      <c r="A57" s="3"/>
    </row>
    <row r="58" spans="1:2" ht="15" thickBot="1" x14ac:dyDescent="0.4">
      <c r="A58" s="3"/>
    </row>
    <row r="59" spans="1:2" ht="15" thickBot="1" x14ac:dyDescent="0.4">
      <c r="A59" s="3"/>
    </row>
    <row r="60" spans="1:2" ht="15" thickBot="1" x14ac:dyDescent="0.4">
      <c r="A60" s="3"/>
    </row>
    <row r="61" spans="1:2" ht="15" thickBot="1" x14ac:dyDescent="0.4">
      <c r="A61" s="3"/>
    </row>
    <row r="62" spans="1:2" ht="15" thickBot="1" x14ac:dyDescent="0.4">
      <c r="A62" s="3"/>
    </row>
    <row r="63" spans="1:2" ht="15" thickBot="1" x14ac:dyDescent="0.4">
      <c r="A63" s="3"/>
    </row>
    <row r="64" spans="1:2" ht="15" thickBot="1" x14ac:dyDescent="0.4">
      <c r="A64" s="3"/>
    </row>
    <row r="65" spans="1:1" ht="15" thickBot="1" x14ac:dyDescent="0.4">
      <c r="A65" s="3"/>
    </row>
    <row r="66" spans="1:1" ht="15" thickBot="1" x14ac:dyDescent="0.4">
      <c r="A66" s="3"/>
    </row>
    <row r="67" spans="1:1" ht="15" thickBot="1" x14ac:dyDescent="0.4">
      <c r="A67" s="3"/>
    </row>
    <row r="68" spans="1:1" ht="15" thickBot="1" x14ac:dyDescent="0.4">
      <c r="A68" s="14"/>
    </row>
  </sheetData>
  <autoFilter ref="A1:A56" xr:uid="{1D19E26B-1765-4516-BAF0-E2894C03DB8E}"/>
  <hyperlinks>
    <hyperlink ref="A35" r:id="rId1" display="https://www.worldometers.info/coronavirus/usa/new-york/" xr:uid="{E758574C-8E47-43B2-AFBA-047A8D1093D6}"/>
    <hyperlink ref="A33" r:id="rId2" display="https://www.worldometers.info/coronavirus/usa/new-jersey/" xr:uid="{C42E709B-4DCC-4689-AD9A-4239ABD12514}"/>
    <hyperlink ref="A6" r:id="rId3" display="https://www.worldometers.info/coronavirus/usa/california/" xr:uid="{99C011EC-716F-461C-BDCD-A34654870449}"/>
    <hyperlink ref="A16" r:id="rId4" display="https://www.worldometers.info/coronavirus/usa/illinois/" xr:uid="{2EDC45C5-960A-445B-A51B-7F66C586E5B0}"/>
    <hyperlink ref="A24" r:id="rId5" display="https://www.worldometers.info/coronavirus/usa/massachusetts/" xr:uid="{0B35C151-7815-49A8-8E4B-DBA47D27194B}"/>
    <hyperlink ref="A42" r:id="rId6" display="https://www.worldometers.info/coronavirus/usa/pennsylvania/" xr:uid="{0F4C1A07-4B5A-49C4-BB33-7A3D357FEACA}"/>
    <hyperlink ref="A48" r:id="rId7" display="https://www.worldometers.info/coronavirus/usa/texas/" xr:uid="{2BA53D25-45BF-49A2-920F-466F7BCA72BA}"/>
    <hyperlink ref="A11" r:id="rId8" display="https://www.worldometers.info/coronavirus/usa/florida/" xr:uid="{A8A7088C-A30B-495E-8B1A-22EE1088A502}"/>
    <hyperlink ref="A21" r:id="rId9" display="https://www.worldometers.info/coronavirus/usa/louisiana/" xr:uid="{ED784468-53F7-4EE7-8250-DFC3AD985F62}"/>
    <hyperlink ref="A39" r:id="rId10" display="https://www.worldometers.info/coronavirus/usa/ohio/" xr:uid="{E3653B08-D56E-4AD8-A0B3-06C6DDF3FABA}"/>
    <hyperlink ref="A53" r:id="rId11" display="https://www.worldometers.info/coronavirus/usa/washington/" xr:uid="{1E3F1662-79E3-42E8-8386-744D6740ABE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85D94-125B-480E-B197-8044C0D76B30}">
  <dimension ref="A1:C60"/>
  <sheetViews>
    <sheetView tabSelected="1" workbookViewId="0">
      <selection activeCell="C54" sqref="C2:C54"/>
    </sheetView>
  </sheetViews>
  <sheetFormatPr defaultRowHeight="12.5" x14ac:dyDescent="0.35"/>
  <cols>
    <col min="1" max="2" width="16.6328125" style="34" bestFit="1" customWidth="1"/>
    <col min="3" max="3" width="10" style="40" bestFit="1" customWidth="1"/>
    <col min="4" max="16384" width="8.7265625" style="34"/>
  </cols>
  <sheetData>
    <row r="1" spans="1:3" ht="13" thickBot="1" x14ac:dyDescent="0.4">
      <c r="A1" s="34" t="s">
        <v>97</v>
      </c>
      <c r="C1" s="40" t="s">
        <v>96</v>
      </c>
    </row>
    <row r="2" spans="1:3" ht="13" thickBot="1" x14ac:dyDescent="0.4">
      <c r="A2" s="34" t="s">
        <v>36</v>
      </c>
      <c r="B2" s="3" t="s">
        <v>36</v>
      </c>
      <c r="C2" s="38">
        <v>689</v>
      </c>
    </row>
    <row r="3" spans="1:3" ht="13" thickBot="1" x14ac:dyDescent="0.4">
      <c r="B3" s="3" t="s">
        <v>52</v>
      </c>
      <c r="C3" s="38">
        <v>10</v>
      </c>
    </row>
    <row r="4" spans="1:3" ht="13" thickBot="1" x14ac:dyDescent="0.4">
      <c r="A4" s="34" t="s">
        <v>33</v>
      </c>
      <c r="B4" s="3" t="s">
        <v>33</v>
      </c>
      <c r="C4" s="38">
        <v>1042</v>
      </c>
    </row>
    <row r="5" spans="1:3" ht="13" thickBot="1" x14ac:dyDescent="0.4">
      <c r="A5" s="34" t="s">
        <v>34</v>
      </c>
      <c r="B5" s="3" t="s">
        <v>34</v>
      </c>
      <c r="C5" s="38">
        <v>154</v>
      </c>
    </row>
    <row r="6" spans="1:3" ht="15" thickBot="1" x14ac:dyDescent="0.4">
      <c r="A6" s="34" t="s">
        <v>10</v>
      </c>
      <c r="B6" s="44" t="s">
        <v>10</v>
      </c>
      <c r="C6" s="38">
        <v>4624</v>
      </c>
    </row>
    <row r="7" spans="1:3" ht="13" thickBot="1" x14ac:dyDescent="0.4">
      <c r="A7" s="34" t="s">
        <v>18</v>
      </c>
      <c r="B7" s="3" t="s">
        <v>18</v>
      </c>
      <c r="C7" s="38">
        <v>1527</v>
      </c>
    </row>
    <row r="8" spans="1:3" ht="13" thickBot="1" x14ac:dyDescent="0.4">
      <c r="A8" s="34" t="s">
        <v>23</v>
      </c>
      <c r="B8" s="3" t="s">
        <v>23</v>
      </c>
      <c r="C8" s="38">
        <v>4055</v>
      </c>
    </row>
    <row r="9" spans="1:3" ht="13" thickBot="1" x14ac:dyDescent="0.4">
      <c r="A9" s="34" t="s">
        <v>43</v>
      </c>
      <c r="B9" s="3" t="s">
        <v>43</v>
      </c>
      <c r="C9" s="38">
        <v>390</v>
      </c>
    </row>
    <row r="10" spans="1:3" ht="13" thickBot="1" x14ac:dyDescent="0.4">
      <c r="A10" s="34" t="s">
        <v>95</v>
      </c>
      <c r="B10" s="3" t="s">
        <v>63</v>
      </c>
      <c r="C10" s="38">
        <v>483</v>
      </c>
    </row>
    <row r="11" spans="1:3" ht="15" thickBot="1" x14ac:dyDescent="0.4">
      <c r="A11" s="34" t="s">
        <v>13</v>
      </c>
      <c r="B11" s="44" t="s">
        <v>13</v>
      </c>
      <c r="C11" s="38">
        <v>2691</v>
      </c>
    </row>
    <row r="12" spans="1:3" ht="13" thickBot="1" x14ac:dyDescent="0.4">
      <c r="A12" s="34" t="s">
        <v>16</v>
      </c>
      <c r="B12" s="3" t="s">
        <v>16</v>
      </c>
      <c r="C12" s="38">
        <v>2178</v>
      </c>
    </row>
    <row r="13" spans="1:3" ht="13" thickBot="1" x14ac:dyDescent="0.4">
      <c r="A13" s="34" t="s">
        <v>64</v>
      </c>
      <c r="B13" s="3" t="s">
        <v>64</v>
      </c>
      <c r="C13" s="38">
        <v>5</v>
      </c>
    </row>
    <row r="14" spans="1:3" ht="13" thickBot="1" x14ac:dyDescent="0.4">
      <c r="B14" s="3" t="s">
        <v>47</v>
      </c>
      <c r="C14" s="38">
        <v>17</v>
      </c>
    </row>
    <row r="15" spans="1:3" ht="13" thickBot="1" x14ac:dyDescent="0.4">
      <c r="A15" s="34" t="s">
        <v>49</v>
      </c>
      <c r="B15" s="3" t="s">
        <v>49</v>
      </c>
      <c r="C15" s="38">
        <v>83</v>
      </c>
    </row>
    <row r="16" spans="1:3" ht="15" thickBot="1" x14ac:dyDescent="0.4">
      <c r="A16" s="34" t="s">
        <v>12</v>
      </c>
      <c r="B16" s="44" t="s">
        <v>12</v>
      </c>
      <c r="C16" s="38">
        <v>5864</v>
      </c>
    </row>
    <row r="17" spans="1:3" ht="13" thickBot="1" x14ac:dyDescent="0.4">
      <c r="A17" s="34" t="s">
        <v>27</v>
      </c>
      <c r="B17" s="3" t="s">
        <v>27</v>
      </c>
      <c r="C17" s="38">
        <v>2292</v>
      </c>
    </row>
    <row r="18" spans="1:3" ht="13" thickBot="1" x14ac:dyDescent="0.4">
      <c r="A18" s="34" t="s">
        <v>41</v>
      </c>
      <c r="B18" s="3" t="s">
        <v>41</v>
      </c>
      <c r="C18" s="38">
        <v>602</v>
      </c>
    </row>
    <row r="19" spans="1:3" ht="13" thickBot="1" x14ac:dyDescent="0.4">
      <c r="A19" s="34" t="s">
        <v>45</v>
      </c>
      <c r="B19" s="3" t="s">
        <v>45</v>
      </c>
      <c r="C19" s="38">
        <v>234</v>
      </c>
    </row>
    <row r="20" spans="1:3" ht="13" thickBot="1" x14ac:dyDescent="0.4">
      <c r="A20" s="34" t="s">
        <v>38</v>
      </c>
      <c r="B20" s="3" t="s">
        <v>38</v>
      </c>
      <c r="C20" s="38">
        <v>470</v>
      </c>
    </row>
    <row r="21" spans="1:3" ht="15" thickBot="1" x14ac:dyDescent="0.4">
      <c r="A21" s="34" t="s">
        <v>14</v>
      </c>
      <c r="B21" s="44" t="s">
        <v>14</v>
      </c>
      <c r="C21" s="38">
        <v>2931</v>
      </c>
    </row>
    <row r="22" spans="1:3" ht="13" thickBot="1" x14ac:dyDescent="0.4">
      <c r="B22" s="3" t="s">
        <v>39</v>
      </c>
      <c r="C22" s="38">
        <v>98</v>
      </c>
    </row>
    <row r="23" spans="1:3" ht="13" thickBot="1" x14ac:dyDescent="0.4">
      <c r="A23" s="34" t="s">
        <v>26</v>
      </c>
      <c r="B23" s="3" t="s">
        <v>26</v>
      </c>
      <c r="C23" s="38">
        <v>2740</v>
      </c>
    </row>
    <row r="24" spans="1:3" ht="15" thickBot="1" x14ac:dyDescent="0.4">
      <c r="A24" s="34" t="s">
        <v>17</v>
      </c>
      <c r="B24" s="44" t="s">
        <v>17</v>
      </c>
      <c r="C24" s="38">
        <v>7289</v>
      </c>
    </row>
    <row r="25" spans="1:3" ht="13" thickBot="1" x14ac:dyDescent="0.4">
      <c r="A25" s="34" t="s">
        <v>11</v>
      </c>
      <c r="B25" s="3" t="s">
        <v>11</v>
      </c>
      <c r="C25" s="38">
        <v>5891</v>
      </c>
    </row>
    <row r="26" spans="1:3" ht="13" thickBot="1" x14ac:dyDescent="0.4">
      <c r="A26" s="34" t="s">
        <v>32</v>
      </c>
      <c r="B26" s="3" t="s">
        <v>32</v>
      </c>
      <c r="C26" s="38">
        <v>1181</v>
      </c>
    </row>
    <row r="27" spans="1:3" ht="13" thickBot="1" x14ac:dyDescent="0.4">
      <c r="A27" s="34" t="s">
        <v>30</v>
      </c>
      <c r="B27" s="3" t="s">
        <v>30</v>
      </c>
      <c r="C27" s="38">
        <v>811</v>
      </c>
    </row>
    <row r="28" spans="1:3" ht="13" thickBot="1" x14ac:dyDescent="0.4">
      <c r="A28" s="34" t="s">
        <v>35</v>
      </c>
      <c r="B28" s="3" t="s">
        <v>35</v>
      </c>
      <c r="C28" s="38">
        <v>826</v>
      </c>
    </row>
    <row r="29" spans="1:3" ht="13" thickBot="1" x14ac:dyDescent="0.4">
      <c r="B29" s="3" t="s">
        <v>51</v>
      </c>
      <c r="C29" s="38">
        <v>18</v>
      </c>
    </row>
    <row r="30" spans="1:3" ht="13" thickBot="1" x14ac:dyDescent="0.4">
      <c r="B30" s="3" t="s">
        <v>50</v>
      </c>
      <c r="C30" s="38">
        <v>189</v>
      </c>
    </row>
    <row r="31" spans="1:3" ht="13" thickBot="1" x14ac:dyDescent="0.4">
      <c r="A31" s="34" t="s">
        <v>31</v>
      </c>
      <c r="B31" s="3" t="s">
        <v>31</v>
      </c>
      <c r="C31" s="38">
        <v>437</v>
      </c>
    </row>
    <row r="32" spans="1:3" ht="13" thickBot="1" x14ac:dyDescent="0.4">
      <c r="A32" s="34" t="s">
        <v>42</v>
      </c>
      <c r="B32" s="3" t="s">
        <v>42</v>
      </c>
      <c r="C32" s="38">
        <v>283</v>
      </c>
    </row>
    <row r="33" spans="1:3" ht="15" thickBot="1" x14ac:dyDescent="0.4">
      <c r="A33" s="34" t="s">
        <v>8</v>
      </c>
      <c r="B33" s="44" t="s">
        <v>8</v>
      </c>
      <c r="C33" s="38">
        <v>12146</v>
      </c>
    </row>
    <row r="34" spans="1:3" ht="13" thickBot="1" x14ac:dyDescent="0.4">
      <c r="A34" s="34" t="s">
        <v>44</v>
      </c>
      <c r="B34" s="3" t="s">
        <v>44</v>
      </c>
      <c r="C34" s="38">
        <v>392</v>
      </c>
    </row>
    <row r="35" spans="1:3" ht="15" thickBot="1" x14ac:dyDescent="0.4">
      <c r="A35" s="34" t="s">
        <v>7</v>
      </c>
      <c r="B35" s="44" t="s">
        <v>7</v>
      </c>
      <c r="C35" s="38">
        <v>30401</v>
      </c>
    </row>
    <row r="36" spans="1:3" ht="13" thickBot="1" x14ac:dyDescent="0.4">
      <c r="A36" s="34" t="s">
        <v>24</v>
      </c>
      <c r="B36" s="3" t="s">
        <v>24</v>
      </c>
      <c r="C36" s="38">
        <v>1028</v>
      </c>
    </row>
    <row r="37" spans="1:3" ht="13" thickBot="1" x14ac:dyDescent="0.4">
      <c r="B37" s="3" t="s">
        <v>53</v>
      </c>
      <c r="C37" s="38">
        <v>72</v>
      </c>
    </row>
    <row r="38" spans="1:3" ht="15" thickBot="1" x14ac:dyDescent="0.4">
      <c r="A38" s="34" t="s">
        <v>21</v>
      </c>
      <c r="B38" s="44" t="s">
        <v>21</v>
      </c>
      <c r="C38" s="38">
        <v>2378</v>
      </c>
    </row>
    <row r="39" spans="1:3" ht="13" thickBot="1" x14ac:dyDescent="0.4">
      <c r="A39" s="34" t="s">
        <v>46</v>
      </c>
      <c r="B39" s="3" t="s">
        <v>46</v>
      </c>
      <c r="C39" s="38">
        <v>347</v>
      </c>
    </row>
    <row r="40" spans="1:3" ht="13" thickBot="1" x14ac:dyDescent="0.4">
      <c r="A40" s="34" t="s">
        <v>37</v>
      </c>
      <c r="B40" s="3" t="s">
        <v>37</v>
      </c>
      <c r="C40" s="38">
        <v>163</v>
      </c>
    </row>
    <row r="41" spans="1:3" ht="15" thickBot="1" x14ac:dyDescent="0.4">
      <c r="A41" s="34" t="s">
        <v>19</v>
      </c>
      <c r="B41" s="44" t="s">
        <v>19</v>
      </c>
      <c r="C41" s="38">
        <v>6001</v>
      </c>
    </row>
    <row r="42" spans="1:3" ht="13" thickBot="1" x14ac:dyDescent="0.4">
      <c r="A42" s="34" t="s">
        <v>65</v>
      </c>
      <c r="B42" s="3" t="s">
        <v>65</v>
      </c>
      <c r="C42" s="38">
        <v>142</v>
      </c>
    </row>
    <row r="43" spans="1:3" ht="13" thickBot="1" x14ac:dyDescent="0.4">
      <c r="B43" s="3" t="s">
        <v>40</v>
      </c>
      <c r="C43" s="38">
        <v>772</v>
      </c>
    </row>
    <row r="44" spans="1:3" ht="13" thickBot="1" x14ac:dyDescent="0.4">
      <c r="A44" s="34" t="s">
        <v>25</v>
      </c>
      <c r="B44" s="3" t="s">
        <v>25</v>
      </c>
      <c r="C44" s="38">
        <v>545</v>
      </c>
    </row>
    <row r="45" spans="1:3" ht="13" thickBot="1" x14ac:dyDescent="0.4">
      <c r="A45" s="34" t="s">
        <v>54</v>
      </c>
      <c r="B45" s="3" t="s">
        <v>54</v>
      </c>
      <c r="C45" s="38">
        <v>65</v>
      </c>
    </row>
    <row r="46" spans="1:3" ht="13" thickBot="1" x14ac:dyDescent="0.4">
      <c r="A46" s="34" t="s">
        <v>20</v>
      </c>
      <c r="B46" s="3" t="s">
        <v>20</v>
      </c>
      <c r="C46" s="38">
        <v>417</v>
      </c>
    </row>
    <row r="47" spans="1:3" ht="15" thickBot="1" x14ac:dyDescent="0.4">
      <c r="A47" s="34" t="s">
        <v>15</v>
      </c>
      <c r="B47" s="44" t="s">
        <v>15</v>
      </c>
      <c r="C47" s="38">
        <v>1847</v>
      </c>
    </row>
    <row r="48" spans="1:3" ht="13" thickBot="1" x14ac:dyDescent="0.4">
      <c r="A48" s="34" t="s">
        <v>28</v>
      </c>
      <c r="B48" s="3" t="s">
        <v>28</v>
      </c>
      <c r="C48" s="38">
        <v>121</v>
      </c>
    </row>
    <row r="49" spans="1:3" ht="13" thickBot="1" x14ac:dyDescent="0.4">
      <c r="A49" s="34" t="s">
        <v>48</v>
      </c>
      <c r="B49" s="3" t="s">
        <v>48</v>
      </c>
      <c r="C49" s="38">
        <v>55</v>
      </c>
    </row>
    <row r="50" spans="1:3" ht="13" thickBot="1" x14ac:dyDescent="0.4">
      <c r="A50" s="34" t="s">
        <v>29</v>
      </c>
      <c r="B50" s="3" t="s">
        <v>29</v>
      </c>
      <c r="C50" s="38">
        <v>1460</v>
      </c>
    </row>
    <row r="51" spans="1:3" ht="15" thickBot="1" x14ac:dyDescent="0.4">
      <c r="A51" s="34" t="s">
        <v>9</v>
      </c>
      <c r="B51" s="44" t="s">
        <v>9</v>
      </c>
      <c r="C51" s="38">
        <v>1162</v>
      </c>
    </row>
    <row r="52" spans="1:3" ht="13" thickBot="1" x14ac:dyDescent="0.4">
      <c r="B52" s="3" t="s">
        <v>56</v>
      </c>
      <c r="C52" s="38">
        <v>84</v>
      </c>
    </row>
    <row r="53" spans="1:3" ht="13" thickBot="1" x14ac:dyDescent="0.4">
      <c r="A53" s="34" t="s">
        <v>22</v>
      </c>
      <c r="B53" s="3" t="s">
        <v>22</v>
      </c>
      <c r="C53" s="38">
        <v>645</v>
      </c>
    </row>
    <row r="54" spans="1:3" ht="13" thickBot="1" x14ac:dyDescent="0.4">
      <c r="A54" s="34" t="s">
        <v>55</v>
      </c>
      <c r="B54" s="14" t="s">
        <v>55</v>
      </c>
      <c r="C54" s="39">
        <v>17</v>
      </c>
    </row>
    <row r="59" spans="1:3" ht="13" thickBot="1" x14ac:dyDescent="0.4"/>
    <row r="60" spans="1:3" ht="14.5" x14ac:dyDescent="0.35">
      <c r="B60" s="3"/>
      <c r="C60" s="43"/>
    </row>
  </sheetData>
  <autoFilter ref="A1:C53" xr:uid="{3617A5EB-FA23-48E7-9E7F-3BEC2C03CEC1}">
    <sortState xmlns:xlrd2="http://schemas.microsoft.com/office/spreadsheetml/2017/richdata2" ref="A2:C53">
      <sortCondition ref="A1:A53"/>
    </sortState>
  </autoFilter>
  <hyperlinks>
    <hyperlink ref="B35" r:id="rId1" display="https://www.worldometers.info/coronavirus/usa/new-york/" xr:uid="{AFFEC736-DFBE-4FE0-8142-80E5F867E68C}"/>
    <hyperlink ref="B33" r:id="rId2" display="https://www.worldometers.info/coronavirus/usa/new-jersey/" xr:uid="{ECBC701A-7DFB-4BF7-8DF6-DF71B41617F9}"/>
    <hyperlink ref="B6" r:id="rId3" display="https://www.worldometers.info/coronavirus/usa/california/" xr:uid="{2F862CAB-9848-431B-98B8-080C8B18EDDE}"/>
    <hyperlink ref="B16" r:id="rId4" display="https://www.worldometers.info/coronavirus/usa/illinois/" xr:uid="{24704F8F-A64B-471C-B58E-0227325A6490}"/>
    <hyperlink ref="B24" r:id="rId5" display="https://www.worldometers.info/coronavirus/usa/massachusetts/" xr:uid="{30BCD8F2-7C67-48CD-9045-837D30019059}"/>
    <hyperlink ref="B41" r:id="rId6" display="https://www.worldometers.info/coronavirus/usa/pennsylvania/" xr:uid="{17460A2F-9875-4687-8C67-C24978DCDEAB}"/>
    <hyperlink ref="B47" r:id="rId7" display="https://www.worldometers.info/coronavirus/usa/texas/" xr:uid="{6621BA34-E93A-4F85-8B60-56C474847EEA}"/>
    <hyperlink ref="B11" r:id="rId8" display="https://www.worldometers.info/coronavirus/usa/florida/" xr:uid="{BD2150A7-4CC7-4659-86D7-2C0912751A27}"/>
    <hyperlink ref="B21" r:id="rId9" display="https://www.worldometers.info/coronavirus/usa/louisiana/" xr:uid="{B0E05EAD-99F8-4FEE-94D5-4114F73AB5B9}"/>
    <hyperlink ref="B38" r:id="rId10" display="https://www.worldometers.info/coronavirus/usa/ohio/" xr:uid="{C4D696DB-5252-4E7B-BAC8-9354BBBDA34D}"/>
    <hyperlink ref="B51" r:id="rId11" display="https://www.worldometers.info/coronavirus/usa/washington/" xr:uid="{C985B96B-2DC5-44F1-9205-2277A84B6A29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Updates</vt:lpstr>
      <vt:lpstr>US Filtered Data</vt:lpstr>
      <vt:lpstr>temp for State Deaths</vt:lpstr>
      <vt:lpstr>State to State 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2020-06-07T11:17:27Z</dcterms:modified>
</cp:coreProperties>
</file>