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CDC0659B-E2F3-4C3D-A49B-19DBBD831BF0}" xr6:coauthVersionLast="45" xr6:coauthVersionMax="45" xr10:uidLastSave="{691A56B5-ADA5-41F3-8EA3-254143977C01}"/>
  <bookViews>
    <workbookView xWindow="8085" yWindow="-198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3" i="3"/>
  <c r="N8" i="3"/>
  <c r="N27" i="3"/>
  <c r="N22" i="3"/>
  <c r="N2" i="3"/>
  <c r="N28" i="3"/>
  <c r="N43" i="3"/>
  <c r="N45" i="3"/>
  <c r="N16" i="3"/>
  <c r="N48" i="3"/>
  <c r="N31" i="3"/>
  <c r="N32" i="3"/>
  <c r="N39" i="3"/>
  <c r="N24" i="3"/>
  <c r="N9" i="3"/>
  <c r="N54" i="3"/>
  <c r="N10" i="3"/>
  <c r="N55" i="3"/>
  <c r="N17" i="3"/>
  <c r="N11" i="3"/>
  <c r="N46" i="3"/>
  <c r="N34" i="3"/>
  <c r="N12" i="3"/>
  <c r="N14" i="3"/>
  <c r="N50" i="3"/>
  <c r="N15" i="3"/>
  <c r="N51" i="3"/>
  <c r="N6" i="3"/>
  <c r="N47" i="3"/>
  <c r="N53" i="3"/>
  <c r="N37" i="3"/>
  <c r="N30" i="3"/>
  <c r="N13" i="3"/>
  <c r="N49" i="3"/>
  <c r="N25" i="3"/>
  <c r="N5" i="3"/>
  <c r="N18" i="3"/>
  <c r="N38" i="3"/>
  <c r="N42" i="3"/>
  <c r="N56" i="3"/>
  <c r="N40" i="3"/>
  <c r="N3" i="3"/>
  <c r="N35" i="3"/>
  <c r="N20" i="3"/>
  <c r="N41" i="3"/>
  <c r="N33" i="3"/>
  <c r="N29" i="3"/>
  <c r="N7" i="3"/>
  <c r="N19" i="3"/>
  <c r="N26" i="3"/>
  <c r="N52" i="3"/>
  <c r="N36" i="3"/>
  <c r="N44" i="3"/>
  <c r="N21" i="3"/>
  <c r="N4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9" i="3" l="1"/>
  <c r="L28" i="3"/>
  <c r="L56" i="3"/>
  <c r="L5" i="3"/>
  <c r="L26" i="3"/>
  <c r="L15" i="3"/>
  <c r="L23" i="3"/>
  <c r="L50" i="3"/>
  <c r="L6" i="3"/>
  <c r="L12" i="3"/>
  <c r="L24" i="3"/>
  <c r="L44" i="3"/>
  <c r="L42" i="3"/>
  <c r="L27" i="3"/>
  <c r="L10" i="3"/>
  <c r="L2" i="3"/>
  <c r="L36" i="3"/>
  <c r="L21" i="3"/>
  <c r="L47" i="3"/>
  <c r="L25" i="3"/>
  <c r="L16" i="3"/>
  <c r="L53" i="3"/>
  <c r="L20" i="3"/>
  <c r="L19" i="3"/>
  <c r="L45" i="3"/>
  <c r="L32" i="3"/>
  <c r="L34" i="3"/>
  <c r="L52" i="3"/>
  <c r="L41" i="3"/>
  <c r="L8" i="3"/>
  <c r="L55" i="3"/>
  <c r="L18" i="3"/>
  <c r="L38" i="3"/>
  <c r="L54" i="3"/>
  <c r="L11" i="3"/>
  <c r="L48" i="3"/>
  <c r="L46" i="3"/>
  <c r="L39" i="3"/>
  <c r="L7" i="3"/>
  <c r="L30" i="3"/>
  <c r="L37" i="3"/>
  <c r="L35" i="3"/>
  <c r="L33" i="3"/>
  <c r="L4" i="3"/>
  <c r="L29" i="3"/>
  <c r="L17" i="3"/>
  <c r="L3" i="3"/>
  <c r="L31" i="3"/>
  <c r="L13" i="3"/>
  <c r="L51" i="3"/>
  <c r="L14" i="3"/>
  <c r="L40" i="3"/>
  <c r="L22" i="3"/>
  <c r="L9" i="3"/>
  <c r="M39" i="3" l="1"/>
  <c r="M19" i="3"/>
  <c r="M47" i="3"/>
  <c r="M35" i="3"/>
  <c r="M23" i="3"/>
  <c r="M51" i="3"/>
  <c r="M7" i="3"/>
  <c r="M42" i="3"/>
  <c r="M53" i="3"/>
  <c r="M46" i="3"/>
  <c r="M32" i="3"/>
  <c r="M21" i="3"/>
  <c r="M45" i="3"/>
  <c r="M22" i="3"/>
  <c r="M43" i="3"/>
  <c r="M24" i="3"/>
  <c r="M16" i="3"/>
  <c r="M13" i="3"/>
  <c r="M28" i="3"/>
  <c r="M37" i="3"/>
  <c r="M25" i="3"/>
  <c r="M15" i="3"/>
  <c r="M11" i="3"/>
  <c r="M27" i="3"/>
  <c r="M44" i="3"/>
  <c r="M3" i="3"/>
  <c r="M6" i="3"/>
  <c r="M41" i="3"/>
  <c r="M52" i="3"/>
  <c r="M50" i="3"/>
  <c r="M54" i="3"/>
  <c r="M34" i="3"/>
  <c r="M29" i="3"/>
  <c r="M55" i="3"/>
  <c r="M31" i="3"/>
  <c r="M14" i="3"/>
  <c r="M38" i="3"/>
  <c r="M36" i="3"/>
  <c r="M2" i="3"/>
  <c r="M9" i="3"/>
  <c r="M48" i="3"/>
  <c r="M17" i="3"/>
  <c r="M8" i="3"/>
  <c r="M18" i="3"/>
  <c r="M20" i="3"/>
  <c r="M40" i="3"/>
  <c r="M4" i="3"/>
  <c r="M33" i="3"/>
  <c r="M26" i="3"/>
  <c r="M12" i="3"/>
  <c r="M30" i="3"/>
  <c r="M56" i="3"/>
  <c r="M10" i="3"/>
  <c r="M5" i="3"/>
  <c r="L43" i="3" l="1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N1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N22" i="1"/>
  <c r="N23" i="1"/>
  <c r="O23" i="1" s="1"/>
  <c r="N24" i="1"/>
  <c r="O24" i="1" s="1"/>
  <c r="O21" i="1" l="1"/>
  <c r="O20" i="1"/>
  <c r="O5" i="1"/>
  <c r="O13" i="1"/>
  <c r="O22" i="1"/>
  <c r="O14" i="1"/>
  <c r="U2" i="1"/>
  <c r="N25" i="1" l="1"/>
  <c r="O25" i="1" l="1"/>
  <c r="U19" i="1"/>
  <c r="V19" i="1" s="1"/>
  <c r="U21" i="1"/>
  <c r="V21" i="1" s="1"/>
  <c r="U8" i="1"/>
  <c r="V8" i="1" s="1"/>
  <c r="U7" i="1"/>
  <c r="V7" i="1" s="1"/>
  <c r="U9" i="1"/>
  <c r="V9" i="1" s="1"/>
  <c r="U18" i="1"/>
  <c r="V18" i="1" s="1"/>
  <c r="U16" i="1"/>
  <c r="V16" i="1" s="1"/>
  <c r="U24" i="1"/>
  <c r="V24" i="1" s="1"/>
  <c r="U22" i="1"/>
  <c r="V22" i="1" s="1"/>
  <c r="U17" i="1"/>
  <c r="V17" i="1" s="1"/>
  <c r="U10" i="1"/>
  <c r="V10" i="1" s="1"/>
  <c r="U5" i="1"/>
  <c r="V5" i="1" s="1"/>
  <c r="U12" i="1"/>
  <c r="V12" i="1" s="1"/>
  <c r="U23" i="1"/>
  <c r="V23" i="1" s="1"/>
  <c r="U14" i="1"/>
  <c r="V14" i="1" s="1"/>
  <c r="U11" i="1"/>
  <c r="V11" i="1" s="1"/>
  <c r="U20" i="1"/>
  <c r="V20" i="1" s="1"/>
  <c r="U13" i="1"/>
  <c r="V13" i="1" s="1"/>
  <c r="U15" i="1"/>
  <c r="V15" i="1" s="1"/>
  <c r="U6" i="1"/>
  <c r="V6" i="1" s="1"/>
  <c r="S13" i="1"/>
  <c r="S24" i="1"/>
  <c r="S16" i="1"/>
  <c r="S8" i="1"/>
  <c r="S18" i="1"/>
  <c r="S10" i="1"/>
  <c r="S23" i="1"/>
  <c r="S15" i="1"/>
  <c r="S7" i="1"/>
  <c r="S20" i="1"/>
  <c r="S12" i="1"/>
  <c r="S5" i="1"/>
  <c r="S17" i="1"/>
  <c r="S14" i="1"/>
  <c r="S6" i="1"/>
  <c r="S21" i="1"/>
  <c r="S9" i="1"/>
  <c r="S22" i="1"/>
  <c r="S25" i="1" s="1"/>
  <c r="S19" i="1"/>
  <c r="S11" i="1"/>
  <c r="T18" i="1"/>
  <c r="T22" i="1"/>
  <c r="T25" i="1" s="1"/>
  <c r="T21" i="1"/>
  <c r="T13" i="1"/>
  <c r="T5" i="1"/>
  <c r="T23" i="1"/>
  <c r="T15" i="1"/>
  <c r="T7" i="1"/>
  <c r="T20" i="1"/>
  <c r="T12" i="1"/>
  <c r="T10" i="1"/>
  <c r="T17" i="1"/>
  <c r="T9" i="1"/>
  <c r="T6" i="1"/>
  <c r="T19" i="1"/>
  <c r="T11" i="1"/>
  <c r="T14" i="1"/>
  <c r="T24" i="1"/>
  <c r="T16" i="1"/>
  <c r="T8" i="1"/>
  <c r="R19" i="1"/>
  <c r="R11" i="1"/>
  <c r="R16" i="1"/>
  <c r="R5" i="1"/>
  <c r="R8" i="1"/>
  <c r="R21" i="1"/>
  <c r="R13" i="1"/>
  <c r="R18" i="1"/>
  <c r="R10" i="1"/>
  <c r="R24" i="1"/>
  <c r="R23" i="1"/>
  <c r="R15" i="1"/>
  <c r="R7" i="1"/>
  <c r="R12" i="1"/>
  <c r="R17" i="1"/>
  <c r="R9" i="1"/>
  <c r="R20" i="1"/>
  <c r="R22" i="1"/>
  <c r="R25" i="1" s="1"/>
  <c r="R14" i="1"/>
  <c r="R6" i="1"/>
  <c r="Q15" i="1"/>
  <c r="Q22" i="1"/>
  <c r="Q25" i="1" s="1"/>
  <c r="Q8" i="1"/>
  <c r="Q19" i="1"/>
  <c r="Q5" i="1"/>
  <c r="Q16" i="1"/>
  <c r="Q6" i="1"/>
  <c r="Q20" i="1"/>
  <c r="Q24" i="1"/>
  <c r="Q23" i="1"/>
  <c r="Q7" i="1"/>
  <c r="Q11" i="1"/>
  <c r="Q12" i="1"/>
  <c r="Q17" i="1"/>
  <c r="Q18" i="1"/>
  <c r="Q14" i="1"/>
  <c r="Q10" i="1"/>
  <c r="Q13" i="1"/>
  <c r="Q21" i="1"/>
  <c r="Q9" i="1"/>
  <c r="U2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<sst xmlns="http://schemas.openxmlformats.org/spreadsheetml/2006/main" count="321" uniqueCount="102">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</sst>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398828</v>
      </c>
      <c r="C5" s="2"/>
      <c r="D5" s="1">
        <v>30442</v>
      </c>
      <c r="E5" s="2"/>
      <c r="F5" s="1">
        <v>283695</v>
      </c>
      <c r="G5" s="1">
        <v>20502</v>
      </c>
      <c r="H5" s="1">
        <v>1565</v>
      </c>
      <c r="I5" s="1">
        <v>2497842</v>
      </c>
      <c r="J5" s="1">
        <v>128400</v>
      </c>
      <c r="K5" s="7"/>
      <c r="L5" s="8"/>
      <c r="M5" s="26">
        <f t="shared" ref="M5:M24" si="0">D5/B5</f>
        <v>7.6328642923766635E-2</v>
      </c>
      <c r="N5" s="4">
        <f t="shared" ref="N5:N25" si="1">D5/$O$1</f>
        <v>2029466.6666666667</v>
      </c>
      <c r="O5" s="5">
        <f t="shared" ref="O5:O25" si="2">ABS(F5-N5)/N5</f>
        <v>0.86021204257276129</v>
      </c>
      <c r="P5" s="5"/>
      <c r="Q5" s="22">
        <f t="shared" ref="Q5:Q24" si="3">$Q$2*$N5</f>
        <v>304420</v>
      </c>
      <c r="R5" s="22">
        <f t="shared" ref="R5:R24" si="4">$R$2*$N5</f>
        <v>1217680</v>
      </c>
      <c r="S5" s="22">
        <f t="shared" ref="S5:S24" si="5">$S$2*$N5</f>
        <v>507366.66666666669</v>
      </c>
      <c r="T5" s="22">
        <f t="shared" ref="T5:T24" si="6">$T$2*$N5</f>
        <v>253683.33333333334</v>
      </c>
      <c r="U5" s="22">
        <f t="shared" ref="U5:U24" si="7">$U$2*$N5</f>
        <v>30442</v>
      </c>
      <c r="V5" s="19">
        <f t="shared" ref="V5:V24" si="8">N5-U5</f>
        <v>1999024.6666666667</v>
      </c>
    </row>
    <row r="6" spans="1:22" ht="15" thickBot="1" x14ac:dyDescent="0.4">
      <c r="A6" s="44" t="s">
        <v>8</v>
      </c>
      <c r="B6" s="1">
        <v>166006</v>
      </c>
      <c r="C6" s="2"/>
      <c r="D6" s="1">
        <v>12216</v>
      </c>
      <c r="E6" s="2"/>
      <c r="F6" s="1">
        <v>127511</v>
      </c>
      <c r="G6" s="1">
        <v>18690</v>
      </c>
      <c r="H6" s="1">
        <v>1375</v>
      </c>
      <c r="I6" s="1">
        <v>960425</v>
      </c>
      <c r="J6" s="1">
        <v>108129</v>
      </c>
      <c r="K6" s="7"/>
      <c r="L6" s="8"/>
      <c r="M6" s="26">
        <f t="shared" si="0"/>
        <v>7.3587701649337978E-2</v>
      </c>
      <c r="N6" s="4">
        <f t="shared" si="1"/>
        <v>814400</v>
      </c>
      <c r="O6" s="5">
        <f t="shared" si="2"/>
        <v>0.84342951866404714</v>
      </c>
      <c r="P6" s="5"/>
      <c r="Q6" s="22">
        <f t="shared" si="3"/>
        <v>122160</v>
      </c>
      <c r="R6" s="22">
        <f t="shared" si="4"/>
        <v>488640</v>
      </c>
      <c r="S6" s="22">
        <f t="shared" si="5"/>
        <v>203600</v>
      </c>
      <c r="T6" s="22">
        <f t="shared" si="6"/>
        <v>101800</v>
      </c>
      <c r="U6" s="22">
        <f t="shared" si="7"/>
        <v>12216</v>
      </c>
      <c r="V6" s="19">
        <f t="shared" si="8"/>
        <v>802184</v>
      </c>
    </row>
    <row r="7" spans="1:22" ht="15" thickBot="1" x14ac:dyDescent="0.4">
      <c r="A7" s="44" t="s">
        <v>10</v>
      </c>
      <c r="B7" s="1">
        <v>131710</v>
      </c>
      <c r="C7" s="2"/>
      <c r="D7" s="1">
        <v>4653</v>
      </c>
      <c r="E7" s="2"/>
      <c r="F7" s="1">
        <v>94427</v>
      </c>
      <c r="G7" s="1">
        <v>3333</v>
      </c>
      <c r="H7" s="2">
        <v>118</v>
      </c>
      <c r="I7" s="1">
        <v>2362218</v>
      </c>
      <c r="J7" s="1">
        <v>59784</v>
      </c>
      <c r="K7" s="7"/>
      <c r="L7" s="8"/>
      <c r="M7" s="26">
        <f t="shared" si="0"/>
        <v>3.5327613696758027E-2</v>
      </c>
      <c r="N7" s="4">
        <f t="shared" si="1"/>
        <v>310200</v>
      </c>
      <c r="O7" s="5">
        <f t="shared" si="2"/>
        <v>0.69559316569954865</v>
      </c>
      <c r="P7" s="5"/>
      <c r="Q7" s="22">
        <f t="shared" si="3"/>
        <v>46530</v>
      </c>
      <c r="R7" s="22">
        <f t="shared" si="4"/>
        <v>186120</v>
      </c>
      <c r="S7" s="22">
        <f t="shared" si="5"/>
        <v>77550</v>
      </c>
      <c r="T7" s="22">
        <f t="shared" si="6"/>
        <v>38775</v>
      </c>
      <c r="U7" s="22">
        <f t="shared" si="7"/>
        <v>4653</v>
      </c>
      <c r="V7" s="19">
        <f t="shared" si="8"/>
        <v>305547</v>
      </c>
    </row>
    <row r="8" spans="1:22" ht="15" thickBot="1" x14ac:dyDescent="0.4">
      <c r="A8" s="44" t="s">
        <v>12</v>
      </c>
      <c r="B8" s="1">
        <v>127757</v>
      </c>
      <c r="C8" s="2"/>
      <c r="D8" s="1">
        <v>5904</v>
      </c>
      <c r="E8" s="2"/>
      <c r="F8" s="1">
        <v>53957</v>
      </c>
      <c r="G8" s="1">
        <v>10082</v>
      </c>
      <c r="H8" s="2">
        <v>466</v>
      </c>
      <c r="I8" s="1">
        <v>1042774</v>
      </c>
      <c r="J8" s="1">
        <v>82291</v>
      </c>
      <c r="K8" s="7"/>
      <c r="L8" s="8"/>
      <c r="M8" s="26">
        <f t="shared" si="0"/>
        <v>4.6212731983374687E-2</v>
      </c>
      <c r="N8" s="4">
        <f t="shared" si="1"/>
        <v>393600</v>
      </c>
      <c r="O8" s="5">
        <f t="shared" si="2"/>
        <v>0.86291412601626016</v>
      </c>
      <c r="P8" s="5"/>
      <c r="Q8" s="22">
        <f t="shared" si="3"/>
        <v>59040</v>
      </c>
      <c r="R8" s="22">
        <f t="shared" si="4"/>
        <v>236160</v>
      </c>
      <c r="S8" s="22">
        <f t="shared" si="5"/>
        <v>98400</v>
      </c>
      <c r="T8" s="22">
        <f t="shared" si="6"/>
        <v>49200</v>
      </c>
      <c r="U8" s="22">
        <f t="shared" si="7"/>
        <v>5904</v>
      </c>
      <c r="V8" s="19">
        <f t="shared" si="8"/>
        <v>387696</v>
      </c>
    </row>
    <row r="9" spans="1:22" ht="15" thickBot="1" x14ac:dyDescent="0.4">
      <c r="A9" s="44" t="s">
        <v>17</v>
      </c>
      <c r="B9" s="1">
        <v>103436</v>
      </c>
      <c r="C9" s="2"/>
      <c r="D9" s="1">
        <v>7316</v>
      </c>
      <c r="E9" s="2"/>
      <c r="F9" s="1">
        <v>18012</v>
      </c>
      <c r="G9" s="1">
        <v>15007</v>
      </c>
      <c r="H9" s="1">
        <v>1061</v>
      </c>
      <c r="I9" s="1">
        <v>699762</v>
      </c>
      <c r="J9" s="1">
        <v>101525</v>
      </c>
      <c r="K9" s="8"/>
      <c r="L9" s="8"/>
      <c r="M9" s="26">
        <f t="shared" si="0"/>
        <v>7.0729726594222511E-2</v>
      </c>
      <c r="N9" s="4">
        <f t="shared" si="1"/>
        <v>487733.33333333337</v>
      </c>
      <c r="O9" s="5">
        <f t="shared" si="2"/>
        <v>0.96306998359759433</v>
      </c>
      <c r="P9" s="5"/>
      <c r="Q9" s="22">
        <f t="shared" si="3"/>
        <v>73160</v>
      </c>
      <c r="R9" s="22">
        <f t="shared" si="4"/>
        <v>292640</v>
      </c>
      <c r="S9" s="22">
        <f t="shared" si="5"/>
        <v>121933.33333333334</v>
      </c>
      <c r="T9" s="22">
        <f t="shared" si="6"/>
        <v>60966.666666666672</v>
      </c>
      <c r="U9" s="22">
        <f t="shared" si="7"/>
        <v>7316</v>
      </c>
      <c r="V9" s="19">
        <f t="shared" si="8"/>
        <v>480417.33333333337</v>
      </c>
    </row>
    <row r="10" spans="1:22" ht="15" thickBot="1" x14ac:dyDescent="0.4">
      <c r="A10" s="44" t="s">
        <v>19</v>
      </c>
      <c r="B10" s="1">
        <v>80004</v>
      </c>
      <c r="C10" s="2"/>
      <c r="D10" s="1">
        <v>6010</v>
      </c>
      <c r="E10" s="2"/>
      <c r="F10" s="1">
        <v>20324</v>
      </c>
      <c r="G10" s="1">
        <v>6249</v>
      </c>
      <c r="H10" s="2">
        <v>469</v>
      </c>
      <c r="I10" s="1">
        <v>528519</v>
      </c>
      <c r="J10" s="1">
        <v>41284</v>
      </c>
      <c r="K10" s="7"/>
      <c r="L10" s="8"/>
      <c r="M10" s="26">
        <f t="shared" si="0"/>
        <v>7.5121243937803103E-2</v>
      </c>
      <c r="N10" s="4">
        <f t="shared" si="1"/>
        <v>400666.66666666669</v>
      </c>
      <c r="O10" s="5">
        <f t="shared" si="2"/>
        <v>0.94927454242928455</v>
      </c>
      <c r="P10" s="5"/>
      <c r="Q10" s="22">
        <f t="shared" si="3"/>
        <v>60100</v>
      </c>
      <c r="R10" s="22">
        <f t="shared" si="4"/>
        <v>240400</v>
      </c>
      <c r="S10" s="22">
        <f t="shared" si="5"/>
        <v>100166.66666666667</v>
      </c>
      <c r="T10" s="22">
        <f t="shared" si="6"/>
        <v>50083.333333333336</v>
      </c>
      <c r="U10" s="22">
        <f t="shared" si="7"/>
        <v>6010</v>
      </c>
      <c r="V10" s="19">
        <f t="shared" si="8"/>
        <v>394656.66666666669</v>
      </c>
    </row>
    <row r="11" spans="1:22" ht="15" thickBot="1" x14ac:dyDescent="0.4">
      <c r="A11" s="44" t="s">
        <v>15</v>
      </c>
      <c r="B11" s="1">
        <v>75763</v>
      </c>
      <c r="C11" s="2"/>
      <c r="D11" s="1">
        <v>1853</v>
      </c>
      <c r="E11" s="2"/>
      <c r="F11" s="1">
        <v>24152</v>
      </c>
      <c r="G11" s="1">
        <v>2613</v>
      </c>
      <c r="H11" s="2">
        <v>64</v>
      </c>
      <c r="I11" s="1">
        <v>1255899</v>
      </c>
      <c r="J11" s="1">
        <v>43313</v>
      </c>
      <c r="K11" s="7"/>
      <c r="L11" s="8"/>
      <c r="M11" s="26">
        <f t="shared" si="0"/>
        <v>2.4457848818024628E-2</v>
      </c>
      <c r="N11" s="4">
        <f t="shared" si="1"/>
        <v>123533.33333333334</v>
      </c>
      <c r="O11" s="5">
        <f t="shared" si="2"/>
        <v>0.80449001618996219</v>
      </c>
      <c r="P11" s="5"/>
      <c r="Q11" s="22">
        <f t="shared" si="3"/>
        <v>18530</v>
      </c>
      <c r="R11" s="22">
        <f t="shared" si="4"/>
        <v>74120</v>
      </c>
      <c r="S11" s="22">
        <f t="shared" si="5"/>
        <v>30883.333333333336</v>
      </c>
      <c r="T11" s="22">
        <f t="shared" si="6"/>
        <v>15441.666666666668</v>
      </c>
      <c r="U11" s="22">
        <f t="shared" si="7"/>
        <v>1853</v>
      </c>
      <c r="V11" s="19">
        <f t="shared" si="8"/>
        <v>121680.33333333334</v>
      </c>
    </row>
    <row r="12" spans="1:22" ht="15" thickBot="1" x14ac:dyDescent="0.4">
      <c r="A12" s="3" t="s">
        <v>11</v>
      </c>
      <c r="B12" s="1">
        <v>64413</v>
      </c>
      <c r="C12" s="2"/>
      <c r="D12" s="1">
        <v>5895</v>
      </c>
      <c r="E12" s="2"/>
      <c r="F12" s="1">
        <v>16477</v>
      </c>
      <c r="G12" s="1">
        <v>6450</v>
      </c>
      <c r="H12" s="2">
        <v>590</v>
      </c>
      <c r="I12" s="1">
        <v>839590</v>
      </c>
      <c r="J12" s="1">
        <v>84069</v>
      </c>
      <c r="K12" s="7"/>
      <c r="L12" s="8"/>
      <c r="M12" s="26">
        <f t="shared" si="0"/>
        <v>9.151879279027525E-2</v>
      </c>
      <c r="N12" s="4">
        <f t="shared" si="1"/>
        <v>393000</v>
      </c>
      <c r="O12" s="5">
        <f t="shared" si="2"/>
        <v>0.95807379134860049</v>
      </c>
      <c r="P12" s="5"/>
      <c r="Q12" s="22">
        <f t="shared" si="3"/>
        <v>58950</v>
      </c>
      <c r="R12" s="22">
        <f t="shared" si="4"/>
        <v>235800</v>
      </c>
      <c r="S12" s="22">
        <f t="shared" si="5"/>
        <v>98250</v>
      </c>
      <c r="T12" s="22">
        <f t="shared" si="6"/>
        <v>49125</v>
      </c>
      <c r="U12" s="22">
        <f t="shared" si="7"/>
        <v>5895</v>
      </c>
      <c r="V12" s="19">
        <f t="shared" si="8"/>
        <v>387105</v>
      </c>
    </row>
    <row r="13" spans="1:22" ht="15" thickBot="1" x14ac:dyDescent="0.4">
      <c r="A13" s="44" t="s">
        <v>13</v>
      </c>
      <c r="B13" s="1">
        <v>63938</v>
      </c>
      <c r="C13" s="2"/>
      <c r="D13" s="1">
        <v>2703</v>
      </c>
      <c r="E13" s="2"/>
      <c r="F13" s="1">
        <v>49512</v>
      </c>
      <c r="G13" s="1">
        <v>2977</v>
      </c>
      <c r="H13" s="2">
        <v>126</v>
      </c>
      <c r="I13" s="1">
        <v>1217105</v>
      </c>
      <c r="J13" s="1">
        <v>56668</v>
      </c>
      <c r="K13" s="7"/>
      <c r="L13" s="8"/>
      <c r="M13" s="26">
        <f t="shared" si="0"/>
        <v>4.2275329225186897E-2</v>
      </c>
      <c r="N13" s="4">
        <f t="shared" si="1"/>
        <v>180200</v>
      </c>
      <c r="O13" s="5">
        <f t="shared" si="2"/>
        <v>0.72523862375138737</v>
      </c>
      <c r="P13" s="5"/>
      <c r="Q13" s="22">
        <f t="shared" si="3"/>
        <v>27030</v>
      </c>
      <c r="R13" s="22">
        <f t="shared" si="4"/>
        <v>108120</v>
      </c>
      <c r="S13" s="22">
        <f t="shared" si="5"/>
        <v>45050</v>
      </c>
      <c r="T13" s="22">
        <f t="shared" si="6"/>
        <v>22525</v>
      </c>
      <c r="U13" s="22">
        <f t="shared" si="7"/>
        <v>2703</v>
      </c>
      <c r="V13" s="19">
        <f t="shared" si="8"/>
        <v>177497</v>
      </c>
    </row>
    <row r="14" spans="1:22" ht="15" thickBot="1" x14ac:dyDescent="0.4">
      <c r="A14" s="3" t="s">
        <v>26</v>
      </c>
      <c r="B14" s="1">
        <v>57973</v>
      </c>
      <c r="C14" s="2"/>
      <c r="D14" s="1">
        <v>2749</v>
      </c>
      <c r="E14" s="2"/>
      <c r="F14" s="1">
        <v>50984</v>
      </c>
      <c r="G14" s="1">
        <v>9589</v>
      </c>
      <c r="H14" s="2">
        <v>455</v>
      </c>
      <c r="I14" s="1">
        <v>427155</v>
      </c>
      <c r="J14" s="1">
        <v>70655</v>
      </c>
      <c r="K14" s="8"/>
      <c r="L14" s="8"/>
      <c r="M14" s="26">
        <f t="shared" si="0"/>
        <v>4.7418625912062515E-2</v>
      </c>
      <c r="N14" s="4">
        <f t="shared" si="1"/>
        <v>183266.66666666669</v>
      </c>
      <c r="O14" s="5">
        <f t="shared" si="2"/>
        <v>0.72180429246998912</v>
      </c>
      <c r="P14" s="5"/>
      <c r="Q14" s="22">
        <f t="shared" si="3"/>
        <v>27490.000000000004</v>
      </c>
      <c r="R14" s="22">
        <f t="shared" si="4"/>
        <v>109960.00000000001</v>
      </c>
      <c r="S14" s="22">
        <f t="shared" si="5"/>
        <v>45816.666666666672</v>
      </c>
      <c r="T14" s="22">
        <f t="shared" si="6"/>
        <v>22908.333333333336</v>
      </c>
      <c r="U14" s="22">
        <f t="shared" si="7"/>
        <v>2749</v>
      </c>
      <c r="V14" s="19">
        <f t="shared" si="8"/>
        <v>180517.66666666669</v>
      </c>
    </row>
    <row r="15" spans="1:22" ht="15" thickBot="1" x14ac:dyDescent="0.4">
      <c r="A15" s="3" t="s">
        <v>16</v>
      </c>
      <c r="B15" s="1">
        <v>51898</v>
      </c>
      <c r="C15" s="2"/>
      <c r="D15" s="1">
        <v>2180</v>
      </c>
      <c r="E15" s="2"/>
      <c r="F15" s="1">
        <v>48860</v>
      </c>
      <c r="G15" s="1">
        <v>4888</v>
      </c>
      <c r="H15" s="2">
        <v>205</v>
      </c>
      <c r="I15" s="1">
        <v>637499</v>
      </c>
      <c r="J15" s="1">
        <v>60043</v>
      </c>
      <c r="K15" s="8"/>
      <c r="L15" s="8"/>
      <c r="M15" s="26">
        <f t="shared" si="0"/>
        <v>4.2005472272534587E-2</v>
      </c>
      <c r="N15" s="4">
        <f t="shared" si="1"/>
        <v>145333.33333333334</v>
      </c>
      <c r="O15" s="5">
        <f t="shared" si="2"/>
        <v>0.66380733944954129</v>
      </c>
      <c r="P15" s="5"/>
      <c r="Q15" s="22">
        <f t="shared" si="3"/>
        <v>21800</v>
      </c>
      <c r="R15" s="22">
        <f t="shared" si="4"/>
        <v>87200</v>
      </c>
      <c r="S15" s="22">
        <f t="shared" si="5"/>
        <v>36333.333333333336</v>
      </c>
      <c r="T15" s="22">
        <f t="shared" si="6"/>
        <v>18166.666666666668</v>
      </c>
      <c r="U15" s="22">
        <f t="shared" si="7"/>
        <v>2180</v>
      </c>
      <c r="V15" s="19">
        <f t="shared" si="8"/>
        <v>143153.33333333334</v>
      </c>
    </row>
    <row r="16" spans="1:22" ht="15" thickBot="1" x14ac:dyDescent="0.4">
      <c r="A16" s="3" t="s">
        <v>29</v>
      </c>
      <c r="B16" s="1">
        <v>50681</v>
      </c>
      <c r="C16" s="2"/>
      <c r="D16" s="1">
        <v>1472</v>
      </c>
      <c r="E16" s="2"/>
      <c r="F16" s="1">
        <v>42671</v>
      </c>
      <c r="G16" s="1">
        <v>5938</v>
      </c>
      <c r="H16" s="2">
        <v>172</v>
      </c>
      <c r="I16" s="1">
        <v>424316</v>
      </c>
      <c r="J16" s="1">
        <v>49712</v>
      </c>
      <c r="K16" s="7"/>
      <c r="L16" s="8"/>
      <c r="M16" s="26">
        <f t="shared" si="0"/>
        <v>2.9044415066790317E-2</v>
      </c>
      <c r="N16" s="4">
        <f t="shared" si="1"/>
        <v>98133.333333333343</v>
      </c>
      <c r="O16" s="5">
        <f t="shared" si="2"/>
        <v>0.5651732336956522</v>
      </c>
      <c r="P16" s="5"/>
      <c r="Q16" s="22">
        <f t="shared" si="3"/>
        <v>14720.000000000002</v>
      </c>
      <c r="R16" s="22">
        <f t="shared" si="4"/>
        <v>58880.000000000007</v>
      </c>
      <c r="S16" s="22">
        <f t="shared" si="5"/>
        <v>24533.333333333336</v>
      </c>
      <c r="T16" s="22">
        <f t="shared" si="6"/>
        <v>12266.666666666668</v>
      </c>
      <c r="U16" s="22">
        <f t="shared" si="7"/>
        <v>1472</v>
      </c>
      <c r="V16" s="19">
        <f t="shared" si="8"/>
        <v>96661.333333333343</v>
      </c>
    </row>
    <row r="17" spans="1:22" ht="15" thickBot="1" x14ac:dyDescent="0.4">
      <c r="A17" s="3" t="s">
        <v>23</v>
      </c>
      <c r="B17" s="1">
        <v>43968</v>
      </c>
      <c r="C17" s="2"/>
      <c r="D17" s="1">
        <v>4071</v>
      </c>
      <c r="E17" s="2"/>
      <c r="F17" s="1">
        <v>32208</v>
      </c>
      <c r="G17" s="1">
        <v>12332</v>
      </c>
      <c r="H17" s="1">
        <v>1142</v>
      </c>
      <c r="I17" s="1">
        <v>302354</v>
      </c>
      <c r="J17" s="1">
        <v>84805</v>
      </c>
      <c r="K17" s="8"/>
      <c r="L17" s="8"/>
      <c r="M17" s="26">
        <f t="shared" si="0"/>
        <v>9.2590065502183405E-2</v>
      </c>
      <c r="N17" s="4">
        <f t="shared" si="1"/>
        <v>271400</v>
      </c>
      <c r="O17" s="5">
        <f t="shared" si="2"/>
        <v>0.88132645541635957</v>
      </c>
      <c r="P17" s="5"/>
      <c r="Q17" s="22">
        <f t="shared" si="3"/>
        <v>40710</v>
      </c>
      <c r="R17" s="22">
        <f t="shared" si="4"/>
        <v>162840</v>
      </c>
      <c r="S17" s="22">
        <f t="shared" si="5"/>
        <v>67850</v>
      </c>
      <c r="T17" s="22">
        <f t="shared" si="6"/>
        <v>33925</v>
      </c>
      <c r="U17" s="22">
        <f t="shared" si="7"/>
        <v>4071</v>
      </c>
      <c r="V17" s="19">
        <f t="shared" si="8"/>
        <v>267329</v>
      </c>
    </row>
    <row r="18" spans="1:22" ht="15" thickBot="1" x14ac:dyDescent="0.4">
      <c r="A18" s="44" t="s">
        <v>14</v>
      </c>
      <c r="B18" s="1">
        <v>42816</v>
      </c>
      <c r="C18" s="2"/>
      <c r="D18" s="1">
        <v>2941</v>
      </c>
      <c r="E18" s="2"/>
      <c r="F18" s="1">
        <v>8147</v>
      </c>
      <c r="G18" s="1">
        <v>9210</v>
      </c>
      <c r="H18" s="2">
        <v>633</v>
      </c>
      <c r="I18" s="1">
        <v>434065</v>
      </c>
      <c r="J18" s="1">
        <v>93372</v>
      </c>
      <c r="K18" s="7"/>
      <c r="L18" s="8"/>
      <c r="M18" s="26">
        <f t="shared" si="0"/>
        <v>6.8689275037369213E-2</v>
      </c>
      <c r="N18" s="4">
        <f t="shared" si="1"/>
        <v>196066.66666666669</v>
      </c>
      <c r="O18" s="5">
        <f t="shared" si="2"/>
        <v>0.95844780686841213</v>
      </c>
      <c r="P18" s="5"/>
      <c r="Q18" s="22">
        <f t="shared" si="3"/>
        <v>29410.000000000004</v>
      </c>
      <c r="R18" s="22">
        <f t="shared" si="4"/>
        <v>117640.00000000001</v>
      </c>
      <c r="S18" s="22">
        <f t="shared" si="5"/>
        <v>49016.666666666672</v>
      </c>
      <c r="T18" s="22">
        <f t="shared" si="6"/>
        <v>24508.333333333336</v>
      </c>
      <c r="U18" s="22">
        <f t="shared" si="7"/>
        <v>2941</v>
      </c>
      <c r="V18" s="19">
        <f t="shared" si="8"/>
        <v>193125.66666666669</v>
      </c>
    </row>
    <row r="19" spans="1:22" ht="15" thickBot="1" x14ac:dyDescent="0.4">
      <c r="A19" s="44" t="s">
        <v>21</v>
      </c>
      <c r="B19" s="1">
        <v>38507</v>
      </c>
      <c r="C19" s="2"/>
      <c r="D19" s="1">
        <v>2385</v>
      </c>
      <c r="E19" s="2"/>
      <c r="F19" s="1">
        <v>28418</v>
      </c>
      <c r="G19" s="1">
        <v>3294</v>
      </c>
      <c r="H19" s="2">
        <v>204</v>
      </c>
      <c r="I19" s="1">
        <v>469024</v>
      </c>
      <c r="J19" s="1">
        <v>40125</v>
      </c>
      <c r="K19" s="7"/>
      <c r="L19" s="8"/>
      <c r="M19" s="26">
        <f t="shared" si="0"/>
        <v>6.1936790713376787E-2</v>
      </c>
      <c r="N19" s="4">
        <f t="shared" si="1"/>
        <v>159000</v>
      </c>
      <c r="O19" s="5">
        <f t="shared" si="2"/>
        <v>0.82127044025157236</v>
      </c>
      <c r="P19" s="5"/>
      <c r="Q19" s="22">
        <f t="shared" si="3"/>
        <v>23850</v>
      </c>
      <c r="R19" s="22">
        <f t="shared" si="4"/>
        <v>95400</v>
      </c>
      <c r="S19" s="22">
        <f t="shared" si="5"/>
        <v>39750</v>
      </c>
      <c r="T19" s="22">
        <f t="shared" si="6"/>
        <v>19875</v>
      </c>
      <c r="U19" s="22">
        <f t="shared" si="7"/>
        <v>2385</v>
      </c>
      <c r="V19" s="19">
        <f t="shared" si="8"/>
        <v>156615</v>
      </c>
    </row>
    <row r="20" spans="1:22" ht="15" thickBot="1" x14ac:dyDescent="0.4">
      <c r="A20" s="3" t="s">
        <v>27</v>
      </c>
      <c r="B20" s="1">
        <v>37397</v>
      </c>
      <c r="C20" s="2"/>
      <c r="D20" s="1">
        <v>2303</v>
      </c>
      <c r="E20" s="2"/>
      <c r="F20" s="1">
        <v>9956</v>
      </c>
      <c r="G20" s="1">
        <v>5555</v>
      </c>
      <c r="H20" s="2">
        <v>342</v>
      </c>
      <c r="I20" s="1">
        <v>304263</v>
      </c>
      <c r="J20" s="1">
        <v>45195</v>
      </c>
      <c r="K20" s="7"/>
      <c r="L20" s="8"/>
      <c r="M20" s="26">
        <f t="shared" si="0"/>
        <v>6.1582479878065088E-2</v>
      </c>
      <c r="N20" s="4">
        <f t="shared" si="1"/>
        <v>153533.33333333334</v>
      </c>
      <c r="O20" s="5">
        <f t="shared" si="2"/>
        <v>0.93515414676508901</v>
      </c>
      <c r="P20" s="5"/>
      <c r="Q20" s="22">
        <f t="shared" si="3"/>
        <v>23030</v>
      </c>
      <c r="R20" s="22">
        <f t="shared" si="4"/>
        <v>92120</v>
      </c>
      <c r="S20" s="22">
        <f t="shared" si="5"/>
        <v>38383.333333333336</v>
      </c>
      <c r="T20" s="22">
        <f t="shared" si="6"/>
        <v>19191.666666666668</v>
      </c>
      <c r="U20" s="22">
        <f t="shared" si="7"/>
        <v>2303</v>
      </c>
      <c r="V20" s="19">
        <f t="shared" si="8"/>
        <v>151230.33333333334</v>
      </c>
    </row>
    <row r="21" spans="1:22" ht="15" thickBot="1" x14ac:dyDescent="0.4">
      <c r="A21" s="3" t="s">
        <v>24</v>
      </c>
      <c r="B21" s="1">
        <v>35624</v>
      </c>
      <c r="C21" s="2"/>
      <c r="D21" s="1">
        <v>1032</v>
      </c>
      <c r="E21" s="2"/>
      <c r="F21" s="1">
        <v>15732</v>
      </c>
      <c r="G21" s="1">
        <v>3397</v>
      </c>
      <c r="H21" s="2">
        <v>98</v>
      </c>
      <c r="I21" s="1">
        <v>511226</v>
      </c>
      <c r="J21" s="1">
        <v>48744</v>
      </c>
      <c r="K21" s="7"/>
      <c r="L21" s="8"/>
      <c r="M21" s="26">
        <f t="shared" si="0"/>
        <v>2.8969234224118571E-2</v>
      </c>
      <c r="N21" s="4">
        <f t="shared" si="1"/>
        <v>68800</v>
      </c>
      <c r="O21" s="5">
        <f t="shared" si="2"/>
        <v>0.77133720930232563</v>
      </c>
      <c r="P21" s="5"/>
      <c r="Q21" s="22">
        <f t="shared" si="3"/>
        <v>10320</v>
      </c>
      <c r="R21" s="22">
        <f t="shared" si="4"/>
        <v>41280</v>
      </c>
      <c r="S21" s="22">
        <f t="shared" si="5"/>
        <v>17200</v>
      </c>
      <c r="T21" s="22">
        <f t="shared" si="6"/>
        <v>8600</v>
      </c>
      <c r="U21" s="22">
        <f t="shared" si="7"/>
        <v>1032</v>
      </c>
      <c r="V21" s="19">
        <f t="shared" si="8"/>
        <v>67768</v>
      </c>
    </row>
    <row r="22" spans="1:22" ht="15" thickBot="1" x14ac:dyDescent="0.4">
      <c r="A22" s="3" t="s">
        <v>18</v>
      </c>
      <c r="B22" s="1">
        <v>28001</v>
      </c>
      <c r="C22" s="2"/>
      <c r="D22" s="1">
        <v>1527</v>
      </c>
      <c r="E22" s="2"/>
      <c r="F22" s="1">
        <v>24155</v>
      </c>
      <c r="G22" s="1">
        <v>4862</v>
      </c>
      <c r="H22" s="2">
        <v>265</v>
      </c>
      <c r="I22" s="1">
        <v>214940</v>
      </c>
      <c r="J22" s="1">
        <v>37324</v>
      </c>
      <c r="K22" s="8"/>
      <c r="L22" s="8"/>
      <c r="M22" s="26">
        <f t="shared" si="0"/>
        <v>5.4533766651191029E-2</v>
      </c>
      <c r="N22" s="4">
        <f t="shared" si="1"/>
        <v>101800</v>
      </c>
      <c r="O22" s="5">
        <f t="shared" si="2"/>
        <v>0.76272102161100197</v>
      </c>
      <c r="P22" s="5"/>
      <c r="Q22" s="22">
        <f t="shared" si="3"/>
        <v>15270</v>
      </c>
      <c r="R22" s="22">
        <f t="shared" si="4"/>
        <v>61080</v>
      </c>
      <c r="S22" s="22">
        <f t="shared" si="5"/>
        <v>25450</v>
      </c>
      <c r="T22" s="22">
        <f t="shared" si="6"/>
        <v>12725</v>
      </c>
      <c r="U22" s="22">
        <f t="shared" si="7"/>
        <v>1527</v>
      </c>
      <c r="V22" s="19">
        <f t="shared" si="8"/>
        <v>100273</v>
      </c>
    </row>
    <row r="23" spans="1:22" ht="15" thickBot="1" x14ac:dyDescent="0.4">
      <c r="A23" s="3" t="s">
        <v>32</v>
      </c>
      <c r="B23" s="1">
        <v>27886</v>
      </c>
      <c r="C23" s="2"/>
      <c r="D23" s="1">
        <v>1197</v>
      </c>
      <c r="E23" s="2"/>
      <c r="F23" s="1">
        <v>3697</v>
      </c>
      <c r="G23" s="1">
        <v>4945</v>
      </c>
      <c r="H23" s="2">
        <v>212</v>
      </c>
      <c r="I23" s="1">
        <v>344203</v>
      </c>
      <c r="J23" s="1">
        <v>61033</v>
      </c>
      <c r="K23" s="7"/>
      <c r="L23" s="8"/>
      <c r="M23" s="26">
        <f t="shared" si="0"/>
        <v>4.2924765115111528E-2</v>
      </c>
      <c r="N23" s="4">
        <f t="shared" si="1"/>
        <v>79800</v>
      </c>
      <c r="O23" s="5">
        <f t="shared" si="2"/>
        <v>0.953671679197995</v>
      </c>
      <c r="P23" s="5"/>
      <c r="Q23" s="22">
        <f t="shared" si="3"/>
        <v>11970</v>
      </c>
      <c r="R23" s="22">
        <f t="shared" si="4"/>
        <v>47880</v>
      </c>
      <c r="S23" s="22">
        <f t="shared" si="5"/>
        <v>19950</v>
      </c>
      <c r="T23" s="22">
        <f t="shared" si="6"/>
        <v>9975</v>
      </c>
      <c r="U23" s="22">
        <f t="shared" si="7"/>
        <v>1197</v>
      </c>
      <c r="V23" s="19">
        <f t="shared" si="8"/>
        <v>78603</v>
      </c>
    </row>
    <row r="24" spans="1:22" ht="15" thickBot="1" x14ac:dyDescent="0.4">
      <c r="A24" s="3" t="s">
        <v>33</v>
      </c>
      <c r="B24" s="1">
        <v>26889</v>
      </c>
      <c r="C24" s="2"/>
      <c r="D24" s="1">
        <v>1044</v>
      </c>
      <c r="E24" s="2"/>
      <c r="F24" s="1">
        <v>25671</v>
      </c>
      <c r="G24" s="1">
        <v>3694</v>
      </c>
      <c r="H24" s="2">
        <v>143</v>
      </c>
      <c r="I24" s="1">
        <v>393246</v>
      </c>
      <c r="J24" s="1">
        <v>54027</v>
      </c>
      <c r="K24" s="8"/>
      <c r="L24" s="8"/>
      <c r="M24" s="26">
        <f t="shared" si="0"/>
        <v>3.8826285841794039E-2</v>
      </c>
      <c r="N24" s="4">
        <f t="shared" si="1"/>
        <v>69600</v>
      </c>
      <c r="O24" s="5">
        <f t="shared" si="2"/>
        <v>0.63116379310344828</v>
      </c>
      <c r="P24" s="5"/>
      <c r="Q24" s="22">
        <f t="shared" si="3"/>
        <v>10440</v>
      </c>
      <c r="R24" s="22">
        <f t="shared" si="4"/>
        <v>41760</v>
      </c>
      <c r="S24" s="22">
        <f t="shared" si="5"/>
        <v>17400</v>
      </c>
      <c r="T24" s="22">
        <f t="shared" si="6"/>
        <v>8700</v>
      </c>
      <c r="U24" s="22">
        <f t="shared" si="7"/>
        <v>1044</v>
      </c>
      <c r="V24" s="19">
        <f t="shared" si="8"/>
        <v>68556</v>
      </c>
    </row>
    <row r="25" spans="1:22" ht="15" thickBot="1" x14ac:dyDescent="0.4">
      <c r="A25" s="3" t="s">
        <v>20</v>
      </c>
      <c r="B25" s="1">
        <v>26381</v>
      </c>
      <c r="C25" s="2"/>
      <c r="D25" s="2">
        <v>418</v>
      </c>
      <c r="E25" s="2"/>
      <c r="F25" s="1">
        <v>8741</v>
      </c>
      <c r="G25" s="1">
        <v>3863</v>
      </c>
      <c r="H25" s="2">
        <v>61</v>
      </c>
      <c r="I25" s="1">
        <v>498768</v>
      </c>
      <c r="J25" s="1">
        <v>73035</v>
      </c>
      <c r="K25" s="7"/>
      <c r="L25" s="8"/>
      <c r="M25" s="25"/>
      <c r="N25" s="4">
        <f t="shared" si="1"/>
        <v>27866.666666666668</v>
      </c>
      <c r="O25" s="5">
        <f t="shared" si="2"/>
        <v>0.68632775119617229</v>
      </c>
      <c r="P25" s="5"/>
      <c r="Q25" s="22">
        <f>Q22*$N25</f>
        <v>425524000</v>
      </c>
      <c r="R25" s="22">
        <f>R22*$N25</f>
        <v>1702096000</v>
      </c>
      <c r="S25" s="22">
        <f>S22*$N25</f>
        <v>709206666.66666675</v>
      </c>
      <c r="T25" s="22">
        <f>T22*$N25</f>
        <v>354603333.33333337</v>
      </c>
      <c r="U25" s="22">
        <f>U22*$N25</f>
        <v>42552400</v>
      </c>
    </row>
    <row r="26" spans="1:22" ht="15" thickBot="1" x14ac:dyDescent="0.4">
      <c r="A26" s="44" t="s">
        <v>9</v>
      </c>
      <c r="B26" s="1">
        <v>24733</v>
      </c>
      <c r="C26" s="2"/>
      <c r="D26" s="1">
        <v>1162</v>
      </c>
      <c r="E26" s="2"/>
      <c r="F26" s="1">
        <v>15862</v>
      </c>
      <c r="G26" s="1">
        <v>3248</v>
      </c>
      <c r="H26" s="2">
        <v>153</v>
      </c>
      <c r="I26" s="1">
        <v>405056</v>
      </c>
      <c r="J26" s="1">
        <v>53193</v>
      </c>
      <c r="K26" s="7"/>
      <c r="L26" s="8"/>
      <c r="M26" s="24"/>
      <c r="N26" s="4"/>
      <c r="O26" s="5"/>
      <c r="P26" s="5"/>
    </row>
    <row r="27" spans="1:22" ht="15" thickBot="1" x14ac:dyDescent="0.4">
      <c r="A27" s="3" t="s">
        <v>41</v>
      </c>
      <c r="B27" s="1">
        <v>21794</v>
      </c>
      <c r="C27" s="62">
        <v>82</v>
      </c>
      <c r="D27" s="2">
        <v>606</v>
      </c>
      <c r="E27" s="63">
        <v>2</v>
      </c>
      <c r="F27" s="1">
        <v>8360</v>
      </c>
      <c r="G27" s="1">
        <v>6908</v>
      </c>
      <c r="H27" s="2">
        <v>192</v>
      </c>
      <c r="I27" s="1">
        <v>191525</v>
      </c>
      <c r="J27" s="1">
        <v>60704</v>
      </c>
      <c r="K27" s="7"/>
      <c r="L27" s="8"/>
    </row>
    <row r="28" spans="1:22" ht="15" thickBot="1" x14ac:dyDescent="0.4">
      <c r="A28" s="3" t="s">
        <v>22</v>
      </c>
      <c r="B28" s="1">
        <v>20835</v>
      </c>
      <c r="C28" s="2"/>
      <c r="D28" s="2">
        <v>647</v>
      </c>
      <c r="E28" s="2"/>
      <c r="F28" s="1">
        <v>6141</v>
      </c>
      <c r="G28" s="1">
        <v>3578</v>
      </c>
      <c r="H28" s="2">
        <v>111</v>
      </c>
      <c r="I28" s="1">
        <v>346702</v>
      </c>
      <c r="J28" s="1">
        <v>59546</v>
      </c>
      <c r="K28" s="7"/>
      <c r="L28" s="8"/>
    </row>
    <row r="29" spans="1:22" ht="15" thickBot="1" x14ac:dyDescent="0.4">
      <c r="A29" s="3" t="s">
        <v>36</v>
      </c>
      <c r="B29" s="1">
        <v>20500</v>
      </c>
      <c r="C29" s="2"/>
      <c r="D29" s="2">
        <v>692</v>
      </c>
      <c r="E29" s="2"/>
      <c r="F29" s="1">
        <v>8413</v>
      </c>
      <c r="G29" s="1">
        <v>4181</v>
      </c>
      <c r="H29" s="2">
        <v>141</v>
      </c>
      <c r="I29" s="1">
        <v>259566</v>
      </c>
      <c r="J29" s="1">
        <v>52938</v>
      </c>
      <c r="K29" s="8"/>
      <c r="L29" s="8"/>
    </row>
    <row r="30" spans="1:22" ht="15" thickBot="1" x14ac:dyDescent="0.4">
      <c r="A30" s="3" t="s">
        <v>30</v>
      </c>
      <c r="B30" s="1">
        <v>17270</v>
      </c>
      <c r="C30" s="2"/>
      <c r="D30" s="2">
        <v>817</v>
      </c>
      <c r="E30" s="2"/>
      <c r="F30" s="1">
        <v>5250</v>
      </c>
      <c r="G30" s="1">
        <v>5803</v>
      </c>
      <c r="H30" s="2">
        <v>275</v>
      </c>
      <c r="I30" s="1">
        <v>212148</v>
      </c>
      <c r="J30" s="1">
        <v>71283</v>
      </c>
      <c r="K30" s="7"/>
      <c r="L30" s="8"/>
    </row>
    <row r="31" spans="1:22" ht="15" thickBot="1" x14ac:dyDescent="0.4">
      <c r="A31" s="3" t="s">
        <v>50</v>
      </c>
      <c r="B31" s="1">
        <v>15634</v>
      </c>
      <c r="C31" s="2"/>
      <c r="D31" s="2">
        <v>189</v>
      </c>
      <c r="E31" s="2"/>
      <c r="F31" s="1">
        <v>6990</v>
      </c>
      <c r="G31" s="1">
        <v>8082</v>
      </c>
      <c r="H31" s="2">
        <v>98</v>
      </c>
      <c r="I31" s="1">
        <v>121569</v>
      </c>
      <c r="J31" s="1">
        <v>62846</v>
      </c>
      <c r="K31" s="7"/>
      <c r="L31" s="8"/>
    </row>
    <row r="32" spans="1:22" ht="15" thickBot="1" x14ac:dyDescent="0.4">
      <c r="A32" s="3" t="s">
        <v>40</v>
      </c>
      <c r="B32" s="1">
        <v>15441</v>
      </c>
      <c r="C32" s="2"/>
      <c r="D32" s="2">
        <v>772</v>
      </c>
      <c r="E32" s="2"/>
      <c r="F32" s="1">
        <v>13333</v>
      </c>
      <c r="G32" s="1">
        <v>14576</v>
      </c>
      <c r="H32" s="2">
        <v>729</v>
      </c>
      <c r="I32" s="1">
        <v>170739</v>
      </c>
      <c r="J32" s="1">
        <v>161172</v>
      </c>
      <c r="K32" s="8"/>
      <c r="L32" s="8"/>
    </row>
    <row r="33" spans="1:12" ht="15" thickBot="1" x14ac:dyDescent="0.4">
      <c r="A33" s="3" t="s">
        <v>35</v>
      </c>
      <c r="B33" s="1">
        <v>15065</v>
      </c>
      <c r="C33" s="2"/>
      <c r="D33" s="2">
        <v>826</v>
      </c>
      <c r="E33" s="2"/>
      <c r="F33" s="1">
        <v>10790</v>
      </c>
      <c r="G33" s="1">
        <v>2455</v>
      </c>
      <c r="H33" s="2">
        <v>135</v>
      </c>
      <c r="I33" s="1">
        <v>266273</v>
      </c>
      <c r="J33" s="1">
        <v>43385</v>
      </c>
      <c r="K33" s="7"/>
      <c r="L33" s="8"/>
    </row>
    <row r="34" spans="1:12" ht="15" thickBot="1" x14ac:dyDescent="0.4">
      <c r="A34" s="3" t="s">
        <v>25</v>
      </c>
      <c r="B34" s="1">
        <v>14286</v>
      </c>
      <c r="C34" s="2"/>
      <c r="D34" s="2">
        <v>546</v>
      </c>
      <c r="E34" s="2"/>
      <c r="F34" s="1">
        <v>6393</v>
      </c>
      <c r="G34" s="1">
        <v>2775</v>
      </c>
      <c r="H34" s="2">
        <v>106</v>
      </c>
      <c r="I34" s="1">
        <v>246331</v>
      </c>
      <c r="J34" s="1">
        <v>47843</v>
      </c>
      <c r="K34" s="7"/>
      <c r="L34" s="8"/>
    </row>
    <row r="35" spans="1:12" ht="15" thickBot="1" x14ac:dyDescent="0.4">
      <c r="A35" s="3" t="s">
        <v>28</v>
      </c>
      <c r="B35" s="1">
        <v>12066</v>
      </c>
      <c r="C35" s="2"/>
      <c r="D35" s="2">
        <v>121</v>
      </c>
      <c r="E35" s="2"/>
      <c r="F35" s="1">
        <v>4837</v>
      </c>
      <c r="G35" s="1">
        <v>3764</v>
      </c>
      <c r="H35" s="2">
        <v>38</v>
      </c>
      <c r="I35" s="1">
        <v>237951</v>
      </c>
      <c r="J35" s="1">
        <v>74221</v>
      </c>
      <c r="K35" s="8"/>
      <c r="L35" s="8"/>
    </row>
    <row r="36" spans="1:12" ht="15" thickBot="1" x14ac:dyDescent="0.4">
      <c r="A36" s="3" t="s">
        <v>38</v>
      </c>
      <c r="B36" s="1">
        <v>11287</v>
      </c>
      <c r="C36" s="2"/>
      <c r="D36" s="2">
        <v>470</v>
      </c>
      <c r="E36" s="2"/>
      <c r="F36" s="1">
        <v>7473</v>
      </c>
      <c r="G36" s="1">
        <v>2526</v>
      </c>
      <c r="H36" s="2">
        <v>105</v>
      </c>
      <c r="I36" s="1">
        <v>281559</v>
      </c>
      <c r="J36" s="1">
        <v>63021</v>
      </c>
      <c r="K36" s="8"/>
      <c r="L36" s="8"/>
    </row>
    <row r="37" spans="1:12" ht="15" thickBot="1" x14ac:dyDescent="0.4">
      <c r="A37" s="3" t="s">
        <v>45</v>
      </c>
      <c r="B37" s="1">
        <v>10476</v>
      </c>
      <c r="C37" s="2"/>
      <c r="D37" s="2">
        <v>235</v>
      </c>
      <c r="E37" s="2"/>
      <c r="F37" s="1">
        <v>5025</v>
      </c>
      <c r="G37" s="1">
        <v>3596</v>
      </c>
      <c r="H37" s="2">
        <v>81</v>
      </c>
      <c r="I37" s="1">
        <v>113653</v>
      </c>
      <c r="J37" s="1">
        <v>39012</v>
      </c>
      <c r="K37" s="7"/>
      <c r="L37" s="8"/>
    </row>
    <row r="38" spans="1:12" ht="15" thickBot="1" x14ac:dyDescent="0.4">
      <c r="A38" s="3" t="s">
        <v>43</v>
      </c>
      <c r="B38" s="1">
        <v>9942</v>
      </c>
      <c r="C38" s="2"/>
      <c r="D38" s="2">
        <v>398</v>
      </c>
      <c r="E38" s="2"/>
      <c r="F38" s="1">
        <v>3752</v>
      </c>
      <c r="G38" s="1">
        <v>10210</v>
      </c>
      <c r="H38" s="2">
        <v>409</v>
      </c>
      <c r="I38" s="1">
        <v>68997</v>
      </c>
      <c r="J38" s="1">
        <v>70856</v>
      </c>
      <c r="K38" s="8"/>
      <c r="L38" s="8"/>
    </row>
    <row r="39" spans="1:12" ht="15" thickBot="1" x14ac:dyDescent="0.4">
      <c r="A39" s="3" t="s">
        <v>31</v>
      </c>
      <c r="B39" s="1">
        <v>9649</v>
      </c>
      <c r="C39" s="2"/>
      <c r="D39" s="2">
        <v>438</v>
      </c>
      <c r="E39" s="2"/>
      <c r="F39" s="1">
        <v>2039</v>
      </c>
      <c r="G39" s="1">
        <v>3133</v>
      </c>
      <c r="H39" s="2">
        <v>142</v>
      </c>
      <c r="I39" s="1">
        <v>201608</v>
      </c>
      <c r="J39" s="1">
        <v>65454</v>
      </c>
      <c r="K39" s="7"/>
      <c r="L39" s="8"/>
    </row>
    <row r="40" spans="1:12" ht="15" thickBot="1" x14ac:dyDescent="0.4">
      <c r="A40" s="3" t="s">
        <v>34</v>
      </c>
      <c r="B40" s="1">
        <v>9426</v>
      </c>
      <c r="C40" s="2"/>
      <c r="D40" s="2">
        <v>154</v>
      </c>
      <c r="E40" s="2"/>
      <c r="F40" s="1">
        <v>2848</v>
      </c>
      <c r="G40" s="1">
        <v>3123</v>
      </c>
      <c r="H40" s="2">
        <v>51</v>
      </c>
      <c r="I40" s="1">
        <v>160273</v>
      </c>
      <c r="J40" s="1">
        <v>53109</v>
      </c>
      <c r="K40" s="8"/>
      <c r="L40" s="8"/>
    </row>
    <row r="41" spans="1:12" ht="21.5" thickBot="1" x14ac:dyDescent="0.4">
      <c r="A41" s="3" t="s">
        <v>63</v>
      </c>
      <c r="B41" s="1">
        <v>9332</v>
      </c>
      <c r="C41" s="2"/>
      <c r="D41" s="2">
        <v>489</v>
      </c>
      <c r="E41" s="2"/>
      <c r="F41" s="1">
        <v>7700</v>
      </c>
      <c r="G41" s="1">
        <v>13223</v>
      </c>
      <c r="H41" s="2">
        <v>693</v>
      </c>
      <c r="I41" s="1">
        <v>54547</v>
      </c>
      <c r="J41" s="1">
        <v>77290</v>
      </c>
      <c r="K41" s="8"/>
      <c r="L41" s="8"/>
    </row>
    <row r="42" spans="1:12" ht="15" thickBot="1" x14ac:dyDescent="0.4">
      <c r="A42" s="3" t="s">
        <v>44</v>
      </c>
      <c r="B42" s="1">
        <v>8940</v>
      </c>
      <c r="C42" s="2"/>
      <c r="D42" s="2">
        <v>396</v>
      </c>
      <c r="E42" s="2"/>
      <c r="F42" s="1">
        <v>5237</v>
      </c>
      <c r="G42" s="1">
        <v>4264</v>
      </c>
      <c r="H42" s="2">
        <v>189</v>
      </c>
      <c r="I42" s="1">
        <v>234375</v>
      </c>
      <c r="J42" s="1">
        <v>111776</v>
      </c>
      <c r="K42" s="7"/>
      <c r="L42" s="8"/>
    </row>
    <row r="43" spans="1:12" ht="15" thickBot="1" x14ac:dyDescent="0.4">
      <c r="A43" s="3" t="s">
        <v>46</v>
      </c>
      <c r="B43" s="1">
        <v>7150</v>
      </c>
      <c r="C43" s="2"/>
      <c r="D43" s="2">
        <v>348</v>
      </c>
      <c r="E43" s="2"/>
      <c r="F43" s="2">
        <v>821</v>
      </c>
      <c r="G43" s="1">
        <v>1807</v>
      </c>
      <c r="H43" s="2">
        <v>88</v>
      </c>
      <c r="I43" s="1">
        <v>221748</v>
      </c>
      <c r="J43" s="1">
        <v>56040</v>
      </c>
      <c r="K43" s="7"/>
      <c r="L43" s="8"/>
    </row>
    <row r="44" spans="1:12" ht="15" thickBot="1" x14ac:dyDescent="0.4">
      <c r="A44" s="3" t="s">
        <v>54</v>
      </c>
      <c r="B44" s="1">
        <v>5438</v>
      </c>
      <c r="C44" s="2"/>
      <c r="D44" s="2">
        <v>65</v>
      </c>
      <c r="E44" s="2"/>
      <c r="F44" s="1">
        <v>1038</v>
      </c>
      <c r="G44" s="1">
        <v>6147</v>
      </c>
      <c r="H44" s="2">
        <v>73</v>
      </c>
      <c r="I44" s="1">
        <v>57060</v>
      </c>
      <c r="J44" s="1">
        <v>64499</v>
      </c>
      <c r="K44" s="8"/>
      <c r="L44" s="8"/>
    </row>
    <row r="45" spans="1:12" ht="15" thickBot="1" x14ac:dyDescent="0.4">
      <c r="A45" s="3" t="s">
        <v>42</v>
      </c>
      <c r="B45" s="1">
        <v>5043</v>
      </c>
      <c r="C45" s="2"/>
      <c r="D45" s="2">
        <v>286</v>
      </c>
      <c r="E45" s="2"/>
      <c r="F45" s="1">
        <v>1365</v>
      </c>
      <c r="G45" s="1">
        <v>3709</v>
      </c>
      <c r="H45" s="2">
        <v>210</v>
      </c>
      <c r="I45" s="1">
        <v>99472</v>
      </c>
      <c r="J45" s="1">
        <v>73157</v>
      </c>
      <c r="K45" s="8"/>
      <c r="L45" s="8"/>
    </row>
    <row r="46" spans="1:12" ht="15" thickBot="1" x14ac:dyDescent="0.4">
      <c r="A46" s="3" t="s">
        <v>37</v>
      </c>
      <c r="B46" s="1">
        <v>4808</v>
      </c>
      <c r="C46" s="2"/>
      <c r="D46" s="2">
        <v>164</v>
      </c>
      <c r="E46" s="2"/>
      <c r="F46" s="1">
        <v>2407</v>
      </c>
      <c r="G46" s="1">
        <v>1140</v>
      </c>
      <c r="H46" s="2">
        <v>39</v>
      </c>
      <c r="I46" s="1">
        <v>148400</v>
      </c>
      <c r="J46" s="1">
        <v>35185</v>
      </c>
      <c r="K46" s="7"/>
      <c r="L46" s="8"/>
    </row>
    <row r="47" spans="1:12" ht="15" thickBot="1" x14ac:dyDescent="0.4">
      <c r="A47" s="3" t="s">
        <v>49</v>
      </c>
      <c r="B47" s="1">
        <v>3139</v>
      </c>
      <c r="C47" s="2"/>
      <c r="D47" s="2">
        <v>83</v>
      </c>
      <c r="E47" s="2"/>
      <c r="F47" s="2">
        <v>595</v>
      </c>
      <c r="G47" s="1">
        <v>1757</v>
      </c>
      <c r="H47" s="2">
        <v>46</v>
      </c>
      <c r="I47" s="1">
        <v>56041</v>
      </c>
      <c r="J47" s="1">
        <v>31359</v>
      </c>
      <c r="K47" s="7"/>
      <c r="L47" s="8"/>
    </row>
    <row r="48" spans="1:12" ht="15" thickBot="1" x14ac:dyDescent="0.4">
      <c r="A48" s="3" t="s">
        <v>53</v>
      </c>
      <c r="B48" s="1">
        <v>2861</v>
      </c>
      <c r="C48" s="2"/>
      <c r="D48" s="2">
        <v>72</v>
      </c>
      <c r="E48" s="2"/>
      <c r="F48" s="2">
        <v>482</v>
      </c>
      <c r="G48" s="1">
        <v>3754</v>
      </c>
      <c r="H48" s="2">
        <v>94</v>
      </c>
      <c r="I48" s="1">
        <v>79933</v>
      </c>
      <c r="J48" s="1">
        <v>104890</v>
      </c>
      <c r="K48" s="8"/>
      <c r="L48" s="8"/>
    </row>
    <row r="49" spans="1:12" ht="15" thickBot="1" x14ac:dyDescent="0.4">
      <c r="A49" s="3" t="s">
        <v>39</v>
      </c>
      <c r="B49" s="1">
        <v>2570</v>
      </c>
      <c r="C49" s="2"/>
      <c r="D49" s="2">
        <v>99</v>
      </c>
      <c r="E49" s="2"/>
      <c r="F49" s="2">
        <v>607</v>
      </c>
      <c r="G49" s="1">
        <v>1912</v>
      </c>
      <c r="H49" s="2">
        <v>74</v>
      </c>
      <c r="I49" s="1">
        <v>61432</v>
      </c>
      <c r="J49" s="1">
        <v>45701</v>
      </c>
      <c r="K49" s="7"/>
      <c r="L49" s="8"/>
    </row>
    <row r="50" spans="1:12" ht="15" thickBot="1" x14ac:dyDescent="0.4">
      <c r="A50" s="3" t="s">
        <v>56</v>
      </c>
      <c r="B50" s="1">
        <v>2144</v>
      </c>
      <c r="C50" s="2"/>
      <c r="D50" s="2">
        <v>84</v>
      </c>
      <c r="E50" s="2"/>
      <c r="F50" s="2">
        <v>609</v>
      </c>
      <c r="G50" s="1">
        <v>1196</v>
      </c>
      <c r="H50" s="2">
        <v>47</v>
      </c>
      <c r="I50" s="1">
        <v>111807</v>
      </c>
      <c r="J50" s="1">
        <v>62387</v>
      </c>
      <c r="K50" s="8"/>
      <c r="L50" s="8"/>
    </row>
    <row r="51" spans="1:12" ht="15" thickBot="1" x14ac:dyDescent="0.4">
      <c r="A51" s="3" t="s">
        <v>48</v>
      </c>
      <c r="B51" s="1">
        <v>1063</v>
      </c>
      <c r="C51" s="2"/>
      <c r="D51" s="2">
        <v>55</v>
      </c>
      <c r="E51" s="2"/>
      <c r="F51" s="2">
        <v>118</v>
      </c>
      <c r="G51" s="1">
        <v>1704</v>
      </c>
      <c r="H51" s="2">
        <v>88</v>
      </c>
      <c r="I51" s="1">
        <v>41218</v>
      </c>
      <c r="J51" s="1">
        <v>66056</v>
      </c>
      <c r="K51" s="8"/>
      <c r="L51" s="8"/>
    </row>
    <row r="52" spans="1:12" ht="15" thickBot="1" x14ac:dyDescent="0.4">
      <c r="A52" s="3" t="s">
        <v>55</v>
      </c>
      <c r="B52" s="2">
        <v>947</v>
      </c>
      <c r="C52" s="2"/>
      <c r="D52" s="2">
        <v>17</v>
      </c>
      <c r="E52" s="2"/>
      <c r="F52" s="2">
        <v>173</v>
      </c>
      <c r="G52" s="1">
        <v>1636</v>
      </c>
      <c r="H52" s="2">
        <v>29</v>
      </c>
      <c r="I52" s="1">
        <v>28751</v>
      </c>
      <c r="J52" s="1">
        <v>49677</v>
      </c>
      <c r="K52" s="7"/>
      <c r="L52" s="8"/>
    </row>
    <row r="53" spans="1:12" ht="15" thickBot="1" x14ac:dyDescent="0.4">
      <c r="A53" s="3" t="s">
        <v>47</v>
      </c>
      <c r="B53" s="2">
        <v>675</v>
      </c>
      <c r="C53" s="2"/>
      <c r="D53" s="2">
        <v>17</v>
      </c>
      <c r="E53" s="2"/>
      <c r="F53" s="2">
        <v>41</v>
      </c>
      <c r="G53" s="2">
        <v>477</v>
      </c>
      <c r="H53" s="2">
        <v>12</v>
      </c>
      <c r="I53" s="1">
        <v>63259</v>
      </c>
      <c r="J53" s="1">
        <v>44678</v>
      </c>
      <c r="K53" s="7"/>
      <c r="L53" s="8"/>
    </row>
    <row r="54" spans="1:12" ht="15" thickBot="1" x14ac:dyDescent="0.4">
      <c r="A54" s="3" t="s">
        <v>51</v>
      </c>
      <c r="B54" s="2">
        <v>545</v>
      </c>
      <c r="C54" s="2"/>
      <c r="D54" s="2">
        <v>18</v>
      </c>
      <c r="E54" s="2"/>
      <c r="F54" s="2">
        <v>52</v>
      </c>
      <c r="G54" s="2">
        <v>510</v>
      </c>
      <c r="H54" s="2">
        <v>17</v>
      </c>
      <c r="I54" s="1">
        <v>47378</v>
      </c>
      <c r="J54" s="1">
        <v>44329</v>
      </c>
      <c r="K54" s="7"/>
      <c r="L54" s="8"/>
    </row>
    <row r="55" spans="1:12" ht="15" thickBot="1" x14ac:dyDescent="0.4">
      <c r="A55" s="3" t="s">
        <v>52</v>
      </c>
      <c r="B55" s="2">
        <v>544</v>
      </c>
      <c r="C55" s="2"/>
      <c r="D55" s="2">
        <v>10</v>
      </c>
      <c r="E55" s="2"/>
      <c r="F55" s="2">
        <v>152</v>
      </c>
      <c r="G55" s="2">
        <v>744</v>
      </c>
      <c r="H55" s="2">
        <v>14</v>
      </c>
      <c r="I55" s="1">
        <v>64904</v>
      </c>
      <c r="J55" s="1">
        <v>88722</v>
      </c>
      <c r="K55" s="8"/>
      <c r="L55" s="8"/>
    </row>
    <row r="56" spans="1:12" ht="15" thickBot="1" x14ac:dyDescent="0.4">
      <c r="A56" s="3" t="s">
        <v>64</v>
      </c>
      <c r="B56" s="2">
        <v>179</v>
      </c>
      <c r="C56" s="2"/>
      <c r="D56" s="2">
        <v>5</v>
      </c>
      <c r="E56" s="2"/>
      <c r="F56" s="2">
        <v>12</v>
      </c>
      <c r="G56" s="2"/>
      <c r="H56" s="2"/>
      <c r="I56" s="1">
        <v>7221</v>
      </c>
      <c r="J56" s="2"/>
      <c r="K56" s="8"/>
      <c r="L56" s="7"/>
    </row>
    <row r="57" spans="1:12" ht="21.5" thickBot="1" x14ac:dyDescent="0.4">
      <c r="A57" s="3" t="s">
        <v>67</v>
      </c>
      <c r="B57" s="2">
        <v>27</v>
      </c>
      <c r="C57" s="2"/>
      <c r="D57" s="2">
        <v>2</v>
      </c>
      <c r="E57" s="2"/>
      <c r="F57" s="2">
        <v>6</v>
      </c>
      <c r="G57" s="2"/>
      <c r="H57" s="2"/>
      <c r="I57" s="1">
        <v>7241</v>
      </c>
      <c r="J57" s="2"/>
      <c r="K57" s="8"/>
      <c r="L57" s="7"/>
    </row>
    <row r="58" spans="1:12" ht="15" thickBot="1" x14ac:dyDescent="0.4">
      <c r="A58" s="3" t="s">
        <v>65</v>
      </c>
      <c r="B58" s="1">
        <v>4985</v>
      </c>
      <c r="C58" s="2"/>
      <c r="D58" s="2">
        <v>142</v>
      </c>
      <c r="E58" s="2"/>
      <c r="F58" s="1">
        <v>3993</v>
      </c>
      <c r="G58" s="1">
        <v>1472</v>
      </c>
      <c r="H58" s="2">
        <v>42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71</v>
      </c>
      <c r="C59" s="57"/>
      <c r="D59" s="57">
        <v>6</v>
      </c>
      <c r="E59" s="57"/>
      <c r="F59" s="57">
        <v>3</v>
      </c>
      <c r="G59" s="57"/>
      <c r="H59" s="57"/>
      <c r="I59" s="58">
        <v>2201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31996CEF-211E-4458-95BC-9A0A377103C3}"/>
    <hyperlink ref="A6" r:id="rId2" display="https://www.worldometers.info/coronavirus/usa/new-jersey/" xr:uid="{14969E0A-A754-4930-B010-25D5F022154B}"/>
    <hyperlink ref="A7" r:id="rId3" display="https://www.worldometers.info/coronavirus/usa/california/" xr:uid="{0F7124C7-098F-421E-B274-909B9BBB724E}"/>
    <hyperlink ref="A8" r:id="rId4" display="https://www.worldometers.info/coronavirus/usa/illinois/" xr:uid="{BC4BAABF-D446-47AD-9C63-DB86104C0590}"/>
    <hyperlink ref="A9" r:id="rId5" display="https://www.worldometers.info/coronavirus/usa/massachusetts/" xr:uid="{EEC4AE57-2B73-4777-8706-15E2C503D757}"/>
    <hyperlink ref="A10" r:id="rId6" display="https://www.worldometers.info/coronavirus/usa/pennsylvania/" xr:uid="{288AB410-CD6F-4C3D-B135-EC5745388691}"/>
    <hyperlink ref="A11" r:id="rId7" display="https://www.worldometers.info/coronavirus/usa/texas/" xr:uid="{B4B27873-76D6-4695-A07A-9A2539485991}"/>
    <hyperlink ref="A13" r:id="rId8" display="https://www.worldometers.info/coronavirus/usa/florida/" xr:uid="{F9C35183-D683-4C1A-997A-FEBA18FA4B29}"/>
    <hyperlink ref="A18" r:id="rId9" display="https://www.worldometers.info/coronavirus/usa/louisiana/" xr:uid="{71E34D51-73CF-4BAF-AD19-0B3865F8CBC9}"/>
    <hyperlink ref="A19" r:id="rId10" display="https://www.worldometers.info/coronavirus/usa/ohio/" xr:uid="{09F8052A-4338-4AFA-A74C-70E8F4BB4646}"/>
    <hyperlink ref="A26" r:id="rId11" display="https://www.worldometers.info/coronavirus/usa/washington/" xr:uid="{A82E6307-A758-44FC-8956-3FB127993C25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20500</v>
      </c>
      <c r="C2" s="2"/>
      <c r="D2" s="2">
        <v>692</v>
      </c>
      <c r="E2" s="2"/>
      <c r="F2" s="1">
        <v>8413</v>
      </c>
      <c r="G2" s="1">
        <v>4181</v>
      </c>
      <c r="H2" s="2">
        <v>141</v>
      </c>
      <c r="I2" s="1">
        <v>259566</v>
      </c>
      <c r="J2" s="1">
        <v>52938</v>
      </c>
      <c r="K2" s="42"/>
      <c r="L2" s="49">
        <f>IFERROR(B2/I2,0)</f>
        <v>7.8977986331029482E-2</v>
      </c>
      <c r="M2" s="50">
        <f>IFERROR(H2/G2,0)</f>
        <v>3.3723989476201865E-2</v>
      </c>
      <c r="N2" s="48">
        <f>D2*250</f>
        <v>173000</v>
      </c>
      <c r="O2" s="51">
        <f>ABS(N2-B2)/B2</f>
        <v>7.4390243902439028</v>
      </c>
    </row>
    <row r="3" spans="1:15" ht="14.5" thickBot="1" x14ac:dyDescent="0.35">
      <c r="A3" s="3" t="s">
        <v>52</v>
      </c>
      <c r="B3" s="2">
        <v>544</v>
      </c>
      <c r="C3" s="2"/>
      <c r="D3" s="2">
        <v>10</v>
      </c>
      <c r="E3" s="2"/>
      <c r="F3" s="2">
        <v>152</v>
      </c>
      <c r="G3" s="2">
        <v>744</v>
      </c>
      <c r="H3" s="2">
        <v>14</v>
      </c>
      <c r="I3" s="1">
        <v>64904</v>
      </c>
      <c r="J3" s="1">
        <v>88722</v>
      </c>
      <c r="K3" s="42"/>
      <c r="L3" s="49">
        <f>IFERROR(B3/I3,0)</f>
        <v>8.3816097621101943E-3</v>
      </c>
      <c r="M3" s="50">
        <f>IFERROR(H3/G3,0)</f>
        <v>1.8817204301075269E-2</v>
      </c>
      <c r="N3" s="48">
        <f>D3*250</f>
        <v>2500</v>
      </c>
      <c r="O3" s="51">
        <f t="shared" ref="O3:O56" si="0">ABS(N3-B3)/B3</f>
        <v>3.5955882352941178</v>
      </c>
    </row>
    <row r="4" spans="1:15" ht="15" thickBot="1" x14ac:dyDescent="0.35">
      <c r="A4" s="3" t="s">
        <v>33</v>
      </c>
      <c r="B4" s="1">
        <v>26889</v>
      </c>
      <c r="C4" s="2"/>
      <c r="D4" s="1">
        <v>1044</v>
      </c>
      <c r="E4" s="2"/>
      <c r="F4" s="1">
        <v>25671</v>
      </c>
      <c r="G4" s="1">
        <v>3694</v>
      </c>
      <c r="H4" s="2">
        <v>143</v>
      </c>
      <c r="I4" s="1">
        <v>393246</v>
      </c>
      <c r="J4" s="1">
        <v>54027</v>
      </c>
      <c r="K4" s="41"/>
      <c r="L4" s="49">
        <f>IFERROR(B4/I4,0)</f>
        <v>6.837704642895287E-2</v>
      </c>
      <c r="M4" s="50">
        <f>IFERROR(H4/G4,0)</f>
        <v>3.871142393069843E-2</v>
      </c>
      <c r="N4" s="48">
        <f>D4*250</f>
        <v>261000</v>
      </c>
      <c r="O4" s="51">
        <f t="shared" si="0"/>
        <v>8.7065714604485098</v>
      </c>
    </row>
    <row r="5" spans="1:15" ht="12.5" customHeight="1" thickBot="1" x14ac:dyDescent="0.35">
      <c r="A5" s="3" t="s">
        <v>34</v>
      </c>
      <c r="B5" s="1">
        <v>9426</v>
      </c>
      <c r="C5" s="2"/>
      <c r="D5" s="2">
        <v>154</v>
      </c>
      <c r="E5" s="2"/>
      <c r="F5" s="1">
        <v>2848</v>
      </c>
      <c r="G5" s="1">
        <v>3123</v>
      </c>
      <c r="H5" s="2">
        <v>51</v>
      </c>
      <c r="I5" s="1">
        <v>160273</v>
      </c>
      <c r="J5" s="1">
        <v>53109</v>
      </c>
      <c r="K5" s="42"/>
      <c r="L5" s="49">
        <f>IFERROR(B5/I5,0)</f>
        <v>5.8812151766049175E-2</v>
      </c>
      <c r="M5" s="50">
        <f>IFERROR(H5/G5,0)</f>
        <v>1.633045148895293E-2</v>
      </c>
      <c r="N5" s="48">
        <f>D5*250</f>
        <v>38500</v>
      </c>
      <c r="O5" s="51">
        <f t="shared" si="0"/>
        <v>3.0844472734988329</v>
      </c>
    </row>
    <row r="6" spans="1:15" ht="15" thickBot="1" x14ac:dyDescent="0.35">
      <c r="A6" s="44" t="s">
        <v>10</v>
      </c>
      <c r="B6" s="1">
        <v>131710</v>
      </c>
      <c r="C6" s="2"/>
      <c r="D6" s="1">
        <v>4653</v>
      </c>
      <c r="E6" s="2"/>
      <c r="F6" s="1">
        <v>94427</v>
      </c>
      <c r="G6" s="1">
        <v>3333</v>
      </c>
      <c r="H6" s="2">
        <v>118</v>
      </c>
      <c r="I6" s="1">
        <v>2362218</v>
      </c>
      <c r="J6" s="1">
        <v>59784</v>
      </c>
      <c r="K6" s="42"/>
      <c r="L6" s="49">
        <f>IFERROR(B6/I6,0)</f>
        <v>5.575691997944305E-2</v>
      </c>
      <c r="M6" s="50">
        <f>IFERROR(H6/G6,0)</f>
        <v>3.5403540354035402E-2</v>
      </c>
      <c r="N6" s="48">
        <f>D6*250</f>
        <v>1163250</v>
      </c>
      <c r="O6" s="51">
        <f t="shared" si="0"/>
        <v>7.8319034241895071</v>
      </c>
    </row>
    <row r="7" spans="1:15" ht="15" thickBot="1" x14ac:dyDescent="0.35">
      <c r="A7" s="3" t="s">
        <v>18</v>
      </c>
      <c r="B7" s="1">
        <v>28001</v>
      </c>
      <c r="C7" s="2"/>
      <c r="D7" s="1">
        <v>1527</v>
      </c>
      <c r="E7" s="2"/>
      <c r="F7" s="1">
        <v>24155</v>
      </c>
      <c r="G7" s="1">
        <v>4862</v>
      </c>
      <c r="H7" s="2">
        <v>265</v>
      </c>
      <c r="I7" s="1">
        <v>214940</v>
      </c>
      <c r="J7" s="1">
        <v>37324</v>
      </c>
      <c r="K7" s="41"/>
      <c r="L7" s="49">
        <f>IFERROR(B7/I7,0)</f>
        <v>0.13027356471573462</v>
      </c>
      <c r="M7" s="50">
        <f>IFERROR(H7/G7,0)</f>
        <v>5.450431921020156E-2</v>
      </c>
      <c r="N7" s="48">
        <f>D7*250</f>
        <v>381750</v>
      </c>
      <c r="O7" s="51">
        <f t="shared" si="0"/>
        <v>12.633441662797757</v>
      </c>
    </row>
    <row r="8" spans="1:15" ht="15" thickBot="1" x14ac:dyDescent="0.35">
      <c r="A8" s="3" t="s">
        <v>23</v>
      </c>
      <c r="B8" s="1">
        <v>43968</v>
      </c>
      <c r="C8" s="2"/>
      <c r="D8" s="1">
        <v>4071</v>
      </c>
      <c r="E8" s="2"/>
      <c r="F8" s="1">
        <v>32208</v>
      </c>
      <c r="G8" s="1">
        <v>12332</v>
      </c>
      <c r="H8" s="1">
        <v>1142</v>
      </c>
      <c r="I8" s="1">
        <v>302354</v>
      </c>
      <c r="J8" s="1">
        <v>84805</v>
      </c>
      <c r="K8" s="41"/>
      <c r="L8" s="49">
        <f>IFERROR(B8/I8,0)</f>
        <v>0.14541894600369104</v>
      </c>
      <c r="M8" s="50">
        <f>IFERROR(H8/G8,0)</f>
        <v>9.2604605903340909E-2</v>
      </c>
      <c r="N8" s="48">
        <f>D8*250</f>
        <v>1017750</v>
      </c>
      <c r="O8" s="51">
        <f t="shared" si="0"/>
        <v>22.147516375545852</v>
      </c>
    </row>
    <row r="9" spans="1:15" ht="15" thickBot="1" x14ac:dyDescent="0.35">
      <c r="A9" s="3" t="s">
        <v>43</v>
      </c>
      <c r="B9" s="1">
        <v>9942</v>
      </c>
      <c r="C9" s="2"/>
      <c r="D9" s="2">
        <v>398</v>
      </c>
      <c r="E9" s="2"/>
      <c r="F9" s="1">
        <v>3752</v>
      </c>
      <c r="G9" s="1">
        <v>10210</v>
      </c>
      <c r="H9" s="2">
        <v>409</v>
      </c>
      <c r="I9" s="1">
        <v>68997</v>
      </c>
      <c r="J9" s="1">
        <v>70856</v>
      </c>
      <c r="K9" s="41"/>
      <c r="L9" s="49">
        <f>IFERROR(B9/I9,0)</f>
        <v>0.14409322144441061</v>
      </c>
      <c r="M9" s="50">
        <f>IFERROR(H9/G9,0)</f>
        <v>4.0058765915768853E-2</v>
      </c>
      <c r="N9" s="48">
        <f>D9*250</f>
        <v>99500</v>
      </c>
      <c r="O9" s="51">
        <f t="shared" si="0"/>
        <v>9.0080466706900015</v>
      </c>
    </row>
    <row r="10" spans="1:15" ht="14.5" thickBot="1" x14ac:dyDescent="0.35">
      <c r="A10" s="3" t="s">
        <v>63</v>
      </c>
      <c r="B10" s="1">
        <v>9332</v>
      </c>
      <c r="C10" s="2"/>
      <c r="D10" s="2">
        <v>489</v>
      </c>
      <c r="E10" s="2"/>
      <c r="F10" s="1">
        <v>7700</v>
      </c>
      <c r="G10" s="1">
        <v>13223</v>
      </c>
      <c r="H10" s="2">
        <v>693</v>
      </c>
      <c r="I10" s="1">
        <v>54547</v>
      </c>
      <c r="J10" s="1">
        <v>77290</v>
      </c>
      <c r="K10" s="42"/>
      <c r="L10" s="49">
        <f>IFERROR(B10/I10,0)</f>
        <v>0.17108181934845179</v>
      </c>
      <c r="M10" s="50">
        <f>IFERROR(H10/G10,0)</f>
        <v>5.2408681842244571E-2</v>
      </c>
      <c r="N10" s="48">
        <f>D10*250</f>
        <v>122250</v>
      </c>
      <c r="O10" s="51">
        <f t="shared" si="0"/>
        <v>12.100085726532361</v>
      </c>
    </row>
    <row r="11" spans="1:15" ht="15" thickBot="1" x14ac:dyDescent="0.35">
      <c r="A11" s="44" t="s">
        <v>13</v>
      </c>
      <c r="B11" s="1">
        <v>63938</v>
      </c>
      <c r="C11" s="2"/>
      <c r="D11" s="1">
        <v>2703</v>
      </c>
      <c r="E11" s="2"/>
      <c r="F11" s="1">
        <v>49512</v>
      </c>
      <c r="G11" s="1">
        <v>2977</v>
      </c>
      <c r="H11" s="2">
        <v>126</v>
      </c>
      <c r="I11" s="1">
        <v>1217105</v>
      </c>
      <c r="J11" s="1">
        <v>56668</v>
      </c>
      <c r="K11" s="41"/>
      <c r="L11" s="49">
        <f>IFERROR(B11/I11,0)</f>
        <v>5.2532854601698292E-2</v>
      </c>
      <c r="M11" s="50">
        <f>IFERROR(H11/G11,0)</f>
        <v>4.23244877393349E-2</v>
      </c>
      <c r="N11" s="48">
        <f>D11*250</f>
        <v>675750</v>
      </c>
      <c r="O11" s="51">
        <f t="shared" si="0"/>
        <v>9.5688323062967253</v>
      </c>
    </row>
    <row r="12" spans="1:15" ht="14.5" thickBot="1" x14ac:dyDescent="0.35">
      <c r="A12" s="3" t="s">
        <v>16</v>
      </c>
      <c r="B12" s="1">
        <v>51898</v>
      </c>
      <c r="C12" s="2"/>
      <c r="D12" s="1">
        <v>2180</v>
      </c>
      <c r="E12" s="2"/>
      <c r="F12" s="1">
        <v>48860</v>
      </c>
      <c r="G12" s="1">
        <v>4888</v>
      </c>
      <c r="H12" s="2">
        <v>205</v>
      </c>
      <c r="I12" s="1">
        <v>637499</v>
      </c>
      <c r="J12" s="1">
        <v>60043</v>
      </c>
      <c r="K12" s="42"/>
      <c r="L12" s="49">
        <f>IFERROR(B12/I12,0)</f>
        <v>8.1408755150988471E-2</v>
      </c>
      <c r="M12" s="50">
        <f>IFERROR(H12/G12,0)</f>
        <v>4.1939443535188213E-2</v>
      </c>
      <c r="N12" s="48">
        <f>D12*250</f>
        <v>545000</v>
      </c>
      <c r="O12" s="51">
        <f t="shared" si="0"/>
        <v>9.5013680681336474</v>
      </c>
    </row>
    <row r="13" spans="1:15" ht="14.5" thickBot="1" x14ac:dyDescent="0.35">
      <c r="A13" s="3" t="s">
        <v>64</v>
      </c>
      <c r="B13" s="2">
        <v>179</v>
      </c>
      <c r="C13" s="2"/>
      <c r="D13" s="2">
        <v>5</v>
      </c>
      <c r="E13" s="2"/>
      <c r="F13" s="2">
        <v>12</v>
      </c>
      <c r="G13" s="2"/>
      <c r="H13" s="2"/>
      <c r="I13" s="1">
        <v>7221</v>
      </c>
      <c r="J13" s="2"/>
      <c r="K13" s="42"/>
      <c r="L13" s="49">
        <f>IFERROR(B13/I13,0)</f>
        <v>2.4788810414070075E-2</v>
      </c>
      <c r="M13" s="50">
        <f>IFERROR(H13/G13,0)</f>
        <v>0</v>
      </c>
      <c r="N13" s="48">
        <f>D13*250</f>
        <v>1250</v>
      </c>
      <c r="O13" s="51">
        <f t="shared" si="0"/>
        <v>5.983240223463687</v>
      </c>
    </row>
    <row r="14" spans="1:15" ht="15" thickBot="1" x14ac:dyDescent="0.35">
      <c r="A14" s="3" t="s">
        <v>47</v>
      </c>
      <c r="B14" s="2">
        <v>675</v>
      </c>
      <c r="C14" s="2"/>
      <c r="D14" s="2">
        <v>17</v>
      </c>
      <c r="E14" s="2"/>
      <c r="F14" s="2">
        <v>41</v>
      </c>
      <c r="G14" s="2">
        <v>477</v>
      </c>
      <c r="H14" s="2">
        <v>12</v>
      </c>
      <c r="I14" s="1">
        <v>63259</v>
      </c>
      <c r="J14" s="1">
        <v>44678</v>
      </c>
      <c r="K14" s="41"/>
      <c r="L14" s="49">
        <f>IFERROR(B14/I14,0)</f>
        <v>1.0670418438483062E-2</v>
      </c>
      <c r="M14" s="50">
        <f>IFERROR(H14/G14,0)</f>
        <v>2.5157232704402517E-2</v>
      </c>
      <c r="N14" s="48">
        <f>D14*250</f>
        <v>4250</v>
      </c>
      <c r="O14" s="51">
        <f t="shared" si="0"/>
        <v>5.2962962962962967</v>
      </c>
    </row>
    <row r="15" spans="1:15" ht="14.5" thickBot="1" x14ac:dyDescent="0.35">
      <c r="A15" s="3" t="s">
        <v>49</v>
      </c>
      <c r="B15" s="1">
        <v>3139</v>
      </c>
      <c r="C15" s="2"/>
      <c r="D15" s="2">
        <v>83</v>
      </c>
      <c r="E15" s="2"/>
      <c r="F15" s="2">
        <v>595</v>
      </c>
      <c r="G15" s="1">
        <v>1757</v>
      </c>
      <c r="H15" s="2">
        <v>46</v>
      </c>
      <c r="I15" s="1">
        <v>56041</v>
      </c>
      <c r="J15" s="1">
        <v>31359</v>
      </c>
      <c r="K15" s="42"/>
      <c r="L15" s="49">
        <f>IFERROR(B15/I15,0)</f>
        <v>5.601256223122357E-2</v>
      </c>
      <c r="M15" s="50">
        <f>IFERROR(H15/G15,0)</f>
        <v>2.618099032441662E-2</v>
      </c>
      <c r="N15" s="48">
        <f>D15*250</f>
        <v>20750</v>
      </c>
      <c r="O15" s="51">
        <f t="shared" si="0"/>
        <v>5.6103854730805987</v>
      </c>
    </row>
    <row r="16" spans="1:15" ht="15" thickBot="1" x14ac:dyDescent="0.35">
      <c r="A16" s="44" t="s">
        <v>12</v>
      </c>
      <c r="B16" s="1">
        <v>127757</v>
      </c>
      <c r="C16" s="2"/>
      <c r="D16" s="1">
        <v>5904</v>
      </c>
      <c r="E16" s="2"/>
      <c r="F16" s="1">
        <v>53957</v>
      </c>
      <c r="G16" s="1">
        <v>10082</v>
      </c>
      <c r="H16" s="2">
        <v>466</v>
      </c>
      <c r="I16" s="1">
        <v>1042774</v>
      </c>
      <c r="J16" s="1">
        <v>82291</v>
      </c>
      <c r="K16" s="42"/>
      <c r="L16" s="49">
        <f>IFERROR(B16/I16,0)</f>
        <v>0.12251648008101468</v>
      </c>
      <c r="M16" s="50">
        <f>IFERROR(H16/G16,0)</f>
        <v>4.6220987899226344E-2</v>
      </c>
      <c r="N16" s="48">
        <f>D16*250</f>
        <v>1476000</v>
      </c>
      <c r="O16" s="51">
        <f t="shared" si="0"/>
        <v>10.553182995843672</v>
      </c>
    </row>
    <row r="17" spans="1:15" ht="15" thickBot="1" x14ac:dyDescent="0.35">
      <c r="A17" s="3" t="s">
        <v>27</v>
      </c>
      <c r="B17" s="1">
        <v>37397</v>
      </c>
      <c r="C17" s="2"/>
      <c r="D17" s="1">
        <v>2303</v>
      </c>
      <c r="E17" s="2"/>
      <c r="F17" s="1">
        <v>9956</v>
      </c>
      <c r="G17" s="1">
        <v>5555</v>
      </c>
      <c r="H17" s="2">
        <v>342</v>
      </c>
      <c r="I17" s="1">
        <v>304263</v>
      </c>
      <c r="J17" s="1">
        <v>45195</v>
      </c>
      <c r="K17" s="41"/>
      <c r="L17" s="49">
        <f>IFERROR(B17/I17,0)</f>
        <v>0.12291011394747307</v>
      </c>
      <c r="M17" s="50">
        <f>IFERROR(H17/G17,0)</f>
        <v>6.1566156615661567E-2</v>
      </c>
      <c r="N17" s="48">
        <f>D17*250</f>
        <v>575750</v>
      </c>
      <c r="O17" s="51">
        <f t="shared" si="0"/>
        <v>14.395619969516272</v>
      </c>
    </row>
    <row r="18" spans="1:15" ht="14.5" thickBot="1" x14ac:dyDescent="0.35">
      <c r="A18" s="3" t="s">
        <v>41</v>
      </c>
      <c r="B18" s="1">
        <v>21794</v>
      </c>
      <c r="C18" s="62">
        <v>82</v>
      </c>
      <c r="D18" s="2">
        <v>606</v>
      </c>
      <c r="E18" s="63">
        <v>2</v>
      </c>
      <c r="F18" s="1">
        <v>8360</v>
      </c>
      <c r="G18" s="1">
        <v>6908</v>
      </c>
      <c r="H18" s="2">
        <v>192</v>
      </c>
      <c r="I18" s="1">
        <v>191525</v>
      </c>
      <c r="J18" s="1">
        <v>60704</v>
      </c>
      <c r="K18" s="42"/>
      <c r="L18" s="49">
        <f>IFERROR(B18/I18,0)</f>
        <v>0.11379193316799373</v>
      </c>
      <c r="M18" s="50">
        <f>IFERROR(H18/G18,0)</f>
        <v>2.7793862188766647E-2</v>
      </c>
      <c r="N18" s="48">
        <f>D18*250</f>
        <v>151500</v>
      </c>
      <c r="O18" s="51">
        <f t="shared" si="0"/>
        <v>5.9514545287693856</v>
      </c>
    </row>
    <row r="19" spans="1:15" ht="14.5" thickBot="1" x14ac:dyDescent="0.35">
      <c r="A19" s="3" t="s">
        <v>45</v>
      </c>
      <c r="B19" s="1">
        <v>10476</v>
      </c>
      <c r="C19" s="2"/>
      <c r="D19" s="2">
        <v>235</v>
      </c>
      <c r="E19" s="2"/>
      <c r="F19" s="1">
        <v>5025</v>
      </c>
      <c r="G19" s="1">
        <v>3596</v>
      </c>
      <c r="H19" s="2">
        <v>81</v>
      </c>
      <c r="I19" s="1">
        <v>113653</v>
      </c>
      <c r="J19" s="1">
        <v>39012</v>
      </c>
      <c r="K19" s="42"/>
      <c r="L19" s="49">
        <f>IFERROR(B19/I19,0)</f>
        <v>9.2175305535269633E-2</v>
      </c>
      <c r="M19" s="50">
        <f>IFERROR(H19/G19,0)</f>
        <v>2.2525027808676306E-2</v>
      </c>
      <c r="N19" s="48">
        <f>D19*250</f>
        <v>58750</v>
      </c>
      <c r="O19" s="51">
        <f t="shared" si="0"/>
        <v>4.6080565101183657</v>
      </c>
    </row>
    <row r="20" spans="1:15" ht="14.5" thickBot="1" x14ac:dyDescent="0.35">
      <c r="A20" s="3" t="s">
        <v>38</v>
      </c>
      <c r="B20" s="1">
        <v>11287</v>
      </c>
      <c r="C20" s="2"/>
      <c r="D20" s="2">
        <v>470</v>
      </c>
      <c r="E20" s="2"/>
      <c r="F20" s="1">
        <v>7473</v>
      </c>
      <c r="G20" s="1">
        <v>2526</v>
      </c>
      <c r="H20" s="2">
        <v>105</v>
      </c>
      <c r="I20" s="1">
        <v>281559</v>
      </c>
      <c r="J20" s="1">
        <v>63021</v>
      </c>
      <c r="K20" s="42"/>
      <c r="L20" s="49">
        <f>IFERROR(B20/I20,0)</f>
        <v>4.0087512741556829E-2</v>
      </c>
      <c r="M20" s="50">
        <f>IFERROR(H20/G20,0)</f>
        <v>4.1567695961995249E-2</v>
      </c>
      <c r="N20" s="48">
        <f>D20*250</f>
        <v>117500</v>
      </c>
      <c r="O20" s="51">
        <f t="shared" si="0"/>
        <v>9.4102064321786134</v>
      </c>
    </row>
    <row r="21" spans="1:15" ht="15" thickBot="1" x14ac:dyDescent="0.35">
      <c r="A21" s="44" t="s">
        <v>14</v>
      </c>
      <c r="B21" s="1">
        <v>42816</v>
      </c>
      <c r="C21" s="2"/>
      <c r="D21" s="1">
        <v>2941</v>
      </c>
      <c r="E21" s="2"/>
      <c r="F21" s="1">
        <v>8147</v>
      </c>
      <c r="G21" s="1">
        <v>9210</v>
      </c>
      <c r="H21" s="2">
        <v>633</v>
      </c>
      <c r="I21" s="1">
        <v>434065</v>
      </c>
      <c r="J21" s="1">
        <v>93372</v>
      </c>
      <c r="K21" s="42"/>
      <c r="L21" s="49">
        <f>IFERROR(B21/I21,0)</f>
        <v>9.8639604667503711E-2</v>
      </c>
      <c r="M21" s="50">
        <f>IFERROR(H21/G21,0)</f>
        <v>6.8729641693811072E-2</v>
      </c>
      <c r="N21" s="48">
        <f>D21*250</f>
        <v>735250</v>
      </c>
      <c r="O21" s="51">
        <f t="shared" si="0"/>
        <v>16.172318759342303</v>
      </c>
    </row>
    <row r="22" spans="1:15" ht="14.5" thickBot="1" x14ac:dyDescent="0.35">
      <c r="A22" s="3" t="s">
        <v>39</v>
      </c>
      <c r="B22" s="1">
        <v>2570</v>
      </c>
      <c r="C22" s="2"/>
      <c r="D22" s="2">
        <v>99</v>
      </c>
      <c r="E22" s="2"/>
      <c r="F22" s="2">
        <v>607</v>
      </c>
      <c r="G22" s="1">
        <v>1912</v>
      </c>
      <c r="H22" s="2">
        <v>74</v>
      </c>
      <c r="I22" s="1">
        <v>61432</v>
      </c>
      <c r="J22" s="1">
        <v>45701</v>
      </c>
      <c r="K22" s="42"/>
      <c r="L22" s="49">
        <f>IFERROR(B22/I22,0)</f>
        <v>4.183487433259539E-2</v>
      </c>
      <c r="M22" s="50">
        <f>IFERROR(H22/G22,0)</f>
        <v>3.8702928870292884E-2</v>
      </c>
      <c r="N22" s="48">
        <f>D22*250</f>
        <v>24750</v>
      </c>
      <c r="O22" s="51">
        <f t="shared" si="0"/>
        <v>8.6303501945525287</v>
      </c>
    </row>
    <row r="23" spans="1:15" ht="15" thickBot="1" x14ac:dyDescent="0.35">
      <c r="A23" s="3" t="s">
        <v>26</v>
      </c>
      <c r="B23" s="1">
        <v>57973</v>
      </c>
      <c r="C23" s="2"/>
      <c r="D23" s="1">
        <v>2749</v>
      </c>
      <c r="E23" s="2"/>
      <c r="F23" s="1">
        <v>50984</v>
      </c>
      <c r="G23" s="1">
        <v>9589</v>
      </c>
      <c r="H23" s="2">
        <v>455</v>
      </c>
      <c r="I23" s="1">
        <v>427155</v>
      </c>
      <c r="J23" s="1">
        <v>70655</v>
      </c>
      <c r="K23" s="41"/>
      <c r="L23" s="49">
        <f>IFERROR(B23/I23,0)</f>
        <v>0.13571888424576559</v>
      </c>
      <c r="M23" s="50">
        <f>IFERROR(H23/G23,0)</f>
        <v>4.7450203358014392E-2</v>
      </c>
      <c r="N23" s="48">
        <f>D23*250</f>
        <v>687250</v>
      </c>
      <c r="O23" s="51">
        <f t="shared" si="0"/>
        <v>10.854656478015627</v>
      </c>
    </row>
    <row r="24" spans="1:15" ht="15" thickBot="1" x14ac:dyDescent="0.35">
      <c r="A24" s="44" t="s">
        <v>17</v>
      </c>
      <c r="B24" s="1">
        <v>103436</v>
      </c>
      <c r="C24" s="2"/>
      <c r="D24" s="1">
        <v>7316</v>
      </c>
      <c r="E24" s="2"/>
      <c r="F24" s="1">
        <v>18012</v>
      </c>
      <c r="G24" s="1">
        <v>15007</v>
      </c>
      <c r="H24" s="1">
        <v>1061</v>
      </c>
      <c r="I24" s="1">
        <v>699762</v>
      </c>
      <c r="J24" s="1">
        <v>101525</v>
      </c>
      <c r="K24" s="42"/>
      <c r="L24" s="49">
        <f>IFERROR(B24/I24,0)</f>
        <v>0.14781597171609775</v>
      </c>
      <c r="M24" s="50">
        <f>IFERROR(H24/G24,0)</f>
        <v>7.0700339841407348E-2</v>
      </c>
      <c r="N24" s="48">
        <f>D24*250</f>
        <v>1829000</v>
      </c>
      <c r="O24" s="51">
        <f t="shared" si="0"/>
        <v>16.682431648555628</v>
      </c>
    </row>
    <row r="25" spans="1:15" ht="14.5" thickBot="1" x14ac:dyDescent="0.35">
      <c r="A25" s="3" t="s">
        <v>11</v>
      </c>
      <c r="B25" s="1">
        <v>64413</v>
      </c>
      <c r="C25" s="2"/>
      <c r="D25" s="1">
        <v>5895</v>
      </c>
      <c r="E25" s="2"/>
      <c r="F25" s="1">
        <v>16477</v>
      </c>
      <c r="G25" s="1">
        <v>6450</v>
      </c>
      <c r="H25" s="2">
        <v>590</v>
      </c>
      <c r="I25" s="1">
        <v>839590</v>
      </c>
      <c r="J25" s="1">
        <v>84069</v>
      </c>
      <c r="K25" s="42"/>
      <c r="L25" s="49">
        <f>IFERROR(B25/I25,0)</f>
        <v>7.6719589323360218E-2</v>
      </c>
      <c r="M25" s="50">
        <f>IFERROR(H25/G25,0)</f>
        <v>9.1472868217054262E-2</v>
      </c>
      <c r="N25" s="48">
        <f>D25*250</f>
        <v>1473750</v>
      </c>
      <c r="O25" s="51">
        <f t="shared" si="0"/>
        <v>21.879698197568814</v>
      </c>
    </row>
    <row r="26" spans="1:15" ht="14.5" thickBot="1" x14ac:dyDescent="0.35">
      <c r="A26" s="3" t="s">
        <v>32</v>
      </c>
      <c r="B26" s="1">
        <v>27886</v>
      </c>
      <c r="C26" s="2"/>
      <c r="D26" s="1">
        <v>1197</v>
      </c>
      <c r="E26" s="2"/>
      <c r="F26" s="1">
        <v>3697</v>
      </c>
      <c r="G26" s="1">
        <v>4945</v>
      </c>
      <c r="H26" s="2">
        <v>212</v>
      </c>
      <c r="I26" s="1">
        <v>344203</v>
      </c>
      <c r="J26" s="1">
        <v>61033</v>
      </c>
      <c r="K26" s="42"/>
      <c r="L26" s="49">
        <f>IFERROR(B26/I26,0)</f>
        <v>8.1016144542610025E-2</v>
      </c>
      <c r="M26" s="50">
        <f>IFERROR(H26/G26,0)</f>
        <v>4.2871587462082909E-2</v>
      </c>
      <c r="N26" s="48">
        <f>D26*250</f>
        <v>299250</v>
      </c>
      <c r="O26" s="51">
        <f t="shared" si="0"/>
        <v>9.7311912787778816</v>
      </c>
    </row>
    <row r="27" spans="1:15" ht="14.5" thickBot="1" x14ac:dyDescent="0.35">
      <c r="A27" s="3" t="s">
        <v>30</v>
      </c>
      <c r="B27" s="1">
        <v>17270</v>
      </c>
      <c r="C27" s="2"/>
      <c r="D27" s="2">
        <v>817</v>
      </c>
      <c r="E27" s="2"/>
      <c r="F27" s="1">
        <v>5250</v>
      </c>
      <c r="G27" s="1">
        <v>5803</v>
      </c>
      <c r="H27" s="2">
        <v>275</v>
      </c>
      <c r="I27" s="1">
        <v>212148</v>
      </c>
      <c r="J27" s="1">
        <v>71283</v>
      </c>
      <c r="K27" s="42"/>
      <c r="L27" s="49">
        <f>IFERROR(B27/I27,0)</f>
        <v>8.1405433942342134E-2</v>
      </c>
      <c r="M27" s="50">
        <f>IFERROR(H27/G27,0)</f>
        <v>4.7389281406169222E-2</v>
      </c>
      <c r="N27" s="48">
        <f>D27*250</f>
        <v>204250</v>
      </c>
      <c r="O27" s="51">
        <f t="shared" si="0"/>
        <v>10.826867400115807</v>
      </c>
    </row>
    <row r="28" spans="1:15" ht="15" thickBot="1" x14ac:dyDescent="0.35">
      <c r="A28" s="3" t="s">
        <v>35</v>
      </c>
      <c r="B28" s="1">
        <v>15065</v>
      </c>
      <c r="C28" s="2"/>
      <c r="D28" s="2">
        <v>826</v>
      </c>
      <c r="E28" s="2"/>
      <c r="F28" s="1">
        <v>10790</v>
      </c>
      <c r="G28" s="1">
        <v>2455</v>
      </c>
      <c r="H28" s="2">
        <v>135</v>
      </c>
      <c r="I28" s="1">
        <v>266273</v>
      </c>
      <c r="J28" s="1">
        <v>43385</v>
      </c>
      <c r="K28" s="41"/>
      <c r="L28" s="49">
        <f>IFERROR(B28/I28,0)</f>
        <v>5.6577272198082416E-2</v>
      </c>
      <c r="M28" s="50">
        <f>IFERROR(H28/G28,0)</f>
        <v>5.4989816700610997E-2</v>
      </c>
      <c r="N28" s="48">
        <f>D28*250</f>
        <v>206500</v>
      </c>
      <c r="O28" s="51">
        <f t="shared" si="0"/>
        <v>12.707268503153003</v>
      </c>
    </row>
    <row r="29" spans="1:15" ht="15" thickBot="1" x14ac:dyDescent="0.35">
      <c r="A29" s="3" t="s">
        <v>51</v>
      </c>
      <c r="B29" s="2">
        <v>545</v>
      </c>
      <c r="C29" s="2"/>
      <c r="D29" s="2">
        <v>18</v>
      </c>
      <c r="E29" s="2"/>
      <c r="F29" s="2">
        <v>52</v>
      </c>
      <c r="G29" s="2">
        <v>510</v>
      </c>
      <c r="H29" s="2">
        <v>17</v>
      </c>
      <c r="I29" s="1">
        <v>47378</v>
      </c>
      <c r="J29" s="1">
        <v>44329</v>
      </c>
      <c r="K29" s="53"/>
      <c r="L29" s="49">
        <f>IFERROR(B29/I29,0)</f>
        <v>1.1503229346954283E-2</v>
      </c>
      <c r="M29" s="50">
        <f>IFERROR(H29/G29,0)</f>
        <v>3.3333333333333333E-2</v>
      </c>
      <c r="N29" s="48">
        <f>D29*250</f>
        <v>4500</v>
      </c>
      <c r="O29" s="51">
        <f t="shared" si="0"/>
        <v>7.2568807339449544</v>
      </c>
    </row>
    <row r="30" spans="1:15" ht="14.5" thickBot="1" x14ac:dyDescent="0.35">
      <c r="A30" s="3" t="s">
        <v>50</v>
      </c>
      <c r="B30" s="1">
        <v>15634</v>
      </c>
      <c r="C30" s="2"/>
      <c r="D30" s="2">
        <v>189</v>
      </c>
      <c r="E30" s="2"/>
      <c r="F30" s="1">
        <v>6990</v>
      </c>
      <c r="G30" s="1">
        <v>8082</v>
      </c>
      <c r="H30" s="2">
        <v>98</v>
      </c>
      <c r="I30" s="1">
        <v>121569</v>
      </c>
      <c r="J30" s="1">
        <v>62846</v>
      </c>
      <c r="K30" s="42"/>
      <c r="L30" s="49">
        <f>IFERROR(B30/I30,0)</f>
        <v>0.1286018639620298</v>
      </c>
      <c r="M30" s="50">
        <f>IFERROR(H30/G30,0)</f>
        <v>1.212571145756001E-2</v>
      </c>
      <c r="N30" s="48">
        <f>D30*250</f>
        <v>47250</v>
      </c>
      <c r="O30" s="51">
        <f t="shared" si="0"/>
        <v>2.0222591787130613</v>
      </c>
    </row>
    <row r="31" spans="1:15" ht="14.5" thickBot="1" x14ac:dyDescent="0.35">
      <c r="A31" s="3" t="s">
        <v>31</v>
      </c>
      <c r="B31" s="1">
        <v>9649</v>
      </c>
      <c r="C31" s="2"/>
      <c r="D31" s="2">
        <v>438</v>
      </c>
      <c r="E31" s="2"/>
      <c r="F31" s="1">
        <v>2039</v>
      </c>
      <c r="G31" s="1">
        <v>3133</v>
      </c>
      <c r="H31" s="2">
        <v>142</v>
      </c>
      <c r="I31" s="1">
        <v>201608</v>
      </c>
      <c r="J31" s="1">
        <v>65454</v>
      </c>
      <c r="K31" s="42"/>
      <c r="L31" s="49">
        <f>IFERROR(B31/I31,0)</f>
        <v>4.7860203960160309E-2</v>
      </c>
      <c r="M31" s="50">
        <f>IFERROR(H31/G31,0)</f>
        <v>4.5323970635173953E-2</v>
      </c>
      <c r="N31" s="48">
        <f>D31*250</f>
        <v>109500</v>
      </c>
      <c r="O31" s="51">
        <f t="shared" si="0"/>
        <v>10.348326251425018</v>
      </c>
    </row>
    <row r="32" spans="1:15" ht="15" thickBot="1" x14ac:dyDescent="0.35">
      <c r="A32" s="3" t="s">
        <v>42</v>
      </c>
      <c r="B32" s="1">
        <v>5043</v>
      </c>
      <c r="C32" s="2"/>
      <c r="D32" s="2">
        <v>286</v>
      </c>
      <c r="E32" s="2"/>
      <c r="F32" s="1">
        <v>1365</v>
      </c>
      <c r="G32" s="1">
        <v>3709</v>
      </c>
      <c r="H32" s="2">
        <v>210</v>
      </c>
      <c r="I32" s="1">
        <v>99472</v>
      </c>
      <c r="J32" s="1">
        <v>73157</v>
      </c>
      <c r="K32" s="41"/>
      <c r="L32" s="49">
        <f>IFERROR(B32/I32,0)</f>
        <v>5.0697683770307221E-2</v>
      </c>
      <c r="M32" s="50">
        <f>IFERROR(H32/G32,0)</f>
        <v>5.661903478026422E-2</v>
      </c>
      <c r="N32" s="48">
        <f>D32*250</f>
        <v>71500</v>
      </c>
      <c r="O32" s="51">
        <f t="shared" si="0"/>
        <v>13.178068609954392</v>
      </c>
    </row>
    <row r="33" spans="1:15" ht="15" thickBot="1" x14ac:dyDescent="0.35">
      <c r="A33" s="44" t="s">
        <v>8</v>
      </c>
      <c r="B33" s="1">
        <v>166006</v>
      </c>
      <c r="C33" s="2"/>
      <c r="D33" s="1">
        <v>12216</v>
      </c>
      <c r="E33" s="2"/>
      <c r="F33" s="1">
        <v>127511</v>
      </c>
      <c r="G33" s="1">
        <v>18690</v>
      </c>
      <c r="H33" s="1">
        <v>1375</v>
      </c>
      <c r="I33" s="1">
        <v>960425</v>
      </c>
      <c r="J33" s="1">
        <v>108129</v>
      </c>
      <c r="K33" s="41"/>
      <c r="L33" s="49">
        <f>IFERROR(B33/I33,0)</f>
        <v>0.17284639612671474</v>
      </c>
      <c r="M33" s="50">
        <f>IFERROR(H33/G33,0)</f>
        <v>7.3568753344034246E-2</v>
      </c>
      <c r="N33" s="48">
        <f>D33*250</f>
        <v>3054000</v>
      </c>
      <c r="O33" s="51">
        <f t="shared" si="0"/>
        <v>17.396925412334493</v>
      </c>
    </row>
    <row r="34" spans="1:15" ht="15" thickBot="1" x14ac:dyDescent="0.35">
      <c r="A34" s="3" t="s">
        <v>44</v>
      </c>
      <c r="B34" s="1">
        <v>8940</v>
      </c>
      <c r="C34" s="2"/>
      <c r="D34" s="2">
        <v>396</v>
      </c>
      <c r="E34" s="2"/>
      <c r="F34" s="1">
        <v>5237</v>
      </c>
      <c r="G34" s="1">
        <v>4264</v>
      </c>
      <c r="H34" s="2">
        <v>189</v>
      </c>
      <c r="I34" s="1">
        <v>234375</v>
      </c>
      <c r="J34" s="1">
        <v>111776</v>
      </c>
      <c r="K34" s="41"/>
      <c r="L34" s="49">
        <f>IFERROR(B34/I34,0)</f>
        <v>3.8143999999999997E-2</v>
      </c>
      <c r="M34" s="50">
        <f>IFERROR(H34/G34,0)</f>
        <v>4.4324577861163228E-2</v>
      </c>
      <c r="N34" s="48">
        <f>D34*250</f>
        <v>99000</v>
      </c>
      <c r="O34" s="51">
        <f t="shared" si="0"/>
        <v>10.073825503355705</v>
      </c>
    </row>
    <row r="35" spans="1:15" ht="15" thickBot="1" x14ac:dyDescent="0.35">
      <c r="A35" s="44" t="s">
        <v>7</v>
      </c>
      <c r="B35" s="1">
        <v>398828</v>
      </c>
      <c r="C35" s="2"/>
      <c r="D35" s="1">
        <v>30442</v>
      </c>
      <c r="E35" s="2"/>
      <c r="F35" s="1">
        <v>283695</v>
      </c>
      <c r="G35" s="1">
        <v>20502</v>
      </c>
      <c r="H35" s="1">
        <v>1565</v>
      </c>
      <c r="I35" s="1">
        <v>2497842</v>
      </c>
      <c r="J35" s="1">
        <v>128400</v>
      </c>
      <c r="K35" s="42"/>
      <c r="L35" s="49">
        <f>IFERROR(B35/I35,0)</f>
        <v>0.15966902630350518</v>
      </c>
      <c r="M35" s="50">
        <f>IFERROR(H35/G35,0)</f>
        <v>7.633401619354209E-2</v>
      </c>
      <c r="N35" s="48">
        <f>D35*250</f>
        <v>7610500</v>
      </c>
      <c r="O35" s="51">
        <f t="shared" si="0"/>
        <v>18.082160730941659</v>
      </c>
    </row>
    <row r="36" spans="1:15" ht="15" thickBot="1" x14ac:dyDescent="0.35">
      <c r="A36" s="3" t="s">
        <v>24</v>
      </c>
      <c r="B36" s="1">
        <v>35624</v>
      </c>
      <c r="C36" s="2"/>
      <c r="D36" s="1">
        <v>1032</v>
      </c>
      <c r="E36" s="2"/>
      <c r="F36" s="1">
        <v>15732</v>
      </c>
      <c r="G36" s="1">
        <v>3397</v>
      </c>
      <c r="H36" s="2">
        <v>98</v>
      </c>
      <c r="I36" s="1">
        <v>511226</v>
      </c>
      <c r="J36" s="1">
        <v>48744</v>
      </c>
      <c r="K36" s="41"/>
      <c r="L36" s="49">
        <f>IFERROR(B36/I36,0)</f>
        <v>6.9683466803331595E-2</v>
      </c>
      <c r="M36" s="50">
        <f>IFERROR(H36/G36,0)</f>
        <v>2.8848984397998233E-2</v>
      </c>
      <c r="N36" s="48">
        <f>D36*250</f>
        <v>258000</v>
      </c>
      <c r="O36" s="51">
        <f t="shared" si="0"/>
        <v>6.2423085560296432</v>
      </c>
    </row>
    <row r="37" spans="1:15" ht="14.5" thickBot="1" x14ac:dyDescent="0.35">
      <c r="A37" s="3" t="s">
        <v>53</v>
      </c>
      <c r="B37" s="1">
        <v>2861</v>
      </c>
      <c r="C37" s="2"/>
      <c r="D37" s="2">
        <v>72</v>
      </c>
      <c r="E37" s="2"/>
      <c r="F37" s="2">
        <v>482</v>
      </c>
      <c r="G37" s="1">
        <v>3754</v>
      </c>
      <c r="H37" s="2">
        <v>94</v>
      </c>
      <c r="I37" s="1">
        <v>79933</v>
      </c>
      <c r="J37" s="1">
        <v>104890</v>
      </c>
      <c r="K37" s="42"/>
      <c r="L37" s="49">
        <f>IFERROR(B37/I37,0)</f>
        <v>3.5792476198816509E-2</v>
      </c>
      <c r="M37" s="50">
        <f>IFERROR(H37/G37,0)</f>
        <v>2.5039957378795951E-2</v>
      </c>
      <c r="N37" s="48">
        <f>D37*250</f>
        <v>18000</v>
      </c>
      <c r="O37" s="51">
        <f t="shared" si="0"/>
        <v>5.2915064662705351</v>
      </c>
    </row>
    <row r="38" spans="1:15" ht="14.5" thickBot="1" x14ac:dyDescent="0.35">
      <c r="A38" s="3" t="s">
        <v>67</v>
      </c>
      <c r="B38" s="2">
        <v>27</v>
      </c>
      <c r="C38" s="2"/>
      <c r="D38" s="2">
        <v>2</v>
      </c>
      <c r="E38" s="2"/>
      <c r="F38" s="2">
        <v>6</v>
      </c>
      <c r="G38" s="2"/>
      <c r="H38" s="2"/>
      <c r="I38" s="1">
        <v>7241</v>
      </c>
      <c r="J38" s="2"/>
      <c r="K38" s="42"/>
      <c r="L38" s="49">
        <f>IFERROR(B38/I38,0)</f>
        <v>3.728766744924734E-3</v>
      </c>
      <c r="M38" s="50">
        <f>IFERROR(H38/G38,0)</f>
        <v>0</v>
      </c>
      <c r="N38" s="48">
        <f>D38*250</f>
        <v>500</v>
      </c>
      <c r="O38" s="51">
        <f t="shared" si="0"/>
        <v>17.518518518518519</v>
      </c>
    </row>
    <row r="39" spans="1:15" ht="15" thickBot="1" x14ac:dyDescent="0.35">
      <c r="A39" s="44" t="s">
        <v>21</v>
      </c>
      <c r="B39" s="1">
        <v>38507</v>
      </c>
      <c r="C39" s="2"/>
      <c r="D39" s="1">
        <v>2385</v>
      </c>
      <c r="E39" s="2"/>
      <c r="F39" s="1">
        <v>28418</v>
      </c>
      <c r="G39" s="1">
        <v>3294</v>
      </c>
      <c r="H39" s="2">
        <v>204</v>
      </c>
      <c r="I39" s="1">
        <v>469024</v>
      </c>
      <c r="J39" s="1">
        <v>40125</v>
      </c>
      <c r="K39" s="42"/>
      <c r="L39" s="49">
        <f>IFERROR(B39/I39,0)</f>
        <v>8.2100276318482643E-2</v>
      </c>
      <c r="M39" s="50">
        <f>IFERROR(H39/G39,0)</f>
        <v>6.1930783242258654E-2</v>
      </c>
      <c r="N39" s="48">
        <f>D39*250</f>
        <v>596250</v>
      </c>
      <c r="O39" s="51">
        <f t="shared" si="0"/>
        <v>14.484197678344197</v>
      </c>
    </row>
    <row r="40" spans="1:15" ht="14.5" thickBot="1" x14ac:dyDescent="0.35">
      <c r="A40" s="3" t="s">
        <v>46</v>
      </c>
      <c r="B40" s="1">
        <v>7150</v>
      </c>
      <c r="C40" s="2"/>
      <c r="D40" s="2">
        <v>348</v>
      </c>
      <c r="E40" s="2"/>
      <c r="F40" s="2">
        <v>821</v>
      </c>
      <c r="G40" s="1">
        <v>1807</v>
      </c>
      <c r="H40" s="2">
        <v>88</v>
      </c>
      <c r="I40" s="1">
        <v>221748</v>
      </c>
      <c r="J40" s="1">
        <v>56040</v>
      </c>
      <c r="K40" s="42"/>
      <c r="L40" s="49">
        <f>IFERROR(B40/I40,0)</f>
        <v>3.224380828688421E-2</v>
      </c>
      <c r="M40" s="50">
        <f>IFERROR(H40/G40,0)</f>
        <v>4.8699501936912006E-2</v>
      </c>
      <c r="N40" s="48">
        <f>D40*250</f>
        <v>87000</v>
      </c>
      <c r="O40" s="51">
        <f t="shared" si="0"/>
        <v>11.167832167832168</v>
      </c>
    </row>
    <row r="41" spans="1:15" ht="15" thickBot="1" x14ac:dyDescent="0.35">
      <c r="A41" s="3" t="s">
        <v>37</v>
      </c>
      <c r="B41" s="1">
        <v>4808</v>
      </c>
      <c r="C41" s="2"/>
      <c r="D41" s="2">
        <v>164</v>
      </c>
      <c r="E41" s="2"/>
      <c r="F41" s="1">
        <v>2407</v>
      </c>
      <c r="G41" s="1">
        <v>1140</v>
      </c>
      <c r="H41" s="2">
        <v>39</v>
      </c>
      <c r="I41" s="1">
        <v>148400</v>
      </c>
      <c r="J41" s="1">
        <v>35185</v>
      </c>
      <c r="K41" s="41"/>
      <c r="L41" s="49">
        <f>IFERROR(B41/I41,0)</f>
        <v>3.2398921832884099E-2</v>
      </c>
      <c r="M41" s="50">
        <f>IFERROR(H41/G41,0)</f>
        <v>3.4210526315789476E-2</v>
      </c>
      <c r="N41" s="48">
        <f>D41*250</f>
        <v>41000</v>
      </c>
      <c r="O41" s="51">
        <f t="shared" si="0"/>
        <v>7.527454242928453</v>
      </c>
    </row>
    <row r="42" spans="1:15" ht="15" thickBot="1" x14ac:dyDescent="0.35">
      <c r="A42" s="44" t="s">
        <v>19</v>
      </c>
      <c r="B42" s="1">
        <v>80004</v>
      </c>
      <c r="C42" s="2"/>
      <c r="D42" s="1">
        <v>6010</v>
      </c>
      <c r="E42" s="2"/>
      <c r="F42" s="1">
        <v>20324</v>
      </c>
      <c r="G42" s="1">
        <v>6249</v>
      </c>
      <c r="H42" s="2">
        <v>469</v>
      </c>
      <c r="I42" s="1">
        <v>528519</v>
      </c>
      <c r="J42" s="1">
        <v>41284</v>
      </c>
      <c r="K42" s="42"/>
      <c r="L42" s="49">
        <f>IFERROR(B42/I42,0)</f>
        <v>0.15137393357665477</v>
      </c>
      <c r="M42" s="50">
        <f>IFERROR(H42/G42,0)</f>
        <v>7.5052008321331409E-2</v>
      </c>
      <c r="N42" s="48">
        <f>D42*250</f>
        <v>1502500</v>
      </c>
      <c r="O42" s="51">
        <f t="shared" si="0"/>
        <v>17.780310984450779</v>
      </c>
    </row>
    <row r="43" spans="1:15" ht="14.5" thickBot="1" x14ac:dyDescent="0.35">
      <c r="A43" s="3" t="s">
        <v>65</v>
      </c>
      <c r="B43" s="1">
        <v>4985</v>
      </c>
      <c r="C43" s="2"/>
      <c r="D43" s="2">
        <v>142</v>
      </c>
      <c r="E43" s="2"/>
      <c r="F43" s="1">
        <v>3993</v>
      </c>
      <c r="G43" s="1">
        <v>1472</v>
      </c>
      <c r="H43" s="2">
        <v>42</v>
      </c>
      <c r="I43" s="1">
        <v>13022</v>
      </c>
      <c r="J43" s="1">
        <v>3845</v>
      </c>
      <c r="K43" s="42"/>
      <c r="L43" s="49">
        <f>IFERROR(B43/I43,0)</f>
        <v>0.38281369989248965</v>
      </c>
      <c r="M43" s="50">
        <f>IFERROR(H43/G43,0)</f>
        <v>2.8532608695652172E-2</v>
      </c>
      <c r="N43" s="48">
        <f>D43*250</f>
        <v>35500</v>
      </c>
      <c r="O43" s="51">
        <f t="shared" si="0"/>
        <v>6.1213640922768304</v>
      </c>
    </row>
    <row r="44" spans="1:15" ht="14.5" thickBot="1" x14ac:dyDescent="0.35">
      <c r="A44" s="3" t="s">
        <v>40</v>
      </c>
      <c r="B44" s="1">
        <v>15441</v>
      </c>
      <c r="C44" s="2"/>
      <c r="D44" s="2">
        <v>772</v>
      </c>
      <c r="E44" s="2"/>
      <c r="F44" s="1">
        <v>13333</v>
      </c>
      <c r="G44" s="1">
        <v>14576</v>
      </c>
      <c r="H44" s="2">
        <v>729</v>
      </c>
      <c r="I44" s="1">
        <v>170739</v>
      </c>
      <c r="J44" s="1">
        <v>161172</v>
      </c>
      <c r="K44" s="42"/>
      <c r="L44" s="49">
        <f>IFERROR(B44/I44,0)</f>
        <v>9.0436279936042738E-2</v>
      </c>
      <c r="M44" s="50">
        <f>IFERROR(H44/G44,0)</f>
        <v>5.0013721185510431E-2</v>
      </c>
      <c r="N44" s="48">
        <f>D44*250</f>
        <v>193000</v>
      </c>
      <c r="O44" s="51">
        <f t="shared" si="0"/>
        <v>11.49919046693867</v>
      </c>
    </row>
    <row r="45" spans="1:15" ht="14.5" thickBot="1" x14ac:dyDescent="0.35">
      <c r="A45" s="3" t="s">
        <v>25</v>
      </c>
      <c r="B45" s="1">
        <v>14286</v>
      </c>
      <c r="C45" s="2"/>
      <c r="D45" s="2">
        <v>546</v>
      </c>
      <c r="E45" s="2"/>
      <c r="F45" s="1">
        <v>6393</v>
      </c>
      <c r="G45" s="1">
        <v>2775</v>
      </c>
      <c r="H45" s="2">
        <v>106</v>
      </c>
      <c r="I45" s="1">
        <v>246331</v>
      </c>
      <c r="J45" s="1">
        <v>47843</v>
      </c>
      <c r="K45" s="42"/>
      <c r="L45" s="49">
        <f>IFERROR(B45/I45,0)</f>
        <v>5.7995136625110119E-2</v>
      </c>
      <c r="M45" s="50">
        <f>IFERROR(H45/G45,0)</f>
        <v>3.8198198198198197E-2</v>
      </c>
      <c r="N45" s="48">
        <f>D45*250</f>
        <v>136500</v>
      </c>
      <c r="O45" s="51">
        <f t="shared" si="0"/>
        <v>8.5548089038219235</v>
      </c>
    </row>
    <row r="46" spans="1:15" ht="14.5" thickBot="1" x14ac:dyDescent="0.35">
      <c r="A46" s="3" t="s">
        <v>54</v>
      </c>
      <c r="B46" s="1">
        <v>5438</v>
      </c>
      <c r="C46" s="2"/>
      <c r="D46" s="2">
        <v>65</v>
      </c>
      <c r="E46" s="2"/>
      <c r="F46" s="1">
        <v>1038</v>
      </c>
      <c r="G46" s="1">
        <v>6147</v>
      </c>
      <c r="H46" s="2">
        <v>73</v>
      </c>
      <c r="I46" s="1">
        <v>57060</v>
      </c>
      <c r="J46" s="1">
        <v>64499</v>
      </c>
      <c r="K46" s="42"/>
      <c r="L46" s="49">
        <f>IFERROR(B46/I46,0)</f>
        <v>9.5303189624956181E-2</v>
      </c>
      <c r="M46" s="50">
        <f>IFERROR(H46/G46,0)</f>
        <v>1.1875711729298844E-2</v>
      </c>
      <c r="N46" s="48">
        <f>D46*250</f>
        <v>16250</v>
      </c>
      <c r="O46" s="51">
        <f t="shared" si="0"/>
        <v>1.9882309672673777</v>
      </c>
    </row>
    <row r="47" spans="1:15" ht="15" thickBot="1" x14ac:dyDescent="0.35">
      <c r="A47" s="3" t="s">
        <v>20</v>
      </c>
      <c r="B47" s="1">
        <v>26381</v>
      </c>
      <c r="C47" s="2"/>
      <c r="D47" s="2">
        <v>418</v>
      </c>
      <c r="E47" s="2"/>
      <c r="F47" s="1">
        <v>8741</v>
      </c>
      <c r="G47" s="1">
        <v>3863</v>
      </c>
      <c r="H47" s="2">
        <v>61</v>
      </c>
      <c r="I47" s="1">
        <v>498768</v>
      </c>
      <c r="J47" s="1">
        <v>73035</v>
      </c>
      <c r="K47" s="41"/>
      <c r="L47" s="49">
        <f>IFERROR(B47/I47,0)</f>
        <v>5.2892326692971482E-2</v>
      </c>
      <c r="M47" s="50">
        <f>IFERROR(H47/G47,0)</f>
        <v>1.5790836137716799E-2</v>
      </c>
      <c r="N47" s="48">
        <f>D47*250</f>
        <v>104500</v>
      </c>
      <c r="O47" s="51">
        <f t="shared" si="0"/>
        <v>2.9611841855881127</v>
      </c>
    </row>
    <row r="48" spans="1:15" ht="15" thickBot="1" x14ac:dyDescent="0.35">
      <c r="A48" s="44" t="s">
        <v>15</v>
      </c>
      <c r="B48" s="1">
        <v>75763</v>
      </c>
      <c r="C48" s="2"/>
      <c r="D48" s="1">
        <v>1853</v>
      </c>
      <c r="E48" s="2"/>
      <c r="F48" s="1">
        <v>24152</v>
      </c>
      <c r="G48" s="1">
        <v>2613</v>
      </c>
      <c r="H48" s="2">
        <v>64</v>
      </c>
      <c r="I48" s="1">
        <v>1255899</v>
      </c>
      <c r="J48" s="1">
        <v>43313</v>
      </c>
      <c r="K48" s="42"/>
      <c r="L48" s="49">
        <f>IFERROR(B48/I48,0)</f>
        <v>6.0325710905096669E-2</v>
      </c>
      <c r="M48" s="50">
        <f>IFERROR(H48/G48,0)</f>
        <v>2.4492920015308076E-2</v>
      </c>
      <c r="N48" s="48">
        <f>D48*250</f>
        <v>463250</v>
      </c>
      <c r="O48" s="51">
        <f t="shared" si="0"/>
        <v>5.1144622045061574</v>
      </c>
    </row>
    <row r="49" spans="1:15" ht="15" thickBot="1" x14ac:dyDescent="0.35">
      <c r="A49" s="60" t="s">
        <v>66</v>
      </c>
      <c r="B49" s="54">
        <v>71</v>
      </c>
      <c r="C49" s="54"/>
      <c r="D49" s="54">
        <v>6</v>
      </c>
      <c r="E49" s="54"/>
      <c r="F49" s="54">
        <v>3</v>
      </c>
      <c r="G49" s="54"/>
      <c r="H49" s="54"/>
      <c r="I49" s="55">
        <v>2201</v>
      </c>
      <c r="J49" s="54"/>
      <c r="K49" s="8"/>
      <c r="L49" s="49">
        <f>IFERROR(B49/I49,0)</f>
        <v>3.2258064516129031E-2</v>
      </c>
      <c r="M49" s="50">
        <f>IFERROR(H49/G49,0)</f>
        <v>0</v>
      </c>
      <c r="N49" s="48">
        <f>D49*250</f>
        <v>1500</v>
      </c>
      <c r="O49" s="51">
        <f t="shared" si="0"/>
        <v>20.12676056338028</v>
      </c>
    </row>
    <row r="50" spans="1:15" ht="15" thickBot="1" x14ac:dyDescent="0.35">
      <c r="A50" s="3" t="s">
        <v>28</v>
      </c>
      <c r="B50" s="1">
        <v>12066</v>
      </c>
      <c r="C50" s="2"/>
      <c r="D50" s="2">
        <v>121</v>
      </c>
      <c r="E50" s="2"/>
      <c r="F50" s="1">
        <v>4837</v>
      </c>
      <c r="G50" s="1">
        <v>3764</v>
      </c>
      <c r="H50" s="2">
        <v>38</v>
      </c>
      <c r="I50" s="1">
        <v>237951</v>
      </c>
      <c r="J50" s="1">
        <v>74221</v>
      </c>
      <c r="K50" s="41"/>
      <c r="L50" s="49">
        <f>IFERROR(B50/I50,0)</f>
        <v>5.0707918857243718E-2</v>
      </c>
      <c r="M50" s="50">
        <f>IFERROR(H50/G50,0)</f>
        <v>1.0095642933049946E-2</v>
      </c>
      <c r="N50" s="48">
        <f>D50*250</f>
        <v>30250</v>
      </c>
      <c r="O50" s="51">
        <f t="shared" si="0"/>
        <v>1.5070445880987899</v>
      </c>
    </row>
    <row r="51" spans="1:15" ht="14.5" thickBot="1" x14ac:dyDescent="0.35">
      <c r="A51" s="3" t="s">
        <v>48</v>
      </c>
      <c r="B51" s="1">
        <v>1063</v>
      </c>
      <c r="C51" s="2"/>
      <c r="D51" s="2">
        <v>55</v>
      </c>
      <c r="E51" s="2"/>
      <c r="F51" s="2">
        <v>118</v>
      </c>
      <c r="G51" s="1">
        <v>1704</v>
      </c>
      <c r="H51" s="2">
        <v>88</v>
      </c>
      <c r="I51" s="1">
        <v>41218</v>
      </c>
      <c r="J51" s="1">
        <v>66056</v>
      </c>
      <c r="K51" s="42"/>
      <c r="L51" s="49">
        <f>IFERROR(B51/I51,0)</f>
        <v>2.5789703527585035E-2</v>
      </c>
      <c r="M51" s="50">
        <f>IFERROR(H51/G51,0)</f>
        <v>5.1643192488262914E-2</v>
      </c>
      <c r="N51" s="48">
        <f>D51*250</f>
        <v>13750</v>
      </c>
      <c r="O51" s="51">
        <f t="shared" si="0"/>
        <v>11.935089369708372</v>
      </c>
    </row>
    <row r="52" spans="1:15" ht="15" thickBot="1" x14ac:dyDescent="0.35">
      <c r="A52" s="3" t="s">
        <v>29</v>
      </c>
      <c r="B52" s="1">
        <v>50681</v>
      </c>
      <c r="C52" s="2"/>
      <c r="D52" s="1">
        <v>1472</v>
      </c>
      <c r="E52" s="2"/>
      <c r="F52" s="1">
        <v>42671</v>
      </c>
      <c r="G52" s="1">
        <v>5938</v>
      </c>
      <c r="H52" s="2">
        <v>172</v>
      </c>
      <c r="I52" s="1">
        <v>424316</v>
      </c>
      <c r="J52" s="1">
        <v>49712</v>
      </c>
      <c r="K52" s="41"/>
      <c r="L52" s="49">
        <f>IFERROR(B52/I52,0)</f>
        <v>0.11944164254942072</v>
      </c>
      <c r="M52" s="50">
        <f>IFERROR(H52/G52,0)</f>
        <v>2.8965981812057933E-2</v>
      </c>
      <c r="N52" s="48">
        <f>D52*250</f>
        <v>368000</v>
      </c>
      <c r="O52" s="51">
        <f t="shared" si="0"/>
        <v>6.2611037666975786</v>
      </c>
    </row>
    <row r="53" spans="1:15" ht="15" thickBot="1" x14ac:dyDescent="0.35">
      <c r="A53" s="44" t="s">
        <v>9</v>
      </c>
      <c r="B53" s="1">
        <v>24733</v>
      </c>
      <c r="C53" s="2"/>
      <c r="D53" s="1">
        <v>1162</v>
      </c>
      <c r="E53" s="2"/>
      <c r="F53" s="1">
        <v>15862</v>
      </c>
      <c r="G53" s="1">
        <v>3248</v>
      </c>
      <c r="H53" s="2">
        <v>153</v>
      </c>
      <c r="I53" s="1">
        <v>405056</v>
      </c>
      <c r="J53" s="1">
        <v>53193</v>
      </c>
      <c r="K53" s="41"/>
      <c r="L53" s="49">
        <f>IFERROR(B53/I53,0)</f>
        <v>6.1060692842471162E-2</v>
      </c>
      <c r="M53" s="50">
        <f>IFERROR(H53/G53,0)</f>
        <v>4.7105911330049259E-2</v>
      </c>
      <c r="N53" s="48">
        <f>D53*250</f>
        <v>290500</v>
      </c>
      <c r="O53" s="51">
        <f t="shared" si="0"/>
        <v>10.745441313225246</v>
      </c>
    </row>
    <row r="54" spans="1:15" ht="15" thickBot="1" x14ac:dyDescent="0.35">
      <c r="A54" s="3" t="s">
        <v>56</v>
      </c>
      <c r="B54" s="1">
        <v>2144</v>
      </c>
      <c r="C54" s="2"/>
      <c r="D54" s="2">
        <v>84</v>
      </c>
      <c r="E54" s="2"/>
      <c r="F54" s="2">
        <v>609</v>
      </c>
      <c r="G54" s="1">
        <v>1196</v>
      </c>
      <c r="H54" s="2">
        <v>47</v>
      </c>
      <c r="I54" s="1">
        <v>111807</v>
      </c>
      <c r="J54" s="1">
        <v>62387</v>
      </c>
      <c r="K54" s="41"/>
      <c r="L54" s="49">
        <f>IFERROR(B54/I54,0)</f>
        <v>1.9175901329970397E-2</v>
      </c>
      <c r="M54" s="50">
        <f>IFERROR(H54/G54,0)</f>
        <v>3.9297658862876256E-2</v>
      </c>
      <c r="N54" s="48">
        <f>D54*250</f>
        <v>21000</v>
      </c>
      <c r="O54" s="51">
        <f t="shared" si="0"/>
        <v>8.7947761194029859</v>
      </c>
    </row>
    <row r="55" spans="1:15" ht="14.5" thickBot="1" x14ac:dyDescent="0.35">
      <c r="A55" s="3" t="s">
        <v>22</v>
      </c>
      <c r="B55" s="1">
        <v>20835</v>
      </c>
      <c r="C55" s="2"/>
      <c r="D55" s="2">
        <v>647</v>
      </c>
      <c r="E55" s="2"/>
      <c r="F55" s="1">
        <v>6141</v>
      </c>
      <c r="G55" s="1">
        <v>3578</v>
      </c>
      <c r="H55" s="2">
        <v>111</v>
      </c>
      <c r="I55" s="1">
        <v>346702</v>
      </c>
      <c r="J55" s="1">
        <v>59546</v>
      </c>
      <c r="K55" s="42"/>
      <c r="L55" s="49">
        <f>IFERROR(B55/I55,0)</f>
        <v>6.0094836487819513E-2</v>
      </c>
      <c r="M55" s="50">
        <f>IFERROR(H55/G55,0)</f>
        <v>3.102291783119061E-2</v>
      </c>
      <c r="N55" s="48">
        <f>D55*250</f>
        <v>161750</v>
      </c>
      <c r="O55" s="51">
        <f t="shared" si="0"/>
        <v>6.7633789296856248</v>
      </c>
    </row>
    <row r="56" spans="1:15" ht="14.5" thickBot="1" x14ac:dyDescent="0.35">
      <c r="A56" s="14" t="s">
        <v>55</v>
      </c>
      <c r="B56" s="15">
        <v>947</v>
      </c>
      <c r="C56" s="15"/>
      <c r="D56" s="15">
        <v>17</v>
      </c>
      <c r="E56" s="15"/>
      <c r="F56" s="15">
        <v>173</v>
      </c>
      <c r="G56" s="36">
        <v>1636</v>
      </c>
      <c r="H56" s="15">
        <v>29</v>
      </c>
      <c r="I56" s="36">
        <v>28751</v>
      </c>
      <c r="J56" s="36">
        <v>49677</v>
      </c>
      <c r="K56" s="66"/>
      <c r="L56" s="49">
        <f>IFERROR(B56/I56,0)</f>
        <v>3.2937984765747282E-2</v>
      </c>
      <c r="M56" s="50">
        <f>IFERROR(H56/G56,0)</f>
        <v>1.7726161369193152E-2</v>
      </c>
      <c r="N56" s="48">
        <f>D56*250</f>
        <v>4250</v>
      </c>
      <c r="O56" s="51">
        <f t="shared" si="0"/>
        <v>3.4878563885955649</v>
      </c>
    </row>
    <row r="57" spans="1:15" ht="15" thickBot="1" x14ac:dyDescent="0.35">
      <c r="A57" s="3"/>
      <c r="B57" s="47">
        <f>SUM(B2:B56)</f>
        <v>1968741</v>
      </c>
      <c r="C57" s="2"/>
      <c r="D57" s="47">
        <f>SUM(D2:D56)</f>
        <v>110742</v>
      </c>
      <c r="E57" s="2"/>
      <c r="F57" s="47">
        <f>SUM(F2:F56)</f>
        <v>1120224</v>
      </c>
      <c r="G57" s="1"/>
      <c r="H57" s="2"/>
      <c r="I57" s="47">
        <f>SUM(I2:I56)</f>
        <v>21049153</v>
      </c>
      <c r="J57" s="1"/>
      <c r="K57" s="8"/>
      <c r="N57" s="47">
        <f>SUM(N2:N56)</f>
        <v>27685500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B5A0F81-6E2F-40A9-804A-C55188E544D8}"/>
    <hyperlink ref="A33" r:id="rId2" display="https://www.worldometers.info/coronavirus/usa/new-jersey/" xr:uid="{B591798D-D4BF-4324-AEC0-6A23FBA74C5F}"/>
    <hyperlink ref="A6" r:id="rId3" display="https://www.worldometers.info/coronavirus/usa/california/" xr:uid="{B0AC2943-024A-4D06-9113-08C8BC2C993A}"/>
    <hyperlink ref="A16" r:id="rId4" display="https://www.worldometers.info/coronavirus/usa/illinois/" xr:uid="{801F82BF-2CF4-4C80-BF16-454CA536B521}"/>
    <hyperlink ref="A24" r:id="rId5" display="https://www.worldometers.info/coronavirus/usa/massachusetts/" xr:uid="{02391459-33A5-40F8-9FDD-278A370C87D2}"/>
    <hyperlink ref="A42" r:id="rId6" display="https://www.worldometers.info/coronavirus/usa/pennsylvania/" xr:uid="{98F8C224-5483-4B05-AFBD-1C152B7FE7BD}"/>
    <hyperlink ref="A48" r:id="rId7" display="https://www.worldometers.info/coronavirus/usa/texas/" xr:uid="{8A08958F-F074-4B02-83DB-1589D8EFE07A}"/>
    <hyperlink ref="A11" r:id="rId8" display="https://www.worldometers.info/coronavirus/usa/florida/" xr:uid="{CCBC42BD-4E02-4B82-AF11-B768927EF23A}"/>
    <hyperlink ref="A21" r:id="rId9" display="https://www.worldometers.info/coronavirus/usa/louisiana/" xr:uid="{901CB0BD-9C1E-4271-AB0E-DF33EBF78E02}"/>
    <hyperlink ref="A39" r:id="rId10" display="https://www.worldometers.info/coronavirus/usa/ohio/" xr:uid="{CC03B181-C798-4517-9E87-887C5FE8CF4A}"/>
    <hyperlink ref="A53" r:id="rId11" display="https://www.worldometers.info/coronavirus/usa/washington/" xr:uid="{AE35EE65-7F2E-4744-A71F-2BDED357CA57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workbookViewId="0">
      <selection activeCell="B56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3" t="s">
        <v>36</v>
      </c>
      <c r="B2" s="38">
        <v>692</v>
      </c>
    </row>
    <row r="3" spans="1:2" ht="15" thickBot="1" x14ac:dyDescent="0.4">
      <c r="A3" s="3" t="s">
        <v>52</v>
      </c>
      <c r="B3" s="38">
        <v>10</v>
      </c>
    </row>
    <row r="4" spans="1:2" ht="15" thickBot="1" x14ac:dyDescent="0.4">
      <c r="A4" s="3" t="s">
        <v>33</v>
      </c>
      <c r="B4" s="38">
        <v>1044</v>
      </c>
    </row>
    <row r="5" spans="1:2" ht="15" thickBot="1" x14ac:dyDescent="0.4">
      <c r="A5" s="3" t="s">
        <v>34</v>
      </c>
      <c r="B5" s="38">
        <v>154</v>
      </c>
    </row>
    <row r="6" spans="1:2" ht="15" thickBot="1" x14ac:dyDescent="0.4">
      <c r="A6" s="44" t="s">
        <v>10</v>
      </c>
      <c r="B6" s="38">
        <v>4653</v>
      </c>
    </row>
    <row r="7" spans="1:2" ht="15" thickBot="1" x14ac:dyDescent="0.4">
      <c r="A7" s="3" t="s">
        <v>18</v>
      </c>
      <c r="B7" s="38">
        <v>1527</v>
      </c>
    </row>
    <row r="8" spans="1:2" ht="15" thickBot="1" x14ac:dyDescent="0.4">
      <c r="A8" s="3" t="s">
        <v>23</v>
      </c>
      <c r="B8" s="38">
        <v>4071</v>
      </c>
    </row>
    <row r="9" spans="1:2" ht="15" thickBot="1" x14ac:dyDescent="0.4">
      <c r="A9" s="3" t="s">
        <v>43</v>
      </c>
      <c r="B9" s="38">
        <v>398</v>
      </c>
    </row>
    <row r="10" spans="1:2" ht="21.5" thickBot="1" x14ac:dyDescent="0.4">
      <c r="A10" s="3" t="s">
        <v>63</v>
      </c>
      <c r="B10" s="38">
        <v>489</v>
      </c>
    </row>
    <row r="11" spans="1:2" ht="15" thickBot="1" x14ac:dyDescent="0.4">
      <c r="A11" s="44" t="s">
        <v>13</v>
      </c>
      <c r="B11" s="38">
        <v>2703</v>
      </c>
    </row>
    <row r="12" spans="1:2" ht="15" thickBot="1" x14ac:dyDescent="0.4">
      <c r="A12" s="3" t="s">
        <v>16</v>
      </c>
      <c r="B12" s="38">
        <v>2180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83</v>
      </c>
    </row>
    <row r="16" spans="1:2" ht="15" thickBot="1" x14ac:dyDescent="0.4">
      <c r="A16" s="44" t="s">
        <v>12</v>
      </c>
      <c r="B16" s="38">
        <v>5904</v>
      </c>
    </row>
    <row r="17" spans="1:2" ht="15" thickBot="1" x14ac:dyDescent="0.4">
      <c r="A17" s="3" t="s">
        <v>27</v>
      </c>
      <c r="B17" s="38">
        <v>2303</v>
      </c>
    </row>
    <row r="18" spans="1:2" ht="15" thickBot="1" x14ac:dyDescent="0.4">
      <c r="A18" s="3" t="s">
        <v>41</v>
      </c>
      <c r="B18" s="38">
        <v>606</v>
      </c>
    </row>
    <row r="19" spans="1:2" ht="15" thickBot="1" x14ac:dyDescent="0.4">
      <c r="A19" s="3" t="s">
        <v>45</v>
      </c>
      <c r="B19" s="38">
        <v>235</v>
      </c>
    </row>
    <row r="20" spans="1:2" ht="15" thickBot="1" x14ac:dyDescent="0.4">
      <c r="A20" s="3" t="s">
        <v>38</v>
      </c>
      <c r="B20" s="38">
        <v>470</v>
      </c>
    </row>
    <row r="21" spans="1:2" ht="15" thickBot="1" x14ac:dyDescent="0.4">
      <c r="A21" s="44" t="s">
        <v>14</v>
      </c>
      <c r="B21" s="38">
        <v>2941</v>
      </c>
    </row>
    <row r="22" spans="1:2" ht="15" thickBot="1" x14ac:dyDescent="0.4">
      <c r="A22" s="3" t="s">
        <v>39</v>
      </c>
      <c r="B22" s="38">
        <v>99</v>
      </c>
    </row>
    <row r="23" spans="1:2" ht="15" thickBot="1" x14ac:dyDescent="0.4">
      <c r="A23" s="3" t="s">
        <v>26</v>
      </c>
      <c r="B23" s="38">
        <v>2749</v>
      </c>
    </row>
    <row r="24" spans="1:2" ht="15" thickBot="1" x14ac:dyDescent="0.4">
      <c r="A24" s="44" t="s">
        <v>17</v>
      </c>
      <c r="B24" s="38">
        <v>7316</v>
      </c>
    </row>
    <row r="25" spans="1:2" ht="15" thickBot="1" x14ac:dyDescent="0.4">
      <c r="A25" s="3" t="s">
        <v>11</v>
      </c>
      <c r="B25" s="38">
        <v>5895</v>
      </c>
    </row>
    <row r="26" spans="1:2" ht="15" thickBot="1" x14ac:dyDescent="0.4">
      <c r="A26" s="3" t="s">
        <v>32</v>
      </c>
      <c r="B26" s="38">
        <v>1197</v>
      </c>
    </row>
    <row r="27" spans="1:2" ht="15" thickBot="1" x14ac:dyDescent="0.4">
      <c r="A27" s="3" t="s">
        <v>30</v>
      </c>
      <c r="B27" s="38">
        <v>817</v>
      </c>
    </row>
    <row r="28" spans="1:2" ht="15" thickBot="1" x14ac:dyDescent="0.4">
      <c r="A28" s="3" t="s">
        <v>35</v>
      </c>
      <c r="B28" s="38">
        <v>826</v>
      </c>
    </row>
    <row r="29" spans="1:2" ht="15" thickBot="1" x14ac:dyDescent="0.4">
      <c r="A29" s="3" t="s">
        <v>51</v>
      </c>
      <c r="B29" s="38">
        <v>18</v>
      </c>
    </row>
    <row r="30" spans="1:2" ht="15" thickBot="1" x14ac:dyDescent="0.4">
      <c r="A30" s="3" t="s">
        <v>50</v>
      </c>
      <c r="B30" s="38">
        <v>189</v>
      </c>
    </row>
    <row r="31" spans="1:2" ht="15" thickBot="1" x14ac:dyDescent="0.4">
      <c r="A31" s="3" t="s">
        <v>31</v>
      </c>
      <c r="B31" s="38">
        <v>438</v>
      </c>
    </row>
    <row r="32" spans="1:2" ht="15" thickBot="1" x14ac:dyDescent="0.4">
      <c r="A32" s="3" t="s">
        <v>42</v>
      </c>
      <c r="B32" s="38">
        <v>286</v>
      </c>
    </row>
    <row r="33" spans="1:2" ht="15" thickBot="1" x14ac:dyDescent="0.4">
      <c r="A33" s="44" t="s">
        <v>8</v>
      </c>
      <c r="B33" s="38">
        <v>12216</v>
      </c>
    </row>
    <row r="34" spans="1:2" ht="15" thickBot="1" x14ac:dyDescent="0.4">
      <c r="A34" s="3" t="s">
        <v>44</v>
      </c>
      <c r="B34" s="38">
        <v>396</v>
      </c>
    </row>
    <row r="35" spans="1:2" ht="15" thickBot="1" x14ac:dyDescent="0.4">
      <c r="A35" s="44" t="s">
        <v>7</v>
      </c>
      <c r="B35" s="38">
        <v>30442</v>
      </c>
    </row>
    <row r="36" spans="1:2" ht="15" thickBot="1" x14ac:dyDescent="0.4">
      <c r="A36" s="3" t="s">
        <v>24</v>
      </c>
      <c r="B36" s="38">
        <v>1032</v>
      </c>
    </row>
    <row r="37" spans="1:2" ht="15" thickBot="1" x14ac:dyDescent="0.4">
      <c r="A37" s="3" t="s">
        <v>53</v>
      </c>
      <c r="B37" s="38">
        <v>72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2385</v>
      </c>
    </row>
    <row r="40" spans="1:2" ht="15" thickBot="1" x14ac:dyDescent="0.4">
      <c r="A40" s="3" t="s">
        <v>46</v>
      </c>
      <c r="B40" s="38">
        <v>348</v>
      </c>
    </row>
    <row r="41" spans="1:2" ht="15" thickBot="1" x14ac:dyDescent="0.4">
      <c r="A41" s="3" t="s">
        <v>37</v>
      </c>
      <c r="B41" s="38">
        <v>164</v>
      </c>
    </row>
    <row r="42" spans="1:2" ht="15" thickBot="1" x14ac:dyDescent="0.4">
      <c r="A42" s="44" t="s">
        <v>19</v>
      </c>
      <c r="B42" s="38">
        <v>6010</v>
      </c>
    </row>
    <row r="43" spans="1:2" ht="15" thickBot="1" x14ac:dyDescent="0.4">
      <c r="A43" s="3" t="s">
        <v>65</v>
      </c>
      <c r="B43" s="38">
        <v>142</v>
      </c>
    </row>
    <row r="44" spans="1:2" ht="15" thickBot="1" x14ac:dyDescent="0.4">
      <c r="A44" s="3" t="s">
        <v>40</v>
      </c>
      <c r="B44" s="38">
        <v>772</v>
      </c>
    </row>
    <row r="45" spans="1:2" ht="15" thickBot="1" x14ac:dyDescent="0.4">
      <c r="A45" s="3" t="s">
        <v>25</v>
      </c>
      <c r="B45" s="38">
        <v>546</v>
      </c>
    </row>
    <row r="46" spans="1:2" ht="15" thickBot="1" x14ac:dyDescent="0.4">
      <c r="A46" s="3" t="s">
        <v>54</v>
      </c>
      <c r="B46" s="38">
        <v>65</v>
      </c>
    </row>
    <row r="47" spans="1:2" ht="15" thickBot="1" x14ac:dyDescent="0.4">
      <c r="A47" s="3" t="s">
        <v>20</v>
      </c>
      <c r="B47" s="38">
        <v>418</v>
      </c>
    </row>
    <row r="48" spans="1:2" ht="15" thickBot="1" x14ac:dyDescent="0.4">
      <c r="A48" s="44" t="s">
        <v>15</v>
      </c>
      <c r="B48" s="38">
        <v>1853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121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1472</v>
      </c>
    </row>
    <row r="53" spans="1:2" ht="15" thickBot="1" x14ac:dyDescent="0.4">
      <c r="A53" s="44" t="s">
        <v>9</v>
      </c>
      <c r="B53" s="38">
        <v>1162</v>
      </c>
    </row>
    <row r="54" spans="1:2" ht="15" thickBot="1" x14ac:dyDescent="0.4">
      <c r="A54" s="3" t="s">
        <v>56</v>
      </c>
      <c r="B54" s="38">
        <v>84</v>
      </c>
    </row>
    <row r="55" spans="1:2" ht="15" thickBot="1" x14ac:dyDescent="0.4">
      <c r="A55" s="3" t="s">
        <v>22</v>
      </c>
      <c r="B55" s="38">
        <v>647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85FAA510-F667-4984-AA23-DA1F4BFFCC17}"/>
    <hyperlink ref="A33" r:id="rId2" display="https://www.worldometers.info/coronavirus/usa/new-jersey/" xr:uid="{318CD397-8075-4130-AB81-4FEB87C9BC2E}"/>
    <hyperlink ref="A6" r:id="rId3" display="https://www.worldometers.info/coronavirus/usa/california/" xr:uid="{A5791427-B7AF-448E-B5C6-0B3FE430B0A8}"/>
    <hyperlink ref="A16" r:id="rId4" display="https://www.worldometers.info/coronavirus/usa/illinois/" xr:uid="{0532DAD5-47E3-4857-98C5-8583A6A63368}"/>
    <hyperlink ref="A24" r:id="rId5" display="https://www.worldometers.info/coronavirus/usa/massachusetts/" xr:uid="{B3E5868A-5AC4-4AF8-9CD1-03F7F9A88940}"/>
    <hyperlink ref="A42" r:id="rId6" display="https://www.worldometers.info/coronavirus/usa/pennsylvania/" xr:uid="{EF193791-9FFA-438E-80D9-A65F52AE6C9C}"/>
    <hyperlink ref="A48" r:id="rId7" display="https://www.worldometers.info/coronavirus/usa/texas/" xr:uid="{1EA50F8F-A2DC-4F0B-B410-54E024B7D576}"/>
    <hyperlink ref="A11" r:id="rId8" display="https://www.worldometers.info/coronavirus/usa/florida/" xr:uid="{65853528-15E8-4BFC-A516-772B8FC83EE6}"/>
    <hyperlink ref="A21" r:id="rId9" display="https://www.worldometers.info/coronavirus/usa/louisiana/" xr:uid="{42FA27B1-5295-4E68-8635-C8638B48E496}"/>
    <hyperlink ref="A39" r:id="rId10" display="https://www.worldometers.info/coronavirus/usa/ohio/" xr:uid="{0E2C3D0A-2B63-4185-BE0F-DAD98DEEED36}"/>
    <hyperlink ref="A53" r:id="rId11" display="https://www.worldometers.info/coronavirus/usa/washington/" xr:uid="{B20ECC25-0A62-42E2-B13A-C55AA2B727C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692</v>
      </c>
    </row>
    <row r="3" spans="1:3" ht="13" thickBot="1" x14ac:dyDescent="0.4">
      <c r="B3" s="3" t="s">
        <v>52</v>
      </c>
      <c r="C3" s="38">
        <v>10</v>
      </c>
    </row>
    <row r="4" spans="1:3" ht="13" thickBot="1" x14ac:dyDescent="0.4">
      <c r="A4" s="34" t="s">
        <v>33</v>
      </c>
      <c r="B4" s="3" t="s">
        <v>33</v>
      </c>
      <c r="C4" s="38">
        <v>1044</v>
      </c>
    </row>
    <row r="5" spans="1:3" ht="13" thickBot="1" x14ac:dyDescent="0.4">
      <c r="A5" s="34" t="s">
        <v>34</v>
      </c>
      <c r="B5" s="3" t="s">
        <v>34</v>
      </c>
      <c r="C5" s="38">
        <v>154</v>
      </c>
    </row>
    <row r="6" spans="1:3" ht="15" thickBot="1" x14ac:dyDescent="0.4">
      <c r="A6" s="34" t="s">
        <v>10</v>
      </c>
      <c r="B6" s="44" t="s">
        <v>10</v>
      </c>
      <c r="C6" s="38">
        <v>4653</v>
      </c>
    </row>
    <row r="7" spans="1:3" ht="13" thickBot="1" x14ac:dyDescent="0.4">
      <c r="A7" s="34" t="s">
        <v>18</v>
      </c>
      <c r="B7" s="3" t="s">
        <v>18</v>
      </c>
      <c r="C7" s="38">
        <v>1527</v>
      </c>
    </row>
    <row r="8" spans="1:3" ht="13" thickBot="1" x14ac:dyDescent="0.4">
      <c r="A8" s="34" t="s">
        <v>23</v>
      </c>
      <c r="B8" s="3" t="s">
        <v>23</v>
      </c>
      <c r="C8" s="38">
        <v>4071</v>
      </c>
    </row>
    <row r="9" spans="1:3" ht="13" thickBot="1" x14ac:dyDescent="0.4">
      <c r="A9" s="34" t="s">
        <v>43</v>
      </c>
      <c r="B9" s="3" t="s">
        <v>43</v>
      </c>
      <c r="C9" s="38">
        <v>398</v>
      </c>
    </row>
    <row r="10" spans="1:3" ht="13" thickBot="1" x14ac:dyDescent="0.4">
      <c r="A10" s="34" t="s">
        <v>95</v>
      </c>
      <c r="B10" s="3" t="s">
        <v>63</v>
      </c>
      <c r="C10" s="38">
        <v>489</v>
      </c>
    </row>
    <row r="11" spans="1:3" ht="15" thickBot="1" x14ac:dyDescent="0.4">
      <c r="A11" s="34" t="s">
        <v>13</v>
      </c>
      <c r="B11" s="44" t="s">
        <v>13</v>
      </c>
      <c r="C11" s="38">
        <v>2703</v>
      </c>
    </row>
    <row r="12" spans="1:3" ht="13" thickBot="1" x14ac:dyDescent="0.4">
      <c r="A12" s="34" t="s">
        <v>16</v>
      </c>
      <c r="B12" s="3" t="s">
        <v>16</v>
      </c>
      <c r="C12" s="38">
        <v>2180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83</v>
      </c>
    </row>
    <row r="16" spans="1:3" ht="15" thickBot="1" x14ac:dyDescent="0.4">
      <c r="A16" s="34" t="s">
        <v>12</v>
      </c>
      <c r="B16" s="44" t="s">
        <v>12</v>
      </c>
      <c r="C16" s="38">
        <v>5904</v>
      </c>
    </row>
    <row r="17" spans="1:3" ht="13" thickBot="1" x14ac:dyDescent="0.4">
      <c r="A17" s="34" t="s">
        <v>27</v>
      </c>
      <c r="B17" s="3" t="s">
        <v>27</v>
      </c>
      <c r="C17" s="38">
        <v>2303</v>
      </c>
    </row>
    <row r="18" spans="1:3" ht="13" thickBot="1" x14ac:dyDescent="0.4">
      <c r="A18" s="34" t="s">
        <v>41</v>
      </c>
      <c r="B18" s="3" t="s">
        <v>41</v>
      </c>
      <c r="C18" s="38">
        <v>606</v>
      </c>
    </row>
    <row r="19" spans="1:3" ht="13" thickBot="1" x14ac:dyDescent="0.4">
      <c r="A19" s="34" t="s">
        <v>45</v>
      </c>
      <c r="B19" s="3" t="s">
        <v>45</v>
      </c>
      <c r="C19" s="38">
        <v>235</v>
      </c>
    </row>
    <row r="20" spans="1:3" ht="13" thickBot="1" x14ac:dyDescent="0.4">
      <c r="A20" s="34" t="s">
        <v>38</v>
      </c>
      <c r="B20" s="3" t="s">
        <v>38</v>
      </c>
      <c r="C20" s="38">
        <v>470</v>
      </c>
    </row>
    <row r="21" spans="1:3" ht="15" thickBot="1" x14ac:dyDescent="0.4">
      <c r="A21" s="34" t="s">
        <v>14</v>
      </c>
      <c r="B21" s="44" t="s">
        <v>14</v>
      </c>
      <c r="C21" s="38">
        <v>2941</v>
      </c>
    </row>
    <row r="22" spans="1:3" ht="13" thickBot="1" x14ac:dyDescent="0.4">
      <c r="B22" s="3" t="s">
        <v>39</v>
      </c>
      <c r="C22" s="38">
        <v>99</v>
      </c>
    </row>
    <row r="23" spans="1:3" ht="13" thickBot="1" x14ac:dyDescent="0.4">
      <c r="A23" s="34" t="s">
        <v>26</v>
      </c>
      <c r="B23" s="3" t="s">
        <v>26</v>
      </c>
      <c r="C23" s="38">
        <v>2749</v>
      </c>
    </row>
    <row r="24" spans="1:3" ht="15" thickBot="1" x14ac:dyDescent="0.4">
      <c r="A24" s="34" t="s">
        <v>17</v>
      </c>
      <c r="B24" s="44" t="s">
        <v>17</v>
      </c>
      <c r="C24" s="38">
        <v>7316</v>
      </c>
    </row>
    <row r="25" spans="1:3" ht="13" thickBot="1" x14ac:dyDescent="0.4">
      <c r="A25" s="34" t="s">
        <v>11</v>
      </c>
      <c r="B25" s="3" t="s">
        <v>11</v>
      </c>
      <c r="C25" s="38">
        <v>5895</v>
      </c>
    </row>
    <row r="26" spans="1:3" ht="13" thickBot="1" x14ac:dyDescent="0.4">
      <c r="A26" s="34" t="s">
        <v>32</v>
      </c>
      <c r="B26" s="3" t="s">
        <v>32</v>
      </c>
      <c r="C26" s="38">
        <v>1197</v>
      </c>
    </row>
    <row r="27" spans="1:3" ht="13" thickBot="1" x14ac:dyDescent="0.4">
      <c r="A27" s="34" t="s">
        <v>30</v>
      </c>
      <c r="B27" s="3" t="s">
        <v>30</v>
      </c>
      <c r="C27" s="38">
        <v>817</v>
      </c>
    </row>
    <row r="28" spans="1:3" ht="13" thickBot="1" x14ac:dyDescent="0.4">
      <c r="A28" s="34" t="s">
        <v>35</v>
      </c>
      <c r="B28" s="3" t="s">
        <v>35</v>
      </c>
      <c r="C28" s="38">
        <v>826</v>
      </c>
    </row>
    <row r="29" spans="1:3" ht="13" thickBot="1" x14ac:dyDescent="0.4">
      <c r="B29" s="3" t="s">
        <v>51</v>
      </c>
      <c r="C29" s="38">
        <v>18</v>
      </c>
    </row>
    <row r="30" spans="1:3" ht="13" thickBot="1" x14ac:dyDescent="0.4">
      <c r="B30" s="3" t="s">
        <v>50</v>
      </c>
      <c r="C30" s="38">
        <v>189</v>
      </c>
    </row>
    <row r="31" spans="1:3" ht="13" thickBot="1" x14ac:dyDescent="0.4">
      <c r="A31" s="34" t="s">
        <v>31</v>
      </c>
      <c r="B31" s="3" t="s">
        <v>31</v>
      </c>
      <c r="C31" s="38">
        <v>438</v>
      </c>
    </row>
    <row r="32" spans="1:3" ht="13" thickBot="1" x14ac:dyDescent="0.4">
      <c r="A32" s="34" t="s">
        <v>42</v>
      </c>
      <c r="B32" s="3" t="s">
        <v>42</v>
      </c>
      <c r="C32" s="38">
        <v>286</v>
      </c>
    </row>
    <row r="33" spans="1:3" ht="15" thickBot="1" x14ac:dyDescent="0.4">
      <c r="A33" s="34" t="s">
        <v>8</v>
      </c>
      <c r="B33" s="44" t="s">
        <v>8</v>
      </c>
      <c r="C33" s="38">
        <v>12216</v>
      </c>
    </row>
    <row r="34" spans="1:3" ht="13" thickBot="1" x14ac:dyDescent="0.4">
      <c r="A34" s="34" t="s">
        <v>44</v>
      </c>
      <c r="B34" s="3" t="s">
        <v>44</v>
      </c>
      <c r="C34" s="38">
        <v>396</v>
      </c>
    </row>
    <row r="35" spans="1:3" ht="15" thickBot="1" x14ac:dyDescent="0.4">
      <c r="A35" s="34" t="s">
        <v>7</v>
      </c>
      <c r="B35" s="44" t="s">
        <v>7</v>
      </c>
      <c r="C35" s="38">
        <v>30442</v>
      </c>
    </row>
    <row r="36" spans="1:3" ht="13" thickBot="1" x14ac:dyDescent="0.4">
      <c r="A36" s="34" t="s">
        <v>24</v>
      </c>
      <c r="B36" s="3" t="s">
        <v>24</v>
      </c>
      <c r="C36" s="38">
        <v>1032</v>
      </c>
    </row>
    <row r="37" spans="1:3" ht="13" thickBot="1" x14ac:dyDescent="0.4">
      <c r="B37" s="3" t="s">
        <v>53</v>
      </c>
      <c r="C37" s="38">
        <v>72</v>
      </c>
    </row>
    <row r="38" spans="1:3" ht="15" thickBot="1" x14ac:dyDescent="0.4">
      <c r="A38" s="34" t="s">
        <v>21</v>
      </c>
      <c r="B38" s="44" t="s">
        <v>21</v>
      </c>
      <c r="C38" s="38">
        <v>2385</v>
      </c>
    </row>
    <row r="39" spans="1:3" ht="13" thickBot="1" x14ac:dyDescent="0.4">
      <c r="A39" s="34" t="s">
        <v>46</v>
      </c>
      <c r="B39" s="3" t="s">
        <v>46</v>
      </c>
      <c r="C39" s="38">
        <v>348</v>
      </c>
    </row>
    <row r="40" spans="1:3" ht="13" thickBot="1" x14ac:dyDescent="0.4">
      <c r="A40" s="34" t="s">
        <v>37</v>
      </c>
      <c r="B40" s="3" t="s">
        <v>37</v>
      </c>
      <c r="C40" s="38">
        <v>164</v>
      </c>
    </row>
    <row r="41" spans="1:3" ht="15" thickBot="1" x14ac:dyDescent="0.4">
      <c r="A41" s="34" t="s">
        <v>19</v>
      </c>
      <c r="B41" s="44" t="s">
        <v>19</v>
      </c>
      <c r="C41" s="38">
        <v>6010</v>
      </c>
    </row>
    <row r="42" spans="1:3" ht="13" thickBot="1" x14ac:dyDescent="0.4">
      <c r="A42" s="34" t="s">
        <v>65</v>
      </c>
      <c r="B42" s="3" t="s">
        <v>65</v>
      </c>
      <c r="C42" s="38">
        <v>142</v>
      </c>
    </row>
    <row r="43" spans="1:3" ht="13" thickBot="1" x14ac:dyDescent="0.4">
      <c r="B43" s="3" t="s">
        <v>40</v>
      </c>
      <c r="C43" s="38">
        <v>772</v>
      </c>
    </row>
    <row r="44" spans="1:3" ht="13" thickBot="1" x14ac:dyDescent="0.4">
      <c r="A44" s="34" t="s">
        <v>25</v>
      </c>
      <c r="B44" s="3" t="s">
        <v>25</v>
      </c>
      <c r="C44" s="38">
        <v>546</v>
      </c>
    </row>
    <row r="45" spans="1:3" ht="13" thickBot="1" x14ac:dyDescent="0.4">
      <c r="A45" s="34" t="s">
        <v>54</v>
      </c>
      <c r="B45" s="3" t="s">
        <v>54</v>
      </c>
      <c r="C45" s="38">
        <v>65</v>
      </c>
    </row>
    <row r="46" spans="1:3" ht="13" thickBot="1" x14ac:dyDescent="0.4">
      <c r="A46" s="34" t="s">
        <v>20</v>
      </c>
      <c r="B46" s="3" t="s">
        <v>20</v>
      </c>
      <c r="C46" s="38">
        <v>418</v>
      </c>
    </row>
    <row r="47" spans="1:3" ht="15" thickBot="1" x14ac:dyDescent="0.4">
      <c r="A47" s="34" t="s">
        <v>15</v>
      </c>
      <c r="B47" s="44" t="s">
        <v>15</v>
      </c>
      <c r="C47" s="38">
        <v>1853</v>
      </c>
    </row>
    <row r="48" spans="1:3" ht="13" thickBot="1" x14ac:dyDescent="0.4">
      <c r="A48" s="34" t="s">
        <v>28</v>
      </c>
      <c r="B48" s="3" t="s">
        <v>28</v>
      </c>
      <c r="C48" s="38">
        <v>121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1472</v>
      </c>
    </row>
    <row r="51" spans="1:3" ht="15" thickBot="1" x14ac:dyDescent="0.4">
      <c r="A51" s="34" t="s">
        <v>9</v>
      </c>
      <c r="B51" s="44" t="s">
        <v>9</v>
      </c>
      <c r="C51" s="38">
        <v>1162</v>
      </c>
    </row>
    <row r="52" spans="1:3" ht="13" thickBot="1" x14ac:dyDescent="0.4">
      <c r="B52" s="3" t="s">
        <v>56</v>
      </c>
      <c r="C52" s="38">
        <v>84</v>
      </c>
    </row>
    <row r="53" spans="1:3" ht="13" thickBot="1" x14ac:dyDescent="0.4">
      <c r="A53" s="34" t="s">
        <v>22</v>
      </c>
      <c r="B53" s="3" t="s">
        <v>22</v>
      </c>
      <c r="C53" s="38">
        <v>647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4C3CD68A-9FEB-4567-AEB3-6B1ED09FDA49}"/>
    <hyperlink ref="B33" r:id="rId2" display="https://www.worldometers.info/coronavirus/usa/new-jersey/" xr:uid="{48F09725-A6C0-4C52-AAAF-DEBBDF51C2CB}"/>
    <hyperlink ref="B6" r:id="rId3" display="https://www.worldometers.info/coronavirus/usa/california/" xr:uid="{96878178-E0DC-409A-BCC2-660B2CB94F1B}"/>
    <hyperlink ref="B16" r:id="rId4" display="https://www.worldometers.info/coronavirus/usa/illinois/" xr:uid="{A58A3991-0FB8-4010-BA07-2D348CFE4021}"/>
    <hyperlink ref="B24" r:id="rId5" display="https://www.worldometers.info/coronavirus/usa/massachusetts/" xr:uid="{C3394FEB-C6AE-4BFC-92F3-61708FF4A36D}"/>
    <hyperlink ref="B41" r:id="rId6" display="https://www.worldometers.info/coronavirus/usa/pennsylvania/" xr:uid="{18FA5DEB-8338-4F17-9D31-EA5B829FA348}"/>
    <hyperlink ref="B47" r:id="rId7" display="https://www.worldometers.info/coronavirus/usa/texas/" xr:uid="{1CBCAD13-C4EC-4299-A6E2-BC7E5ABDDDA6}"/>
    <hyperlink ref="B11" r:id="rId8" display="https://www.worldometers.info/coronavirus/usa/florida/" xr:uid="{DA548C4B-834D-43B0-8D15-CC9B96238A01}"/>
    <hyperlink ref="B21" r:id="rId9" display="https://www.worldometers.info/coronavirus/usa/louisiana/" xr:uid="{7BEB4C13-EF57-49BA-8FE8-6DAD4E364EBF}"/>
    <hyperlink ref="B38" r:id="rId10" display="https://www.worldometers.info/coronavirus/usa/ohio/" xr:uid="{DCF2B9DB-1C79-49E1-98EA-D551ECC24050}"/>
    <hyperlink ref="B51" r:id="rId11" display="https://www.worldometers.info/coronavirus/usa/washington/" xr:uid="{C689370A-CC12-42F8-B360-D9354CE065B3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2020-06-08T10:32:12Z</dcterms:modified>
</cp:coreProperties>
</file>