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A7B903A3-024E-4171-A826-F997BA20A366}" xr6:coauthVersionLast="45" xr6:coauthVersionMax="45" xr10:uidLastSave="{28CF2B8A-C4DD-478B-A90A-EF74F2C2F9A8}"/>
  <bookViews>
    <workbookView xWindow="60" yWindow="640" windowWidth="26970" windowHeight="168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Updates'!$A$1:$V$34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31" i="3"/>
  <c r="N3" i="3"/>
  <c r="N27" i="3"/>
  <c r="N2" i="3"/>
  <c r="N22" i="3"/>
  <c r="N14" i="3"/>
  <c r="N34" i="3"/>
  <c r="N16" i="3"/>
  <c r="N28" i="3"/>
  <c r="N32" i="3"/>
  <c r="N4" i="3"/>
  <c r="N21" i="3"/>
  <c r="N10" i="3"/>
  <c r="N25" i="3"/>
  <c r="N13" i="3"/>
  <c r="N51" i="3"/>
  <c r="N30" i="3"/>
  <c r="N42" i="3"/>
  <c r="N17" i="3"/>
  <c r="N37" i="3"/>
  <c r="N24" i="3"/>
  <c r="N15" i="3"/>
  <c r="N12" i="3"/>
  <c r="N54" i="3"/>
  <c r="N47" i="3"/>
  <c r="N33" i="3"/>
  <c r="N19" i="3"/>
  <c r="N9" i="3"/>
  <c r="N35" i="3"/>
  <c r="N5" i="3"/>
  <c r="N39" i="3"/>
  <c r="N50" i="3"/>
  <c r="N20" i="3"/>
  <c r="N49" i="3"/>
  <c r="N52" i="3"/>
  <c r="N45" i="3"/>
  <c r="N18" i="3"/>
  <c r="N29" i="3"/>
  <c r="N11" i="3"/>
  <c r="N56" i="3"/>
  <c r="N40" i="3"/>
  <c r="N55" i="3"/>
  <c r="N53" i="3"/>
  <c r="N41" i="3"/>
  <c r="N6" i="3"/>
  <c r="N43" i="3"/>
  <c r="N7" i="3"/>
  <c r="N44" i="3"/>
  <c r="N36" i="3"/>
  <c r="N46" i="3"/>
  <c r="N26" i="3"/>
  <c r="N23" i="3"/>
  <c r="N38" i="3"/>
  <c r="N8" i="3"/>
  <c r="N48" i="3"/>
  <c r="M49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L49" i="3" l="1"/>
  <c r="L14" i="3"/>
  <c r="L56" i="3"/>
  <c r="L45" i="3"/>
  <c r="L46" i="3"/>
  <c r="L33" i="3"/>
  <c r="L31" i="3"/>
  <c r="L47" i="3"/>
  <c r="L9" i="3"/>
  <c r="L12" i="3"/>
  <c r="L25" i="3"/>
  <c r="L38" i="3"/>
  <c r="L11" i="3"/>
  <c r="L27" i="3"/>
  <c r="L30" i="3"/>
  <c r="L22" i="3"/>
  <c r="L23" i="3"/>
  <c r="L8" i="3"/>
  <c r="L35" i="3"/>
  <c r="L52" i="3"/>
  <c r="L28" i="3"/>
  <c r="L5" i="3"/>
  <c r="L41" i="3"/>
  <c r="L36" i="3"/>
  <c r="L16" i="3"/>
  <c r="L21" i="3"/>
  <c r="L15" i="3"/>
  <c r="L26" i="3"/>
  <c r="L6" i="3"/>
  <c r="L3" i="3"/>
  <c r="L42" i="3"/>
  <c r="L18" i="3"/>
  <c r="L29" i="3"/>
  <c r="L51" i="3"/>
  <c r="L37" i="3"/>
  <c r="L32" i="3"/>
  <c r="L24" i="3"/>
  <c r="L10" i="3"/>
  <c r="L44" i="3"/>
  <c r="L50" i="3"/>
  <c r="L39" i="3"/>
  <c r="L53" i="3"/>
  <c r="L43" i="3"/>
  <c r="L48" i="3"/>
  <c r="L7" i="3"/>
  <c r="L17" i="3"/>
  <c r="L55" i="3"/>
  <c r="L4" i="3"/>
  <c r="L20" i="3"/>
  <c r="L19" i="3"/>
  <c r="L54" i="3"/>
  <c r="L40" i="3"/>
  <c r="L2" i="3"/>
  <c r="L13" i="3"/>
  <c r="M10" i="3" l="1"/>
  <c r="M36" i="3"/>
  <c r="M35" i="3"/>
  <c r="M53" i="3"/>
  <c r="M31" i="3"/>
  <c r="M19" i="3"/>
  <c r="M44" i="3"/>
  <c r="M11" i="3"/>
  <c r="M5" i="3"/>
  <c r="M24" i="3"/>
  <c r="M21" i="3"/>
  <c r="M8" i="3"/>
  <c r="M16" i="3"/>
  <c r="M2" i="3"/>
  <c r="M34" i="3"/>
  <c r="M25" i="3"/>
  <c r="M28" i="3"/>
  <c r="M20" i="3"/>
  <c r="M14" i="3"/>
  <c r="M39" i="3"/>
  <c r="M52" i="3"/>
  <c r="M33" i="3"/>
  <c r="M37" i="3"/>
  <c r="M27" i="3"/>
  <c r="M38" i="3"/>
  <c r="M55" i="3"/>
  <c r="M9" i="3"/>
  <c r="M6" i="3"/>
  <c r="M26" i="3"/>
  <c r="M47" i="3"/>
  <c r="M51" i="3"/>
  <c r="M15" i="3"/>
  <c r="M7" i="3"/>
  <c r="M42" i="3"/>
  <c r="M4" i="3"/>
  <c r="M54" i="3"/>
  <c r="M29" i="3"/>
  <c r="M23" i="3"/>
  <c r="M22" i="3"/>
  <c r="M13" i="3"/>
  <c r="M32" i="3"/>
  <c r="M17" i="3"/>
  <c r="M3" i="3"/>
  <c r="M18" i="3"/>
  <c r="M41" i="3"/>
  <c r="M40" i="3"/>
  <c r="M48" i="3"/>
  <c r="M43" i="3"/>
  <c r="M46" i="3"/>
  <c r="M12" i="3"/>
  <c r="M50" i="3"/>
  <c r="M56" i="3"/>
  <c r="M30" i="3"/>
  <c r="M45" i="3"/>
  <c r="L34" i="3" l="1"/>
  <c r="N5" i="1" l="1"/>
  <c r="N6" i="1"/>
  <c r="N7" i="1"/>
  <c r="O7" i="1" s="1"/>
  <c r="N8" i="1"/>
  <c r="O8" i="1" s="1"/>
  <c r="N9" i="1"/>
  <c r="O9" i="1" s="1"/>
  <c r="N10" i="1"/>
  <c r="N11" i="1"/>
  <c r="O11" i="1" s="1"/>
  <c r="N12" i="1"/>
  <c r="N13" i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N22" i="1"/>
  <c r="N23" i="1"/>
  <c r="O23" i="1" s="1"/>
  <c r="N24" i="1"/>
  <c r="O24" i="1" s="1"/>
  <c r="N25" i="1"/>
  <c r="O25" i="1" s="1"/>
  <c r="N26" i="1"/>
  <c r="O26" i="1" s="1"/>
  <c r="N27" i="1"/>
  <c r="O27" i="1" s="1"/>
  <c r="N28" i="1"/>
  <c r="N29" i="1"/>
  <c r="N30" i="1"/>
  <c r="N31" i="1"/>
  <c r="O31" i="1" s="1"/>
  <c r="N32" i="1"/>
  <c r="O32" i="1" s="1"/>
  <c r="O29" i="1" l="1"/>
  <c r="O10" i="1"/>
  <c r="O28" i="1"/>
  <c r="O13" i="1"/>
  <c r="O12" i="1"/>
  <c r="O5" i="1"/>
  <c r="O21" i="1"/>
  <c r="O6" i="1"/>
  <c r="O30" i="1"/>
  <c r="O22" i="1"/>
  <c r="U2" i="1"/>
  <c r="N33" i="1" l="1"/>
  <c r="O33" i="1" l="1"/>
  <c r="U27" i="1"/>
  <c r="V27" i="1" s="1"/>
  <c r="U29" i="1"/>
  <c r="V29" i="1" s="1"/>
  <c r="U6" i="1"/>
  <c r="V6" i="1" s="1"/>
  <c r="U16" i="1"/>
  <c r="V16" i="1" s="1"/>
  <c r="U11" i="1"/>
  <c r="V11" i="1" s="1"/>
  <c r="U15" i="1"/>
  <c r="V15" i="1" s="1"/>
  <c r="U9" i="1"/>
  <c r="V9" i="1" s="1"/>
  <c r="U17" i="1"/>
  <c r="V17" i="1" s="1"/>
  <c r="U26" i="1"/>
  <c r="V26" i="1" s="1"/>
  <c r="U8" i="1"/>
  <c r="V8" i="1" s="1"/>
  <c r="U24" i="1"/>
  <c r="V24" i="1" s="1"/>
  <c r="U32" i="1"/>
  <c r="V32" i="1" s="1"/>
  <c r="U10" i="1"/>
  <c r="V10" i="1" s="1"/>
  <c r="U5" i="1"/>
  <c r="V5" i="1" s="1"/>
  <c r="U30" i="1"/>
  <c r="V30" i="1" s="1"/>
  <c r="U25" i="1"/>
  <c r="V25" i="1" s="1"/>
  <c r="U18" i="1"/>
  <c r="V18" i="1" s="1"/>
  <c r="U13" i="1"/>
  <c r="V13" i="1" s="1"/>
  <c r="U20" i="1"/>
  <c r="V20" i="1" s="1"/>
  <c r="U31" i="1"/>
  <c r="V31" i="1" s="1"/>
  <c r="U22" i="1"/>
  <c r="V22" i="1" s="1"/>
  <c r="U19" i="1"/>
  <c r="V19" i="1" s="1"/>
  <c r="U28" i="1"/>
  <c r="V28" i="1" s="1"/>
  <c r="U21" i="1"/>
  <c r="V21" i="1" s="1"/>
  <c r="U12" i="1"/>
  <c r="V12" i="1" s="1"/>
  <c r="U23" i="1"/>
  <c r="V23" i="1" s="1"/>
  <c r="U14" i="1"/>
  <c r="V14" i="1" s="1"/>
  <c r="U7" i="1"/>
  <c r="V7" i="1" s="1"/>
  <c r="S21" i="1"/>
  <c r="S5" i="1"/>
  <c r="S32" i="1"/>
  <c r="S24" i="1"/>
  <c r="S16" i="1"/>
  <c r="S8" i="1"/>
  <c r="S26" i="1"/>
  <c r="S18" i="1"/>
  <c r="S10" i="1"/>
  <c r="S31" i="1"/>
  <c r="S23" i="1"/>
  <c r="S15" i="1"/>
  <c r="S28" i="1"/>
  <c r="S20" i="1"/>
  <c r="S12" i="1"/>
  <c r="S13" i="1"/>
  <c r="S25" i="1"/>
  <c r="S9" i="1"/>
  <c r="S22" i="1"/>
  <c r="S14" i="1"/>
  <c r="S6" i="1"/>
  <c r="S29" i="1"/>
  <c r="S17" i="1"/>
  <c r="S30" i="1"/>
  <c r="S33" i="1" s="1"/>
  <c r="S27" i="1"/>
  <c r="S19" i="1"/>
  <c r="S11" i="1"/>
  <c r="S7" i="1"/>
  <c r="T26" i="1"/>
  <c r="T30" i="1"/>
  <c r="T33" i="1" s="1"/>
  <c r="T29" i="1"/>
  <c r="T21" i="1"/>
  <c r="T13" i="1"/>
  <c r="T5" i="1"/>
  <c r="T31" i="1"/>
  <c r="T23" i="1"/>
  <c r="T15" i="1"/>
  <c r="T28" i="1"/>
  <c r="T20" i="1"/>
  <c r="T12" i="1"/>
  <c r="T18" i="1"/>
  <c r="T25" i="1"/>
  <c r="T17" i="1"/>
  <c r="T9" i="1"/>
  <c r="T14" i="1"/>
  <c r="T27" i="1"/>
  <c r="T19" i="1"/>
  <c r="T11" i="1"/>
  <c r="T10" i="1"/>
  <c r="T22" i="1"/>
  <c r="T6" i="1"/>
  <c r="T32" i="1"/>
  <c r="T24" i="1"/>
  <c r="T16" i="1"/>
  <c r="T8" i="1"/>
  <c r="T7" i="1"/>
  <c r="R27" i="1"/>
  <c r="R19" i="1"/>
  <c r="R11" i="1"/>
  <c r="R8" i="1"/>
  <c r="R24" i="1"/>
  <c r="R13" i="1"/>
  <c r="R16" i="1"/>
  <c r="R29" i="1"/>
  <c r="R21" i="1"/>
  <c r="R5" i="1"/>
  <c r="R26" i="1"/>
  <c r="R18" i="1"/>
  <c r="R10" i="1"/>
  <c r="R32" i="1"/>
  <c r="R31" i="1"/>
  <c r="R23" i="1"/>
  <c r="R15" i="1"/>
  <c r="R20" i="1"/>
  <c r="R25" i="1"/>
  <c r="R17" i="1"/>
  <c r="R9" i="1"/>
  <c r="R28" i="1"/>
  <c r="R12" i="1"/>
  <c r="R30" i="1"/>
  <c r="R33" i="1" s="1"/>
  <c r="R22" i="1"/>
  <c r="R14" i="1"/>
  <c r="R6" i="1"/>
  <c r="R7" i="1"/>
  <c r="Q11" i="1"/>
  <c r="Q23" i="1"/>
  <c r="Q30" i="1"/>
  <c r="Q33" i="1" s="1"/>
  <c r="Q5" i="1"/>
  <c r="Q16" i="1"/>
  <c r="Q6" i="1"/>
  <c r="Q27" i="1"/>
  <c r="Q13" i="1"/>
  <c r="Q24" i="1"/>
  <c r="Q9" i="1"/>
  <c r="Q10" i="1"/>
  <c r="Q14" i="1"/>
  <c r="Q8" i="1"/>
  <c r="Q28" i="1"/>
  <c r="Q32" i="1"/>
  <c r="Q31" i="1"/>
  <c r="Q15" i="1"/>
  <c r="Q12" i="1"/>
  <c r="Q19" i="1"/>
  <c r="Q20" i="1"/>
  <c r="Q25" i="1"/>
  <c r="Q26" i="1"/>
  <c r="Q22" i="1"/>
  <c r="Q18" i="1"/>
  <c r="Q21" i="1"/>
  <c r="Q29" i="1"/>
  <c r="Q17" i="1"/>
  <c r="Q7" i="1"/>
  <c r="U33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<sst xmlns="http://schemas.openxmlformats.org/spreadsheetml/2006/main" count="321" uniqueCount="102">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</sst>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1" fillId="2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1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4" t="s">
        <v>68</v>
      </c>
      <c r="M1" s="64"/>
      <c r="N1" s="64"/>
      <c r="O1" s="6">
        <v>1.4999999999999999E-2</v>
      </c>
      <c r="P1" s="6"/>
      <c r="Q1" s="65" t="s">
        <v>77</v>
      </c>
      <c r="R1" s="65"/>
      <c r="S1" s="65"/>
      <c r="T1" s="65"/>
      <c r="U1" s="65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8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6" t="s">
        <v>7</v>
      </c>
      <c r="B5" s="1">
        <v>378951</v>
      </c>
      <c r="C5" s="2"/>
      <c r="D5" s="1">
        <v>29829</v>
      </c>
      <c r="E5" s="2"/>
      <c r="F5" s="1">
        <v>282750</v>
      </c>
      <c r="G5" s="1">
        <v>19480</v>
      </c>
      <c r="H5" s="1">
        <v>1533</v>
      </c>
      <c r="I5" s="1">
        <v>2005381</v>
      </c>
      <c r="J5" s="1">
        <v>103086</v>
      </c>
      <c r="K5" s="7"/>
      <c r="L5" s="8"/>
      <c r="M5" s="26">
        <f t="shared" ref="M5:M10" si="0">D5/B5</f>
        <v>7.8714662317819456E-2</v>
      </c>
      <c r="N5" s="4">
        <f t="shared" ref="N5:N10" si="1">D5/$O$1</f>
        <v>1988600</v>
      </c>
      <c r="O5" s="5">
        <f t="shared" ref="O5:O10" si="2">ABS(F5-N5)/N5</f>
        <v>0.85781454289449866</v>
      </c>
      <c r="P5" s="5"/>
      <c r="Q5" s="22">
        <f t="shared" ref="Q5:Q10" si="3">$Q$2*$N5</f>
        <v>298290</v>
      </c>
      <c r="R5" s="22">
        <f t="shared" ref="R5:R10" si="4">$R$2*$N5</f>
        <v>1193160</v>
      </c>
      <c r="S5" s="22">
        <f t="shared" ref="S5:S10" si="5">$S$2*$N5</f>
        <v>497150</v>
      </c>
      <c r="T5" s="22">
        <f t="shared" ref="T5:T10" si="6">$T$2*$N5</f>
        <v>248575</v>
      </c>
      <c r="U5" s="22">
        <f t="shared" ref="U5:U10" si="7">$U$2*$N5</f>
        <v>29829</v>
      </c>
      <c r="V5" s="19">
        <f t="shared" ref="V5:V10" si="8">N5-U5</f>
        <v>1958771</v>
      </c>
    </row>
    <row r="6" spans="1:22" ht="15" thickBot="1" x14ac:dyDescent="0.4">
      <c r="A6" s="46" t="s">
        <v>8</v>
      </c>
      <c r="B6" s="1">
        <v>160916</v>
      </c>
      <c r="C6" s="2"/>
      <c r="D6" s="1">
        <v>11637</v>
      </c>
      <c r="E6" s="2"/>
      <c r="F6" s="1">
        <v>132853</v>
      </c>
      <c r="G6" s="1">
        <v>18117</v>
      </c>
      <c r="H6" s="1">
        <v>1310</v>
      </c>
      <c r="I6" s="1">
        <v>745308</v>
      </c>
      <c r="J6" s="1">
        <v>83910</v>
      </c>
      <c r="K6" s="7"/>
      <c r="L6" s="8"/>
      <c r="M6" s="26">
        <f t="shared" si="0"/>
        <v>7.2317233836287256E-2</v>
      </c>
      <c r="N6" s="4">
        <f t="shared" si="1"/>
        <v>775800</v>
      </c>
      <c r="O6" s="5">
        <f t="shared" si="2"/>
        <v>0.82875354472802265</v>
      </c>
      <c r="P6" s="5"/>
      <c r="Q6" s="22">
        <f t="shared" si="3"/>
        <v>116370</v>
      </c>
      <c r="R6" s="22">
        <f t="shared" si="4"/>
        <v>465480</v>
      </c>
      <c r="S6" s="22">
        <f t="shared" si="5"/>
        <v>193950</v>
      </c>
      <c r="T6" s="22">
        <f t="shared" si="6"/>
        <v>96975</v>
      </c>
      <c r="U6" s="22">
        <f t="shared" si="7"/>
        <v>11637</v>
      </c>
      <c r="V6" s="19">
        <f t="shared" si="8"/>
        <v>764163</v>
      </c>
    </row>
    <row r="7" spans="1:22" ht="15" thickBot="1" x14ac:dyDescent="0.4">
      <c r="A7" s="46" t="s">
        <v>12</v>
      </c>
      <c r="B7" s="1">
        <v>118917</v>
      </c>
      <c r="C7" s="2"/>
      <c r="D7" s="1">
        <v>5330</v>
      </c>
      <c r="E7" s="2"/>
      <c r="F7" s="1">
        <v>109120</v>
      </c>
      <c r="G7" s="1">
        <v>9384</v>
      </c>
      <c r="H7" s="2">
        <v>421</v>
      </c>
      <c r="I7" s="1">
        <v>877105</v>
      </c>
      <c r="J7" s="1">
        <v>69217</v>
      </c>
      <c r="K7" s="7"/>
      <c r="L7" s="8"/>
      <c r="M7" s="26">
        <f t="shared" si="0"/>
        <v>4.4821177796278075E-2</v>
      </c>
      <c r="N7" s="30">
        <f t="shared" si="1"/>
        <v>355333.33333333337</v>
      </c>
      <c r="O7" s="31">
        <f t="shared" si="2"/>
        <v>0.6929080675422139</v>
      </c>
      <c r="P7" s="5"/>
      <c r="Q7" s="22">
        <f t="shared" si="3"/>
        <v>53300.000000000007</v>
      </c>
      <c r="R7" s="22">
        <f t="shared" si="4"/>
        <v>213200.00000000003</v>
      </c>
      <c r="S7" s="22">
        <f t="shared" si="5"/>
        <v>88833.333333333343</v>
      </c>
      <c r="T7" s="22">
        <f t="shared" si="6"/>
        <v>44416.666666666672</v>
      </c>
      <c r="U7" s="22">
        <f t="shared" si="7"/>
        <v>5330</v>
      </c>
      <c r="V7" s="19">
        <f t="shared" si="8"/>
        <v>350003.33333333337</v>
      </c>
    </row>
    <row r="8" spans="1:22" ht="15" thickBot="1" x14ac:dyDescent="0.4">
      <c r="A8" s="46" t="s">
        <v>10</v>
      </c>
      <c r="B8" s="1">
        <v>109883</v>
      </c>
      <c r="C8" s="2"/>
      <c r="D8" s="1">
        <v>4213</v>
      </c>
      <c r="E8" s="2"/>
      <c r="F8" s="1">
        <v>82055</v>
      </c>
      <c r="G8" s="1">
        <v>2781</v>
      </c>
      <c r="H8" s="2">
        <v>107</v>
      </c>
      <c r="I8" s="1">
        <v>1888595</v>
      </c>
      <c r="J8" s="1">
        <v>47798</v>
      </c>
      <c r="K8" s="7"/>
      <c r="L8" s="8"/>
      <c r="M8" s="26">
        <f t="shared" si="0"/>
        <v>3.8340780648507961E-2</v>
      </c>
      <c r="N8" s="4">
        <f t="shared" si="1"/>
        <v>280866.66666666669</v>
      </c>
      <c r="O8" s="5">
        <f t="shared" si="2"/>
        <v>0.70785070021362451</v>
      </c>
      <c r="P8" s="5"/>
      <c r="Q8" s="22">
        <f t="shared" si="3"/>
        <v>42130</v>
      </c>
      <c r="R8" s="22">
        <f t="shared" si="4"/>
        <v>168520</v>
      </c>
      <c r="S8" s="22">
        <f t="shared" si="5"/>
        <v>70216.666666666672</v>
      </c>
      <c r="T8" s="22">
        <f t="shared" si="6"/>
        <v>35108.333333333336</v>
      </c>
      <c r="U8" s="22">
        <f t="shared" si="7"/>
        <v>4213</v>
      </c>
      <c r="V8" s="19">
        <f t="shared" si="8"/>
        <v>276653.66666666669</v>
      </c>
    </row>
    <row r="9" spans="1:22" ht="15" thickBot="1" x14ac:dyDescent="0.4">
      <c r="A9" s="46" t="s">
        <v>17</v>
      </c>
      <c r="B9" s="1">
        <v>96301</v>
      </c>
      <c r="C9" s="2"/>
      <c r="D9" s="1">
        <v>6768</v>
      </c>
      <c r="E9" s="2"/>
      <c r="F9" s="1">
        <v>43179</v>
      </c>
      <c r="G9" s="1">
        <v>13972</v>
      </c>
      <c r="H9" s="2">
        <v>982</v>
      </c>
      <c r="I9" s="1">
        <v>582519</v>
      </c>
      <c r="J9" s="1">
        <v>84515</v>
      </c>
      <c r="K9" s="8"/>
      <c r="L9" s="8"/>
      <c r="M9" s="26">
        <f t="shared" si="0"/>
        <v>7.0279644032772245E-2</v>
      </c>
      <c r="N9" s="4">
        <f t="shared" si="1"/>
        <v>451200</v>
      </c>
      <c r="O9" s="5">
        <f t="shared" si="2"/>
        <v>0.90430186170212767</v>
      </c>
      <c r="P9" s="5"/>
      <c r="Q9" s="22">
        <f t="shared" si="3"/>
        <v>67680</v>
      </c>
      <c r="R9" s="22">
        <f t="shared" si="4"/>
        <v>270720</v>
      </c>
      <c r="S9" s="22">
        <f t="shared" si="5"/>
        <v>112800</v>
      </c>
      <c r="T9" s="22">
        <f t="shared" si="6"/>
        <v>56400</v>
      </c>
      <c r="U9" s="22">
        <f t="shared" si="7"/>
        <v>6768</v>
      </c>
      <c r="V9" s="19">
        <f t="shared" si="8"/>
        <v>444432</v>
      </c>
    </row>
    <row r="10" spans="1:22" ht="15" thickBot="1" x14ac:dyDescent="0.4">
      <c r="A10" s="46" t="s">
        <v>19</v>
      </c>
      <c r="B10" s="1">
        <v>75794</v>
      </c>
      <c r="C10" s="2"/>
      <c r="D10" s="1">
        <v>5560</v>
      </c>
      <c r="E10" s="2"/>
      <c r="F10" s="1">
        <v>23100</v>
      </c>
      <c r="G10" s="1">
        <v>5920</v>
      </c>
      <c r="H10" s="2">
        <v>434</v>
      </c>
      <c r="I10" s="1">
        <v>465257</v>
      </c>
      <c r="J10" s="1">
        <v>36343</v>
      </c>
      <c r="K10" s="7"/>
      <c r="L10" s="8"/>
      <c r="M10" s="26">
        <f t="shared" si="0"/>
        <v>7.3356730084175523E-2</v>
      </c>
      <c r="N10" s="4">
        <f t="shared" si="1"/>
        <v>370666.66666666669</v>
      </c>
      <c r="O10" s="5">
        <f t="shared" si="2"/>
        <v>0.93767985611510796</v>
      </c>
      <c r="P10" s="5"/>
      <c r="Q10" s="22">
        <f t="shared" si="3"/>
        <v>55600</v>
      </c>
      <c r="R10" s="22">
        <f t="shared" si="4"/>
        <v>222400</v>
      </c>
      <c r="S10" s="22">
        <f t="shared" si="5"/>
        <v>92666.666666666672</v>
      </c>
      <c r="T10" s="22">
        <f t="shared" si="6"/>
        <v>46333.333333333336</v>
      </c>
      <c r="U10" s="22">
        <f t="shared" si="7"/>
        <v>5560</v>
      </c>
      <c r="V10" s="19">
        <f t="shared" si="8"/>
        <v>365106.66666666669</v>
      </c>
    </row>
    <row r="11" spans="1:22" ht="15" thickBot="1" x14ac:dyDescent="0.4">
      <c r="A11" s="46" t="s">
        <v>15</v>
      </c>
      <c r="B11" s="1">
        <v>63416</v>
      </c>
      <c r="C11" s="2"/>
      <c r="D11" s="1">
        <v>1679</v>
      </c>
      <c r="E11" s="2"/>
      <c r="F11" s="1">
        <v>20086</v>
      </c>
      <c r="G11" s="1">
        <v>2187</v>
      </c>
      <c r="H11" s="2">
        <v>58</v>
      </c>
      <c r="I11" s="1">
        <v>1054793</v>
      </c>
      <c r="J11" s="1">
        <v>36377</v>
      </c>
      <c r="K11" s="7"/>
      <c r="L11" s="8"/>
      <c r="M11" s="26">
        <f t="shared" ref="M11:M32" si="9">D11/B11</f>
        <v>2.647596820991548E-2</v>
      </c>
      <c r="N11" s="4">
        <f t="shared" ref="N11:N33" si="10">D11/$O$1</f>
        <v>111933.33333333334</v>
      </c>
      <c r="O11" s="5">
        <f t="shared" ref="O11:O33" si="11">ABS(F11-N11)/N11</f>
        <v>0.82055390113162596</v>
      </c>
      <c r="P11" s="5"/>
      <c r="Q11" s="22">
        <f t="shared" ref="Q11:Q32" si="12">$Q$2*$N11</f>
        <v>16790</v>
      </c>
      <c r="R11" s="22">
        <f t="shared" ref="R11:R32" si="13">$R$2*$N11</f>
        <v>67160</v>
      </c>
      <c r="S11" s="22">
        <f t="shared" ref="S11:S32" si="14">$S$2*$N11</f>
        <v>27983.333333333336</v>
      </c>
      <c r="T11" s="22">
        <f t="shared" ref="T11:T32" si="15">$T$2*$N11</f>
        <v>13991.666666666668</v>
      </c>
      <c r="U11" s="22">
        <f t="shared" ref="U11:U32" si="16">$U$2*$N11</f>
        <v>1679</v>
      </c>
      <c r="V11" s="19">
        <f t="shared" ref="V11:V32" si="17">N11-U11</f>
        <v>110254.33333333334</v>
      </c>
    </row>
    <row r="12" spans="1:22" ht="15" thickBot="1" x14ac:dyDescent="0.4">
      <c r="A12" s="3" t="s">
        <v>11</v>
      </c>
      <c r="B12" s="1">
        <v>56884</v>
      </c>
      <c r="C12" s="2"/>
      <c r="D12" s="1">
        <v>5463</v>
      </c>
      <c r="E12" s="2"/>
      <c r="F12" s="1">
        <v>13322</v>
      </c>
      <c r="G12" s="1">
        <v>5696</v>
      </c>
      <c r="H12" s="2">
        <v>547</v>
      </c>
      <c r="I12" s="1">
        <v>538812</v>
      </c>
      <c r="J12" s="1">
        <v>53952</v>
      </c>
      <c r="K12" s="7"/>
      <c r="L12" s="8"/>
      <c r="M12" s="26">
        <f t="shared" si="9"/>
        <v>9.6037550101961883E-2</v>
      </c>
      <c r="N12" s="4">
        <f t="shared" si="10"/>
        <v>364200</v>
      </c>
      <c r="O12" s="5">
        <f t="shared" si="11"/>
        <v>0.96342119714442609</v>
      </c>
      <c r="P12" s="5"/>
      <c r="Q12" s="22">
        <f t="shared" si="12"/>
        <v>54630</v>
      </c>
      <c r="R12" s="22">
        <f t="shared" si="13"/>
        <v>218520</v>
      </c>
      <c r="S12" s="22">
        <f t="shared" si="14"/>
        <v>91050</v>
      </c>
      <c r="T12" s="22">
        <f t="shared" si="15"/>
        <v>45525</v>
      </c>
      <c r="U12" s="22">
        <f t="shared" si="16"/>
        <v>5463</v>
      </c>
      <c r="V12" s="19">
        <f t="shared" si="17"/>
        <v>358737</v>
      </c>
    </row>
    <row r="13" spans="1:22" ht="15" thickBot="1" x14ac:dyDescent="0.4">
      <c r="A13" s="46" t="s">
        <v>13</v>
      </c>
      <c r="B13" s="1">
        <v>55424</v>
      </c>
      <c r="C13" s="2"/>
      <c r="D13" s="1">
        <v>2447</v>
      </c>
      <c r="E13" s="2"/>
      <c r="F13" s="1">
        <v>44315</v>
      </c>
      <c r="G13" s="1">
        <v>2581</v>
      </c>
      <c r="H13" s="2">
        <v>114</v>
      </c>
      <c r="I13" s="1">
        <v>995886</v>
      </c>
      <c r="J13" s="1">
        <v>46368</v>
      </c>
      <c r="K13" s="7"/>
      <c r="L13" s="8"/>
      <c r="M13" s="26">
        <f t="shared" si="9"/>
        <v>4.4150548498845268E-2</v>
      </c>
      <c r="N13" s="4">
        <f t="shared" si="10"/>
        <v>163133.33333333334</v>
      </c>
      <c r="O13" s="5">
        <f t="shared" si="11"/>
        <v>0.72835104209235801</v>
      </c>
      <c r="P13" s="5"/>
      <c r="Q13" s="22">
        <f t="shared" si="12"/>
        <v>24470</v>
      </c>
      <c r="R13" s="22">
        <f t="shared" si="13"/>
        <v>97880</v>
      </c>
      <c r="S13" s="22">
        <f t="shared" si="14"/>
        <v>40783.333333333336</v>
      </c>
      <c r="T13" s="22">
        <f t="shared" si="15"/>
        <v>20391.666666666668</v>
      </c>
      <c r="U13" s="22">
        <f t="shared" si="16"/>
        <v>2447</v>
      </c>
      <c r="V13" s="19">
        <f t="shared" si="17"/>
        <v>160686.33333333334</v>
      </c>
    </row>
    <row r="14" spans="1:22" ht="15" thickBot="1" x14ac:dyDescent="0.4">
      <c r="A14" s="3" t="s">
        <v>26</v>
      </c>
      <c r="B14" s="1">
        <v>52015</v>
      </c>
      <c r="C14" s="2"/>
      <c r="D14" s="1">
        <v>2509</v>
      </c>
      <c r="E14" s="2"/>
      <c r="F14" s="1">
        <v>45857</v>
      </c>
      <c r="G14" s="1">
        <v>8604</v>
      </c>
      <c r="H14" s="2">
        <v>415</v>
      </c>
      <c r="I14" s="1">
        <v>339361</v>
      </c>
      <c r="J14" s="1">
        <v>56133</v>
      </c>
      <c r="K14" s="8"/>
      <c r="L14" s="8"/>
      <c r="M14" s="26">
        <f t="shared" si="9"/>
        <v>4.8236085744496782E-2</v>
      </c>
      <c r="N14" s="4">
        <f t="shared" si="10"/>
        <v>167266.66666666669</v>
      </c>
      <c r="O14" s="5">
        <f t="shared" si="11"/>
        <v>0.72584495815065764</v>
      </c>
      <c r="P14" s="5"/>
      <c r="Q14" s="22">
        <f t="shared" si="12"/>
        <v>25090.000000000004</v>
      </c>
      <c r="R14" s="22">
        <f t="shared" si="13"/>
        <v>100360.00000000001</v>
      </c>
      <c r="S14" s="22">
        <f t="shared" si="14"/>
        <v>41816.666666666672</v>
      </c>
      <c r="T14" s="22">
        <f t="shared" si="15"/>
        <v>20908.333333333336</v>
      </c>
      <c r="U14" s="22">
        <f t="shared" si="16"/>
        <v>2509</v>
      </c>
      <c r="V14" s="19">
        <f t="shared" si="17"/>
        <v>164757.66666666669</v>
      </c>
    </row>
    <row r="15" spans="1:22" ht="15" thickBot="1" x14ac:dyDescent="0.4">
      <c r="A15" s="3" t="s">
        <v>16</v>
      </c>
      <c r="B15" s="1">
        <v>46331</v>
      </c>
      <c r="C15" s="2"/>
      <c r="D15" s="1">
        <v>2004</v>
      </c>
      <c r="E15" s="2"/>
      <c r="F15" s="1">
        <v>43630</v>
      </c>
      <c r="G15" s="1">
        <v>4364</v>
      </c>
      <c r="H15" s="2">
        <v>189</v>
      </c>
      <c r="I15" s="1">
        <v>539641</v>
      </c>
      <c r="J15" s="1">
        <v>50826</v>
      </c>
      <c r="K15" s="8"/>
      <c r="L15" s="8"/>
      <c r="M15" s="26">
        <f t="shared" si="9"/>
        <v>4.3253976818976497E-2</v>
      </c>
      <c r="N15" s="4">
        <f t="shared" si="10"/>
        <v>133600</v>
      </c>
      <c r="O15" s="5">
        <f t="shared" si="11"/>
        <v>0.67342814371257487</v>
      </c>
      <c r="P15" s="5"/>
      <c r="Q15" s="22">
        <f t="shared" si="12"/>
        <v>20040</v>
      </c>
      <c r="R15" s="22">
        <f t="shared" si="13"/>
        <v>80160</v>
      </c>
      <c r="S15" s="22">
        <f t="shared" si="14"/>
        <v>33400</v>
      </c>
      <c r="T15" s="22">
        <f t="shared" si="15"/>
        <v>16700</v>
      </c>
      <c r="U15" s="22">
        <f t="shared" si="16"/>
        <v>2004</v>
      </c>
      <c r="V15" s="19">
        <f t="shared" si="17"/>
        <v>131596</v>
      </c>
    </row>
    <row r="16" spans="1:22" ht="15" thickBot="1" x14ac:dyDescent="0.4">
      <c r="A16" s="3" t="s">
        <v>29</v>
      </c>
      <c r="B16" s="1">
        <v>43611</v>
      </c>
      <c r="C16" s="2"/>
      <c r="D16" s="1">
        <v>1370</v>
      </c>
      <c r="E16" s="2"/>
      <c r="F16" s="1">
        <v>36496</v>
      </c>
      <c r="G16" s="1">
        <v>5109</v>
      </c>
      <c r="H16" s="2">
        <v>161</v>
      </c>
      <c r="I16" s="1">
        <v>340856</v>
      </c>
      <c r="J16" s="1">
        <v>39934</v>
      </c>
      <c r="K16" s="7"/>
      <c r="L16" s="8"/>
      <c r="M16" s="26">
        <f t="shared" si="9"/>
        <v>3.1414092774758665E-2</v>
      </c>
      <c r="N16" s="4">
        <f t="shared" si="10"/>
        <v>91333.333333333343</v>
      </c>
      <c r="O16" s="5">
        <f t="shared" si="11"/>
        <v>0.60040875912408764</v>
      </c>
      <c r="P16" s="5"/>
      <c r="Q16" s="22">
        <f t="shared" si="12"/>
        <v>13700.000000000002</v>
      </c>
      <c r="R16" s="22">
        <f t="shared" si="13"/>
        <v>54800.000000000007</v>
      </c>
      <c r="S16" s="22">
        <f t="shared" si="14"/>
        <v>22833.333333333336</v>
      </c>
      <c r="T16" s="22">
        <f t="shared" si="15"/>
        <v>11416.666666666668</v>
      </c>
      <c r="U16" s="22">
        <f t="shared" si="16"/>
        <v>1370</v>
      </c>
      <c r="V16" s="19">
        <f t="shared" si="17"/>
        <v>89963.333333333343</v>
      </c>
    </row>
    <row r="17" spans="1:22" ht="15" thickBot="1" x14ac:dyDescent="0.4">
      <c r="A17" s="3" t="s">
        <v>23</v>
      </c>
      <c r="B17" s="1">
        <v>42022</v>
      </c>
      <c r="C17" s="2"/>
      <c r="D17" s="1">
        <v>3912</v>
      </c>
      <c r="E17" s="2"/>
      <c r="F17" s="1">
        <v>30599</v>
      </c>
      <c r="G17" s="1">
        <v>11786</v>
      </c>
      <c r="H17" s="1">
        <v>1097</v>
      </c>
      <c r="I17" s="1">
        <v>246935</v>
      </c>
      <c r="J17" s="1">
        <v>69261</v>
      </c>
      <c r="K17" s="8"/>
      <c r="L17" s="8"/>
      <c r="M17" s="26">
        <f t="shared" si="9"/>
        <v>9.3094093570034744E-2</v>
      </c>
      <c r="N17" s="4">
        <f t="shared" si="10"/>
        <v>260800</v>
      </c>
      <c r="O17" s="5">
        <f t="shared" si="11"/>
        <v>0.88267254601226997</v>
      </c>
      <c r="P17" s="5"/>
      <c r="Q17" s="22">
        <f t="shared" si="12"/>
        <v>39120</v>
      </c>
      <c r="R17" s="22">
        <f t="shared" si="13"/>
        <v>156480</v>
      </c>
      <c r="S17" s="22">
        <f t="shared" si="14"/>
        <v>65200</v>
      </c>
      <c r="T17" s="22">
        <f t="shared" si="15"/>
        <v>32600</v>
      </c>
      <c r="U17" s="22">
        <f t="shared" si="16"/>
        <v>3912</v>
      </c>
      <c r="V17" s="19">
        <f t="shared" si="17"/>
        <v>256888</v>
      </c>
    </row>
    <row r="18" spans="1:22" ht="15" thickBot="1" x14ac:dyDescent="0.4">
      <c r="A18" s="46" t="s">
        <v>14</v>
      </c>
      <c r="B18" s="1">
        <v>39581</v>
      </c>
      <c r="C18" s="2"/>
      <c r="D18" s="1">
        <v>2785</v>
      </c>
      <c r="E18" s="2"/>
      <c r="F18" s="1">
        <v>8096</v>
      </c>
      <c r="G18" s="1">
        <v>8514</v>
      </c>
      <c r="H18" s="2">
        <v>599</v>
      </c>
      <c r="I18" s="1">
        <v>368819</v>
      </c>
      <c r="J18" s="1">
        <v>79336</v>
      </c>
      <c r="K18" s="7"/>
      <c r="L18" s="8"/>
      <c r="M18" s="26">
        <f t="shared" si="9"/>
        <v>7.0362042394077964E-2</v>
      </c>
      <c r="N18" s="4">
        <f t="shared" si="10"/>
        <v>185666.66666666669</v>
      </c>
      <c r="O18" s="5">
        <f t="shared" si="11"/>
        <v>0.95639497307001797</v>
      </c>
      <c r="P18" s="5"/>
      <c r="Q18" s="22">
        <f t="shared" si="12"/>
        <v>27850.000000000004</v>
      </c>
      <c r="R18" s="22">
        <f t="shared" si="13"/>
        <v>111400.00000000001</v>
      </c>
      <c r="S18" s="22">
        <f t="shared" si="14"/>
        <v>46416.666666666672</v>
      </c>
      <c r="T18" s="22">
        <f t="shared" si="15"/>
        <v>23208.333333333336</v>
      </c>
      <c r="U18" s="22">
        <f t="shared" si="16"/>
        <v>2785</v>
      </c>
      <c r="V18" s="19">
        <f t="shared" si="17"/>
        <v>182881.66666666669</v>
      </c>
    </row>
    <row r="19" spans="1:22" ht="15" thickBot="1" x14ac:dyDescent="0.4">
      <c r="A19" s="46" t="s">
        <v>21</v>
      </c>
      <c r="B19" s="1">
        <v>35040</v>
      </c>
      <c r="C19" s="2"/>
      <c r="D19" s="1">
        <v>2150</v>
      </c>
      <c r="E19" s="2"/>
      <c r="F19" s="1">
        <v>26854</v>
      </c>
      <c r="G19" s="1">
        <v>2998</v>
      </c>
      <c r="H19" s="2">
        <v>184</v>
      </c>
      <c r="I19" s="1">
        <v>381947</v>
      </c>
      <c r="J19" s="1">
        <v>32675</v>
      </c>
      <c r="K19" s="7"/>
      <c r="L19" s="8"/>
      <c r="M19" s="26">
        <f t="shared" si="9"/>
        <v>6.1358447488584475E-2</v>
      </c>
      <c r="N19" s="4">
        <f t="shared" si="10"/>
        <v>143333.33333333334</v>
      </c>
      <c r="O19" s="5">
        <f t="shared" si="11"/>
        <v>0.81264651162790702</v>
      </c>
      <c r="P19" s="5"/>
      <c r="Q19" s="22">
        <f t="shared" si="12"/>
        <v>21500</v>
      </c>
      <c r="R19" s="22">
        <f t="shared" si="13"/>
        <v>86000</v>
      </c>
      <c r="S19" s="22">
        <f t="shared" si="14"/>
        <v>35833.333333333336</v>
      </c>
      <c r="T19" s="22">
        <f t="shared" si="15"/>
        <v>17916.666666666668</v>
      </c>
      <c r="U19" s="22">
        <f t="shared" si="16"/>
        <v>2150</v>
      </c>
      <c r="V19" s="19">
        <f t="shared" si="17"/>
        <v>141183.33333333334</v>
      </c>
    </row>
    <row r="20" spans="1:22" ht="15" thickBot="1" x14ac:dyDescent="0.4">
      <c r="A20" s="3" t="s">
        <v>27</v>
      </c>
      <c r="B20" s="1">
        <v>34211</v>
      </c>
      <c r="C20" s="2"/>
      <c r="D20" s="1">
        <v>2125</v>
      </c>
      <c r="E20" s="2"/>
      <c r="F20" s="1">
        <v>29308</v>
      </c>
      <c r="G20" s="1">
        <v>5082</v>
      </c>
      <c r="H20" s="2">
        <v>316</v>
      </c>
      <c r="I20" s="1">
        <v>256395</v>
      </c>
      <c r="J20" s="1">
        <v>38085</v>
      </c>
      <c r="K20" s="7"/>
      <c r="L20" s="8"/>
      <c r="M20" s="26">
        <f t="shared" si="9"/>
        <v>6.2114524568121367E-2</v>
      </c>
      <c r="N20" s="4">
        <f t="shared" si="10"/>
        <v>141666.66666666669</v>
      </c>
      <c r="O20" s="5">
        <f t="shared" si="11"/>
        <v>0.79312000000000005</v>
      </c>
      <c r="P20" s="5"/>
      <c r="Q20" s="22">
        <f t="shared" si="12"/>
        <v>21250.000000000004</v>
      </c>
      <c r="R20" s="22">
        <f t="shared" si="13"/>
        <v>85000.000000000015</v>
      </c>
      <c r="S20" s="22">
        <f t="shared" si="14"/>
        <v>35416.666666666672</v>
      </c>
      <c r="T20" s="22">
        <f t="shared" si="15"/>
        <v>17708.333333333336</v>
      </c>
      <c r="U20" s="22">
        <f t="shared" si="16"/>
        <v>2125</v>
      </c>
      <c r="V20" s="19">
        <f t="shared" si="17"/>
        <v>139541.66666666669</v>
      </c>
    </row>
    <row r="21" spans="1:22" ht="15" thickBot="1" x14ac:dyDescent="0.4">
      <c r="A21" s="3" t="s">
        <v>24</v>
      </c>
      <c r="B21" s="1">
        <v>27793</v>
      </c>
      <c r="C21" s="2"/>
      <c r="D21" s="2">
        <v>929</v>
      </c>
      <c r="E21" s="2"/>
      <c r="F21" s="1">
        <v>11910</v>
      </c>
      <c r="G21" s="1">
        <v>2650</v>
      </c>
      <c r="H21" s="2">
        <v>89</v>
      </c>
      <c r="I21" s="1">
        <v>404157</v>
      </c>
      <c r="J21" s="1">
        <v>38535</v>
      </c>
      <c r="K21" s="7"/>
      <c r="L21" s="8"/>
      <c r="M21" s="26">
        <f t="shared" si="9"/>
        <v>3.3425682725866226E-2</v>
      </c>
      <c r="N21" s="4">
        <f t="shared" si="10"/>
        <v>61933.333333333336</v>
      </c>
      <c r="O21" s="5">
        <f t="shared" si="11"/>
        <v>0.80769644779332617</v>
      </c>
      <c r="P21" s="5"/>
      <c r="Q21" s="22">
        <f t="shared" si="12"/>
        <v>9290</v>
      </c>
      <c r="R21" s="22">
        <f t="shared" si="13"/>
        <v>37160</v>
      </c>
      <c r="S21" s="22">
        <f t="shared" si="14"/>
        <v>15483.333333333334</v>
      </c>
      <c r="T21" s="22">
        <f t="shared" si="15"/>
        <v>7741.666666666667</v>
      </c>
      <c r="U21" s="22">
        <f t="shared" si="16"/>
        <v>929</v>
      </c>
      <c r="V21" s="19">
        <f t="shared" si="17"/>
        <v>61004.333333333336</v>
      </c>
    </row>
    <row r="22" spans="1:22" ht="15" thickBot="1" x14ac:dyDescent="0.4">
      <c r="A22" s="3" t="s">
        <v>18</v>
      </c>
      <c r="B22" s="1">
        <v>26098</v>
      </c>
      <c r="C22" s="2"/>
      <c r="D22" s="1">
        <v>1443</v>
      </c>
      <c r="E22" s="2"/>
      <c r="F22" s="1">
        <v>22583</v>
      </c>
      <c r="G22" s="1">
        <v>4532</v>
      </c>
      <c r="H22" s="2">
        <v>251</v>
      </c>
      <c r="I22" s="1">
        <v>178196</v>
      </c>
      <c r="J22" s="1">
        <v>30944</v>
      </c>
      <c r="K22" s="8"/>
      <c r="L22" s="8"/>
      <c r="M22" s="26">
        <f t="shared" si="9"/>
        <v>5.5291593225534522E-2</v>
      </c>
      <c r="N22" s="4">
        <f t="shared" si="10"/>
        <v>96200</v>
      </c>
      <c r="O22" s="5">
        <f t="shared" si="11"/>
        <v>0.76524948024948025</v>
      </c>
      <c r="P22" s="5"/>
      <c r="Q22" s="22">
        <f t="shared" si="12"/>
        <v>14430</v>
      </c>
      <c r="R22" s="22">
        <f t="shared" si="13"/>
        <v>57720</v>
      </c>
      <c r="S22" s="22">
        <f t="shared" si="14"/>
        <v>24050</v>
      </c>
      <c r="T22" s="22">
        <f t="shared" si="15"/>
        <v>12025</v>
      </c>
      <c r="U22" s="22">
        <f t="shared" si="16"/>
        <v>1443</v>
      </c>
      <c r="V22" s="19">
        <f t="shared" si="17"/>
        <v>94757</v>
      </c>
    </row>
    <row r="23" spans="1:22" ht="15" thickBot="1" x14ac:dyDescent="0.4">
      <c r="A23" s="3" t="s">
        <v>32</v>
      </c>
      <c r="B23" s="1">
        <v>24190</v>
      </c>
      <c r="C23" s="2"/>
      <c r="D23" s="1">
        <v>1036</v>
      </c>
      <c r="E23" s="2"/>
      <c r="F23" s="1">
        <v>5290</v>
      </c>
      <c r="G23" s="1">
        <v>4289</v>
      </c>
      <c r="H23" s="2">
        <v>184</v>
      </c>
      <c r="I23" s="1">
        <v>242508</v>
      </c>
      <c r="J23" s="1">
        <v>43001</v>
      </c>
      <c r="K23" s="7"/>
      <c r="L23" s="8"/>
      <c r="M23" s="26">
        <f t="shared" si="9"/>
        <v>4.2827614716825134E-2</v>
      </c>
      <c r="N23" s="4">
        <f t="shared" si="10"/>
        <v>69066.666666666672</v>
      </c>
      <c r="O23" s="5">
        <f t="shared" si="11"/>
        <v>0.92340733590733592</v>
      </c>
      <c r="P23" s="5"/>
      <c r="Q23" s="22">
        <f t="shared" si="12"/>
        <v>10360</v>
      </c>
      <c r="R23" s="22">
        <f t="shared" si="13"/>
        <v>41440</v>
      </c>
      <c r="S23" s="22">
        <f t="shared" si="14"/>
        <v>17266.666666666668</v>
      </c>
      <c r="T23" s="22">
        <f t="shared" si="15"/>
        <v>8633.3333333333339</v>
      </c>
      <c r="U23" s="22">
        <f t="shared" si="16"/>
        <v>1036</v>
      </c>
      <c r="V23" s="19">
        <f t="shared" si="17"/>
        <v>68030.666666666672</v>
      </c>
    </row>
    <row r="24" spans="1:22" ht="15" thickBot="1" x14ac:dyDescent="0.4">
      <c r="A24" s="3" t="s">
        <v>20</v>
      </c>
      <c r="B24" s="1">
        <v>22566</v>
      </c>
      <c r="C24" s="2"/>
      <c r="D24" s="2">
        <v>364</v>
      </c>
      <c r="E24" s="2"/>
      <c r="F24" s="1">
        <v>7009</v>
      </c>
      <c r="G24" s="1">
        <v>3304</v>
      </c>
      <c r="H24" s="2">
        <v>53</v>
      </c>
      <c r="I24" s="1">
        <v>427046</v>
      </c>
      <c r="J24" s="1">
        <v>62533</v>
      </c>
      <c r="K24" s="7"/>
      <c r="L24" s="8"/>
      <c r="M24" s="26">
        <f t="shared" si="9"/>
        <v>1.6130461756625011E-2</v>
      </c>
      <c r="N24" s="4">
        <f t="shared" si="10"/>
        <v>24266.666666666668</v>
      </c>
      <c r="O24" s="5">
        <f t="shared" si="11"/>
        <v>0.71116758241758238</v>
      </c>
      <c r="P24" s="5"/>
      <c r="Q24" s="22">
        <f t="shared" si="12"/>
        <v>3640</v>
      </c>
      <c r="R24" s="22">
        <f t="shared" si="13"/>
        <v>14560</v>
      </c>
      <c r="S24" s="22">
        <f t="shared" si="14"/>
        <v>6066.666666666667</v>
      </c>
      <c r="T24" s="22">
        <f t="shared" si="15"/>
        <v>3033.3333333333335</v>
      </c>
      <c r="U24" s="22">
        <f t="shared" si="16"/>
        <v>364</v>
      </c>
      <c r="V24" s="19">
        <f t="shared" si="17"/>
        <v>23902.666666666668</v>
      </c>
    </row>
    <row r="25" spans="1:22" ht="15" thickBot="1" x14ac:dyDescent="0.4">
      <c r="A25" s="46" t="s">
        <v>9</v>
      </c>
      <c r="B25" s="1">
        <v>22214</v>
      </c>
      <c r="C25" s="2"/>
      <c r="D25" s="1">
        <v>1123</v>
      </c>
      <c r="E25" s="2"/>
      <c r="F25" s="1">
        <v>14949</v>
      </c>
      <c r="G25" s="1">
        <v>2917</v>
      </c>
      <c r="H25" s="2">
        <v>147</v>
      </c>
      <c r="I25" s="1">
        <v>354354</v>
      </c>
      <c r="J25" s="1">
        <v>46534</v>
      </c>
      <c r="K25" s="7"/>
      <c r="L25" s="8"/>
      <c r="M25" s="26">
        <f t="shared" si="9"/>
        <v>5.0553704870802199E-2</v>
      </c>
      <c r="N25" s="4">
        <f t="shared" si="10"/>
        <v>74866.666666666672</v>
      </c>
      <c r="O25" s="5">
        <f t="shared" si="11"/>
        <v>0.8003250222617988</v>
      </c>
      <c r="P25" s="5"/>
      <c r="Q25" s="22">
        <f t="shared" si="12"/>
        <v>11230</v>
      </c>
      <c r="R25" s="22">
        <f t="shared" si="13"/>
        <v>44920</v>
      </c>
      <c r="S25" s="22">
        <f t="shared" si="14"/>
        <v>18716.666666666668</v>
      </c>
      <c r="T25" s="22">
        <f t="shared" si="15"/>
        <v>9358.3333333333339</v>
      </c>
      <c r="U25" s="22">
        <f t="shared" si="16"/>
        <v>1123</v>
      </c>
      <c r="V25" s="19">
        <f t="shared" si="17"/>
        <v>73743.666666666672</v>
      </c>
    </row>
    <row r="26" spans="1:22" ht="15" thickBot="1" x14ac:dyDescent="0.4">
      <c r="A26" s="3" t="s">
        <v>33</v>
      </c>
      <c r="B26" s="1">
        <v>19255</v>
      </c>
      <c r="C26" s="2"/>
      <c r="D26" s="2">
        <v>903</v>
      </c>
      <c r="E26" s="2"/>
      <c r="F26" s="1">
        <v>18282</v>
      </c>
      <c r="G26" s="1">
        <v>2645</v>
      </c>
      <c r="H26" s="2">
        <v>124</v>
      </c>
      <c r="I26" s="1">
        <v>307715</v>
      </c>
      <c r="J26" s="1">
        <v>42276</v>
      </c>
      <c r="K26" s="8"/>
      <c r="L26" s="8"/>
      <c r="M26" s="26">
        <f t="shared" si="9"/>
        <v>4.689690989353415E-2</v>
      </c>
      <c r="N26" s="4">
        <f t="shared" si="10"/>
        <v>60200</v>
      </c>
      <c r="O26" s="5">
        <f t="shared" si="11"/>
        <v>0.69631229235880399</v>
      </c>
      <c r="P26" s="5"/>
      <c r="Q26" s="22">
        <f t="shared" si="12"/>
        <v>9030</v>
      </c>
      <c r="R26" s="22">
        <f t="shared" si="13"/>
        <v>36120</v>
      </c>
      <c r="S26" s="22">
        <f t="shared" si="14"/>
        <v>15050</v>
      </c>
      <c r="T26" s="22">
        <f t="shared" si="15"/>
        <v>7525</v>
      </c>
      <c r="U26" s="22">
        <f t="shared" si="16"/>
        <v>903</v>
      </c>
      <c r="V26" s="19">
        <f t="shared" si="17"/>
        <v>59297</v>
      </c>
    </row>
    <row r="27" spans="1:22" ht="15" thickBot="1" x14ac:dyDescent="0.4">
      <c r="A27" s="3" t="s">
        <v>41</v>
      </c>
      <c r="B27" s="1">
        <v>19249</v>
      </c>
      <c r="C27" s="2"/>
      <c r="D27" s="2">
        <v>531</v>
      </c>
      <c r="E27" s="2"/>
      <c r="F27" s="1">
        <v>7668</v>
      </c>
      <c r="G27" s="1">
        <v>6101</v>
      </c>
      <c r="H27" s="2">
        <v>168</v>
      </c>
      <c r="I27" s="1">
        <v>150880</v>
      </c>
      <c r="J27" s="1">
        <v>47821</v>
      </c>
      <c r="K27" s="7"/>
      <c r="L27" s="8"/>
      <c r="M27" s="26">
        <f t="shared" si="9"/>
        <v>2.7585848615512495E-2</v>
      </c>
      <c r="N27" s="4">
        <f t="shared" si="10"/>
        <v>35400</v>
      </c>
      <c r="O27" s="5">
        <f t="shared" si="11"/>
        <v>0.78338983050847455</v>
      </c>
      <c r="P27" s="5"/>
      <c r="Q27" s="22">
        <f t="shared" si="12"/>
        <v>5310</v>
      </c>
      <c r="R27" s="22">
        <f t="shared" si="13"/>
        <v>21240</v>
      </c>
      <c r="S27" s="22">
        <f t="shared" si="14"/>
        <v>8850</v>
      </c>
      <c r="T27" s="22">
        <f t="shared" si="15"/>
        <v>4425</v>
      </c>
      <c r="U27" s="22">
        <f t="shared" si="16"/>
        <v>531</v>
      </c>
      <c r="V27" s="19">
        <f t="shared" si="17"/>
        <v>34869</v>
      </c>
    </row>
    <row r="28" spans="1:22" ht="15" thickBot="1" x14ac:dyDescent="0.4">
      <c r="A28" s="3" t="s">
        <v>22</v>
      </c>
      <c r="B28" s="1">
        <v>18230</v>
      </c>
      <c r="C28" s="2"/>
      <c r="D28" s="2">
        <v>588</v>
      </c>
      <c r="E28" s="2"/>
      <c r="F28" s="1">
        <v>6304</v>
      </c>
      <c r="G28" s="1">
        <v>3131</v>
      </c>
      <c r="H28" s="2">
        <v>101</v>
      </c>
      <c r="I28" s="1">
        <v>261138</v>
      </c>
      <c r="J28" s="1">
        <v>44850</v>
      </c>
      <c r="K28" s="7"/>
      <c r="L28" s="8"/>
      <c r="M28" s="26">
        <f t="shared" si="9"/>
        <v>3.2254525507405374E-2</v>
      </c>
      <c r="N28" s="4">
        <f t="shared" si="10"/>
        <v>39200</v>
      </c>
      <c r="O28" s="5">
        <f t="shared" si="11"/>
        <v>0.83918367346938771</v>
      </c>
      <c r="P28" s="5"/>
      <c r="Q28" s="22">
        <f t="shared" si="12"/>
        <v>5880</v>
      </c>
      <c r="R28" s="22">
        <f t="shared" si="13"/>
        <v>23520</v>
      </c>
      <c r="S28" s="22">
        <f t="shared" si="14"/>
        <v>9800</v>
      </c>
      <c r="T28" s="22">
        <f t="shared" si="15"/>
        <v>4900</v>
      </c>
      <c r="U28" s="22">
        <f t="shared" si="16"/>
        <v>588</v>
      </c>
      <c r="V28" s="19">
        <f t="shared" si="17"/>
        <v>38612</v>
      </c>
    </row>
    <row r="29" spans="1:22" ht="15" thickBot="1" x14ac:dyDescent="0.4">
      <c r="A29" s="3" t="s">
        <v>36</v>
      </c>
      <c r="B29" s="1">
        <v>17649</v>
      </c>
      <c r="C29" s="2"/>
      <c r="D29" s="2">
        <v>620</v>
      </c>
      <c r="E29" s="2"/>
      <c r="F29" s="1">
        <v>7674</v>
      </c>
      <c r="G29" s="1">
        <v>3599</v>
      </c>
      <c r="H29" s="2">
        <v>126</v>
      </c>
      <c r="I29" s="1">
        <v>214876</v>
      </c>
      <c r="J29" s="1">
        <v>43824</v>
      </c>
      <c r="K29" s="8"/>
      <c r="L29" s="8"/>
      <c r="M29" s="26">
        <f t="shared" si="9"/>
        <v>3.5129469091733243E-2</v>
      </c>
      <c r="N29" s="4">
        <f t="shared" si="10"/>
        <v>41333.333333333336</v>
      </c>
      <c r="O29" s="5">
        <f t="shared" si="11"/>
        <v>0.81433870967741939</v>
      </c>
      <c r="P29" s="5"/>
      <c r="Q29" s="22">
        <f t="shared" si="12"/>
        <v>6200</v>
      </c>
      <c r="R29" s="22">
        <f t="shared" si="13"/>
        <v>24800</v>
      </c>
      <c r="S29" s="22">
        <f t="shared" si="14"/>
        <v>10333.333333333334</v>
      </c>
      <c r="T29" s="22">
        <f t="shared" si="15"/>
        <v>5166.666666666667</v>
      </c>
      <c r="U29" s="22">
        <f t="shared" si="16"/>
        <v>620</v>
      </c>
      <c r="V29" s="19">
        <f t="shared" si="17"/>
        <v>40713.333333333336</v>
      </c>
    </row>
    <row r="30" spans="1:22" ht="15" thickBot="1" x14ac:dyDescent="0.4">
      <c r="A30" s="3" t="s">
        <v>30</v>
      </c>
      <c r="B30" s="1">
        <v>15229</v>
      </c>
      <c r="C30" s="2"/>
      <c r="D30" s="2">
        <v>723</v>
      </c>
      <c r="E30" s="2"/>
      <c r="F30" s="1">
        <v>5105</v>
      </c>
      <c r="G30" s="1">
        <v>5117</v>
      </c>
      <c r="H30" s="2">
        <v>243</v>
      </c>
      <c r="I30" s="1">
        <v>173468</v>
      </c>
      <c r="J30" s="1">
        <v>58286</v>
      </c>
      <c r="K30" s="7"/>
      <c r="L30" s="8"/>
      <c r="M30" s="26">
        <f t="shared" si="9"/>
        <v>4.7475211767023441E-2</v>
      </c>
      <c r="N30" s="4">
        <f t="shared" si="10"/>
        <v>48200</v>
      </c>
      <c r="O30" s="5">
        <f t="shared" si="11"/>
        <v>0.89408713692946062</v>
      </c>
      <c r="P30" s="5"/>
      <c r="Q30" s="22">
        <f t="shared" si="12"/>
        <v>7230</v>
      </c>
      <c r="R30" s="22">
        <f t="shared" si="13"/>
        <v>28920</v>
      </c>
      <c r="S30" s="22">
        <f t="shared" si="14"/>
        <v>12050</v>
      </c>
      <c r="T30" s="22">
        <f t="shared" si="15"/>
        <v>6025</v>
      </c>
      <c r="U30" s="22">
        <f t="shared" si="16"/>
        <v>723</v>
      </c>
      <c r="V30" s="19">
        <f t="shared" si="17"/>
        <v>47477</v>
      </c>
    </row>
    <row r="31" spans="1:22" ht="15" thickBot="1" x14ac:dyDescent="0.4">
      <c r="A31" s="3" t="s">
        <v>40</v>
      </c>
      <c r="B31" s="1">
        <v>14819</v>
      </c>
      <c r="C31" s="2"/>
      <c r="D31" s="2">
        <v>711</v>
      </c>
      <c r="E31" s="2"/>
      <c r="F31" s="1">
        <v>12883</v>
      </c>
      <c r="G31" s="1">
        <v>13989</v>
      </c>
      <c r="H31" s="2">
        <v>671</v>
      </c>
      <c r="I31" s="1">
        <v>150317</v>
      </c>
      <c r="J31" s="1">
        <v>141894</v>
      </c>
      <c r="K31" s="8"/>
      <c r="L31" s="8"/>
      <c r="M31" s="26">
        <f t="shared" si="9"/>
        <v>4.7978945947769754E-2</v>
      </c>
      <c r="N31" s="4">
        <f t="shared" si="10"/>
        <v>47400</v>
      </c>
      <c r="O31" s="5">
        <f t="shared" si="11"/>
        <v>0.72820675105485233</v>
      </c>
      <c r="P31" s="5"/>
      <c r="Q31" s="22">
        <f t="shared" si="12"/>
        <v>7110</v>
      </c>
      <c r="R31" s="22">
        <f t="shared" si="13"/>
        <v>28440</v>
      </c>
      <c r="S31" s="22">
        <f t="shared" si="14"/>
        <v>11850</v>
      </c>
      <c r="T31" s="22">
        <f t="shared" si="15"/>
        <v>5925</v>
      </c>
      <c r="U31" s="22">
        <f t="shared" si="16"/>
        <v>711</v>
      </c>
      <c r="V31" s="19">
        <f t="shared" si="17"/>
        <v>46689</v>
      </c>
    </row>
    <row r="32" spans="1:22" ht="15" thickBot="1" x14ac:dyDescent="0.4">
      <c r="A32" s="3" t="s">
        <v>50</v>
      </c>
      <c r="B32" s="1">
        <v>13905</v>
      </c>
      <c r="C32" s="2"/>
      <c r="D32" s="2">
        <v>170</v>
      </c>
      <c r="E32" s="2"/>
      <c r="F32" s="1">
        <v>13143</v>
      </c>
      <c r="G32" s="1">
        <v>7188</v>
      </c>
      <c r="H32" s="2">
        <v>88</v>
      </c>
      <c r="I32" s="1">
        <v>101290</v>
      </c>
      <c r="J32" s="1">
        <v>52362</v>
      </c>
      <c r="K32" s="7"/>
      <c r="L32" s="8"/>
      <c r="M32" s="26">
        <f t="shared" si="9"/>
        <v>1.222581805106077E-2</v>
      </c>
      <c r="N32" s="4">
        <f t="shared" si="10"/>
        <v>11333.333333333334</v>
      </c>
      <c r="O32" s="5">
        <f t="shared" si="11"/>
        <v>0.15967647058823523</v>
      </c>
      <c r="P32" s="5"/>
      <c r="Q32" s="22">
        <f t="shared" si="12"/>
        <v>1700</v>
      </c>
      <c r="R32" s="22">
        <f t="shared" si="13"/>
        <v>6800</v>
      </c>
      <c r="S32" s="22">
        <f t="shared" si="14"/>
        <v>2833.3333333333335</v>
      </c>
      <c r="T32" s="22">
        <f t="shared" si="15"/>
        <v>1416.6666666666667</v>
      </c>
      <c r="U32" s="22">
        <f t="shared" si="16"/>
        <v>170</v>
      </c>
      <c r="V32" s="19">
        <f t="shared" si="17"/>
        <v>11163.333333333334</v>
      </c>
    </row>
    <row r="33" spans="1:21" ht="15" thickBot="1" x14ac:dyDescent="0.4">
      <c r="A33" s="3" t="s">
        <v>35</v>
      </c>
      <c r="B33" s="1">
        <v>13207</v>
      </c>
      <c r="C33" s="2"/>
      <c r="D33" s="2">
        <v>771</v>
      </c>
      <c r="E33" s="2"/>
      <c r="F33" s="1">
        <v>9251</v>
      </c>
      <c r="G33" s="1">
        <v>2152</v>
      </c>
      <c r="H33" s="2">
        <v>126</v>
      </c>
      <c r="I33" s="1">
        <v>208686</v>
      </c>
      <c r="J33" s="1">
        <v>34002</v>
      </c>
      <c r="K33" s="7"/>
      <c r="L33" s="8"/>
      <c r="M33" s="25"/>
      <c r="N33" s="4">
        <f t="shared" si="10"/>
        <v>51400</v>
      </c>
      <c r="O33" s="5">
        <f t="shared" si="11"/>
        <v>0.82001945525291831</v>
      </c>
      <c r="P33" s="5"/>
      <c r="Q33" s="22">
        <f>Q30*$N33</f>
        <v>371622000</v>
      </c>
      <c r="R33" s="22">
        <f>R30*$N33</f>
        <v>1486488000</v>
      </c>
      <c r="S33" s="22">
        <f>S30*$N33</f>
        <v>619370000</v>
      </c>
      <c r="T33" s="22">
        <f>T30*$N33</f>
        <v>309685000</v>
      </c>
      <c r="U33" s="22">
        <f>U30*$N33</f>
        <v>37162200</v>
      </c>
    </row>
    <row r="34" spans="1:21" ht="15" thickBot="1" x14ac:dyDescent="0.4">
      <c r="A34" s="3" t="s">
        <v>25</v>
      </c>
      <c r="B34" s="1">
        <v>11394</v>
      </c>
      <c r="C34" s="2"/>
      <c r="D34" s="2">
        <v>487</v>
      </c>
      <c r="E34" s="2"/>
      <c r="F34" s="1">
        <v>4864</v>
      </c>
      <c r="G34" s="1">
        <v>2213</v>
      </c>
      <c r="H34" s="2">
        <v>95</v>
      </c>
      <c r="I34" s="1">
        <v>194047</v>
      </c>
      <c r="J34" s="1">
        <v>37688</v>
      </c>
      <c r="K34" s="7"/>
      <c r="L34" s="8"/>
      <c r="M34" s="24"/>
      <c r="N34" s="4"/>
      <c r="O34" s="5"/>
      <c r="P34" s="5"/>
    </row>
    <row r="35" spans="1:21" ht="15" thickBot="1" x14ac:dyDescent="0.4">
      <c r="A35" s="3" t="s">
        <v>45</v>
      </c>
      <c r="B35" s="1">
        <v>9764</v>
      </c>
      <c r="C35" s="2"/>
      <c r="D35" s="2">
        <v>216</v>
      </c>
      <c r="E35" s="2"/>
      <c r="F35" s="1">
        <v>5169</v>
      </c>
      <c r="G35" s="1">
        <v>3352</v>
      </c>
      <c r="H35" s="2">
        <v>74</v>
      </c>
      <c r="I35" s="1">
        <v>94949</v>
      </c>
      <c r="J35" s="1">
        <v>32591</v>
      </c>
      <c r="K35" s="7"/>
      <c r="L35" s="8"/>
    </row>
    <row r="36" spans="1:21" ht="15" thickBot="1" x14ac:dyDescent="0.4">
      <c r="A36" s="3" t="s">
        <v>38</v>
      </c>
      <c r="B36" s="1">
        <v>9704</v>
      </c>
      <c r="C36" s="2"/>
      <c r="D36" s="2">
        <v>431</v>
      </c>
      <c r="E36" s="2"/>
      <c r="F36" s="1">
        <v>6042</v>
      </c>
      <c r="G36" s="1">
        <v>2172</v>
      </c>
      <c r="H36" s="2">
        <v>96</v>
      </c>
      <c r="I36" s="1">
        <v>234142</v>
      </c>
      <c r="J36" s="1">
        <v>52408</v>
      </c>
      <c r="K36" s="8"/>
      <c r="L36" s="8"/>
    </row>
    <row r="37" spans="1:21" ht="15" thickBot="1" x14ac:dyDescent="0.4">
      <c r="A37" s="3" t="s">
        <v>28</v>
      </c>
      <c r="B37" s="1">
        <v>9533</v>
      </c>
      <c r="C37" s="2"/>
      <c r="D37" s="2">
        <v>112</v>
      </c>
      <c r="E37" s="2"/>
      <c r="F37" s="1">
        <v>4075</v>
      </c>
      <c r="G37" s="1">
        <v>2974</v>
      </c>
      <c r="H37" s="2">
        <v>35</v>
      </c>
      <c r="I37" s="1">
        <v>210105</v>
      </c>
      <c r="J37" s="1">
        <v>65536</v>
      </c>
      <c r="K37" s="8"/>
      <c r="L37" s="8"/>
    </row>
    <row r="38" spans="1:21" ht="15" thickBot="1" x14ac:dyDescent="0.4">
      <c r="A38" s="3" t="s">
        <v>43</v>
      </c>
      <c r="B38" s="1">
        <v>9422</v>
      </c>
      <c r="C38" s="2"/>
      <c r="D38" s="2">
        <v>361</v>
      </c>
      <c r="E38" s="2"/>
      <c r="F38" s="1">
        <v>3856</v>
      </c>
      <c r="G38" s="1">
        <v>9676</v>
      </c>
      <c r="H38" s="2">
        <v>371</v>
      </c>
      <c r="I38" s="1">
        <v>59329</v>
      </c>
      <c r="J38" s="1">
        <v>60927</v>
      </c>
      <c r="K38" s="8"/>
      <c r="L38" s="8"/>
    </row>
    <row r="39" spans="1:21" ht="21.5" thickBot="1" x14ac:dyDescent="0.4">
      <c r="A39" s="3" t="s">
        <v>63</v>
      </c>
      <c r="B39" s="1">
        <v>8717</v>
      </c>
      <c r="C39" s="2"/>
      <c r="D39" s="2">
        <v>462</v>
      </c>
      <c r="E39" s="2"/>
      <c r="F39" s="1">
        <v>7155</v>
      </c>
      <c r="G39" s="1">
        <v>12351</v>
      </c>
      <c r="H39" s="2">
        <v>655</v>
      </c>
      <c r="I39" s="1">
        <v>45629</v>
      </c>
      <c r="J39" s="1">
        <v>64653</v>
      </c>
      <c r="K39" s="8"/>
      <c r="L39" s="8"/>
    </row>
    <row r="40" spans="1:21" ht="15" thickBot="1" x14ac:dyDescent="0.4">
      <c r="A40" s="3" t="s">
        <v>31</v>
      </c>
      <c r="B40" s="1">
        <v>8495</v>
      </c>
      <c r="C40" s="2"/>
      <c r="D40" s="2">
        <v>417</v>
      </c>
      <c r="E40" s="2"/>
      <c r="F40" s="1">
        <v>1858</v>
      </c>
      <c r="G40" s="1">
        <v>2758</v>
      </c>
      <c r="H40" s="2">
        <v>135</v>
      </c>
      <c r="I40" s="1">
        <v>160499</v>
      </c>
      <c r="J40" s="1">
        <v>52107</v>
      </c>
      <c r="K40" s="7"/>
      <c r="L40" s="8"/>
    </row>
    <row r="41" spans="1:21" ht="15" thickBot="1" x14ac:dyDescent="0.4">
      <c r="A41" s="3" t="s">
        <v>44</v>
      </c>
      <c r="B41" s="1">
        <v>7624</v>
      </c>
      <c r="C41" s="2"/>
      <c r="D41" s="2">
        <v>351</v>
      </c>
      <c r="E41" s="2"/>
      <c r="F41" s="1">
        <v>4438</v>
      </c>
      <c r="G41" s="1">
        <v>3636</v>
      </c>
      <c r="H41" s="2">
        <v>167</v>
      </c>
      <c r="I41" s="1">
        <v>194447</v>
      </c>
      <c r="J41" s="1">
        <v>92734</v>
      </c>
      <c r="K41" s="7"/>
      <c r="L41" s="8"/>
    </row>
    <row r="42" spans="1:21" ht="15" thickBot="1" x14ac:dyDescent="0.4">
      <c r="A42" s="3" t="s">
        <v>34</v>
      </c>
      <c r="B42" s="1">
        <v>7013</v>
      </c>
      <c r="C42" s="2"/>
      <c r="D42" s="2">
        <v>133</v>
      </c>
      <c r="E42" s="2"/>
      <c r="F42" s="1">
        <v>1714</v>
      </c>
      <c r="G42" s="1">
        <v>2324</v>
      </c>
      <c r="H42" s="2">
        <v>44</v>
      </c>
      <c r="I42" s="1">
        <v>126497</v>
      </c>
      <c r="J42" s="1">
        <v>41917</v>
      </c>
      <c r="K42" s="8"/>
      <c r="L42" s="8"/>
    </row>
    <row r="43" spans="1:21" ht="15" thickBot="1" x14ac:dyDescent="0.4">
      <c r="A43" s="3" t="s">
        <v>46</v>
      </c>
      <c r="B43" s="1">
        <v>6418</v>
      </c>
      <c r="C43" s="2"/>
      <c r="D43" s="2">
        <v>334</v>
      </c>
      <c r="E43" s="2"/>
      <c r="F43" s="2">
        <v>646</v>
      </c>
      <c r="G43" s="1">
        <v>1622</v>
      </c>
      <c r="H43" s="2">
        <v>84</v>
      </c>
      <c r="I43" s="1">
        <v>193118</v>
      </c>
      <c r="J43" s="1">
        <v>48805</v>
      </c>
      <c r="K43" s="7"/>
      <c r="L43" s="8"/>
    </row>
    <row r="44" spans="1:21" ht="15" thickBot="1" x14ac:dyDescent="0.4">
      <c r="A44" s="3" t="s">
        <v>54</v>
      </c>
      <c r="B44" s="1">
        <v>4960</v>
      </c>
      <c r="C44" s="2"/>
      <c r="D44" s="2">
        <v>62</v>
      </c>
      <c r="E44" s="2"/>
      <c r="F44" s="1">
        <v>1093</v>
      </c>
      <c r="G44" s="1">
        <v>5607</v>
      </c>
      <c r="H44" s="2">
        <v>70</v>
      </c>
      <c r="I44" s="1">
        <v>42938</v>
      </c>
      <c r="J44" s="1">
        <v>48536</v>
      </c>
      <c r="K44" s="8"/>
      <c r="L44" s="8"/>
    </row>
    <row r="45" spans="1:21" ht="15" thickBot="1" x14ac:dyDescent="0.4">
      <c r="A45" s="3" t="s">
        <v>42</v>
      </c>
      <c r="B45" s="1">
        <v>4545</v>
      </c>
      <c r="C45" s="2"/>
      <c r="D45" s="2">
        <v>242</v>
      </c>
      <c r="E45" s="2"/>
      <c r="F45" s="1">
        <v>1363</v>
      </c>
      <c r="G45" s="1">
        <v>3343</v>
      </c>
      <c r="H45" s="2">
        <v>178</v>
      </c>
      <c r="I45" s="1">
        <v>80129</v>
      </c>
      <c r="J45" s="1">
        <v>58931</v>
      </c>
      <c r="K45" s="8"/>
      <c r="L45" s="8"/>
    </row>
    <row r="46" spans="1:21" ht="15" thickBot="1" x14ac:dyDescent="0.4">
      <c r="A46" s="3" t="s">
        <v>37</v>
      </c>
      <c r="B46" s="1">
        <v>4185</v>
      </c>
      <c r="C46" s="2"/>
      <c r="D46" s="2">
        <v>153</v>
      </c>
      <c r="E46" s="2"/>
      <c r="F46" s="1">
        <v>2138</v>
      </c>
      <c r="G46" s="2">
        <v>992</v>
      </c>
      <c r="H46" s="2">
        <v>36</v>
      </c>
      <c r="I46" s="1">
        <v>126795</v>
      </c>
      <c r="J46" s="1">
        <v>30062</v>
      </c>
      <c r="K46" s="7"/>
      <c r="L46" s="8"/>
    </row>
    <row r="47" spans="1:21" ht="15" thickBot="1" x14ac:dyDescent="0.4">
      <c r="A47" s="3" t="s">
        <v>49</v>
      </c>
      <c r="B47" s="1">
        <v>2839</v>
      </c>
      <c r="C47" s="2"/>
      <c r="D47" s="2">
        <v>82</v>
      </c>
      <c r="E47" s="2"/>
      <c r="F47" s="2">
        <v>509</v>
      </c>
      <c r="G47" s="1">
        <v>1589</v>
      </c>
      <c r="H47" s="2">
        <v>46</v>
      </c>
      <c r="I47" s="1">
        <v>46436</v>
      </c>
      <c r="J47" s="1">
        <v>25985</v>
      </c>
      <c r="K47" s="7"/>
      <c r="L47" s="8"/>
    </row>
    <row r="48" spans="1:21" ht="15" thickBot="1" x14ac:dyDescent="0.4">
      <c r="A48" s="3" t="s">
        <v>53</v>
      </c>
      <c r="B48" s="1">
        <v>2554</v>
      </c>
      <c r="C48" s="2"/>
      <c r="D48" s="2">
        <v>60</v>
      </c>
      <c r="E48" s="2"/>
      <c r="F48" s="2">
        <v>551</v>
      </c>
      <c r="G48" s="1">
        <v>3351</v>
      </c>
      <c r="H48" s="2">
        <v>79</v>
      </c>
      <c r="I48" s="1">
        <v>70981</v>
      </c>
      <c r="J48" s="1">
        <v>93143</v>
      </c>
      <c r="K48" s="8"/>
      <c r="L48" s="8"/>
    </row>
    <row r="49" spans="1:12" ht="15" thickBot="1" x14ac:dyDescent="0.4">
      <c r="A49" s="3" t="s">
        <v>39</v>
      </c>
      <c r="B49" s="1">
        <v>2282</v>
      </c>
      <c r="C49" s="2"/>
      <c r="D49" s="2">
        <v>89</v>
      </c>
      <c r="E49" s="2"/>
      <c r="F49" s="2">
        <v>688</v>
      </c>
      <c r="G49" s="1">
        <v>1698</v>
      </c>
      <c r="H49" s="2">
        <v>66</v>
      </c>
      <c r="I49" s="1">
        <v>54061</v>
      </c>
      <c r="J49" s="1">
        <v>40218</v>
      </c>
      <c r="K49" s="7"/>
      <c r="L49" s="8"/>
    </row>
    <row r="50" spans="1:12" ht="15" thickBot="1" x14ac:dyDescent="0.4">
      <c r="A50" s="3" t="s">
        <v>56</v>
      </c>
      <c r="B50" s="1">
        <v>1989</v>
      </c>
      <c r="C50" s="2"/>
      <c r="D50" s="2">
        <v>75</v>
      </c>
      <c r="E50" s="2"/>
      <c r="F50" s="2">
        <v>615</v>
      </c>
      <c r="G50" s="1">
        <v>1110</v>
      </c>
      <c r="H50" s="2">
        <v>42</v>
      </c>
      <c r="I50" s="1">
        <v>96369</v>
      </c>
      <c r="J50" s="1">
        <v>53773</v>
      </c>
      <c r="K50" s="8"/>
      <c r="L50" s="8"/>
    </row>
    <row r="51" spans="1:12" ht="15" thickBot="1" x14ac:dyDescent="0.4">
      <c r="A51" s="3" t="s">
        <v>48</v>
      </c>
      <c r="B51" s="2">
        <v>977</v>
      </c>
      <c r="C51" s="2"/>
      <c r="D51" s="2">
        <v>55</v>
      </c>
      <c r="E51" s="2"/>
      <c r="F51" s="2">
        <v>57</v>
      </c>
      <c r="G51" s="1">
        <v>1566</v>
      </c>
      <c r="H51" s="2">
        <v>88</v>
      </c>
      <c r="I51" s="1">
        <v>32667</v>
      </c>
      <c r="J51" s="1">
        <v>52352</v>
      </c>
      <c r="K51" s="8"/>
      <c r="L51" s="8"/>
    </row>
    <row r="52" spans="1:12" ht="15" thickBot="1" x14ac:dyDescent="0.4">
      <c r="A52" s="3" t="s">
        <v>55</v>
      </c>
      <c r="B52" s="2">
        <v>898</v>
      </c>
      <c r="C52" s="2"/>
      <c r="D52" s="2">
        <v>16</v>
      </c>
      <c r="E52" s="2"/>
      <c r="F52" s="2">
        <v>224</v>
      </c>
      <c r="G52" s="1">
        <v>1552</v>
      </c>
      <c r="H52" s="2">
        <v>28</v>
      </c>
      <c r="I52" s="1">
        <v>24083</v>
      </c>
      <c r="J52" s="1">
        <v>41611</v>
      </c>
      <c r="K52" s="7"/>
      <c r="L52" s="8"/>
    </row>
    <row r="53" spans="1:12" ht="15" thickBot="1" x14ac:dyDescent="0.4">
      <c r="A53" s="3" t="s">
        <v>47</v>
      </c>
      <c r="B53" s="2">
        <v>651</v>
      </c>
      <c r="C53" s="2"/>
      <c r="D53" s="2">
        <v>17</v>
      </c>
      <c r="E53" s="2"/>
      <c r="F53" s="2">
        <v>28</v>
      </c>
      <c r="G53" s="2">
        <v>460</v>
      </c>
      <c r="H53" s="2">
        <v>12</v>
      </c>
      <c r="I53" s="1">
        <v>54620</v>
      </c>
      <c r="J53" s="1">
        <v>38577</v>
      </c>
      <c r="K53" s="7"/>
      <c r="L53" s="8"/>
    </row>
    <row r="54" spans="1:12" ht="15" thickBot="1" x14ac:dyDescent="0.4">
      <c r="A54" s="3" t="s">
        <v>51</v>
      </c>
      <c r="B54" s="2">
        <v>505</v>
      </c>
      <c r="C54" s="2"/>
      <c r="D54" s="2">
        <v>17</v>
      </c>
      <c r="E54" s="2"/>
      <c r="F54" s="2">
        <v>40</v>
      </c>
      <c r="G54" s="2">
        <v>473</v>
      </c>
      <c r="H54" s="2">
        <v>16</v>
      </c>
      <c r="I54" s="1">
        <v>39284</v>
      </c>
      <c r="J54" s="1">
        <v>36756</v>
      </c>
      <c r="K54" s="7"/>
      <c r="L54" s="8"/>
    </row>
    <row r="55" spans="1:12" ht="15" thickBot="1" x14ac:dyDescent="0.4">
      <c r="A55" s="3" t="s">
        <v>52</v>
      </c>
      <c r="B55" s="2">
        <v>434</v>
      </c>
      <c r="C55" s="2"/>
      <c r="D55" s="2">
        <v>10</v>
      </c>
      <c r="E55" s="2"/>
      <c r="F55" s="2">
        <v>56</v>
      </c>
      <c r="G55" s="2">
        <v>593</v>
      </c>
      <c r="H55" s="2">
        <v>14</v>
      </c>
      <c r="I55" s="1">
        <v>51695</v>
      </c>
      <c r="J55" s="1">
        <v>70666</v>
      </c>
      <c r="K55" s="8"/>
      <c r="L55" s="8"/>
    </row>
    <row r="56" spans="1:12" ht="15" thickBot="1" x14ac:dyDescent="0.4">
      <c r="A56" s="3" t="s">
        <v>64</v>
      </c>
      <c r="B56" s="2">
        <v>172</v>
      </c>
      <c r="C56" s="2"/>
      <c r="D56" s="2">
        <v>5</v>
      </c>
      <c r="E56" s="2"/>
      <c r="F56" s="2">
        <v>24</v>
      </c>
      <c r="G56" s="2"/>
      <c r="H56" s="2"/>
      <c r="I56" s="1">
        <v>5803</v>
      </c>
      <c r="J56" s="2"/>
      <c r="K56" s="8"/>
      <c r="L56" s="7"/>
    </row>
    <row r="57" spans="1:12" ht="21.5" thickBot="1" x14ac:dyDescent="0.4">
      <c r="A57" s="3" t="s">
        <v>67</v>
      </c>
      <c r="B57" s="2">
        <v>22</v>
      </c>
      <c r="C57" s="2"/>
      <c r="D57" s="2">
        <v>2</v>
      </c>
      <c r="E57" s="2"/>
      <c r="F57" s="2">
        <v>5</v>
      </c>
      <c r="G57" s="2"/>
      <c r="H57" s="2"/>
      <c r="I57" s="1">
        <v>6008</v>
      </c>
      <c r="J57" s="2"/>
      <c r="K57" s="8"/>
      <c r="L57" s="7"/>
    </row>
    <row r="58" spans="1:12" ht="15" thickBot="1" x14ac:dyDescent="0.4">
      <c r="A58" s="3" t="s">
        <v>65</v>
      </c>
      <c r="B58" s="1">
        <v>3718</v>
      </c>
      <c r="C58" s="2"/>
      <c r="D58" s="2">
        <v>133</v>
      </c>
      <c r="E58" s="2"/>
      <c r="F58" s="1">
        <v>2735</v>
      </c>
      <c r="G58" s="1">
        <v>1098</v>
      </c>
      <c r="H58" s="2">
        <v>39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58" t="s">
        <v>66</v>
      </c>
      <c r="B59" s="59">
        <v>69</v>
      </c>
      <c r="C59" s="59"/>
      <c r="D59" s="59">
        <v>6</v>
      </c>
      <c r="E59" s="59"/>
      <c r="F59" s="59">
        <v>2</v>
      </c>
      <c r="G59" s="59"/>
      <c r="H59" s="59"/>
      <c r="I59" s="60">
        <v>1708</v>
      </c>
      <c r="J59" s="59"/>
      <c r="K59" s="61"/>
      <c r="L59" s="47"/>
    </row>
  </sheetData>
  <mergeCells count="2">
    <mergeCell ref="L1:N1"/>
    <mergeCell ref="Q1:U1"/>
  </mergeCells>
  <hyperlinks>
    <hyperlink ref="A5" r:id="rId1" display="https://www.worldometers.info/coronavirus/usa/new-york/" xr:uid="{A6E3B35C-8B72-4310-A357-67DBE5605188}"/>
    <hyperlink ref="A6" r:id="rId2" display="https://www.worldometers.info/coronavirus/usa/new-jersey/" xr:uid="{F4F582A8-F451-484C-A552-89BE8F94B500}"/>
    <hyperlink ref="A7" r:id="rId3" display="https://www.worldometers.info/coronavirus/usa/illinois/" xr:uid="{D852C05E-5B1B-4CAB-BE33-6F01096C3DAC}"/>
    <hyperlink ref="A8" r:id="rId4" display="https://www.worldometers.info/coronavirus/usa/california/" xr:uid="{F4647761-A78F-4489-A712-E03EEEFF7196}"/>
    <hyperlink ref="A9" r:id="rId5" display="https://www.worldometers.info/coronavirus/usa/massachusetts/" xr:uid="{1BFA89E8-390F-458A-B0A1-6622E61FD5E4}"/>
    <hyperlink ref="A10" r:id="rId6" display="https://www.worldometers.info/coronavirus/usa/pennsylvania/" xr:uid="{48D677F8-FF65-4B69-9513-E2DD13049583}"/>
    <hyperlink ref="A11" r:id="rId7" display="https://www.worldometers.info/coronavirus/usa/texas/" xr:uid="{F0F10379-3470-46CE-8191-420CD2535BCE}"/>
    <hyperlink ref="A13" r:id="rId8" display="https://www.worldometers.info/coronavirus/usa/florida/" xr:uid="{C16CFC3A-763F-48A2-BC93-E44B3E2472C2}"/>
    <hyperlink ref="A18" r:id="rId9" display="https://www.worldometers.info/coronavirus/usa/louisiana/" xr:uid="{38D6CEF3-AE5B-49FD-A5A1-A24BA7DEC0ED}"/>
    <hyperlink ref="A19" r:id="rId10" display="https://www.worldometers.info/coronavirus/usa/ohio/" xr:uid="{8DE155B2-FCEF-4BB1-ABFD-F1F88D4BB5A4}"/>
    <hyperlink ref="A25" r:id="rId11" display="https://www.worldometers.info/coronavirus/usa/washington/" xr:uid="{541793B7-8FAE-44F2-97F8-B79581D9227E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4.08984375" style="34" customWidth="1"/>
    <col min="12" max="12" width="10.08984375" style="34" customWidth="1"/>
    <col min="13" max="13" width="8.7265625" style="34"/>
    <col min="14" max="14" width="12.6328125" style="34" customWidth="1"/>
    <col min="15" max="15" width="9.81640625" style="54" customWidth="1"/>
    <col min="16" max="16384" width="8.7265625" style="34"/>
  </cols>
  <sheetData>
    <row r="1" spans="1:15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  <c r="N1" s="33" t="s">
        <v>100</v>
      </c>
      <c r="O1" s="33" t="s">
        <v>101</v>
      </c>
    </row>
    <row r="2" spans="1:15" ht="14.5" thickBot="1" x14ac:dyDescent="0.35">
      <c r="A2" s="3" t="s">
        <v>36</v>
      </c>
      <c r="B2" s="1">
        <v>17649</v>
      </c>
      <c r="C2" s="2"/>
      <c r="D2" s="2">
        <v>620</v>
      </c>
      <c r="E2" s="2"/>
      <c r="F2" s="1">
        <v>7674</v>
      </c>
      <c r="G2" s="1">
        <v>3599</v>
      </c>
      <c r="H2" s="2">
        <v>126</v>
      </c>
      <c r="I2" s="1">
        <v>214876</v>
      </c>
      <c r="J2" s="1">
        <v>43824</v>
      </c>
      <c r="K2" s="44"/>
      <c r="L2" s="51">
        <f>IFERROR(B2/I2,0)</f>
        <v>8.2135743405498979E-2</v>
      </c>
      <c r="M2" s="52">
        <f>IFERROR(H2/G2,0)</f>
        <v>3.5009724923589884E-2</v>
      </c>
      <c r="N2" s="50">
        <f>D2*250</f>
        <v>155000</v>
      </c>
      <c r="O2" s="53">
        <f>ABS(N2-B2)/B2</f>
        <v>7.7823672729333104</v>
      </c>
    </row>
    <row r="3" spans="1:15" ht="15" thickBot="1" x14ac:dyDescent="0.35">
      <c r="A3" s="3" t="s">
        <v>52</v>
      </c>
      <c r="B3" s="2">
        <v>434</v>
      </c>
      <c r="C3" s="2"/>
      <c r="D3" s="2">
        <v>10</v>
      </c>
      <c r="E3" s="2"/>
      <c r="F3" s="2">
        <v>56</v>
      </c>
      <c r="G3" s="2">
        <v>593</v>
      </c>
      <c r="H3" s="2">
        <v>14</v>
      </c>
      <c r="I3" s="1">
        <v>51695</v>
      </c>
      <c r="J3" s="1">
        <v>70666</v>
      </c>
      <c r="K3" s="43"/>
      <c r="L3" s="51">
        <f>IFERROR(B3/I3,0)</f>
        <v>8.3953960731211908E-3</v>
      </c>
      <c r="M3" s="52">
        <f>IFERROR(H3/G3,0)</f>
        <v>2.3608768971332208E-2</v>
      </c>
      <c r="N3" s="50">
        <f>D3*250</f>
        <v>2500</v>
      </c>
      <c r="O3" s="53">
        <f t="shared" ref="O3:O56" si="0">ABS(N3-B3)/B3</f>
        <v>4.7603686635944698</v>
      </c>
    </row>
    <row r="4" spans="1:15" ht="14.5" thickBot="1" x14ac:dyDescent="0.35">
      <c r="A4" s="3" t="s">
        <v>33</v>
      </c>
      <c r="B4" s="1">
        <v>19255</v>
      </c>
      <c r="C4" s="2"/>
      <c r="D4" s="2">
        <v>903</v>
      </c>
      <c r="E4" s="2"/>
      <c r="F4" s="1">
        <v>18282</v>
      </c>
      <c r="G4" s="1">
        <v>2645</v>
      </c>
      <c r="H4" s="2">
        <v>124</v>
      </c>
      <c r="I4" s="1">
        <v>307715</v>
      </c>
      <c r="J4" s="1">
        <v>42276</v>
      </c>
      <c r="K4" s="44"/>
      <c r="L4" s="51">
        <f>IFERROR(B4/I4,0)</f>
        <v>6.2574135157532129E-2</v>
      </c>
      <c r="M4" s="52">
        <f>IFERROR(H4/G4,0)</f>
        <v>4.6880907372400756E-2</v>
      </c>
      <c r="N4" s="50">
        <f>D4*250</f>
        <v>225750</v>
      </c>
      <c r="O4" s="53">
        <f t="shared" si="0"/>
        <v>10.724227473383536</v>
      </c>
    </row>
    <row r="5" spans="1:15" ht="12.5" customHeight="1" thickBot="1" x14ac:dyDescent="0.35">
      <c r="A5" s="3" t="s">
        <v>34</v>
      </c>
      <c r="B5" s="1">
        <v>7013</v>
      </c>
      <c r="C5" s="2"/>
      <c r="D5" s="2">
        <v>133</v>
      </c>
      <c r="E5" s="2"/>
      <c r="F5" s="1">
        <v>1714</v>
      </c>
      <c r="G5" s="1">
        <v>2324</v>
      </c>
      <c r="H5" s="2">
        <v>44</v>
      </c>
      <c r="I5" s="1">
        <v>126497</v>
      </c>
      <c r="J5" s="1">
        <v>41917</v>
      </c>
      <c r="K5" s="43"/>
      <c r="L5" s="51">
        <f>IFERROR(B5/I5,0)</f>
        <v>5.5440049961659167E-2</v>
      </c>
      <c r="M5" s="52">
        <f>IFERROR(H5/G5,0)</f>
        <v>1.8932874354561102E-2</v>
      </c>
      <c r="N5" s="50">
        <f>D5*250</f>
        <v>33250</v>
      </c>
      <c r="O5" s="53">
        <f t="shared" si="0"/>
        <v>3.7411949237131044</v>
      </c>
    </row>
    <row r="6" spans="1:15" ht="15" thickBot="1" x14ac:dyDescent="0.35">
      <c r="A6" s="46" t="s">
        <v>10</v>
      </c>
      <c r="B6" s="1">
        <v>109883</v>
      </c>
      <c r="C6" s="2"/>
      <c r="D6" s="1">
        <v>4213</v>
      </c>
      <c r="E6" s="2"/>
      <c r="F6" s="1">
        <v>82055</v>
      </c>
      <c r="G6" s="1">
        <v>2781</v>
      </c>
      <c r="H6" s="2">
        <v>107</v>
      </c>
      <c r="I6" s="1">
        <v>1888595</v>
      </c>
      <c r="J6" s="1">
        <v>47798</v>
      </c>
      <c r="K6" s="43"/>
      <c r="L6" s="51">
        <f>IFERROR(B6/I6,0)</f>
        <v>5.8182405438963886E-2</v>
      </c>
      <c r="M6" s="52">
        <f>IFERROR(H6/G6,0)</f>
        <v>3.8475368572455954E-2</v>
      </c>
      <c r="N6" s="50">
        <f>D6*250</f>
        <v>1053250</v>
      </c>
      <c r="O6" s="53">
        <f t="shared" si="0"/>
        <v>8.5851951621269897</v>
      </c>
    </row>
    <row r="7" spans="1:15" ht="15" thickBot="1" x14ac:dyDescent="0.35">
      <c r="A7" s="3" t="s">
        <v>18</v>
      </c>
      <c r="B7" s="1">
        <v>26098</v>
      </c>
      <c r="C7" s="2"/>
      <c r="D7" s="1">
        <v>1443</v>
      </c>
      <c r="E7" s="2"/>
      <c r="F7" s="1">
        <v>22583</v>
      </c>
      <c r="G7" s="1">
        <v>4532</v>
      </c>
      <c r="H7" s="2">
        <v>251</v>
      </c>
      <c r="I7" s="1">
        <v>178196</v>
      </c>
      <c r="J7" s="1">
        <v>30944</v>
      </c>
      <c r="K7" s="55"/>
      <c r="L7" s="51">
        <f>IFERROR(B7/I7,0)</f>
        <v>0.14645671058834092</v>
      </c>
      <c r="M7" s="52">
        <f>IFERROR(H7/G7,0)</f>
        <v>5.5383936451897618E-2</v>
      </c>
      <c r="N7" s="50">
        <f>D7*250</f>
        <v>360750</v>
      </c>
      <c r="O7" s="53">
        <f t="shared" si="0"/>
        <v>12.822898306383632</v>
      </c>
    </row>
    <row r="8" spans="1:15" ht="14.5" thickBot="1" x14ac:dyDescent="0.35">
      <c r="A8" s="3" t="s">
        <v>23</v>
      </c>
      <c r="B8" s="1">
        <v>42022</v>
      </c>
      <c r="C8" s="2"/>
      <c r="D8" s="1">
        <v>3912</v>
      </c>
      <c r="E8" s="2"/>
      <c r="F8" s="1">
        <v>30599</v>
      </c>
      <c r="G8" s="1">
        <v>11786</v>
      </c>
      <c r="H8" s="1">
        <v>1097</v>
      </c>
      <c r="I8" s="1">
        <v>246935</v>
      </c>
      <c r="J8" s="1">
        <v>69261</v>
      </c>
      <c r="K8" s="44"/>
      <c r="L8" s="51">
        <f>IFERROR(B8/I8,0)</f>
        <v>0.17017433737623261</v>
      </c>
      <c r="M8" s="52">
        <f>IFERROR(H8/G8,0)</f>
        <v>9.3076531478024777E-2</v>
      </c>
      <c r="N8" s="50">
        <f>D8*250</f>
        <v>978000</v>
      </c>
      <c r="O8" s="53">
        <f t="shared" si="0"/>
        <v>22.273523392508686</v>
      </c>
    </row>
    <row r="9" spans="1:15" ht="14.5" thickBot="1" x14ac:dyDescent="0.35">
      <c r="A9" s="3" t="s">
        <v>43</v>
      </c>
      <c r="B9" s="1">
        <v>9422</v>
      </c>
      <c r="C9" s="2"/>
      <c r="D9" s="2">
        <v>361</v>
      </c>
      <c r="E9" s="2"/>
      <c r="F9" s="1">
        <v>3856</v>
      </c>
      <c r="G9" s="1">
        <v>9676</v>
      </c>
      <c r="H9" s="2">
        <v>371</v>
      </c>
      <c r="I9" s="1">
        <v>59329</v>
      </c>
      <c r="J9" s="1">
        <v>60927</v>
      </c>
      <c r="K9" s="44"/>
      <c r="L9" s="51">
        <f>IFERROR(B9/I9,0)</f>
        <v>0.15880935124475384</v>
      </c>
      <c r="M9" s="52">
        <f>IFERROR(H9/G9,0)</f>
        <v>3.8342290202563044E-2</v>
      </c>
      <c r="N9" s="50">
        <f>D9*250</f>
        <v>90250</v>
      </c>
      <c r="O9" s="53">
        <f t="shared" si="0"/>
        <v>8.5786457227764803</v>
      </c>
    </row>
    <row r="10" spans="1:15" ht="14.5" thickBot="1" x14ac:dyDescent="0.35">
      <c r="A10" s="3" t="s">
        <v>63</v>
      </c>
      <c r="B10" s="1">
        <v>8717</v>
      </c>
      <c r="C10" s="2"/>
      <c r="D10" s="2">
        <v>462</v>
      </c>
      <c r="E10" s="2"/>
      <c r="F10" s="1">
        <v>7155</v>
      </c>
      <c r="G10" s="1">
        <v>12351</v>
      </c>
      <c r="H10" s="2">
        <v>655</v>
      </c>
      <c r="I10" s="1">
        <v>45629</v>
      </c>
      <c r="J10" s="1">
        <v>64653</v>
      </c>
      <c r="K10" s="44"/>
      <c r="L10" s="51">
        <f>IFERROR(B10/I10,0)</f>
        <v>0.19104078546538386</v>
      </c>
      <c r="M10" s="52">
        <f>IFERROR(H10/G10,0)</f>
        <v>5.3032143146303945E-2</v>
      </c>
      <c r="N10" s="50">
        <f>D10*250</f>
        <v>115500</v>
      </c>
      <c r="O10" s="53">
        <f t="shared" si="0"/>
        <v>12.249971320408397</v>
      </c>
    </row>
    <row r="11" spans="1:15" ht="15" thickBot="1" x14ac:dyDescent="0.35">
      <c r="A11" s="46" t="s">
        <v>13</v>
      </c>
      <c r="B11" s="1">
        <v>55424</v>
      </c>
      <c r="C11" s="2"/>
      <c r="D11" s="1">
        <v>2447</v>
      </c>
      <c r="E11" s="2"/>
      <c r="F11" s="1">
        <v>44315</v>
      </c>
      <c r="G11" s="1">
        <v>2581</v>
      </c>
      <c r="H11" s="2">
        <v>114</v>
      </c>
      <c r="I11" s="1">
        <v>995886</v>
      </c>
      <c r="J11" s="1">
        <v>46368</v>
      </c>
      <c r="K11" s="44"/>
      <c r="L11" s="51">
        <f>IFERROR(B11/I11,0)</f>
        <v>5.5652956262062125E-2</v>
      </c>
      <c r="M11" s="52">
        <f>IFERROR(H11/G11,0)</f>
        <v>4.416892677256877E-2</v>
      </c>
      <c r="N11" s="50">
        <f>D11*250</f>
        <v>611750</v>
      </c>
      <c r="O11" s="53">
        <f t="shared" si="0"/>
        <v>10.037637124711317</v>
      </c>
    </row>
    <row r="12" spans="1:15" ht="14.5" thickBot="1" x14ac:dyDescent="0.35">
      <c r="A12" s="3" t="s">
        <v>16</v>
      </c>
      <c r="B12" s="1">
        <v>46331</v>
      </c>
      <c r="C12" s="2"/>
      <c r="D12" s="1">
        <v>2004</v>
      </c>
      <c r="E12" s="2"/>
      <c r="F12" s="1">
        <v>43630</v>
      </c>
      <c r="G12" s="1">
        <v>4364</v>
      </c>
      <c r="H12" s="2">
        <v>189</v>
      </c>
      <c r="I12" s="1">
        <v>539641</v>
      </c>
      <c r="J12" s="1">
        <v>50826</v>
      </c>
      <c r="K12" s="44"/>
      <c r="L12" s="51">
        <f>IFERROR(B12/I12,0)</f>
        <v>8.5855225974305144E-2</v>
      </c>
      <c r="M12" s="52">
        <f>IFERROR(H12/G12,0)</f>
        <v>4.330889092575619E-2</v>
      </c>
      <c r="N12" s="50">
        <f>D12*250</f>
        <v>501000</v>
      </c>
      <c r="O12" s="53">
        <f t="shared" si="0"/>
        <v>9.8134942047441243</v>
      </c>
    </row>
    <row r="13" spans="1:15" ht="15" thickBot="1" x14ac:dyDescent="0.35">
      <c r="A13" s="3" t="s">
        <v>64</v>
      </c>
      <c r="B13" s="2">
        <v>172</v>
      </c>
      <c r="C13" s="2"/>
      <c r="D13" s="2">
        <v>5</v>
      </c>
      <c r="E13" s="2"/>
      <c r="F13" s="2">
        <v>24</v>
      </c>
      <c r="G13" s="2"/>
      <c r="H13" s="2"/>
      <c r="I13" s="1">
        <v>5803</v>
      </c>
      <c r="J13" s="2"/>
      <c r="K13" s="43"/>
      <c r="L13" s="51">
        <f>IFERROR(B13/I13,0)</f>
        <v>2.9639841461313113E-2</v>
      </c>
      <c r="M13" s="52">
        <f>IFERROR(H13/G13,0)</f>
        <v>0</v>
      </c>
      <c r="N13" s="50">
        <f>D13*250</f>
        <v>1250</v>
      </c>
      <c r="O13" s="53">
        <f t="shared" si="0"/>
        <v>6.2674418604651159</v>
      </c>
    </row>
    <row r="14" spans="1:15" ht="15" thickBot="1" x14ac:dyDescent="0.35">
      <c r="A14" s="3" t="s">
        <v>47</v>
      </c>
      <c r="B14" s="2">
        <v>651</v>
      </c>
      <c r="C14" s="2"/>
      <c r="D14" s="2">
        <v>17</v>
      </c>
      <c r="E14" s="2"/>
      <c r="F14" s="2">
        <v>28</v>
      </c>
      <c r="G14" s="2">
        <v>460</v>
      </c>
      <c r="H14" s="2">
        <v>12</v>
      </c>
      <c r="I14" s="1">
        <v>54620</v>
      </c>
      <c r="J14" s="1">
        <v>38577</v>
      </c>
      <c r="K14" s="43"/>
      <c r="L14" s="51">
        <f>IFERROR(B14/I14,0)</f>
        <v>1.1918711094837057E-2</v>
      </c>
      <c r="M14" s="52">
        <f>IFERROR(H14/G14,0)</f>
        <v>2.6086956521739129E-2</v>
      </c>
      <c r="N14" s="50">
        <f>D14*250</f>
        <v>4250</v>
      </c>
      <c r="O14" s="53">
        <f t="shared" si="0"/>
        <v>5.5284178187403992</v>
      </c>
    </row>
    <row r="15" spans="1:15" ht="15" thickBot="1" x14ac:dyDescent="0.35">
      <c r="A15" s="3" t="s">
        <v>49</v>
      </c>
      <c r="B15" s="1">
        <v>2839</v>
      </c>
      <c r="C15" s="2"/>
      <c r="D15" s="2">
        <v>82</v>
      </c>
      <c r="E15" s="2"/>
      <c r="F15" s="2">
        <v>509</v>
      </c>
      <c r="G15" s="1">
        <v>1589</v>
      </c>
      <c r="H15" s="2">
        <v>46</v>
      </c>
      <c r="I15" s="1">
        <v>46436</v>
      </c>
      <c r="J15" s="1">
        <v>25985</v>
      </c>
      <c r="K15" s="43"/>
      <c r="L15" s="51">
        <f>IFERROR(B15/I15,0)</f>
        <v>6.1137910242053582E-2</v>
      </c>
      <c r="M15" s="52">
        <f>IFERROR(H15/G15,0)</f>
        <v>2.8949024543738201E-2</v>
      </c>
      <c r="N15" s="50">
        <f>D15*250</f>
        <v>20500</v>
      </c>
      <c r="O15" s="53">
        <f t="shared" si="0"/>
        <v>6.220852412821416</v>
      </c>
    </row>
    <row r="16" spans="1:15" ht="15" thickBot="1" x14ac:dyDescent="0.35">
      <c r="A16" s="46" t="s">
        <v>12</v>
      </c>
      <c r="B16" s="1">
        <v>118917</v>
      </c>
      <c r="C16" s="2"/>
      <c r="D16" s="1">
        <v>5330</v>
      </c>
      <c r="E16" s="2"/>
      <c r="F16" s="1">
        <v>109120</v>
      </c>
      <c r="G16" s="1">
        <v>9384</v>
      </c>
      <c r="H16" s="2">
        <v>421</v>
      </c>
      <c r="I16" s="1">
        <v>877105</v>
      </c>
      <c r="J16" s="1">
        <v>69217</v>
      </c>
      <c r="K16" s="44"/>
      <c r="L16" s="51">
        <f>IFERROR(B16/I16,0)</f>
        <v>0.13557897857155074</v>
      </c>
      <c r="M16" s="52">
        <f>IFERROR(H16/G16,0)</f>
        <v>4.4863597612958224E-2</v>
      </c>
      <c r="N16" s="50">
        <f>D16*250</f>
        <v>1332500</v>
      </c>
      <c r="O16" s="53">
        <f t="shared" si="0"/>
        <v>10.20529444906952</v>
      </c>
    </row>
    <row r="17" spans="1:15" ht="15" thickBot="1" x14ac:dyDescent="0.35">
      <c r="A17" s="3" t="s">
        <v>27</v>
      </c>
      <c r="B17" s="1">
        <v>34211</v>
      </c>
      <c r="C17" s="2"/>
      <c r="D17" s="1">
        <v>2125</v>
      </c>
      <c r="E17" s="2"/>
      <c r="F17" s="1">
        <v>29308</v>
      </c>
      <c r="G17" s="1">
        <v>5082</v>
      </c>
      <c r="H17" s="2">
        <v>316</v>
      </c>
      <c r="I17" s="1">
        <v>256395</v>
      </c>
      <c r="J17" s="1">
        <v>38085</v>
      </c>
      <c r="K17" s="43"/>
      <c r="L17" s="51">
        <f>IFERROR(B17/I17,0)</f>
        <v>0.13343083913492854</v>
      </c>
      <c r="M17" s="52">
        <f>IFERROR(H17/G17,0)</f>
        <v>6.2180243998425817E-2</v>
      </c>
      <c r="N17" s="50">
        <f>D17*250</f>
        <v>531250</v>
      </c>
      <c r="O17" s="53">
        <f t="shared" si="0"/>
        <v>14.528631142030342</v>
      </c>
    </row>
    <row r="18" spans="1:15" ht="14.5" thickBot="1" x14ac:dyDescent="0.35">
      <c r="A18" s="3" t="s">
        <v>41</v>
      </c>
      <c r="B18" s="1">
        <v>19249</v>
      </c>
      <c r="C18" s="2"/>
      <c r="D18" s="2">
        <v>531</v>
      </c>
      <c r="E18" s="2"/>
      <c r="F18" s="1">
        <v>7668</v>
      </c>
      <c r="G18" s="1">
        <v>6101</v>
      </c>
      <c r="H18" s="2">
        <v>168</v>
      </c>
      <c r="I18" s="1">
        <v>150880</v>
      </c>
      <c r="J18" s="1">
        <v>47821</v>
      </c>
      <c r="K18" s="44"/>
      <c r="L18" s="51">
        <f>IFERROR(B18/I18,0)</f>
        <v>0.12757820784729587</v>
      </c>
      <c r="M18" s="52">
        <f>IFERROR(H18/G18,0)</f>
        <v>2.753646943124078E-2</v>
      </c>
      <c r="N18" s="50">
        <f>D18*250</f>
        <v>132750</v>
      </c>
      <c r="O18" s="53">
        <f t="shared" si="0"/>
        <v>5.8964621538781232</v>
      </c>
    </row>
    <row r="19" spans="1:15" ht="14.5" thickBot="1" x14ac:dyDescent="0.35">
      <c r="A19" s="3" t="s">
        <v>45</v>
      </c>
      <c r="B19" s="1">
        <v>9764</v>
      </c>
      <c r="C19" s="2"/>
      <c r="D19" s="2">
        <v>216</v>
      </c>
      <c r="E19" s="2"/>
      <c r="F19" s="1">
        <v>5169</v>
      </c>
      <c r="G19" s="1">
        <v>3352</v>
      </c>
      <c r="H19" s="2">
        <v>74</v>
      </c>
      <c r="I19" s="1">
        <v>94949</v>
      </c>
      <c r="J19" s="1">
        <v>32591</v>
      </c>
      <c r="K19" s="44"/>
      <c r="L19" s="51">
        <f>IFERROR(B19/I19,0)</f>
        <v>0.10283415307164899</v>
      </c>
      <c r="M19" s="52">
        <f>IFERROR(H19/G19,0)</f>
        <v>2.20763723150358E-2</v>
      </c>
      <c r="N19" s="50">
        <f>D19*250</f>
        <v>54000</v>
      </c>
      <c r="O19" s="53">
        <f t="shared" si="0"/>
        <v>4.5305202785743548</v>
      </c>
    </row>
    <row r="20" spans="1:15" ht="14.5" thickBot="1" x14ac:dyDescent="0.35">
      <c r="A20" s="3" t="s">
        <v>38</v>
      </c>
      <c r="B20" s="1">
        <v>9704</v>
      </c>
      <c r="C20" s="2"/>
      <c r="D20" s="2">
        <v>431</v>
      </c>
      <c r="E20" s="2"/>
      <c r="F20" s="1">
        <v>6042</v>
      </c>
      <c r="G20" s="1">
        <v>2172</v>
      </c>
      <c r="H20" s="2">
        <v>96</v>
      </c>
      <c r="I20" s="1">
        <v>234142</v>
      </c>
      <c r="J20" s="1">
        <v>52408</v>
      </c>
      <c r="K20" s="44"/>
      <c r="L20" s="51">
        <f>IFERROR(B20/I20,0)</f>
        <v>4.1444935124838773E-2</v>
      </c>
      <c r="M20" s="52">
        <f>IFERROR(H20/G20,0)</f>
        <v>4.4198895027624308E-2</v>
      </c>
      <c r="N20" s="50">
        <f>D20*250</f>
        <v>107750</v>
      </c>
      <c r="O20" s="53">
        <f t="shared" si="0"/>
        <v>10.103668590272052</v>
      </c>
    </row>
    <row r="21" spans="1:15" ht="15" thickBot="1" x14ac:dyDescent="0.35">
      <c r="A21" s="46" t="s">
        <v>14</v>
      </c>
      <c r="B21" s="1">
        <v>39581</v>
      </c>
      <c r="C21" s="2"/>
      <c r="D21" s="1">
        <v>2785</v>
      </c>
      <c r="E21" s="2"/>
      <c r="F21" s="1">
        <v>8096</v>
      </c>
      <c r="G21" s="1">
        <v>8514</v>
      </c>
      <c r="H21" s="2">
        <v>599</v>
      </c>
      <c r="I21" s="1">
        <v>368819</v>
      </c>
      <c r="J21" s="1">
        <v>79336</v>
      </c>
      <c r="K21" s="43"/>
      <c r="L21" s="51">
        <f>IFERROR(B21/I21,0)</f>
        <v>0.10731822384421627</v>
      </c>
      <c r="M21" s="52">
        <f>IFERROR(H21/G21,0)</f>
        <v>7.0354709889593608E-2</v>
      </c>
      <c r="N21" s="50">
        <f>D21*250</f>
        <v>696250</v>
      </c>
      <c r="O21" s="53">
        <f t="shared" si="0"/>
        <v>16.59051059851949</v>
      </c>
    </row>
    <row r="22" spans="1:15" ht="14.5" thickBot="1" x14ac:dyDescent="0.35">
      <c r="A22" s="3" t="s">
        <v>39</v>
      </c>
      <c r="B22" s="1">
        <v>2282</v>
      </c>
      <c r="C22" s="2"/>
      <c r="D22" s="2">
        <v>89</v>
      </c>
      <c r="E22" s="2"/>
      <c r="F22" s="2">
        <v>688</v>
      </c>
      <c r="G22" s="1">
        <v>1698</v>
      </c>
      <c r="H22" s="2">
        <v>66</v>
      </c>
      <c r="I22" s="1">
        <v>54061</v>
      </c>
      <c r="J22" s="1">
        <v>40218</v>
      </c>
      <c r="K22" s="44"/>
      <c r="L22" s="51">
        <f>IFERROR(B22/I22,0)</f>
        <v>4.221157581250809E-2</v>
      </c>
      <c r="M22" s="52">
        <f>IFERROR(H22/G22,0)</f>
        <v>3.8869257950530034E-2</v>
      </c>
      <c r="N22" s="50">
        <f>D22*250</f>
        <v>22250</v>
      </c>
      <c r="O22" s="53">
        <f t="shared" si="0"/>
        <v>8.7502191060473269</v>
      </c>
    </row>
    <row r="23" spans="1:15" ht="15" thickBot="1" x14ac:dyDescent="0.35">
      <c r="A23" s="3" t="s">
        <v>26</v>
      </c>
      <c r="B23" s="1">
        <v>52015</v>
      </c>
      <c r="C23" s="2"/>
      <c r="D23" s="1">
        <v>2509</v>
      </c>
      <c r="E23" s="2"/>
      <c r="F23" s="1">
        <v>45857</v>
      </c>
      <c r="G23" s="1">
        <v>8604</v>
      </c>
      <c r="H23" s="2">
        <v>415</v>
      </c>
      <c r="I23" s="1">
        <v>339361</v>
      </c>
      <c r="J23" s="1">
        <v>56133</v>
      </c>
      <c r="K23" s="43"/>
      <c r="L23" s="51">
        <f>IFERROR(B23/I23,0)</f>
        <v>0.15327335786964325</v>
      </c>
      <c r="M23" s="52">
        <f>IFERROR(H23/G23,0)</f>
        <v>4.8233379823337981E-2</v>
      </c>
      <c r="N23" s="50">
        <f>D23*250</f>
        <v>627250</v>
      </c>
      <c r="O23" s="53">
        <f t="shared" si="0"/>
        <v>11.059021436124194</v>
      </c>
    </row>
    <row r="24" spans="1:15" ht="15" thickBot="1" x14ac:dyDescent="0.35">
      <c r="A24" s="46" t="s">
        <v>17</v>
      </c>
      <c r="B24" s="1">
        <v>96301</v>
      </c>
      <c r="C24" s="2"/>
      <c r="D24" s="1">
        <v>6768</v>
      </c>
      <c r="E24" s="2"/>
      <c r="F24" s="1">
        <v>43179</v>
      </c>
      <c r="G24" s="1">
        <v>13972</v>
      </c>
      <c r="H24" s="2">
        <v>982</v>
      </c>
      <c r="I24" s="1">
        <v>582519</v>
      </c>
      <c r="J24" s="1">
        <v>84515</v>
      </c>
      <c r="K24" s="44"/>
      <c r="L24" s="51">
        <f>IFERROR(B24/I24,0)</f>
        <v>0.16531821279649248</v>
      </c>
      <c r="M24" s="52">
        <f>IFERROR(H24/G24,0)</f>
        <v>7.0283423990838825E-2</v>
      </c>
      <c r="N24" s="50">
        <f>D24*250</f>
        <v>1692000</v>
      </c>
      <c r="O24" s="53">
        <f t="shared" si="0"/>
        <v>16.56991100819306</v>
      </c>
    </row>
    <row r="25" spans="1:15" ht="14.5" thickBot="1" x14ac:dyDescent="0.35">
      <c r="A25" s="3" t="s">
        <v>11</v>
      </c>
      <c r="B25" s="1">
        <v>56884</v>
      </c>
      <c r="C25" s="2"/>
      <c r="D25" s="1">
        <v>5463</v>
      </c>
      <c r="E25" s="2"/>
      <c r="F25" s="1">
        <v>13322</v>
      </c>
      <c r="G25" s="1">
        <v>5696</v>
      </c>
      <c r="H25" s="2">
        <v>547</v>
      </c>
      <c r="I25" s="1">
        <v>538812</v>
      </c>
      <c r="J25" s="1">
        <v>53952</v>
      </c>
      <c r="K25" s="44"/>
      <c r="L25" s="51">
        <f>IFERROR(B25/I25,0)</f>
        <v>0.10557300134369688</v>
      </c>
      <c r="M25" s="52">
        <f>IFERROR(H25/G25,0)</f>
        <v>9.6032303370786512E-2</v>
      </c>
      <c r="N25" s="50">
        <f>D25*250</f>
        <v>1365750</v>
      </c>
      <c r="O25" s="53">
        <f t="shared" si="0"/>
        <v>23.009387525490471</v>
      </c>
    </row>
    <row r="26" spans="1:15" ht="15" thickBot="1" x14ac:dyDescent="0.35">
      <c r="A26" s="3" t="s">
        <v>32</v>
      </c>
      <c r="B26" s="1">
        <v>24190</v>
      </c>
      <c r="C26" s="2"/>
      <c r="D26" s="1">
        <v>1036</v>
      </c>
      <c r="E26" s="2"/>
      <c r="F26" s="1">
        <v>5290</v>
      </c>
      <c r="G26" s="1">
        <v>4289</v>
      </c>
      <c r="H26" s="2">
        <v>184</v>
      </c>
      <c r="I26" s="1">
        <v>242508</v>
      </c>
      <c r="J26" s="1">
        <v>43001</v>
      </c>
      <c r="K26" s="43"/>
      <c r="L26" s="51">
        <f>IFERROR(B26/I26,0)</f>
        <v>9.9749286621472283E-2</v>
      </c>
      <c r="M26" s="52">
        <f>IFERROR(H26/G26,0)</f>
        <v>4.2900442993704824E-2</v>
      </c>
      <c r="N26" s="50">
        <f>D26*250</f>
        <v>259000</v>
      </c>
      <c r="O26" s="53">
        <f t="shared" si="0"/>
        <v>9.7069036792062828</v>
      </c>
    </row>
    <row r="27" spans="1:15" ht="14.5" thickBot="1" x14ac:dyDescent="0.35">
      <c r="A27" s="3" t="s">
        <v>30</v>
      </c>
      <c r="B27" s="1">
        <v>15229</v>
      </c>
      <c r="C27" s="2"/>
      <c r="D27" s="2">
        <v>723</v>
      </c>
      <c r="E27" s="2"/>
      <c r="F27" s="1">
        <v>5105</v>
      </c>
      <c r="G27" s="1">
        <v>5117</v>
      </c>
      <c r="H27" s="2">
        <v>243</v>
      </c>
      <c r="I27" s="1">
        <v>173468</v>
      </c>
      <c r="J27" s="1">
        <v>58286</v>
      </c>
      <c r="K27" s="44"/>
      <c r="L27" s="51">
        <f>IFERROR(B27/I27,0)</f>
        <v>8.7791408213618652E-2</v>
      </c>
      <c r="M27" s="52">
        <f>IFERROR(H27/G27,0)</f>
        <v>4.7488762947039284E-2</v>
      </c>
      <c r="N27" s="50">
        <f>D27*250</f>
        <v>180750</v>
      </c>
      <c r="O27" s="53">
        <f t="shared" si="0"/>
        <v>10.868802941755861</v>
      </c>
    </row>
    <row r="28" spans="1:15" ht="14.5" thickBot="1" x14ac:dyDescent="0.35">
      <c r="A28" s="3" t="s">
        <v>35</v>
      </c>
      <c r="B28" s="1">
        <v>13207</v>
      </c>
      <c r="C28" s="2"/>
      <c r="D28" s="2">
        <v>771</v>
      </c>
      <c r="E28" s="2"/>
      <c r="F28" s="1">
        <v>9251</v>
      </c>
      <c r="G28" s="1">
        <v>2152</v>
      </c>
      <c r="H28" s="2">
        <v>126</v>
      </c>
      <c r="I28" s="1">
        <v>208686</v>
      </c>
      <c r="J28" s="1">
        <v>34002</v>
      </c>
      <c r="K28" s="44"/>
      <c r="L28" s="51">
        <f>IFERROR(B28/I28,0)</f>
        <v>6.3286468665842463E-2</v>
      </c>
      <c r="M28" s="52">
        <f>IFERROR(H28/G28,0)</f>
        <v>5.8550185873605949E-2</v>
      </c>
      <c r="N28" s="50">
        <f>D28*250</f>
        <v>192750</v>
      </c>
      <c r="O28" s="53">
        <f t="shared" si="0"/>
        <v>13.594533202089801</v>
      </c>
    </row>
    <row r="29" spans="1:15" ht="14.5" thickBot="1" x14ac:dyDescent="0.35">
      <c r="A29" s="3" t="s">
        <v>51</v>
      </c>
      <c r="B29" s="2">
        <v>505</v>
      </c>
      <c r="C29" s="2"/>
      <c r="D29" s="2">
        <v>17</v>
      </c>
      <c r="E29" s="2"/>
      <c r="F29" s="2">
        <v>40</v>
      </c>
      <c r="G29" s="2">
        <v>473</v>
      </c>
      <c r="H29" s="2">
        <v>16</v>
      </c>
      <c r="I29" s="1">
        <v>39284</v>
      </c>
      <c r="J29" s="1">
        <v>36756</v>
      </c>
      <c r="K29" s="44"/>
      <c r="L29" s="51">
        <f>IFERROR(B29/I29,0)</f>
        <v>1.2855106404643112E-2</v>
      </c>
      <c r="M29" s="52">
        <f>IFERROR(H29/G29,0)</f>
        <v>3.382663847780127E-2</v>
      </c>
      <c r="N29" s="50">
        <f>D29*250</f>
        <v>4250</v>
      </c>
      <c r="O29" s="53">
        <f t="shared" si="0"/>
        <v>7.4158415841584162</v>
      </c>
    </row>
    <row r="30" spans="1:15" ht="14.5" thickBot="1" x14ac:dyDescent="0.35">
      <c r="A30" s="3" t="s">
        <v>50</v>
      </c>
      <c r="B30" s="1">
        <v>13905</v>
      </c>
      <c r="C30" s="2"/>
      <c r="D30" s="2">
        <v>170</v>
      </c>
      <c r="E30" s="2"/>
      <c r="F30" s="1">
        <v>13143</v>
      </c>
      <c r="G30" s="1">
        <v>7188</v>
      </c>
      <c r="H30" s="2">
        <v>88</v>
      </c>
      <c r="I30" s="1">
        <v>101290</v>
      </c>
      <c r="J30" s="1">
        <v>52362</v>
      </c>
      <c r="K30" s="44"/>
      <c r="L30" s="51">
        <f>IFERROR(B30/I30,0)</f>
        <v>0.13727909961496693</v>
      </c>
      <c r="M30" s="52">
        <f>IFERROR(H30/G30,0)</f>
        <v>1.2242626599888704E-2</v>
      </c>
      <c r="N30" s="50">
        <f>D30*250</f>
        <v>42500</v>
      </c>
      <c r="O30" s="53">
        <f t="shared" si="0"/>
        <v>2.0564545127651925</v>
      </c>
    </row>
    <row r="31" spans="1:15" ht="15" thickBot="1" x14ac:dyDescent="0.35">
      <c r="A31" s="3" t="s">
        <v>31</v>
      </c>
      <c r="B31" s="1">
        <v>8495</v>
      </c>
      <c r="C31" s="2"/>
      <c r="D31" s="2">
        <v>417</v>
      </c>
      <c r="E31" s="2"/>
      <c r="F31" s="1">
        <v>1858</v>
      </c>
      <c r="G31" s="1">
        <v>2758</v>
      </c>
      <c r="H31" s="2">
        <v>135</v>
      </c>
      <c r="I31" s="1">
        <v>160499</v>
      </c>
      <c r="J31" s="1">
        <v>52107</v>
      </c>
      <c r="K31" s="43"/>
      <c r="L31" s="51">
        <f>IFERROR(B31/I31,0)</f>
        <v>5.2928678683356281E-2</v>
      </c>
      <c r="M31" s="52">
        <f>IFERROR(H31/G31,0)</f>
        <v>4.8948513415518494E-2</v>
      </c>
      <c r="N31" s="50">
        <f>D31*250</f>
        <v>104250</v>
      </c>
      <c r="O31" s="53">
        <f t="shared" si="0"/>
        <v>11.271924661565627</v>
      </c>
    </row>
    <row r="32" spans="1:15" ht="14.5" thickBot="1" x14ac:dyDescent="0.35">
      <c r="A32" s="3" t="s">
        <v>42</v>
      </c>
      <c r="B32" s="1">
        <v>4545</v>
      </c>
      <c r="C32" s="2"/>
      <c r="D32" s="2">
        <v>242</v>
      </c>
      <c r="E32" s="2"/>
      <c r="F32" s="1">
        <v>1363</v>
      </c>
      <c r="G32" s="1">
        <v>3343</v>
      </c>
      <c r="H32" s="2">
        <v>178</v>
      </c>
      <c r="I32" s="1">
        <v>80129</v>
      </c>
      <c r="J32" s="1">
        <v>58931</v>
      </c>
      <c r="K32" s="44"/>
      <c r="L32" s="51">
        <f>IFERROR(B32/I32,0)</f>
        <v>5.6721037327309716E-2</v>
      </c>
      <c r="M32" s="52">
        <f>IFERROR(H32/G32,0)</f>
        <v>5.3245587795393359E-2</v>
      </c>
      <c r="N32" s="50">
        <f>D32*250</f>
        <v>60500</v>
      </c>
      <c r="O32" s="53">
        <f t="shared" si="0"/>
        <v>12.311331133113312</v>
      </c>
    </row>
    <row r="33" spans="1:15" ht="15" thickBot="1" x14ac:dyDescent="0.35">
      <c r="A33" s="46" t="s">
        <v>8</v>
      </c>
      <c r="B33" s="1">
        <v>160916</v>
      </c>
      <c r="C33" s="2"/>
      <c r="D33" s="1">
        <v>11637</v>
      </c>
      <c r="E33" s="2"/>
      <c r="F33" s="1">
        <v>132853</v>
      </c>
      <c r="G33" s="1">
        <v>18117</v>
      </c>
      <c r="H33" s="1">
        <v>1310</v>
      </c>
      <c r="I33" s="1">
        <v>745308</v>
      </c>
      <c r="J33" s="1">
        <v>83910</v>
      </c>
      <c r="K33" s="44"/>
      <c r="L33" s="51">
        <f>IFERROR(B33/I33,0)</f>
        <v>0.21590537066555035</v>
      </c>
      <c r="M33" s="52">
        <f>IFERROR(H33/G33,0)</f>
        <v>7.2307777225810013E-2</v>
      </c>
      <c r="N33" s="50">
        <f>D33*250</f>
        <v>2909250</v>
      </c>
      <c r="O33" s="53">
        <f t="shared" si="0"/>
        <v>17.079308459071814</v>
      </c>
    </row>
    <row r="34" spans="1:15" ht="14.5" thickBot="1" x14ac:dyDescent="0.35">
      <c r="A34" s="3" t="s">
        <v>44</v>
      </c>
      <c r="B34" s="1">
        <v>7624</v>
      </c>
      <c r="C34" s="2"/>
      <c r="D34" s="2">
        <v>351</v>
      </c>
      <c r="E34" s="2"/>
      <c r="F34" s="1">
        <v>4438</v>
      </c>
      <c r="G34" s="1">
        <v>3636</v>
      </c>
      <c r="H34" s="2">
        <v>167</v>
      </c>
      <c r="I34" s="1">
        <v>194447</v>
      </c>
      <c r="J34" s="1">
        <v>92734</v>
      </c>
      <c r="K34" s="44"/>
      <c r="L34" s="51">
        <f>IFERROR(B34/I34,0)</f>
        <v>3.9208627543752282E-2</v>
      </c>
      <c r="M34" s="52">
        <f>IFERROR(H34/G34,0)</f>
        <v>4.5929592959295933E-2</v>
      </c>
      <c r="N34" s="50">
        <f>D34*250</f>
        <v>87750</v>
      </c>
      <c r="O34" s="53">
        <f t="shared" si="0"/>
        <v>10.509706190975866</v>
      </c>
    </row>
    <row r="35" spans="1:15" ht="15" thickBot="1" x14ac:dyDescent="0.35">
      <c r="A35" s="46" t="s">
        <v>7</v>
      </c>
      <c r="B35" s="1">
        <v>378951</v>
      </c>
      <c r="C35" s="2"/>
      <c r="D35" s="1">
        <v>29829</v>
      </c>
      <c r="E35" s="2"/>
      <c r="F35" s="1">
        <v>282750</v>
      </c>
      <c r="G35" s="1">
        <v>19480</v>
      </c>
      <c r="H35" s="1">
        <v>1533</v>
      </c>
      <c r="I35" s="1">
        <v>2005381</v>
      </c>
      <c r="J35" s="1">
        <v>103086</v>
      </c>
      <c r="K35" s="43"/>
      <c r="L35" s="51">
        <f>IFERROR(B35/I35,0)</f>
        <v>0.18896708406033566</v>
      </c>
      <c r="M35" s="52">
        <f>IFERROR(H35/G35,0)</f>
        <v>7.8696098562628339E-2</v>
      </c>
      <c r="N35" s="50">
        <f>D35*250</f>
        <v>7457250</v>
      </c>
      <c r="O35" s="53">
        <f t="shared" si="0"/>
        <v>18.678665579454865</v>
      </c>
    </row>
    <row r="36" spans="1:15" ht="14.5" thickBot="1" x14ac:dyDescent="0.35">
      <c r="A36" s="3" t="s">
        <v>24</v>
      </c>
      <c r="B36" s="1">
        <v>27793</v>
      </c>
      <c r="C36" s="2"/>
      <c r="D36" s="2">
        <v>929</v>
      </c>
      <c r="E36" s="2"/>
      <c r="F36" s="1">
        <v>11910</v>
      </c>
      <c r="G36" s="1">
        <v>2650</v>
      </c>
      <c r="H36" s="2">
        <v>89</v>
      </c>
      <c r="I36" s="1">
        <v>404157</v>
      </c>
      <c r="J36" s="1">
        <v>38535</v>
      </c>
      <c r="K36" s="44"/>
      <c r="L36" s="51">
        <f>IFERROR(B36/I36,0)</f>
        <v>6.8767830323364434E-2</v>
      </c>
      <c r="M36" s="52">
        <f>IFERROR(H36/G36,0)</f>
        <v>3.3584905660377355E-2</v>
      </c>
      <c r="N36" s="50">
        <f>D36*250</f>
        <v>232250</v>
      </c>
      <c r="O36" s="53">
        <f t="shared" si="0"/>
        <v>7.356420681466556</v>
      </c>
    </row>
    <row r="37" spans="1:15" ht="15" thickBot="1" x14ac:dyDescent="0.35">
      <c r="A37" s="3" t="s">
        <v>53</v>
      </c>
      <c r="B37" s="1">
        <v>2554</v>
      </c>
      <c r="C37" s="2"/>
      <c r="D37" s="2">
        <v>60</v>
      </c>
      <c r="E37" s="2"/>
      <c r="F37" s="2">
        <v>551</v>
      </c>
      <c r="G37" s="1">
        <v>3351</v>
      </c>
      <c r="H37" s="2">
        <v>79</v>
      </c>
      <c r="I37" s="1">
        <v>70981</v>
      </c>
      <c r="J37" s="1">
        <v>93143</v>
      </c>
      <c r="K37" s="43"/>
      <c r="L37" s="51">
        <f>IFERROR(B37/I37,0)</f>
        <v>3.5981459827277719E-2</v>
      </c>
      <c r="M37" s="52">
        <f>IFERROR(H37/G37,0)</f>
        <v>2.3575052223216951E-2</v>
      </c>
      <c r="N37" s="50">
        <f>D37*250</f>
        <v>15000</v>
      </c>
      <c r="O37" s="53">
        <f t="shared" si="0"/>
        <v>4.8731401722787782</v>
      </c>
    </row>
    <row r="38" spans="1:15" ht="14.5" thickBot="1" x14ac:dyDescent="0.35">
      <c r="A38" s="3" t="s">
        <v>67</v>
      </c>
      <c r="B38" s="2">
        <v>22</v>
      </c>
      <c r="C38" s="2"/>
      <c r="D38" s="2">
        <v>2</v>
      </c>
      <c r="E38" s="2"/>
      <c r="F38" s="2">
        <v>5</v>
      </c>
      <c r="G38" s="2"/>
      <c r="H38" s="2"/>
      <c r="I38" s="1">
        <v>6008</v>
      </c>
      <c r="J38" s="2"/>
      <c r="K38" s="44"/>
      <c r="L38" s="51">
        <f>IFERROR(B38/I38,0)</f>
        <v>3.6617842876165113E-3</v>
      </c>
      <c r="M38" s="52">
        <f>IFERROR(H38/G38,0)</f>
        <v>0</v>
      </c>
      <c r="N38" s="50">
        <f>D38*250</f>
        <v>500</v>
      </c>
      <c r="O38" s="53">
        <f t="shared" si="0"/>
        <v>21.727272727272727</v>
      </c>
    </row>
    <row r="39" spans="1:15" ht="15" thickBot="1" x14ac:dyDescent="0.35">
      <c r="A39" s="46" t="s">
        <v>21</v>
      </c>
      <c r="B39" s="1">
        <v>35040</v>
      </c>
      <c r="C39" s="2"/>
      <c r="D39" s="1">
        <v>2150</v>
      </c>
      <c r="E39" s="2"/>
      <c r="F39" s="1">
        <v>26854</v>
      </c>
      <c r="G39" s="1">
        <v>2998</v>
      </c>
      <c r="H39" s="2">
        <v>184</v>
      </c>
      <c r="I39" s="1">
        <v>381947</v>
      </c>
      <c r="J39" s="1">
        <v>32675</v>
      </c>
      <c r="K39" s="44"/>
      <c r="L39" s="51">
        <f>IFERROR(B39/I39,0)</f>
        <v>9.1740477081898794E-2</v>
      </c>
      <c r="M39" s="52">
        <f>IFERROR(H39/G39,0)</f>
        <v>6.1374249499666446E-2</v>
      </c>
      <c r="N39" s="50">
        <f>D39*250</f>
        <v>537500</v>
      </c>
      <c r="O39" s="53">
        <f t="shared" si="0"/>
        <v>14.339611872146119</v>
      </c>
    </row>
    <row r="40" spans="1:15" ht="14.5" thickBot="1" x14ac:dyDescent="0.35">
      <c r="A40" s="3" t="s">
        <v>46</v>
      </c>
      <c r="B40" s="1">
        <v>6418</v>
      </c>
      <c r="C40" s="2"/>
      <c r="D40" s="2">
        <v>334</v>
      </c>
      <c r="E40" s="2"/>
      <c r="F40" s="2">
        <v>646</v>
      </c>
      <c r="G40" s="1">
        <v>1622</v>
      </c>
      <c r="H40" s="2">
        <v>84</v>
      </c>
      <c r="I40" s="1">
        <v>193118</v>
      </c>
      <c r="J40" s="1">
        <v>48805</v>
      </c>
      <c r="K40" s="44"/>
      <c r="L40" s="51">
        <f>IFERROR(B40/I40,0)</f>
        <v>3.3233567041912201E-2</v>
      </c>
      <c r="M40" s="52">
        <f>IFERROR(H40/G40,0)</f>
        <v>5.1787916152897656E-2</v>
      </c>
      <c r="N40" s="50">
        <f>D40*250</f>
        <v>83500</v>
      </c>
      <c r="O40" s="53">
        <f t="shared" si="0"/>
        <v>12.010283577438454</v>
      </c>
    </row>
    <row r="41" spans="1:15" ht="14.5" thickBot="1" x14ac:dyDescent="0.35">
      <c r="A41" s="3" t="s">
        <v>37</v>
      </c>
      <c r="B41" s="1">
        <v>4185</v>
      </c>
      <c r="C41" s="2"/>
      <c r="D41" s="2">
        <v>153</v>
      </c>
      <c r="E41" s="2"/>
      <c r="F41" s="1">
        <v>2138</v>
      </c>
      <c r="G41" s="2">
        <v>992</v>
      </c>
      <c r="H41" s="2">
        <v>36</v>
      </c>
      <c r="I41" s="1">
        <v>126795</v>
      </c>
      <c r="J41" s="1">
        <v>30062</v>
      </c>
      <c r="K41" s="44"/>
      <c r="L41" s="51">
        <f>IFERROR(B41/I41,0)</f>
        <v>3.3006033360936944E-2</v>
      </c>
      <c r="M41" s="52">
        <f>IFERROR(H41/G41,0)</f>
        <v>3.6290322580645164E-2</v>
      </c>
      <c r="N41" s="50">
        <f>D41*250</f>
        <v>38250</v>
      </c>
      <c r="O41" s="53">
        <f t="shared" si="0"/>
        <v>8.1397849462365599</v>
      </c>
    </row>
    <row r="42" spans="1:15" ht="15" thickBot="1" x14ac:dyDescent="0.35">
      <c r="A42" s="46" t="s">
        <v>19</v>
      </c>
      <c r="B42" s="1">
        <v>75794</v>
      </c>
      <c r="C42" s="2"/>
      <c r="D42" s="1">
        <v>5560</v>
      </c>
      <c r="E42" s="2"/>
      <c r="F42" s="1">
        <v>23100</v>
      </c>
      <c r="G42" s="1">
        <v>5920</v>
      </c>
      <c r="H42" s="2">
        <v>434</v>
      </c>
      <c r="I42" s="1">
        <v>465257</v>
      </c>
      <c r="J42" s="1">
        <v>36343</v>
      </c>
      <c r="K42" s="44"/>
      <c r="L42" s="51">
        <f>IFERROR(B42/I42,0)</f>
        <v>0.16290781224140635</v>
      </c>
      <c r="M42" s="52">
        <f>IFERROR(H42/G42,0)</f>
        <v>7.3310810810810811E-2</v>
      </c>
      <c r="N42" s="50">
        <f>D42*250</f>
        <v>1390000</v>
      </c>
      <c r="O42" s="53">
        <f t="shared" si="0"/>
        <v>17.339182521043881</v>
      </c>
    </row>
    <row r="43" spans="1:15" ht="15" thickBot="1" x14ac:dyDescent="0.35">
      <c r="A43" s="3" t="s">
        <v>65</v>
      </c>
      <c r="B43" s="1">
        <v>3718</v>
      </c>
      <c r="C43" s="2"/>
      <c r="D43" s="2">
        <v>133</v>
      </c>
      <c r="E43" s="2"/>
      <c r="F43" s="1">
        <v>2735</v>
      </c>
      <c r="G43" s="1">
        <v>1098</v>
      </c>
      <c r="H43" s="2">
        <v>39</v>
      </c>
      <c r="I43" s="1">
        <v>13022</v>
      </c>
      <c r="J43" s="1">
        <v>3845</v>
      </c>
      <c r="K43" s="43"/>
      <c r="L43" s="51">
        <f>IFERROR(B43/I43,0)</f>
        <v>0.28551681769313469</v>
      </c>
      <c r="M43" s="52">
        <f>IFERROR(H43/G43,0)</f>
        <v>3.5519125683060107E-2</v>
      </c>
      <c r="N43" s="50">
        <f>D43*250</f>
        <v>33250</v>
      </c>
      <c r="O43" s="53">
        <f t="shared" si="0"/>
        <v>7.9429800968262505</v>
      </c>
    </row>
    <row r="44" spans="1:15" ht="15" thickBot="1" x14ac:dyDescent="0.35">
      <c r="A44" s="3" t="s">
        <v>40</v>
      </c>
      <c r="B44" s="1">
        <v>14819</v>
      </c>
      <c r="C44" s="2"/>
      <c r="D44" s="2">
        <v>711</v>
      </c>
      <c r="E44" s="2"/>
      <c r="F44" s="1">
        <v>12883</v>
      </c>
      <c r="G44" s="1">
        <v>13989</v>
      </c>
      <c r="H44" s="2">
        <v>671</v>
      </c>
      <c r="I44" s="1">
        <v>150317</v>
      </c>
      <c r="J44" s="1">
        <v>141894</v>
      </c>
      <c r="K44" s="43"/>
      <c r="L44" s="51">
        <f>IFERROR(B44/I44,0)</f>
        <v>9.858499038698218E-2</v>
      </c>
      <c r="M44" s="52">
        <f>IFERROR(H44/G44,0)</f>
        <v>4.7966259203660017E-2</v>
      </c>
      <c r="N44" s="50">
        <f>D44*250</f>
        <v>177750</v>
      </c>
      <c r="O44" s="53">
        <f t="shared" si="0"/>
        <v>10.994736486942438</v>
      </c>
    </row>
    <row r="45" spans="1:15" ht="14.5" thickBot="1" x14ac:dyDescent="0.35">
      <c r="A45" s="3" t="s">
        <v>25</v>
      </c>
      <c r="B45" s="1">
        <v>11394</v>
      </c>
      <c r="C45" s="2"/>
      <c r="D45" s="2">
        <v>487</v>
      </c>
      <c r="E45" s="2"/>
      <c r="F45" s="1">
        <v>4864</v>
      </c>
      <c r="G45" s="1">
        <v>2213</v>
      </c>
      <c r="H45" s="2">
        <v>95</v>
      </c>
      <c r="I45" s="1">
        <v>194047</v>
      </c>
      <c r="J45" s="1">
        <v>37688</v>
      </c>
      <c r="K45" s="44"/>
      <c r="L45" s="51">
        <f>IFERROR(B45/I45,0)</f>
        <v>5.8717733332646217E-2</v>
      </c>
      <c r="M45" s="52">
        <f>IFERROR(H45/G45,0)</f>
        <v>4.2928151830094893E-2</v>
      </c>
      <c r="N45" s="50">
        <f>D45*250</f>
        <v>121750</v>
      </c>
      <c r="O45" s="53">
        <f t="shared" si="0"/>
        <v>9.6854484816570121</v>
      </c>
    </row>
    <row r="46" spans="1:15" ht="14.5" thickBot="1" x14ac:dyDescent="0.35">
      <c r="A46" s="3" t="s">
        <v>54</v>
      </c>
      <c r="B46" s="1">
        <v>4960</v>
      </c>
      <c r="C46" s="2"/>
      <c r="D46" s="2">
        <v>62</v>
      </c>
      <c r="E46" s="2"/>
      <c r="F46" s="1">
        <v>1093</v>
      </c>
      <c r="G46" s="1">
        <v>5607</v>
      </c>
      <c r="H46" s="2">
        <v>70</v>
      </c>
      <c r="I46" s="1">
        <v>42938</v>
      </c>
      <c r="J46" s="1">
        <v>48536</v>
      </c>
      <c r="K46" s="44"/>
      <c r="L46" s="51">
        <f>IFERROR(B46/I46,0)</f>
        <v>0.11551539428944059</v>
      </c>
      <c r="M46" s="52">
        <f>IFERROR(H46/G46,0)</f>
        <v>1.2484394506866416E-2</v>
      </c>
      <c r="N46" s="50">
        <f>D46*250</f>
        <v>15500</v>
      </c>
      <c r="O46" s="53">
        <f t="shared" si="0"/>
        <v>2.125</v>
      </c>
    </row>
    <row r="47" spans="1:15" ht="15" thickBot="1" x14ac:dyDescent="0.35">
      <c r="A47" s="3" t="s">
        <v>20</v>
      </c>
      <c r="B47" s="1">
        <v>22566</v>
      </c>
      <c r="C47" s="2"/>
      <c r="D47" s="2">
        <v>364</v>
      </c>
      <c r="E47" s="2"/>
      <c r="F47" s="1">
        <v>7009</v>
      </c>
      <c r="G47" s="1">
        <v>3304</v>
      </c>
      <c r="H47" s="2">
        <v>53</v>
      </c>
      <c r="I47" s="1">
        <v>427046</v>
      </c>
      <c r="J47" s="1">
        <v>62533</v>
      </c>
      <c r="K47" s="43"/>
      <c r="L47" s="51">
        <f>IFERROR(B47/I47,0)</f>
        <v>5.2842082585950925E-2</v>
      </c>
      <c r="M47" s="52">
        <f>IFERROR(H47/G47,0)</f>
        <v>1.6041162227602906E-2</v>
      </c>
      <c r="N47" s="50">
        <f>D47*250</f>
        <v>91000</v>
      </c>
      <c r="O47" s="53">
        <f t="shared" si="0"/>
        <v>3.032615439156253</v>
      </c>
    </row>
    <row r="48" spans="1:15" ht="15" thickBot="1" x14ac:dyDescent="0.35">
      <c r="A48" s="46" t="s">
        <v>15</v>
      </c>
      <c r="B48" s="1">
        <v>63416</v>
      </c>
      <c r="C48" s="2"/>
      <c r="D48" s="1">
        <v>1679</v>
      </c>
      <c r="E48" s="2"/>
      <c r="F48" s="1">
        <v>20086</v>
      </c>
      <c r="G48" s="1">
        <v>2187</v>
      </c>
      <c r="H48" s="2">
        <v>58</v>
      </c>
      <c r="I48" s="1">
        <v>1054793</v>
      </c>
      <c r="J48" s="1">
        <v>36377</v>
      </c>
      <c r="K48" s="43"/>
      <c r="L48" s="51">
        <f>IFERROR(B48/I48,0)</f>
        <v>6.012174900667714E-2</v>
      </c>
      <c r="M48" s="52">
        <f>IFERROR(H48/G48,0)</f>
        <v>2.6520347508001828E-2</v>
      </c>
      <c r="N48" s="50">
        <f>D48*250</f>
        <v>419750</v>
      </c>
      <c r="O48" s="53">
        <f t="shared" si="0"/>
        <v>5.6189920524788697</v>
      </c>
    </row>
    <row r="49" spans="1:15" ht="15" thickBot="1" x14ac:dyDescent="0.35">
      <c r="A49" s="62" t="s">
        <v>66</v>
      </c>
      <c r="B49" s="56">
        <v>69</v>
      </c>
      <c r="C49" s="56"/>
      <c r="D49" s="56">
        <v>6</v>
      </c>
      <c r="E49" s="56"/>
      <c r="F49" s="56">
        <v>2</v>
      </c>
      <c r="G49" s="56"/>
      <c r="H49" s="56"/>
      <c r="I49" s="57">
        <v>1708</v>
      </c>
      <c r="J49" s="56"/>
      <c r="K49" s="8"/>
      <c r="L49" s="51">
        <f>IFERROR(B49/I49,0)</f>
        <v>4.0398126463700237E-2</v>
      </c>
      <c r="M49" s="52">
        <f>IFERROR(H49/G49,0)</f>
        <v>0</v>
      </c>
      <c r="N49" s="50">
        <f>D49*250</f>
        <v>1500</v>
      </c>
      <c r="O49" s="53">
        <f t="shared" si="0"/>
        <v>20.739130434782609</v>
      </c>
    </row>
    <row r="50" spans="1:15" ht="14.5" thickBot="1" x14ac:dyDescent="0.35">
      <c r="A50" s="3" t="s">
        <v>28</v>
      </c>
      <c r="B50" s="1">
        <v>9533</v>
      </c>
      <c r="C50" s="2"/>
      <c r="D50" s="2">
        <v>112</v>
      </c>
      <c r="E50" s="2"/>
      <c r="F50" s="1">
        <v>4075</v>
      </c>
      <c r="G50" s="1">
        <v>2974</v>
      </c>
      <c r="H50" s="2">
        <v>35</v>
      </c>
      <c r="I50" s="1">
        <v>210105</v>
      </c>
      <c r="J50" s="1">
        <v>65536</v>
      </c>
      <c r="K50" s="44"/>
      <c r="L50" s="51">
        <f>IFERROR(B50/I50,0)</f>
        <v>4.5372551819328429E-2</v>
      </c>
      <c r="M50" s="52">
        <f>IFERROR(H50/G50,0)</f>
        <v>1.1768661735036988E-2</v>
      </c>
      <c r="N50" s="50">
        <f>D50*250</f>
        <v>28000</v>
      </c>
      <c r="O50" s="53">
        <f t="shared" si="0"/>
        <v>1.9371656351620685</v>
      </c>
    </row>
    <row r="51" spans="1:15" ht="15" thickBot="1" x14ac:dyDescent="0.35">
      <c r="A51" s="3" t="s">
        <v>48</v>
      </c>
      <c r="B51" s="2">
        <v>977</v>
      </c>
      <c r="C51" s="2"/>
      <c r="D51" s="2">
        <v>55</v>
      </c>
      <c r="E51" s="2"/>
      <c r="F51" s="2">
        <v>57</v>
      </c>
      <c r="G51" s="1">
        <v>1566</v>
      </c>
      <c r="H51" s="2">
        <v>88</v>
      </c>
      <c r="I51" s="1">
        <v>32667</v>
      </c>
      <c r="J51" s="1">
        <v>52352</v>
      </c>
      <c r="K51" s="43"/>
      <c r="L51" s="51">
        <f>IFERROR(B51/I51,0)</f>
        <v>2.9907858083080784E-2</v>
      </c>
      <c r="M51" s="52">
        <f>IFERROR(H51/G51,0)</f>
        <v>5.6194125159642401E-2</v>
      </c>
      <c r="N51" s="50">
        <f>D51*250</f>
        <v>13750</v>
      </c>
      <c r="O51" s="53">
        <f t="shared" si="0"/>
        <v>13.073694984646878</v>
      </c>
    </row>
    <row r="52" spans="1:15" ht="14.5" thickBot="1" x14ac:dyDescent="0.35">
      <c r="A52" s="3" t="s">
        <v>29</v>
      </c>
      <c r="B52" s="1">
        <v>43611</v>
      </c>
      <c r="C52" s="2"/>
      <c r="D52" s="1">
        <v>1370</v>
      </c>
      <c r="E52" s="2"/>
      <c r="F52" s="1">
        <v>36496</v>
      </c>
      <c r="G52" s="1">
        <v>5109</v>
      </c>
      <c r="H52" s="2">
        <v>161</v>
      </c>
      <c r="I52" s="1">
        <v>340856</v>
      </c>
      <c r="J52" s="1">
        <v>39934</v>
      </c>
      <c r="K52" s="44"/>
      <c r="L52" s="51">
        <f>IFERROR(B52/I52,0)</f>
        <v>0.12794552538315301</v>
      </c>
      <c r="M52" s="52">
        <f>IFERROR(H52/G52,0)</f>
        <v>3.1513016245840672E-2</v>
      </c>
      <c r="N52" s="50">
        <f>D52*250</f>
        <v>342500</v>
      </c>
      <c r="O52" s="53">
        <f t="shared" si="0"/>
        <v>6.8535231936896652</v>
      </c>
    </row>
    <row r="53" spans="1:15" ht="15" thickBot="1" x14ac:dyDescent="0.35">
      <c r="A53" s="46" t="s">
        <v>9</v>
      </c>
      <c r="B53" s="1">
        <v>22214</v>
      </c>
      <c r="C53" s="2"/>
      <c r="D53" s="1">
        <v>1123</v>
      </c>
      <c r="E53" s="2"/>
      <c r="F53" s="1">
        <v>14949</v>
      </c>
      <c r="G53" s="1">
        <v>2917</v>
      </c>
      <c r="H53" s="2">
        <v>147</v>
      </c>
      <c r="I53" s="1">
        <v>354354</v>
      </c>
      <c r="J53" s="1">
        <v>46534</v>
      </c>
      <c r="K53" s="44"/>
      <c r="L53" s="51">
        <f>IFERROR(B53/I53,0)</f>
        <v>6.2688723705672855E-2</v>
      </c>
      <c r="M53" s="52">
        <f>IFERROR(H53/G53,0)</f>
        <v>5.0394240658210493E-2</v>
      </c>
      <c r="N53" s="50">
        <f>D53*250</f>
        <v>280750</v>
      </c>
      <c r="O53" s="53">
        <f t="shared" si="0"/>
        <v>11.63842621770055</v>
      </c>
    </row>
    <row r="54" spans="1:15" ht="15" thickBot="1" x14ac:dyDescent="0.35">
      <c r="A54" s="3" t="s">
        <v>56</v>
      </c>
      <c r="B54" s="1">
        <v>1989</v>
      </c>
      <c r="C54" s="2"/>
      <c r="D54" s="2">
        <v>75</v>
      </c>
      <c r="E54" s="2"/>
      <c r="F54" s="2">
        <v>615</v>
      </c>
      <c r="G54" s="1">
        <v>1110</v>
      </c>
      <c r="H54" s="2">
        <v>42</v>
      </c>
      <c r="I54" s="1">
        <v>96369</v>
      </c>
      <c r="J54" s="1">
        <v>53773</v>
      </c>
      <c r="K54" s="43"/>
      <c r="L54" s="51">
        <f>IFERROR(B54/I54,0)</f>
        <v>2.0639417239983811E-2</v>
      </c>
      <c r="M54" s="52">
        <f>IFERROR(H54/G54,0)</f>
        <v>3.783783783783784E-2</v>
      </c>
      <c r="N54" s="50">
        <f>D54*250</f>
        <v>18750</v>
      </c>
      <c r="O54" s="53">
        <f t="shared" si="0"/>
        <v>8.42684766214178</v>
      </c>
    </row>
    <row r="55" spans="1:15" ht="14.5" thickBot="1" x14ac:dyDescent="0.35">
      <c r="A55" s="3" t="s">
        <v>22</v>
      </c>
      <c r="B55" s="1">
        <v>18230</v>
      </c>
      <c r="C55" s="2"/>
      <c r="D55" s="2">
        <v>588</v>
      </c>
      <c r="E55" s="2"/>
      <c r="F55" s="1">
        <v>6304</v>
      </c>
      <c r="G55" s="1">
        <v>3131</v>
      </c>
      <c r="H55" s="2">
        <v>101</v>
      </c>
      <c r="I55" s="1">
        <v>261138</v>
      </c>
      <c r="J55" s="1">
        <v>44850</v>
      </c>
      <c r="K55" s="44"/>
      <c r="L55" s="51">
        <f>IFERROR(B55/I55,0)</f>
        <v>6.9809832349179354E-2</v>
      </c>
      <c r="M55" s="52">
        <f>IFERROR(H55/G55,0)</f>
        <v>3.2258064516129031E-2</v>
      </c>
      <c r="N55" s="50">
        <f>D55*250</f>
        <v>147000</v>
      </c>
      <c r="O55" s="53">
        <f t="shared" si="0"/>
        <v>7.0636313768513439</v>
      </c>
    </row>
    <row r="56" spans="1:15" ht="14.5" thickBot="1" x14ac:dyDescent="0.35">
      <c r="A56" s="14" t="s">
        <v>55</v>
      </c>
      <c r="B56" s="15">
        <v>898</v>
      </c>
      <c r="C56" s="15"/>
      <c r="D56" s="15">
        <v>16</v>
      </c>
      <c r="E56" s="15"/>
      <c r="F56" s="15">
        <v>224</v>
      </c>
      <c r="G56" s="38">
        <v>1552</v>
      </c>
      <c r="H56" s="15">
        <v>28</v>
      </c>
      <c r="I56" s="38">
        <v>24083</v>
      </c>
      <c r="J56" s="38">
        <v>41611</v>
      </c>
      <c r="K56" s="66"/>
      <c r="L56" s="51">
        <f>IFERROR(B56/I56,0)</f>
        <v>3.7287713324751899E-2</v>
      </c>
      <c r="M56" s="52">
        <f>IFERROR(H56/G56,0)</f>
        <v>1.804123711340206E-2</v>
      </c>
      <c r="N56" s="50">
        <f>D56*250</f>
        <v>4000</v>
      </c>
      <c r="O56" s="53">
        <f t="shared" si="0"/>
        <v>3.4543429844097995</v>
      </c>
    </row>
    <row r="57" spans="1:15" ht="15" thickBot="1" x14ac:dyDescent="0.35">
      <c r="A57" s="3"/>
      <c r="B57" s="49">
        <f>SUM(B2:B56)</f>
        <v>1782585</v>
      </c>
      <c r="C57" s="2"/>
      <c r="D57" s="49">
        <f>SUM(D2:D56)</f>
        <v>104021</v>
      </c>
      <c r="E57" s="2"/>
      <c r="F57" s="49">
        <f>SUM(F2:F56)</f>
        <v>1163616</v>
      </c>
      <c r="G57" s="1"/>
      <c r="H57" s="2"/>
      <c r="I57" s="49">
        <f>SUM(I2:I56)</f>
        <v>17061602</v>
      </c>
      <c r="J57" s="1"/>
      <c r="K57" s="8"/>
      <c r="N57" s="49">
        <f>SUM(N2:N56)</f>
        <v>26005250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7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7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7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7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7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7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7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8"/>
      <c r="J67" s="38"/>
      <c r="K67" s="39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31AB4F6A-C5B0-4A34-8AA5-60FC3AF8033A}"/>
    <hyperlink ref="A33" r:id="rId2" display="https://www.worldometers.info/coronavirus/usa/new-jersey/" xr:uid="{9A9E933A-A5EC-448B-8EDA-030A0F808E9D}"/>
    <hyperlink ref="A16" r:id="rId3" display="https://www.worldometers.info/coronavirus/usa/illinois/" xr:uid="{DEDC5F4E-0E60-4B17-86D0-64F6E3F78D3B}"/>
    <hyperlink ref="A6" r:id="rId4" display="https://www.worldometers.info/coronavirus/usa/california/" xr:uid="{AEE939CB-5EBC-4F86-A2BE-A5BC148D8584}"/>
    <hyperlink ref="A24" r:id="rId5" display="https://www.worldometers.info/coronavirus/usa/massachusetts/" xr:uid="{1E622B59-5226-4018-A360-FC5EDFF7C783}"/>
    <hyperlink ref="A42" r:id="rId6" display="https://www.worldometers.info/coronavirus/usa/pennsylvania/" xr:uid="{961D49DB-ED68-48D2-BCA0-CBFB702A5B26}"/>
    <hyperlink ref="A48" r:id="rId7" display="https://www.worldometers.info/coronavirus/usa/texas/" xr:uid="{60773F52-C66E-4715-B644-A3B4CC10A03A}"/>
    <hyperlink ref="A11" r:id="rId8" display="https://www.worldometers.info/coronavirus/usa/florida/" xr:uid="{6B04EC7C-41C2-4FB8-A40F-040F9B026503}"/>
    <hyperlink ref="A21" r:id="rId9" display="https://www.worldometers.info/coronavirus/usa/louisiana/" xr:uid="{E4448938-D915-47EA-B550-46D4F6C52A47}"/>
    <hyperlink ref="A39" r:id="rId10" display="https://www.worldometers.info/coronavirus/usa/ohio/" xr:uid="{FB37738C-F6FF-4D81-8827-0CB3595C5B60}"/>
    <hyperlink ref="A53" r:id="rId11" display="https://www.worldometers.info/coronavirus/usa/washington/" xr:uid="{A044FB75-4936-47E5-98CB-6298295E0BBD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5"/>
  </cols>
  <sheetData>
    <row r="1" spans="1:2" ht="15" thickBot="1" x14ac:dyDescent="0.4"/>
    <row r="2" spans="1:2" ht="15" thickBot="1" x14ac:dyDescent="0.4">
      <c r="A2" s="3" t="s">
        <v>36</v>
      </c>
      <c r="B2" s="40">
        <v>620</v>
      </c>
    </row>
    <row r="3" spans="1:2" ht="15" thickBot="1" x14ac:dyDescent="0.4">
      <c r="A3" s="3" t="s">
        <v>52</v>
      </c>
      <c r="B3" s="40">
        <v>10</v>
      </c>
    </row>
    <row r="4" spans="1:2" ht="15" thickBot="1" x14ac:dyDescent="0.4">
      <c r="A4" s="3" t="s">
        <v>33</v>
      </c>
      <c r="B4" s="40">
        <v>903</v>
      </c>
    </row>
    <row r="5" spans="1:2" ht="15" thickBot="1" x14ac:dyDescent="0.4">
      <c r="A5" s="3" t="s">
        <v>34</v>
      </c>
      <c r="B5" s="40">
        <v>133</v>
      </c>
    </row>
    <row r="6" spans="1:2" ht="15" thickBot="1" x14ac:dyDescent="0.4">
      <c r="A6" s="46" t="s">
        <v>10</v>
      </c>
      <c r="B6" s="40">
        <v>4213</v>
      </c>
    </row>
    <row r="7" spans="1:2" ht="15" thickBot="1" x14ac:dyDescent="0.4">
      <c r="A7" s="3" t="s">
        <v>18</v>
      </c>
      <c r="B7" s="40">
        <v>1443</v>
      </c>
    </row>
    <row r="8" spans="1:2" ht="15" thickBot="1" x14ac:dyDescent="0.4">
      <c r="A8" s="3" t="s">
        <v>23</v>
      </c>
      <c r="B8" s="40">
        <v>3912</v>
      </c>
    </row>
    <row r="9" spans="1:2" ht="15" thickBot="1" x14ac:dyDescent="0.4">
      <c r="A9" s="3" t="s">
        <v>43</v>
      </c>
      <c r="B9" s="40">
        <v>361</v>
      </c>
    </row>
    <row r="10" spans="1:2" ht="21.5" thickBot="1" x14ac:dyDescent="0.4">
      <c r="A10" s="3" t="s">
        <v>63</v>
      </c>
      <c r="B10" s="40">
        <v>462</v>
      </c>
    </row>
    <row r="11" spans="1:2" ht="15" thickBot="1" x14ac:dyDescent="0.4">
      <c r="A11" s="46" t="s">
        <v>13</v>
      </c>
      <c r="B11" s="40">
        <v>2447</v>
      </c>
    </row>
    <row r="12" spans="1:2" ht="15" thickBot="1" x14ac:dyDescent="0.4">
      <c r="A12" s="3" t="s">
        <v>16</v>
      </c>
      <c r="B12" s="40">
        <v>2004</v>
      </c>
    </row>
    <row r="13" spans="1:2" ht="15" thickBot="1" x14ac:dyDescent="0.4">
      <c r="A13" s="3" t="s">
        <v>64</v>
      </c>
      <c r="B13" s="40">
        <v>5</v>
      </c>
    </row>
    <row r="14" spans="1:2" ht="15" thickBot="1" x14ac:dyDescent="0.4">
      <c r="A14" s="3" t="s">
        <v>47</v>
      </c>
      <c r="B14" s="40">
        <v>17</v>
      </c>
    </row>
    <row r="15" spans="1:2" ht="15" thickBot="1" x14ac:dyDescent="0.4">
      <c r="A15" s="3" t="s">
        <v>49</v>
      </c>
      <c r="B15" s="40">
        <v>82</v>
      </c>
    </row>
    <row r="16" spans="1:2" ht="15" thickBot="1" x14ac:dyDescent="0.4">
      <c r="A16" s="46" t="s">
        <v>12</v>
      </c>
      <c r="B16" s="40">
        <v>5330</v>
      </c>
    </row>
    <row r="17" spans="1:2" ht="15" thickBot="1" x14ac:dyDescent="0.4">
      <c r="A17" s="3" t="s">
        <v>27</v>
      </c>
      <c r="B17" s="40">
        <v>2125</v>
      </c>
    </row>
    <row r="18" spans="1:2" ht="15" thickBot="1" x14ac:dyDescent="0.4">
      <c r="A18" s="3" t="s">
        <v>41</v>
      </c>
      <c r="B18" s="40">
        <v>531</v>
      </c>
    </row>
    <row r="19" spans="1:2" ht="15" thickBot="1" x14ac:dyDescent="0.4">
      <c r="A19" s="3" t="s">
        <v>45</v>
      </c>
      <c r="B19" s="40">
        <v>216</v>
      </c>
    </row>
    <row r="20" spans="1:2" ht="15" thickBot="1" x14ac:dyDescent="0.4">
      <c r="A20" s="3" t="s">
        <v>38</v>
      </c>
      <c r="B20" s="40">
        <v>431</v>
      </c>
    </row>
    <row r="21" spans="1:2" ht="15" thickBot="1" x14ac:dyDescent="0.4">
      <c r="A21" s="46" t="s">
        <v>14</v>
      </c>
      <c r="B21" s="40">
        <v>2785</v>
      </c>
    </row>
    <row r="22" spans="1:2" ht="15" thickBot="1" x14ac:dyDescent="0.4">
      <c r="A22" s="3" t="s">
        <v>39</v>
      </c>
      <c r="B22" s="40">
        <v>89</v>
      </c>
    </row>
    <row r="23" spans="1:2" ht="15" thickBot="1" x14ac:dyDescent="0.4">
      <c r="A23" s="3" t="s">
        <v>26</v>
      </c>
      <c r="B23" s="40">
        <v>2509</v>
      </c>
    </row>
    <row r="24" spans="1:2" ht="15" thickBot="1" x14ac:dyDescent="0.4">
      <c r="A24" s="46" t="s">
        <v>17</v>
      </c>
      <c r="B24" s="40">
        <v>6768</v>
      </c>
    </row>
    <row r="25" spans="1:2" ht="15" thickBot="1" x14ac:dyDescent="0.4">
      <c r="A25" s="3" t="s">
        <v>11</v>
      </c>
      <c r="B25" s="40">
        <v>5463</v>
      </c>
    </row>
    <row r="26" spans="1:2" ht="15" thickBot="1" x14ac:dyDescent="0.4">
      <c r="A26" s="3" t="s">
        <v>32</v>
      </c>
      <c r="B26" s="40">
        <v>1036</v>
      </c>
    </row>
    <row r="27" spans="1:2" ht="15" thickBot="1" x14ac:dyDescent="0.4">
      <c r="A27" s="3" t="s">
        <v>30</v>
      </c>
      <c r="B27" s="40">
        <v>723</v>
      </c>
    </row>
    <row r="28" spans="1:2" ht="15" thickBot="1" x14ac:dyDescent="0.4">
      <c r="A28" s="3" t="s">
        <v>35</v>
      </c>
      <c r="B28" s="40">
        <v>771</v>
      </c>
    </row>
    <row r="29" spans="1:2" ht="15" thickBot="1" x14ac:dyDescent="0.4">
      <c r="A29" s="3" t="s">
        <v>51</v>
      </c>
      <c r="B29" s="40">
        <v>17</v>
      </c>
    </row>
    <row r="30" spans="1:2" ht="15" thickBot="1" x14ac:dyDescent="0.4">
      <c r="A30" s="3" t="s">
        <v>50</v>
      </c>
      <c r="B30" s="40">
        <v>170</v>
      </c>
    </row>
    <row r="31" spans="1:2" ht="15" thickBot="1" x14ac:dyDescent="0.4">
      <c r="A31" s="3" t="s">
        <v>31</v>
      </c>
      <c r="B31" s="40">
        <v>417</v>
      </c>
    </row>
    <row r="32" spans="1:2" ht="15" thickBot="1" x14ac:dyDescent="0.4">
      <c r="A32" s="3" t="s">
        <v>42</v>
      </c>
      <c r="B32" s="40">
        <v>242</v>
      </c>
    </row>
    <row r="33" spans="1:2" ht="15" thickBot="1" x14ac:dyDescent="0.4">
      <c r="A33" s="46" t="s">
        <v>8</v>
      </c>
      <c r="B33" s="40">
        <v>11637</v>
      </c>
    </row>
    <row r="34" spans="1:2" ht="15" thickBot="1" x14ac:dyDescent="0.4">
      <c r="A34" s="3" t="s">
        <v>44</v>
      </c>
      <c r="B34" s="40">
        <v>351</v>
      </c>
    </row>
    <row r="35" spans="1:2" ht="15" thickBot="1" x14ac:dyDescent="0.4">
      <c r="A35" s="46" t="s">
        <v>7</v>
      </c>
      <c r="B35" s="40">
        <v>29829</v>
      </c>
    </row>
    <row r="36" spans="1:2" ht="15" thickBot="1" x14ac:dyDescent="0.4">
      <c r="A36" s="3" t="s">
        <v>24</v>
      </c>
      <c r="B36" s="40">
        <v>929</v>
      </c>
    </row>
    <row r="37" spans="1:2" ht="15" thickBot="1" x14ac:dyDescent="0.4">
      <c r="A37" s="3" t="s">
        <v>53</v>
      </c>
      <c r="B37" s="40">
        <v>60</v>
      </c>
    </row>
    <row r="38" spans="1:2" ht="21.5" thickBot="1" x14ac:dyDescent="0.4">
      <c r="A38" s="3" t="s">
        <v>67</v>
      </c>
      <c r="B38" s="40">
        <v>2</v>
      </c>
    </row>
    <row r="39" spans="1:2" ht="15" thickBot="1" x14ac:dyDescent="0.4">
      <c r="A39" s="46" t="s">
        <v>21</v>
      </c>
      <c r="B39" s="40">
        <v>2150</v>
      </c>
    </row>
    <row r="40" spans="1:2" ht="15" thickBot="1" x14ac:dyDescent="0.4">
      <c r="A40" s="3" t="s">
        <v>46</v>
      </c>
      <c r="B40" s="40">
        <v>334</v>
      </c>
    </row>
    <row r="41" spans="1:2" ht="15" thickBot="1" x14ac:dyDescent="0.4">
      <c r="A41" s="3" t="s">
        <v>37</v>
      </c>
      <c r="B41" s="40">
        <v>153</v>
      </c>
    </row>
    <row r="42" spans="1:2" ht="15" thickBot="1" x14ac:dyDescent="0.4">
      <c r="A42" s="46" t="s">
        <v>19</v>
      </c>
      <c r="B42" s="40">
        <v>5560</v>
      </c>
    </row>
    <row r="43" spans="1:2" ht="15" thickBot="1" x14ac:dyDescent="0.4">
      <c r="A43" s="3" t="s">
        <v>65</v>
      </c>
      <c r="B43" s="40">
        <v>133</v>
      </c>
    </row>
    <row r="44" spans="1:2" ht="15" thickBot="1" x14ac:dyDescent="0.4">
      <c r="A44" s="3" t="s">
        <v>40</v>
      </c>
      <c r="B44" s="40">
        <v>711</v>
      </c>
    </row>
    <row r="45" spans="1:2" ht="15" thickBot="1" x14ac:dyDescent="0.4">
      <c r="A45" s="3" t="s">
        <v>25</v>
      </c>
      <c r="B45" s="40">
        <v>487</v>
      </c>
    </row>
    <row r="46" spans="1:2" ht="15" thickBot="1" x14ac:dyDescent="0.4">
      <c r="A46" s="3" t="s">
        <v>54</v>
      </c>
      <c r="B46" s="40">
        <v>62</v>
      </c>
    </row>
    <row r="47" spans="1:2" ht="15" thickBot="1" x14ac:dyDescent="0.4">
      <c r="A47" s="3" t="s">
        <v>20</v>
      </c>
      <c r="B47" s="40">
        <v>364</v>
      </c>
    </row>
    <row r="48" spans="1:2" ht="15" thickBot="1" x14ac:dyDescent="0.4">
      <c r="A48" s="46" t="s">
        <v>15</v>
      </c>
      <c r="B48" s="40">
        <v>1679</v>
      </c>
    </row>
    <row r="49" spans="1:2" ht="21.5" thickBot="1" x14ac:dyDescent="0.4">
      <c r="A49" s="62" t="s">
        <v>66</v>
      </c>
      <c r="B49" s="63">
        <v>6</v>
      </c>
    </row>
    <row r="50" spans="1:2" ht="15" thickBot="1" x14ac:dyDescent="0.4">
      <c r="A50" s="3" t="s">
        <v>28</v>
      </c>
      <c r="B50" s="40">
        <v>112</v>
      </c>
    </row>
    <row r="51" spans="1:2" ht="15" thickBot="1" x14ac:dyDescent="0.4">
      <c r="A51" s="3" t="s">
        <v>48</v>
      </c>
      <c r="B51" s="40">
        <v>55</v>
      </c>
    </row>
    <row r="52" spans="1:2" ht="15" thickBot="1" x14ac:dyDescent="0.4">
      <c r="A52" s="3" t="s">
        <v>29</v>
      </c>
      <c r="B52" s="40">
        <v>1370</v>
      </c>
    </row>
    <row r="53" spans="1:2" ht="15" thickBot="1" x14ac:dyDescent="0.4">
      <c r="A53" s="46" t="s">
        <v>9</v>
      </c>
      <c r="B53" s="40">
        <v>1123</v>
      </c>
    </row>
    <row r="54" spans="1:2" ht="15" thickBot="1" x14ac:dyDescent="0.4">
      <c r="A54" s="3" t="s">
        <v>56</v>
      </c>
      <c r="B54" s="40">
        <v>75</v>
      </c>
    </row>
    <row r="55" spans="1:2" ht="15" thickBot="1" x14ac:dyDescent="0.4">
      <c r="A55" s="3" t="s">
        <v>22</v>
      </c>
      <c r="B55" s="40">
        <v>588</v>
      </c>
    </row>
    <row r="56" spans="1:2" ht="15" thickBot="1" x14ac:dyDescent="0.4">
      <c r="A56" s="14" t="s">
        <v>55</v>
      </c>
      <c r="B56" s="41">
        <v>16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93724385-857A-405E-BA7C-2AB8072A93E5}"/>
    <hyperlink ref="A33" r:id="rId2" display="https://www.worldometers.info/coronavirus/usa/new-jersey/" xr:uid="{1481682A-8726-4BB1-B783-75236F85606F}"/>
    <hyperlink ref="A16" r:id="rId3" display="https://www.worldometers.info/coronavirus/usa/illinois/" xr:uid="{19B2FD8F-EC80-4C6E-9BF8-6738D26E18E0}"/>
    <hyperlink ref="A6" r:id="rId4" display="https://www.worldometers.info/coronavirus/usa/california/" xr:uid="{14C0D496-D673-4C89-974E-1B4AA1DF4B56}"/>
    <hyperlink ref="A24" r:id="rId5" display="https://www.worldometers.info/coronavirus/usa/massachusetts/" xr:uid="{B60F11B2-3455-4B74-B214-CBE53292513D}"/>
    <hyperlink ref="A42" r:id="rId6" display="https://www.worldometers.info/coronavirus/usa/pennsylvania/" xr:uid="{7B358C75-0FC4-4375-A452-63E4F5ABD962}"/>
    <hyperlink ref="A48" r:id="rId7" display="https://www.worldometers.info/coronavirus/usa/texas/" xr:uid="{4AEAFBB7-8F5B-49C7-8382-4D884CB30193}"/>
    <hyperlink ref="A11" r:id="rId8" display="https://www.worldometers.info/coronavirus/usa/florida/" xr:uid="{D51003DF-C9E2-473A-B603-3B86B248B25E}"/>
    <hyperlink ref="A21" r:id="rId9" display="https://www.worldometers.info/coronavirus/usa/louisiana/" xr:uid="{93375871-2058-49A4-A80D-5D9443C67810}"/>
    <hyperlink ref="A39" r:id="rId10" display="https://www.worldometers.info/coronavirus/usa/ohio/" xr:uid="{795DF9CE-51B6-448C-A1DC-9E9702F05987}"/>
    <hyperlink ref="A53" r:id="rId11" display="https://www.worldometers.info/coronavirus/usa/washington/" xr:uid="{1C8FACBE-AA98-4A6E-B633-D85E39BE3B9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2" bestFit="1" customWidth="1"/>
    <col min="4" max="16384" width="8.7265625" style="36"/>
  </cols>
  <sheetData>
    <row r="1" spans="1:3" ht="13" thickBot="1" x14ac:dyDescent="0.4">
      <c r="A1" s="36" t="s">
        <v>97</v>
      </c>
      <c r="C1" s="42" t="s">
        <v>96</v>
      </c>
    </row>
    <row r="2" spans="1:3" ht="13" thickBot="1" x14ac:dyDescent="0.4">
      <c r="A2" s="36" t="s">
        <v>36</v>
      </c>
      <c r="B2" s="3" t="s">
        <v>36</v>
      </c>
      <c r="C2" s="40">
        <v>620</v>
      </c>
    </row>
    <row r="3" spans="1:3" ht="13" thickBot="1" x14ac:dyDescent="0.4">
      <c r="B3" s="3" t="s">
        <v>52</v>
      </c>
      <c r="C3" s="40">
        <v>10</v>
      </c>
    </row>
    <row r="4" spans="1:3" ht="13" thickBot="1" x14ac:dyDescent="0.4">
      <c r="A4" s="36" t="s">
        <v>33</v>
      </c>
      <c r="B4" s="3" t="s">
        <v>33</v>
      </c>
      <c r="C4" s="40">
        <v>903</v>
      </c>
    </row>
    <row r="5" spans="1:3" ht="13" thickBot="1" x14ac:dyDescent="0.4">
      <c r="A5" s="36" t="s">
        <v>34</v>
      </c>
      <c r="B5" s="3" t="s">
        <v>34</v>
      </c>
      <c r="C5" s="40">
        <v>133</v>
      </c>
    </row>
    <row r="6" spans="1:3" ht="15" thickBot="1" x14ac:dyDescent="0.4">
      <c r="A6" s="36" t="s">
        <v>10</v>
      </c>
      <c r="B6" s="46" t="s">
        <v>10</v>
      </c>
      <c r="C6" s="40">
        <v>4213</v>
      </c>
    </row>
    <row r="7" spans="1:3" ht="13" thickBot="1" x14ac:dyDescent="0.4">
      <c r="A7" s="36" t="s">
        <v>18</v>
      </c>
      <c r="B7" s="3" t="s">
        <v>18</v>
      </c>
      <c r="C7" s="40">
        <v>1443</v>
      </c>
    </row>
    <row r="8" spans="1:3" ht="13" thickBot="1" x14ac:dyDescent="0.4">
      <c r="A8" s="36" t="s">
        <v>23</v>
      </c>
      <c r="B8" s="3" t="s">
        <v>23</v>
      </c>
      <c r="C8" s="40">
        <v>3912</v>
      </c>
    </row>
    <row r="9" spans="1:3" ht="13" thickBot="1" x14ac:dyDescent="0.4">
      <c r="A9" s="36" t="s">
        <v>43</v>
      </c>
      <c r="B9" s="3" t="s">
        <v>43</v>
      </c>
      <c r="C9" s="40">
        <v>361</v>
      </c>
    </row>
    <row r="10" spans="1:3" ht="13" thickBot="1" x14ac:dyDescent="0.4">
      <c r="A10" s="36" t="s">
        <v>95</v>
      </c>
      <c r="B10" s="3" t="s">
        <v>63</v>
      </c>
      <c r="C10" s="40">
        <v>462</v>
      </c>
    </row>
    <row r="11" spans="1:3" ht="15" thickBot="1" x14ac:dyDescent="0.4">
      <c r="A11" s="36" t="s">
        <v>13</v>
      </c>
      <c r="B11" s="46" t="s">
        <v>13</v>
      </c>
      <c r="C11" s="40">
        <v>2447</v>
      </c>
    </row>
    <row r="12" spans="1:3" ht="13" thickBot="1" x14ac:dyDescent="0.4">
      <c r="A12" s="36" t="s">
        <v>16</v>
      </c>
      <c r="B12" s="3" t="s">
        <v>16</v>
      </c>
      <c r="C12" s="40">
        <v>2004</v>
      </c>
    </row>
    <row r="13" spans="1:3" ht="13" thickBot="1" x14ac:dyDescent="0.4">
      <c r="A13" s="36" t="s">
        <v>64</v>
      </c>
      <c r="B13" s="3" t="s">
        <v>64</v>
      </c>
      <c r="C13" s="40">
        <v>5</v>
      </c>
    </row>
    <row r="14" spans="1:3" ht="13" thickBot="1" x14ac:dyDescent="0.4">
      <c r="B14" s="3" t="s">
        <v>47</v>
      </c>
      <c r="C14" s="40">
        <v>17</v>
      </c>
    </row>
    <row r="15" spans="1:3" ht="13" thickBot="1" x14ac:dyDescent="0.4">
      <c r="A15" s="36" t="s">
        <v>49</v>
      </c>
      <c r="B15" s="3" t="s">
        <v>49</v>
      </c>
      <c r="C15" s="40">
        <v>82</v>
      </c>
    </row>
    <row r="16" spans="1:3" ht="15" thickBot="1" x14ac:dyDescent="0.4">
      <c r="A16" s="36" t="s">
        <v>12</v>
      </c>
      <c r="B16" s="46" t="s">
        <v>12</v>
      </c>
      <c r="C16" s="40">
        <v>5330</v>
      </c>
    </row>
    <row r="17" spans="1:3" ht="13" thickBot="1" x14ac:dyDescent="0.4">
      <c r="A17" s="36" t="s">
        <v>27</v>
      </c>
      <c r="B17" s="3" t="s">
        <v>27</v>
      </c>
      <c r="C17" s="40">
        <v>2125</v>
      </c>
    </row>
    <row r="18" spans="1:3" ht="13" thickBot="1" x14ac:dyDescent="0.4">
      <c r="A18" s="36" t="s">
        <v>41</v>
      </c>
      <c r="B18" s="3" t="s">
        <v>41</v>
      </c>
      <c r="C18" s="40">
        <v>531</v>
      </c>
    </row>
    <row r="19" spans="1:3" ht="13" thickBot="1" x14ac:dyDescent="0.4">
      <c r="A19" s="36" t="s">
        <v>45</v>
      </c>
      <c r="B19" s="3" t="s">
        <v>45</v>
      </c>
      <c r="C19" s="40">
        <v>216</v>
      </c>
    </row>
    <row r="20" spans="1:3" ht="13" thickBot="1" x14ac:dyDescent="0.4">
      <c r="A20" s="36" t="s">
        <v>38</v>
      </c>
      <c r="B20" s="3" t="s">
        <v>38</v>
      </c>
      <c r="C20" s="40">
        <v>431</v>
      </c>
    </row>
    <row r="21" spans="1:3" ht="15" thickBot="1" x14ac:dyDescent="0.4">
      <c r="A21" s="36" t="s">
        <v>14</v>
      </c>
      <c r="B21" s="46" t="s">
        <v>14</v>
      </c>
      <c r="C21" s="40">
        <v>2785</v>
      </c>
    </row>
    <row r="22" spans="1:3" ht="13" thickBot="1" x14ac:dyDescent="0.4">
      <c r="B22" s="3" t="s">
        <v>39</v>
      </c>
      <c r="C22" s="40">
        <v>89</v>
      </c>
    </row>
    <row r="23" spans="1:3" ht="13" thickBot="1" x14ac:dyDescent="0.4">
      <c r="A23" s="36" t="s">
        <v>26</v>
      </c>
      <c r="B23" s="3" t="s">
        <v>26</v>
      </c>
      <c r="C23" s="40">
        <v>2509</v>
      </c>
    </row>
    <row r="24" spans="1:3" ht="15" thickBot="1" x14ac:dyDescent="0.4">
      <c r="A24" s="36" t="s">
        <v>17</v>
      </c>
      <c r="B24" s="46" t="s">
        <v>17</v>
      </c>
      <c r="C24" s="40">
        <v>6768</v>
      </c>
    </row>
    <row r="25" spans="1:3" ht="13" thickBot="1" x14ac:dyDescent="0.4">
      <c r="A25" s="36" t="s">
        <v>11</v>
      </c>
      <c r="B25" s="3" t="s">
        <v>11</v>
      </c>
      <c r="C25" s="40">
        <v>5463</v>
      </c>
    </row>
    <row r="26" spans="1:3" ht="13" thickBot="1" x14ac:dyDescent="0.4">
      <c r="A26" s="36" t="s">
        <v>32</v>
      </c>
      <c r="B26" s="3" t="s">
        <v>32</v>
      </c>
      <c r="C26" s="40">
        <v>1036</v>
      </c>
    </row>
    <row r="27" spans="1:3" ht="13" thickBot="1" x14ac:dyDescent="0.4">
      <c r="A27" s="36" t="s">
        <v>30</v>
      </c>
      <c r="B27" s="3" t="s">
        <v>30</v>
      </c>
      <c r="C27" s="40">
        <v>723</v>
      </c>
    </row>
    <row r="28" spans="1:3" ht="13" thickBot="1" x14ac:dyDescent="0.4">
      <c r="A28" s="36" t="s">
        <v>35</v>
      </c>
      <c r="B28" s="3" t="s">
        <v>35</v>
      </c>
      <c r="C28" s="40">
        <v>771</v>
      </c>
    </row>
    <row r="29" spans="1:3" ht="13" thickBot="1" x14ac:dyDescent="0.4">
      <c r="B29" s="3" t="s">
        <v>51</v>
      </c>
      <c r="C29" s="40">
        <v>17</v>
      </c>
    </row>
    <row r="30" spans="1:3" ht="13" thickBot="1" x14ac:dyDescent="0.4">
      <c r="B30" s="3" t="s">
        <v>50</v>
      </c>
      <c r="C30" s="40">
        <v>170</v>
      </c>
    </row>
    <row r="31" spans="1:3" ht="13" thickBot="1" x14ac:dyDescent="0.4">
      <c r="A31" s="36" t="s">
        <v>31</v>
      </c>
      <c r="B31" s="3" t="s">
        <v>31</v>
      </c>
      <c r="C31" s="40">
        <v>417</v>
      </c>
    </row>
    <row r="32" spans="1:3" ht="13" thickBot="1" x14ac:dyDescent="0.4">
      <c r="A32" s="36" t="s">
        <v>42</v>
      </c>
      <c r="B32" s="3" t="s">
        <v>42</v>
      </c>
      <c r="C32" s="40">
        <v>242</v>
      </c>
    </row>
    <row r="33" spans="1:3" ht="15" thickBot="1" x14ac:dyDescent="0.4">
      <c r="A33" s="36" t="s">
        <v>8</v>
      </c>
      <c r="B33" s="46" t="s">
        <v>8</v>
      </c>
      <c r="C33" s="40">
        <v>11637</v>
      </c>
    </row>
    <row r="34" spans="1:3" ht="13" thickBot="1" x14ac:dyDescent="0.4">
      <c r="A34" s="36" t="s">
        <v>44</v>
      </c>
      <c r="B34" s="3" t="s">
        <v>44</v>
      </c>
      <c r="C34" s="40">
        <v>351</v>
      </c>
    </row>
    <row r="35" spans="1:3" ht="15" thickBot="1" x14ac:dyDescent="0.4">
      <c r="A35" s="36" t="s">
        <v>7</v>
      </c>
      <c r="B35" s="46" t="s">
        <v>7</v>
      </c>
      <c r="C35" s="40">
        <v>29829</v>
      </c>
    </row>
    <row r="36" spans="1:3" ht="13" thickBot="1" x14ac:dyDescent="0.4">
      <c r="A36" s="36" t="s">
        <v>24</v>
      </c>
      <c r="B36" s="3" t="s">
        <v>24</v>
      </c>
      <c r="C36" s="40">
        <v>929</v>
      </c>
    </row>
    <row r="37" spans="1:3" ht="13" thickBot="1" x14ac:dyDescent="0.4">
      <c r="B37" s="3" t="s">
        <v>53</v>
      </c>
      <c r="C37" s="40">
        <v>60</v>
      </c>
    </row>
    <row r="38" spans="1:3" ht="15" thickBot="1" x14ac:dyDescent="0.4">
      <c r="A38" s="36" t="s">
        <v>21</v>
      </c>
      <c r="B38" s="46" t="s">
        <v>21</v>
      </c>
      <c r="C38" s="40">
        <v>2150</v>
      </c>
    </row>
    <row r="39" spans="1:3" ht="13" thickBot="1" x14ac:dyDescent="0.4">
      <c r="A39" s="36" t="s">
        <v>46</v>
      </c>
      <c r="B39" s="3" t="s">
        <v>46</v>
      </c>
      <c r="C39" s="40">
        <v>334</v>
      </c>
    </row>
    <row r="40" spans="1:3" ht="13" thickBot="1" x14ac:dyDescent="0.4">
      <c r="A40" s="36" t="s">
        <v>37</v>
      </c>
      <c r="B40" s="3" t="s">
        <v>37</v>
      </c>
      <c r="C40" s="40">
        <v>153</v>
      </c>
    </row>
    <row r="41" spans="1:3" ht="15" thickBot="1" x14ac:dyDescent="0.4">
      <c r="A41" s="36" t="s">
        <v>19</v>
      </c>
      <c r="B41" s="46" t="s">
        <v>19</v>
      </c>
      <c r="C41" s="40">
        <v>5560</v>
      </c>
    </row>
    <row r="42" spans="1:3" ht="13" thickBot="1" x14ac:dyDescent="0.4">
      <c r="A42" s="36" t="s">
        <v>65</v>
      </c>
      <c r="B42" s="3" t="s">
        <v>65</v>
      </c>
      <c r="C42" s="40">
        <v>133</v>
      </c>
    </row>
    <row r="43" spans="1:3" ht="13" thickBot="1" x14ac:dyDescent="0.4">
      <c r="B43" s="3" t="s">
        <v>40</v>
      </c>
      <c r="C43" s="40">
        <v>711</v>
      </c>
    </row>
    <row r="44" spans="1:3" ht="13" thickBot="1" x14ac:dyDescent="0.4">
      <c r="A44" s="36" t="s">
        <v>25</v>
      </c>
      <c r="B44" s="3" t="s">
        <v>25</v>
      </c>
      <c r="C44" s="40">
        <v>487</v>
      </c>
    </row>
    <row r="45" spans="1:3" ht="13" thickBot="1" x14ac:dyDescent="0.4">
      <c r="A45" s="36" t="s">
        <v>54</v>
      </c>
      <c r="B45" s="3" t="s">
        <v>54</v>
      </c>
      <c r="C45" s="40">
        <v>62</v>
      </c>
    </row>
    <row r="46" spans="1:3" ht="13" thickBot="1" x14ac:dyDescent="0.4">
      <c r="A46" s="36" t="s">
        <v>20</v>
      </c>
      <c r="B46" s="3" t="s">
        <v>20</v>
      </c>
      <c r="C46" s="40">
        <v>364</v>
      </c>
    </row>
    <row r="47" spans="1:3" ht="15" thickBot="1" x14ac:dyDescent="0.4">
      <c r="A47" s="36" t="s">
        <v>15</v>
      </c>
      <c r="B47" s="46" t="s">
        <v>15</v>
      </c>
      <c r="C47" s="40">
        <v>1679</v>
      </c>
    </row>
    <row r="48" spans="1:3" ht="13" thickBot="1" x14ac:dyDescent="0.4">
      <c r="A48" s="36" t="s">
        <v>28</v>
      </c>
      <c r="B48" s="3" t="s">
        <v>28</v>
      </c>
      <c r="C48" s="40">
        <v>112</v>
      </c>
    </row>
    <row r="49" spans="1:3" ht="13" thickBot="1" x14ac:dyDescent="0.4">
      <c r="A49" s="36" t="s">
        <v>48</v>
      </c>
      <c r="B49" s="3" t="s">
        <v>48</v>
      </c>
      <c r="C49" s="40">
        <v>55</v>
      </c>
    </row>
    <row r="50" spans="1:3" ht="13" thickBot="1" x14ac:dyDescent="0.4">
      <c r="A50" s="36" t="s">
        <v>29</v>
      </c>
      <c r="B50" s="3" t="s">
        <v>29</v>
      </c>
      <c r="C50" s="40">
        <v>1370</v>
      </c>
    </row>
    <row r="51" spans="1:3" ht="15" thickBot="1" x14ac:dyDescent="0.4">
      <c r="A51" s="36" t="s">
        <v>9</v>
      </c>
      <c r="B51" s="46" t="s">
        <v>9</v>
      </c>
      <c r="C51" s="40">
        <v>1123</v>
      </c>
    </row>
    <row r="52" spans="1:3" ht="13" thickBot="1" x14ac:dyDescent="0.4">
      <c r="B52" s="3" t="s">
        <v>56</v>
      </c>
      <c r="C52" s="40">
        <v>75</v>
      </c>
    </row>
    <row r="53" spans="1:3" ht="13" thickBot="1" x14ac:dyDescent="0.4">
      <c r="A53" s="36" t="s">
        <v>22</v>
      </c>
      <c r="B53" s="3" t="s">
        <v>22</v>
      </c>
      <c r="C53" s="40">
        <v>588</v>
      </c>
    </row>
    <row r="54" spans="1:3" ht="13" thickBot="1" x14ac:dyDescent="0.4">
      <c r="A54" s="36" t="s">
        <v>55</v>
      </c>
      <c r="B54" s="14" t="s">
        <v>55</v>
      </c>
      <c r="C54" s="41">
        <v>16</v>
      </c>
    </row>
    <row r="59" spans="1:3" ht="13" thickBot="1" x14ac:dyDescent="0.4"/>
    <row r="60" spans="1:3" ht="14.5" x14ac:dyDescent="0.35">
      <c r="B60" s="3"/>
      <c r="C60" s="45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AD75A9D6-30F8-4B4F-A95D-0190277E1859}"/>
    <hyperlink ref="B33" r:id="rId2" display="https://www.worldometers.info/coronavirus/usa/new-jersey/" xr:uid="{2C842CC0-3B46-4DAA-86F1-ED6A29B2C8C0}"/>
    <hyperlink ref="B16" r:id="rId3" display="https://www.worldometers.info/coronavirus/usa/illinois/" xr:uid="{FAD995E1-F073-4941-A528-1625C18601D9}"/>
    <hyperlink ref="B6" r:id="rId4" display="https://www.worldometers.info/coronavirus/usa/california/" xr:uid="{A04D91A9-AED4-4F0D-BF73-7D181628DC80}"/>
    <hyperlink ref="B24" r:id="rId5" display="https://www.worldometers.info/coronavirus/usa/massachusetts/" xr:uid="{584DA319-517D-499C-9BB4-62A902179EFC}"/>
    <hyperlink ref="B41" r:id="rId6" display="https://www.worldometers.info/coronavirus/usa/pennsylvania/" xr:uid="{8755DDB8-DD83-423A-93DB-24A24B1F4DCB}"/>
    <hyperlink ref="B47" r:id="rId7" display="https://www.worldometers.info/coronavirus/usa/texas/" xr:uid="{F5C2C955-10A3-4EDA-BA99-F3D7A23DF604}"/>
    <hyperlink ref="B11" r:id="rId8" display="https://www.worldometers.info/coronavirus/usa/florida/" xr:uid="{65EF6254-FF8B-4C0B-BC11-7890790BF6E3}"/>
    <hyperlink ref="B21" r:id="rId9" display="https://www.worldometers.info/coronavirus/usa/louisiana/" xr:uid="{64E2CD48-C910-4A95-B2F4-E7AE8C107F51}"/>
    <hyperlink ref="B38" r:id="rId10" display="https://www.worldometers.info/coronavirus/usa/ohio/" xr:uid="{A64AF595-9300-41B6-96EC-FD0DE83DD552}"/>
    <hyperlink ref="B51" r:id="rId11" display="https://www.worldometers.info/coronavirus/usa/washington/" xr:uid="{928043D0-D3D8-47B2-8974-9EEA5BC34A46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2020-05-31T11:28:35Z</dcterms:modified>
</cp:coreProperties>
</file>