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5B019E1F-448D-4D62-8C66-9C2DEEB0ADFF}" xr6:coauthVersionLast="45" xr6:coauthVersionMax="45" xr10:uidLastSave="{789436EC-3AFD-4CF1-B5A5-0FD08371628D}"/>
  <bookViews>
    <workbookView xWindow="10200" yWindow="-20385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Updates'!$A$1:$V$17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3" l="1"/>
  <c r="L27" i="3" l="1"/>
  <c r="M27" i="3"/>
  <c r="N27" i="3"/>
  <c r="N9" i="3" l="1"/>
  <c r="N23" i="3"/>
  <c r="N37" i="3"/>
  <c r="N6" i="3"/>
  <c r="N53" i="3"/>
  <c r="N46" i="3"/>
  <c r="N5" i="3"/>
  <c r="N47" i="3"/>
  <c r="N31" i="3"/>
  <c r="N22" i="3"/>
  <c r="N29" i="3"/>
  <c r="N41" i="3"/>
  <c r="N50" i="3"/>
  <c r="N7" i="3"/>
  <c r="N28" i="3"/>
  <c r="N18" i="3"/>
  <c r="N17" i="3"/>
  <c r="N33" i="3"/>
  <c r="N13" i="3"/>
  <c r="N45" i="3"/>
  <c r="N38" i="3"/>
  <c r="N19" i="3"/>
  <c r="N12" i="3"/>
  <c r="N11" i="3"/>
  <c r="N21" i="3"/>
  <c r="N15" i="3"/>
  <c r="N51" i="3"/>
  <c r="N40" i="3"/>
  <c r="N25" i="3"/>
  <c r="N42" i="3"/>
  <c r="N34" i="3"/>
  <c r="N35" i="3"/>
  <c r="N48" i="3"/>
  <c r="N3" i="3"/>
  <c r="N49" i="3"/>
  <c r="N20" i="3"/>
  <c r="N2" i="3"/>
  <c r="N39" i="3"/>
  <c r="N44" i="3"/>
  <c r="N10" i="3"/>
  <c r="N36" i="3"/>
  <c r="N30" i="3"/>
  <c r="N43" i="3"/>
  <c r="N54" i="3"/>
  <c r="N56" i="3"/>
  <c r="N14" i="3"/>
  <c r="N32" i="3"/>
  <c r="N55" i="3"/>
  <c r="N8" i="3"/>
  <c r="N24" i="3"/>
  <c r="N52" i="3"/>
  <c r="N16" i="3"/>
  <c r="N4" i="3"/>
  <c r="N26" i="3"/>
  <c r="M3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O56" i="3" l="1"/>
  <c r="L3" i="3"/>
  <c r="L46" i="3"/>
  <c r="L20" i="3"/>
  <c r="L8" i="3"/>
  <c r="L15" i="3"/>
  <c r="L9" i="3"/>
  <c r="L21" i="3"/>
  <c r="L40" i="3"/>
  <c r="L12" i="3"/>
  <c r="L7" i="3"/>
  <c r="L16" i="3"/>
  <c r="L37" i="3"/>
  <c r="L17" i="3"/>
  <c r="L53" i="3"/>
  <c r="L52" i="3"/>
  <c r="L4" i="3"/>
  <c r="L25" i="3"/>
  <c r="L49" i="3"/>
  <c r="L31" i="3"/>
  <c r="L42" i="3"/>
  <c r="L43" i="3"/>
  <c r="L55" i="3"/>
  <c r="L47" i="3"/>
  <c r="L41" i="3"/>
  <c r="L19" i="3"/>
  <c r="L24" i="3"/>
  <c r="L54" i="3"/>
  <c r="L23" i="3"/>
  <c r="L33" i="3"/>
  <c r="L2" i="3"/>
  <c r="L39" i="3"/>
  <c r="L18" i="3"/>
  <c r="L45" i="3"/>
  <c r="L22" i="3"/>
  <c r="L38" i="3"/>
  <c r="L50" i="3"/>
  <c r="L32" i="3"/>
  <c r="L35" i="3"/>
  <c r="L34" i="3"/>
  <c r="L30" i="3"/>
  <c r="L56" i="3"/>
  <c r="L26" i="3"/>
  <c r="L14" i="3"/>
  <c r="L13" i="3"/>
  <c r="L36" i="3"/>
  <c r="L29" i="3"/>
  <c r="L48" i="3"/>
  <c r="L51" i="3"/>
  <c r="L11" i="3"/>
  <c r="L10" i="3"/>
  <c r="L6" i="3"/>
  <c r="L28" i="3"/>
  <c r="M50" i="3" l="1"/>
  <c r="M55" i="3"/>
  <c r="M25" i="3"/>
  <c r="M30" i="3"/>
  <c r="M9" i="3"/>
  <c r="M51" i="3"/>
  <c r="M32" i="3"/>
  <c r="M44" i="3"/>
  <c r="M42" i="3"/>
  <c r="M38" i="3"/>
  <c r="M41" i="3"/>
  <c r="M4" i="3"/>
  <c r="M47" i="3"/>
  <c r="M6" i="3"/>
  <c r="M5" i="3"/>
  <c r="M7" i="3"/>
  <c r="M31" i="3"/>
  <c r="M48" i="3"/>
  <c r="M46" i="3"/>
  <c r="M34" i="3"/>
  <c r="M49" i="3"/>
  <c r="M15" i="3"/>
  <c r="M45" i="3"/>
  <c r="M37" i="3"/>
  <c r="M16" i="3"/>
  <c r="M36" i="3"/>
  <c r="M40" i="3"/>
  <c r="M54" i="3"/>
  <c r="M24" i="3"/>
  <c r="M21" i="3"/>
  <c r="M18" i="3"/>
  <c r="M19" i="3"/>
  <c r="M14" i="3"/>
  <c r="M33" i="3"/>
  <c r="M29" i="3"/>
  <c r="M11" i="3"/>
  <c r="M39" i="3"/>
  <c r="M52" i="3"/>
  <c r="M53" i="3"/>
  <c r="M28" i="3"/>
  <c r="M22" i="3"/>
  <c r="M13" i="3"/>
  <c r="M23" i="3"/>
  <c r="M2" i="3"/>
  <c r="M43" i="3"/>
  <c r="M10" i="3"/>
  <c r="M26" i="3"/>
  <c r="M56" i="3"/>
  <c r="M8" i="3"/>
  <c r="M12" i="3"/>
  <c r="M35" i="3"/>
  <c r="M17" i="3"/>
  <c r="M20" i="3"/>
  <c r="L5" i="3" l="1"/>
  <c r="N5" i="1" l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N13" i="1"/>
  <c r="N14" i="1"/>
  <c r="O14" i="1" s="1"/>
  <c r="N15" i="1"/>
  <c r="O15" i="1" s="1"/>
  <c r="O12" i="1" l="1"/>
  <c r="O11" i="1"/>
  <c r="O13" i="1"/>
  <c r="O5" i="1"/>
  <c r="U2" i="1"/>
  <c r="N16" i="1" l="1"/>
  <c r="O16" i="1" l="1"/>
  <c r="U10" i="1"/>
  <c r="V10" i="1" s="1"/>
  <c r="U12" i="1"/>
  <c r="V12" i="1" s="1"/>
  <c r="U9" i="1"/>
  <c r="V9" i="1" s="1"/>
  <c r="U7" i="1"/>
  <c r="V7" i="1" s="1"/>
  <c r="U15" i="1"/>
  <c r="V15" i="1" s="1"/>
  <c r="U13" i="1"/>
  <c r="V13" i="1" s="1"/>
  <c r="U8" i="1"/>
  <c r="V8" i="1" s="1"/>
  <c r="U14" i="1"/>
  <c r="V14" i="1" s="1"/>
  <c r="U5" i="1"/>
  <c r="V5" i="1" s="1"/>
  <c r="U11" i="1"/>
  <c r="V11" i="1" s="1"/>
  <c r="U6" i="1"/>
  <c r="V6" i="1" s="1"/>
  <c r="S15" i="1"/>
  <c r="S7" i="1"/>
  <c r="S9" i="1"/>
  <c r="S14" i="1"/>
  <c r="S6" i="1"/>
  <c r="S11" i="1"/>
  <c r="S8" i="1"/>
  <c r="S5" i="1"/>
  <c r="S12" i="1"/>
  <c r="S13" i="1"/>
  <c r="S16" i="1" s="1"/>
  <c r="S10" i="1"/>
  <c r="T9" i="1"/>
  <c r="T13" i="1"/>
  <c r="T16" i="1" s="1"/>
  <c r="T12" i="1"/>
  <c r="T14" i="1"/>
  <c r="T6" i="1"/>
  <c r="T11" i="1"/>
  <c r="T8" i="1"/>
  <c r="T10" i="1"/>
  <c r="T5" i="1"/>
  <c r="T15" i="1"/>
  <c r="T7" i="1"/>
  <c r="R10" i="1"/>
  <c r="R7" i="1"/>
  <c r="R12" i="1"/>
  <c r="R9" i="1"/>
  <c r="R15" i="1"/>
  <c r="R14" i="1"/>
  <c r="R6" i="1"/>
  <c r="R8" i="1"/>
  <c r="R11" i="1"/>
  <c r="R13" i="1"/>
  <c r="R16" i="1" s="1"/>
  <c r="R5" i="1"/>
  <c r="Q6" i="1"/>
  <c r="Q13" i="1"/>
  <c r="Q16" i="1" s="1"/>
  <c r="Q10" i="1"/>
  <c r="Q7" i="1"/>
  <c r="Q11" i="1"/>
  <c r="Q15" i="1"/>
  <c r="Q14" i="1"/>
  <c r="Q8" i="1"/>
  <c r="Q9" i="1"/>
  <c r="Q5" i="1"/>
  <c r="Q12" i="1"/>
  <c r="U16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<sst xmlns="http://schemas.openxmlformats.org/spreadsheetml/2006/main" count="321" uniqueCount="102">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</sst>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3" fontId="2" fillId="4" borderId="3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9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2" t="s">
        <v>68</v>
      </c>
      <c r="M1" s="62"/>
      <c r="N1" s="62"/>
      <c r="O1" s="6">
        <v>1.4999999999999999E-2</v>
      </c>
      <c r="P1" s="6"/>
      <c r="Q1" s="63" t="s">
        <v>77</v>
      </c>
      <c r="R1" s="63"/>
      <c r="S1" s="63"/>
      <c r="T1" s="63"/>
      <c r="U1" s="63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409593</v>
      </c>
      <c r="C5" s="2"/>
      <c r="D5" s="1">
        <v>31159</v>
      </c>
      <c r="E5" s="2"/>
      <c r="F5" s="1">
        <v>291432</v>
      </c>
      <c r="G5" s="1">
        <v>21055</v>
      </c>
      <c r="H5" s="1">
        <v>1602</v>
      </c>
      <c r="I5" s="1">
        <v>3327793</v>
      </c>
      <c r="J5" s="1">
        <v>171063</v>
      </c>
      <c r="K5" s="7"/>
      <c r="L5" s="8"/>
      <c r="M5" s="26">
        <f t="shared" ref="M5:M15" si="0">D5/B5</f>
        <v>7.6073077420756696E-2</v>
      </c>
      <c r="N5" s="4">
        <f t="shared" ref="N5:N16" si="1">D5/$O$1</f>
        <v>2077266.6666666667</v>
      </c>
      <c r="O5" s="5">
        <f t="shared" ref="O5:O16" si="2">ABS(F5-N5)/N5</f>
        <v>0.85970409833434969</v>
      </c>
      <c r="P5" s="5"/>
      <c r="Q5" s="22">
        <f t="shared" ref="Q5:Q15" si="3">$Q$2*$N5</f>
        <v>311590</v>
      </c>
      <c r="R5" s="22">
        <f t="shared" ref="R5:R15" si="4">$R$2*$N5</f>
        <v>1246360</v>
      </c>
      <c r="S5" s="22">
        <f t="shared" ref="S5:S15" si="5">$S$2*$N5</f>
        <v>519316.66666666669</v>
      </c>
      <c r="T5" s="22">
        <f t="shared" ref="T5:T15" si="6">$T$2*$N5</f>
        <v>259658.33333333334</v>
      </c>
      <c r="U5" s="22">
        <f t="shared" ref="U5:U15" si="7">$U$2*$N5</f>
        <v>31159</v>
      </c>
      <c r="V5" s="19">
        <f t="shared" ref="V5:V15" si="8">N5-U5</f>
        <v>2046107.6666666667</v>
      </c>
    </row>
    <row r="6" spans="1:22" ht="15" thickBot="1" x14ac:dyDescent="0.4">
      <c r="A6" s="44" t="s">
        <v>8</v>
      </c>
      <c r="B6" s="1">
        <v>171442</v>
      </c>
      <c r="C6" s="2"/>
      <c r="D6" s="1">
        <v>12960</v>
      </c>
      <c r="E6" s="2"/>
      <c r="F6" s="1">
        <v>123037</v>
      </c>
      <c r="G6" s="1">
        <v>19302</v>
      </c>
      <c r="H6" s="1">
        <v>1459</v>
      </c>
      <c r="I6" s="1">
        <v>1194343</v>
      </c>
      <c r="J6" s="1">
        <v>134465</v>
      </c>
      <c r="K6" s="7"/>
      <c r="L6" s="8"/>
      <c r="M6" s="26">
        <f t="shared" si="0"/>
        <v>7.5594078463853659E-2</v>
      </c>
      <c r="N6" s="4">
        <f t="shared" si="1"/>
        <v>864000</v>
      </c>
      <c r="O6" s="5">
        <f t="shared" si="2"/>
        <v>0.85759606481481476</v>
      </c>
      <c r="P6" s="5"/>
      <c r="Q6" s="22">
        <f t="shared" si="3"/>
        <v>129600</v>
      </c>
      <c r="R6" s="22">
        <f t="shared" si="4"/>
        <v>518400</v>
      </c>
      <c r="S6" s="22">
        <f t="shared" si="5"/>
        <v>216000</v>
      </c>
      <c r="T6" s="22">
        <f t="shared" si="6"/>
        <v>108000</v>
      </c>
      <c r="U6" s="22">
        <f t="shared" si="7"/>
        <v>12960</v>
      </c>
      <c r="V6" s="19">
        <f t="shared" si="8"/>
        <v>851040</v>
      </c>
    </row>
    <row r="7" spans="1:22" ht="15" thickBot="1" x14ac:dyDescent="0.4">
      <c r="A7" s="44" t="s">
        <v>10</v>
      </c>
      <c r="B7" s="1">
        <v>170897</v>
      </c>
      <c r="C7" s="53">
        <v>282</v>
      </c>
      <c r="D7" s="1">
        <v>5427</v>
      </c>
      <c r="E7" s="2"/>
      <c r="F7" s="1">
        <v>118507</v>
      </c>
      <c r="G7" s="1">
        <v>4325</v>
      </c>
      <c r="H7" s="2">
        <v>137</v>
      </c>
      <c r="I7" s="1">
        <v>3155702</v>
      </c>
      <c r="J7" s="1">
        <v>79866</v>
      </c>
      <c r="K7" s="7"/>
      <c r="L7" s="8"/>
      <c r="M7" s="26">
        <f t="shared" si="0"/>
        <v>3.1755969970215979E-2</v>
      </c>
      <c r="N7" s="4">
        <f t="shared" si="1"/>
        <v>361800</v>
      </c>
      <c r="O7" s="5">
        <f t="shared" si="2"/>
        <v>0.67245163073521286</v>
      </c>
      <c r="P7" s="5"/>
      <c r="Q7" s="22">
        <f t="shared" si="3"/>
        <v>54270</v>
      </c>
      <c r="R7" s="22">
        <f t="shared" si="4"/>
        <v>217080</v>
      </c>
      <c r="S7" s="22">
        <f t="shared" si="5"/>
        <v>90450</v>
      </c>
      <c r="T7" s="22">
        <f t="shared" si="6"/>
        <v>45225</v>
      </c>
      <c r="U7" s="22">
        <f t="shared" si="7"/>
        <v>5427</v>
      </c>
      <c r="V7" s="19">
        <f t="shared" si="8"/>
        <v>356373</v>
      </c>
    </row>
    <row r="8" spans="1:22" ht="15" thickBot="1" x14ac:dyDescent="0.4">
      <c r="A8" s="44" t="s">
        <v>12</v>
      </c>
      <c r="B8" s="1">
        <v>135470</v>
      </c>
      <c r="C8" s="2"/>
      <c r="D8" s="1">
        <v>6580</v>
      </c>
      <c r="E8" s="2"/>
      <c r="F8" s="1">
        <v>25084</v>
      </c>
      <c r="G8" s="1">
        <v>10691</v>
      </c>
      <c r="H8" s="2">
        <v>519</v>
      </c>
      <c r="I8" s="1">
        <v>1312003</v>
      </c>
      <c r="J8" s="1">
        <v>103537</v>
      </c>
      <c r="K8" s="7"/>
      <c r="L8" s="8"/>
      <c r="M8" s="26">
        <f t="shared" si="0"/>
        <v>4.8571639477375063E-2</v>
      </c>
      <c r="N8" s="4">
        <f t="shared" si="1"/>
        <v>438666.66666666669</v>
      </c>
      <c r="O8" s="5">
        <f t="shared" si="2"/>
        <v>0.94281762917933132</v>
      </c>
      <c r="P8" s="5"/>
      <c r="Q8" s="22">
        <f t="shared" si="3"/>
        <v>65800</v>
      </c>
      <c r="R8" s="22">
        <f t="shared" si="4"/>
        <v>263200</v>
      </c>
      <c r="S8" s="22">
        <f t="shared" si="5"/>
        <v>109666.66666666667</v>
      </c>
      <c r="T8" s="22">
        <f t="shared" si="6"/>
        <v>54833.333333333336</v>
      </c>
      <c r="U8" s="22">
        <f t="shared" si="7"/>
        <v>6580</v>
      </c>
      <c r="V8" s="19">
        <f t="shared" si="8"/>
        <v>432086.66666666669</v>
      </c>
    </row>
    <row r="9" spans="1:22" ht="15" thickBot="1" x14ac:dyDescent="0.4">
      <c r="A9" s="44" t="s">
        <v>15</v>
      </c>
      <c r="B9" s="1">
        <v>107158</v>
      </c>
      <c r="C9" s="2"/>
      <c r="D9" s="1">
        <v>2173</v>
      </c>
      <c r="E9" s="2"/>
      <c r="F9" s="1">
        <v>39647</v>
      </c>
      <c r="G9" s="1">
        <v>3696</v>
      </c>
      <c r="H9" s="2">
        <v>75</v>
      </c>
      <c r="I9" s="1">
        <v>1622851</v>
      </c>
      <c r="J9" s="1">
        <v>55968</v>
      </c>
      <c r="K9" s="7"/>
      <c r="L9" s="8"/>
      <c r="M9" s="26">
        <f t="shared" si="0"/>
        <v>2.0278467309953526E-2</v>
      </c>
      <c r="N9" s="4">
        <f t="shared" si="1"/>
        <v>144866.66666666669</v>
      </c>
      <c r="O9" s="5">
        <f t="shared" si="2"/>
        <v>0.72632075471698121</v>
      </c>
      <c r="P9" s="5"/>
      <c r="Q9" s="22">
        <f t="shared" si="3"/>
        <v>21730.000000000004</v>
      </c>
      <c r="R9" s="22">
        <f t="shared" si="4"/>
        <v>86920.000000000015</v>
      </c>
      <c r="S9" s="22">
        <f t="shared" si="5"/>
        <v>36216.666666666672</v>
      </c>
      <c r="T9" s="22">
        <f t="shared" si="6"/>
        <v>18108.333333333336</v>
      </c>
      <c r="U9" s="22">
        <f t="shared" si="7"/>
        <v>2173</v>
      </c>
      <c r="V9" s="19">
        <f t="shared" si="8"/>
        <v>142693.66666666669</v>
      </c>
    </row>
    <row r="10" spans="1:22" ht="15" thickBot="1" x14ac:dyDescent="0.4">
      <c r="A10" s="44" t="s">
        <v>17</v>
      </c>
      <c r="B10" s="1">
        <v>106650</v>
      </c>
      <c r="C10" s="2"/>
      <c r="D10" s="1">
        <v>7800</v>
      </c>
      <c r="E10" s="2"/>
      <c r="F10" s="1">
        <v>10125</v>
      </c>
      <c r="G10" s="1">
        <v>15473</v>
      </c>
      <c r="H10" s="1">
        <v>1132</v>
      </c>
      <c r="I10" s="1">
        <v>808753</v>
      </c>
      <c r="J10" s="1">
        <v>117338</v>
      </c>
      <c r="K10" s="8"/>
      <c r="L10" s="8"/>
      <c r="M10" s="26">
        <f t="shared" si="0"/>
        <v>7.3136427566807313E-2</v>
      </c>
      <c r="N10" s="4">
        <f t="shared" si="1"/>
        <v>520000</v>
      </c>
      <c r="O10" s="5">
        <f t="shared" si="2"/>
        <v>0.98052884615384617</v>
      </c>
      <c r="P10" s="5"/>
      <c r="Q10" s="22">
        <f t="shared" si="3"/>
        <v>78000</v>
      </c>
      <c r="R10" s="22">
        <f t="shared" si="4"/>
        <v>312000</v>
      </c>
      <c r="S10" s="22">
        <f t="shared" si="5"/>
        <v>130000</v>
      </c>
      <c r="T10" s="22">
        <f t="shared" si="6"/>
        <v>65000</v>
      </c>
      <c r="U10" s="22">
        <f t="shared" si="7"/>
        <v>7800</v>
      </c>
      <c r="V10" s="19">
        <f t="shared" si="8"/>
        <v>512200</v>
      </c>
    </row>
    <row r="11" spans="1:22" ht="15" thickBot="1" x14ac:dyDescent="0.4">
      <c r="A11" s="44" t="s">
        <v>13</v>
      </c>
      <c r="B11" s="1">
        <v>89748</v>
      </c>
      <c r="C11" s="2"/>
      <c r="D11" s="1">
        <v>3107</v>
      </c>
      <c r="E11" s="2"/>
      <c r="F11" s="1">
        <v>69481</v>
      </c>
      <c r="G11" s="1">
        <v>4179</v>
      </c>
      <c r="H11" s="2">
        <v>145</v>
      </c>
      <c r="I11" s="1">
        <v>1533153</v>
      </c>
      <c r="J11" s="1">
        <v>71383</v>
      </c>
      <c r="K11" s="7"/>
      <c r="L11" s="8"/>
      <c r="M11" s="26">
        <f t="shared" si="0"/>
        <v>3.4619155858626377E-2</v>
      </c>
      <c r="N11" s="4">
        <f t="shared" si="1"/>
        <v>207133.33333333334</v>
      </c>
      <c r="O11" s="5">
        <f t="shared" si="2"/>
        <v>0.66455906018667521</v>
      </c>
      <c r="P11" s="5"/>
      <c r="Q11" s="22">
        <f t="shared" si="3"/>
        <v>31070</v>
      </c>
      <c r="R11" s="22">
        <f t="shared" si="4"/>
        <v>124280</v>
      </c>
      <c r="S11" s="22">
        <f t="shared" si="5"/>
        <v>51783.333333333336</v>
      </c>
      <c r="T11" s="22">
        <f t="shared" si="6"/>
        <v>25891.666666666668</v>
      </c>
      <c r="U11" s="22">
        <f t="shared" si="7"/>
        <v>3107</v>
      </c>
      <c r="V11" s="19">
        <f t="shared" si="8"/>
        <v>204026.33333333334</v>
      </c>
    </row>
    <row r="12" spans="1:22" ht="15" thickBot="1" x14ac:dyDescent="0.4">
      <c r="A12" s="44" t="s">
        <v>19</v>
      </c>
      <c r="B12" s="1">
        <v>85589</v>
      </c>
      <c r="C12" s="53">
        <v>296</v>
      </c>
      <c r="D12" s="1">
        <v>6474</v>
      </c>
      <c r="E12" s="64">
        <v>18</v>
      </c>
      <c r="F12" s="1">
        <v>20516</v>
      </c>
      <c r="G12" s="1">
        <v>6686</v>
      </c>
      <c r="H12" s="2">
        <v>506</v>
      </c>
      <c r="I12" s="1">
        <v>654847</v>
      </c>
      <c r="J12" s="1">
        <v>51152</v>
      </c>
      <c r="K12" s="7"/>
      <c r="L12" s="8"/>
      <c r="M12" s="26">
        <f t="shared" si="0"/>
        <v>7.5640561287081284E-2</v>
      </c>
      <c r="N12" s="4">
        <f t="shared" si="1"/>
        <v>431600</v>
      </c>
      <c r="O12" s="5">
        <f t="shared" si="2"/>
        <v>0.95246524559777568</v>
      </c>
      <c r="P12" s="5"/>
      <c r="Q12" s="22">
        <f t="shared" si="3"/>
        <v>64740</v>
      </c>
      <c r="R12" s="22">
        <f t="shared" si="4"/>
        <v>258960</v>
      </c>
      <c r="S12" s="22">
        <f t="shared" si="5"/>
        <v>107900</v>
      </c>
      <c r="T12" s="22">
        <f t="shared" si="6"/>
        <v>53950</v>
      </c>
      <c r="U12" s="22">
        <f t="shared" si="7"/>
        <v>6474</v>
      </c>
      <c r="V12" s="19">
        <f t="shared" si="8"/>
        <v>425126</v>
      </c>
    </row>
    <row r="13" spans="1:22" ht="15" thickBot="1" x14ac:dyDescent="0.4">
      <c r="A13" s="3" t="s">
        <v>11</v>
      </c>
      <c r="B13" s="1">
        <v>67097</v>
      </c>
      <c r="C13" s="2"/>
      <c r="D13" s="1">
        <v>6067</v>
      </c>
      <c r="E13" s="2"/>
      <c r="F13" s="1">
        <v>15941</v>
      </c>
      <c r="G13" s="1">
        <v>6719</v>
      </c>
      <c r="H13" s="2">
        <v>607</v>
      </c>
      <c r="I13" s="1">
        <v>1034240</v>
      </c>
      <c r="J13" s="1">
        <v>103560</v>
      </c>
      <c r="K13" s="7"/>
      <c r="L13" s="8"/>
      <c r="M13" s="26">
        <f t="shared" si="0"/>
        <v>9.0421330312830672E-2</v>
      </c>
      <c r="N13" s="4">
        <f t="shared" si="1"/>
        <v>404466.66666666669</v>
      </c>
      <c r="O13" s="5">
        <f t="shared" si="2"/>
        <v>0.96058760507664409</v>
      </c>
      <c r="P13" s="5"/>
      <c r="Q13" s="22">
        <f t="shared" si="3"/>
        <v>60670</v>
      </c>
      <c r="R13" s="22">
        <f t="shared" si="4"/>
        <v>242680</v>
      </c>
      <c r="S13" s="22">
        <f t="shared" si="5"/>
        <v>101116.66666666667</v>
      </c>
      <c r="T13" s="22">
        <f t="shared" si="6"/>
        <v>50558.333333333336</v>
      </c>
      <c r="U13" s="22">
        <f t="shared" si="7"/>
        <v>6067</v>
      </c>
      <c r="V13" s="19">
        <f t="shared" si="8"/>
        <v>398399.66666666669</v>
      </c>
    </row>
    <row r="14" spans="1:22" ht="15" thickBot="1" x14ac:dyDescent="0.4">
      <c r="A14" s="3" t="s">
        <v>26</v>
      </c>
      <c r="B14" s="1">
        <v>63956</v>
      </c>
      <c r="C14" s="53">
        <v>408</v>
      </c>
      <c r="D14" s="1">
        <v>3052</v>
      </c>
      <c r="E14" s="64">
        <v>22</v>
      </c>
      <c r="F14" s="1">
        <v>56219</v>
      </c>
      <c r="G14" s="1">
        <v>10579</v>
      </c>
      <c r="H14" s="2">
        <v>505</v>
      </c>
      <c r="I14" s="1">
        <v>544072</v>
      </c>
      <c r="J14" s="1">
        <v>89994</v>
      </c>
      <c r="K14" s="8"/>
      <c r="L14" s="8"/>
      <c r="M14" s="26">
        <f t="shared" si="0"/>
        <v>4.7720307711551689E-2</v>
      </c>
      <c r="N14" s="4">
        <f t="shared" si="1"/>
        <v>203466.66666666669</v>
      </c>
      <c r="O14" s="5">
        <f t="shared" si="2"/>
        <v>0.72369429882044567</v>
      </c>
      <c r="P14" s="5"/>
      <c r="Q14" s="22">
        <f t="shared" si="3"/>
        <v>30520</v>
      </c>
      <c r="R14" s="22">
        <f t="shared" si="4"/>
        <v>122080</v>
      </c>
      <c r="S14" s="22">
        <f t="shared" si="5"/>
        <v>50866.666666666672</v>
      </c>
      <c r="T14" s="22">
        <f t="shared" si="6"/>
        <v>25433.333333333336</v>
      </c>
      <c r="U14" s="22">
        <f t="shared" si="7"/>
        <v>3052</v>
      </c>
      <c r="V14" s="19">
        <f t="shared" si="8"/>
        <v>200414.66666666669</v>
      </c>
    </row>
    <row r="15" spans="1:22" ht="15" thickBot="1" x14ac:dyDescent="0.4">
      <c r="A15" s="3" t="s">
        <v>16</v>
      </c>
      <c r="B15" s="1">
        <v>62009</v>
      </c>
      <c r="C15" s="2"/>
      <c r="D15" s="1">
        <v>2636</v>
      </c>
      <c r="E15" s="2"/>
      <c r="F15" s="1">
        <v>54847</v>
      </c>
      <c r="G15" s="1">
        <v>5840</v>
      </c>
      <c r="H15" s="2">
        <v>248</v>
      </c>
      <c r="I15" s="1">
        <v>798284</v>
      </c>
      <c r="J15" s="1">
        <v>75186</v>
      </c>
      <c r="K15" s="8"/>
      <c r="L15" s="8"/>
      <c r="M15" s="26">
        <f t="shared" si="0"/>
        <v>4.2509958231869566E-2</v>
      </c>
      <c r="N15" s="4">
        <f t="shared" si="1"/>
        <v>175733.33333333334</v>
      </c>
      <c r="O15" s="5">
        <f t="shared" si="2"/>
        <v>0.68789643399089528</v>
      </c>
      <c r="P15" s="5"/>
      <c r="Q15" s="22">
        <f t="shared" si="3"/>
        <v>26360</v>
      </c>
      <c r="R15" s="22">
        <f t="shared" si="4"/>
        <v>105440</v>
      </c>
      <c r="S15" s="22">
        <f t="shared" si="5"/>
        <v>43933.333333333336</v>
      </c>
      <c r="T15" s="22">
        <f t="shared" si="6"/>
        <v>21966.666666666668</v>
      </c>
      <c r="U15" s="22">
        <f t="shared" si="7"/>
        <v>2636</v>
      </c>
      <c r="V15" s="19">
        <f t="shared" si="8"/>
        <v>173097.33333333334</v>
      </c>
    </row>
    <row r="16" spans="1:22" ht="15" thickBot="1" x14ac:dyDescent="0.4">
      <c r="A16" s="3" t="s">
        <v>29</v>
      </c>
      <c r="B16" s="1">
        <v>57443</v>
      </c>
      <c r="C16" s="53">
        <v>650</v>
      </c>
      <c r="D16" s="1">
        <v>1607</v>
      </c>
      <c r="E16" s="64">
        <v>5</v>
      </c>
      <c r="F16" s="1">
        <v>48273</v>
      </c>
      <c r="G16" s="1">
        <v>6730</v>
      </c>
      <c r="H16" s="2">
        <v>188</v>
      </c>
      <c r="I16" s="1">
        <v>588652</v>
      </c>
      <c r="J16" s="1">
        <v>68965</v>
      </c>
      <c r="K16" s="7"/>
      <c r="L16" s="8"/>
      <c r="M16" s="25"/>
      <c r="N16" s="4">
        <f t="shared" si="1"/>
        <v>107133.33333333334</v>
      </c>
      <c r="O16" s="5">
        <f t="shared" si="2"/>
        <v>0.54941194772868707</v>
      </c>
      <c r="P16" s="5"/>
      <c r="Q16" s="22">
        <f>Q13*$N16</f>
        <v>6499779333.333334</v>
      </c>
      <c r="R16" s="22">
        <f>R13*$N16</f>
        <v>25999117333.333336</v>
      </c>
      <c r="S16" s="22">
        <f>S13*$N16</f>
        <v>10832965555.555557</v>
      </c>
      <c r="T16" s="22">
        <f>T13*$N16</f>
        <v>5416482777.7777786</v>
      </c>
      <c r="U16" s="22">
        <f>U13*$N16</f>
        <v>649977933.33333337</v>
      </c>
    </row>
    <row r="17" spans="1:16" ht="15" thickBot="1" x14ac:dyDescent="0.4">
      <c r="A17" s="3" t="s">
        <v>24</v>
      </c>
      <c r="B17" s="1">
        <v>51389</v>
      </c>
      <c r="C17" s="65">
        <v>1549</v>
      </c>
      <c r="D17" s="1">
        <v>1250</v>
      </c>
      <c r="E17" s="2"/>
      <c r="F17" s="1">
        <v>20920</v>
      </c>
      <c r="G17" s="1">
        <v>4900</v>
      </c>
      <c r="H17" s="2">
        <v>119</v>
      </c>
      <c r="I17" s="1">
        <v>712313</v>
      </c>
      <c r="J17" s="1">
        <v>67916</v>
      </c>
      <c r="K17" s="7"/>
      <c r="L17" s="8"/>
      <c r="M17" s="24"/>
      <c r="N17" s="4"/>
      <c r="O17" s="5"/>
      <c r="P17" s="5"/>
    </row>
    <row r="18" spans="1:16" ht="15" thickBot="1" x14ac:dyDescent="0.4">
      <c r="A18" s="3" t="s">
        <v>33</v>
      </c>
      <c r="B18" s="1">
        <v>49798</v>
      </c>
      <c r="C18" s="65">
        <v>3109</v>
      </c>
      <c r="D18" s="1">
        <v>1338</v>
      </c>
      <c r="E18" s="64">
        <v>26</v>
      </c>
      <c r="F18" s="1">
        <v>41597</v>
      </c>
      <c r="G18" s="1">
        <v>6842</v>
      </c>
      <c r="H18" s="2">
        <v>184</v>
      </c>
      <c r="I18" s="1">
        <v>549274</v>
      </c>
      <c r="J18" s="1">
        <v>75463</v>
      </c>
      <c r="K18" s="8"/>
      <c r="L18" s="8"/>
    </row>
    <row r="19" spans="1:16" ht="15" thickBot="1" x14ac:dyDescent="0.4">
      <c r="A19" s="44" t="s">
        <v>14</v>
      </c>
      <c r="B19" s="1">
        <v>48515</v>
      </c>
      <c r="C19" s="2"/>
      <c r="D19" s="1">
        <v>3084</v>
      </c>
      <c r="E19" s="2"/>
      <c r="F19" s="1">
        <v>8414</v>
      </c>
      <c r="G19" s="1">
        <v>10436</v>
      </c>
      <c r="H19" s="2">
        <v>663</v>
      </c>
      <c r="I19" s="1">
        <v>590909</v>
      </c>
      <c r="J19" s="1">
        <v>127110</v>
      </c>
      <c r="K19" s="7"/>
      <c r="L19" s="8"/>
    </row>
    <row r="20" spans="1:16" ht="15" thickBot="1" x14ac:dyDescent="0.4">
      <c r="A20" s="3" t="s">
        <v>23</v>
      </c>
      <c r="B20" s="1">
        <v>45557</v>
      </c>
      <c r="C20" s="2"/>
      <c r="D20" s="1">
        <v>4238</v>
      </c>
      <c r="E20" s="2"/>
      <c r="F20" s="1">
        <v>32280</v>
      </c>
      <c r="G20" s="1">
        <v>12778</v>
      </c>
      <c r="H20" s="1">
        <v>1189</v>
      </c>
      <c r="I20" s="1">
        <v>379878</v>
      </c>
      <c r="J20" s="1">
        <v>106549</v>
      </c>
      <c r="K20" s="8"/>
      <c r="L20" s="8"/>
    </row>
    <row r="21" spans="1:16" ht="15" thickBot="1" x14ac:dyDescent="0.4">
      <c r="A21" s="44" t="s">
        <v>21</v>
      </c>
      <c r="B21" s="1">
        <v>43834</v>
      </c>
      <c r="C21" s="2"/>
      <c r="D21" s="1">
        <v>2672</v>
      </c>
      <c r="E21" s="2"/>
      <c r="F21" s="1">
        <v>31835</v>
      </c>
      <c r="G21" s="1">
        <v>3750</v>
      </c>
      <c r="H21" s="2">
        <v>229</v>
      </c>
      <c r="I21" s="1">
        <v>616036</v>
      </c>
      <c r="J21" s="1">
        <v>52702</v>
      </c>
      <c r="K21" s="7"/>
      <c r="L21" s="8"/>
    </row>
    <row r="22" spans="1:16" ht="15" thickBot="1" x14ac:dyDescent="0.4">
      <c r="A22" s="3" t="s">
        <v>27</v>
      </c>
      <c r="B22" s="1">
        <v>42061</v>
      </c>
      <c r="C22" s="53">
        <v>315</v>
      </c>
      <c r="D22" s="1">
        <v>2536</v>
      </c>
      <c r="E22" s="64">
        <v>20</v>
      </c>
      <c r="F22" s="1">
        <v>8765</v>
      </c>
      <c r="G22" s="1">
        <v>6248</v>
      </c>
      <c r="H22" s="2">
        <v>377</v>
      </c>
      <c r="I22" s="1">
        <v>401802</v>
      </c>
      <c r="J22" s="1">
        <v>59683</v>
      </c>
      <c r="K22" s="7"/>
      <c r="L22" s="8"/>
    </row>
    <row r="23" spans="1:16" ht="15" thickBot="1" x14ac:dyDescent="0.4">
      <c r="A23" s="3" t="s">
        <v>20</v>
      </c>
      <c r="B23" s="1">
        <v>34017</v>
      </c>
      <c r="C23" s="2"/>
      <c r="D23" s="2">
        <v>515</v>
      </c>
      <c r="E23" s="2"/>
      <c r="F23" s="1">
        <v>11553</v>
      </c>
      <c r="G23" s="1">
        <v>4981</v>
      </c>
      <c r="H23" s="2">
        <v>75</v>
      </c>
      <c r="I23" s="1">
        <v>661689</v>
      </c>
      <c r="J23" s="1">
        <v>96892</v>
      </c>
      <c r="K23" s="7"/>
      <c r="L23" s="8"/>
    </row>
    <row r="24" spans="1:16" ht="15" thickBot="1" x14ac:dyDescent="0.4">
      <c r="A24" s="3" t="s">
        <v>32</v>
      </c>
      <c r="B24" s="1">
        <v>32467</v>
      </c>
      <c r="C24" s="53">
        <v>436</v>
      </c>
      <c r="D24" s="1">
        <v>1404</v>
      </c>
      <c r="E24" s="64">
        <v>11</v>
      </c>
      <c r="F24" s="1">
        <v>2858</v>
      </c>
      <c r="G24" s="1">
        <v>5757</v>
      </c>
      <c r="H24" s="2">
        <v>249</v>
      </c>
      <c r="I24" s="1">
        <v>492043</v>
      </c>
      <c r="J24" s="1">
        <v>87247</v>
      </c>
      <c r="K24" s="7"/>
      <c r="L24" s="8"/>
    </row>
    <row r="25" spans="1:16" ht="15" thickBot="1" x14ac:dyDescent="0.4">
      <c r="A25" s="3" t="s">
        <v>18</v>
      </c>
      <c r="B25" s="1">
        <v>30187</v>
      </c>
      <c r="C25" s="2"/>
      <c r="D25" s="1">
        <v>1643</v>
      </c>
      <c r="E25" s="2"/>
      <c r="F25" s="1">
        <v>24094</v>
      </c>
      <c r="G25" s="1">
        <v>5242</v>
      </c>
      <c r="H25" s="2">
        <v>285</v>
      </c>
      <c r="I25" s="1">
        <v>270335</v>
      </c>
      <c r="J25" s="1">
        <v>46943</v>
      </c>
      <c r="K25" s="8"/>
      <c r="L25" s="8"/>
    </row>
    <row r="26" spans="1:16" ht="15" thickBot="1" x14ac:dyDescent="0.4">
      <c r="A26" s="3" t="s">
        <v>36</v>
      </c>
      <c r="B26" s="1">
        <v>29549</v>
      </c>
      <c r="C26" s="53">
        <v>547</v>
      </c>
      <c r="D26" s="2">
        <v>838</v>
      </c>
      <c r="E26" s="64">
        <v>16</v>
      </c>
      <c r="F26" s="1">
        <v>12737</v>
      </c>
      <c r="G26" s="1">
        <v>6026</v>
      </c>
      <c r="H26" s="2">
        <v>171</v>
      </c>
      <c r="I26" s="1">
        <v>339100</v>
      </c>
      <c r="J26" s="1">
        <v>69159</v>
      </c>
      <c r="K26" s="8"/>
      <c r="L26" s="8"/>
    </row>
    <row r="27" spans="1:16" ht="15" thickBot="1" x14ac:dyDescent="0.4">
      <c r="A27" s="44" t="s">
        <v>9</v>
      </c>
      <c r="B27" s="1">
        <v>28526</v>
      </c>
      <c r="C27" s="2"/>
      <c r="D27" s="1">
        <v>1255</v>
      </c>
      <c r="E27" s="64">
        <v>7</v>
      </c>
      <c r="F27" s="1">
        <v>18107</v>
      </c>
      <c r="G27" s="1">
        <v>3746</v>
      </c>
      <c r="H27" s="2">
        <v>165</v>
      </c>
      <c r="I27" s="1">
        <v>447002</v>
      </c>
      <c r="J27" s="1">
        <v>58701</v>
      </c>
      <c r="K27" s="7"/>
      <c r="L27" s="8"/>
    </row>
    <row r="28" spans="1:16" ht="15" thickBot="1" x14ac:dyDescent="0.4">
      <c r="A28" s="3" t="s">
        <v>41</v>
      </c>
      <c r="B28" s="1">
        <v>25424</v>
      </c>
      <c r="C28" s="53">
        <v>148</v>
      </c>
      <c r="D28" s="2">
        <v>681</v>
      </c>
      <c r="E28" s="2"/>
      <c r="F28" s="1">
        <v>8838</v>
      </c>
      <c r="G28" s="1">
        <v>8058</v>
      </c>
      <c r="H28" s="2">
        <v>216</v>
      </c>
      <c r="I28" s="1">
        <v>249207</v>
      </c>
      <c r="J28" s="1">
        <v>78986</v>
      </c>
      <c r="K28" s="7"/>
      <c r="L28" s="8"/>
    </row>
    <row r="29" spans="1:16" ht="15" thickBot="1" x14ac:dyDescent="0.4">
      <c r="A29" s="3" t="s">
        <v>22</v>
      </c>
      <c r="B29" s="1">
        <v>24154</v>
      </c>
      <c r="C29" s="2"/>
      <c r="D29" s="2">
        <v>730</v>
      </c>
      <c r="E29" s="2"/>
      <c r="F29" s="1">
        <v>5811</v>
      </c>
      <c r="G29" s="1">
        <v>4148</v>
      </c>
      <c r="H29" s="2">
        <v>125</v>
      </c>
      <c r="I29" s="1">
        <v>468905</v>
      </c>
      <c r="J29" s="1">
        <v>80534</v>
      </c>
      <c r="K29" s="7"/>
      <c r="L29" s="8"/>
    </row>
    <row r="30" spans="1:16" ht="15" thickBot="1" x14ac:dyDescent="0.4">
      <c r="A30" s="3" t="s">
        <v>25</v>
      </c>
      <c r="B30" s="1">
        <v>23786</v>
      </c>
      <c r="C30" s="65">
        <v>1155</v>
      </c>
      <c r="D30" s="2">
        <v>644</v>
      </c>
      <c r="E30" s="64">
        <v>5</v>
      </c>
      <c r="F30" s="1">
        <v>13408</v>
      </c>
      <c r="G30" s="1">
        <v>4620</v>
      </c>
      <c r="H30" s="2">
        <v>125</v>
      </c>
      <c r="I30" s="1">
        <v>321689</v>
      </c>
      <c r="J30" s="1">
        <v>62479</v>
      </c>
      <c r="K30" s="7"/>
      <c r="L30" s="8"/>
    </row>
    <row r="31" spans="1:16" ht="15" thickBot="1" x14ac:dyDescent="0.4">
      <c r="A31" s="3" t="s">
        <v>30</v>
      </c>
      <c r="B31" s="1">
        <v>21022</v>
      </c>
      <c r="C31" s="2"/>
      <c r="D31" s="2">
        <v>943</v>
      </c>
      <c r="E31" s="2"/>
      <c r="F31" s="1">
        <v>4756</v>
      </c>
      <c r="G31" s="1">
        <v>7063</v>
      </c>
      <c r="H31" s="2">
        <v>317</v>
      </c>
      <c r="I31" s="1">
        <v>244248</v>
      </c>
      <c r="J31" s="1">
        <v>82068</v>
      </c>
      <c r="K31" s="7"/>
      <c r="L31" s="8"/>
    </row>
    <row r="32" spans="1:16" ht="15" thickBot="1" x14ac:dyDescent="0.4">
      <c r="A32" s="3" t="s">
        <v>35</v>
      </c>
      <c r="B32" s="1">
        <v>18041</v>
      </c>
      <c r="C32" s="53">
        <v>143</v>
      </c>
      <c r="D32" s="2">
        <v>976</v>
      </c>
      <c r="E32" s="64">
        <v>6</v>
      </c>
      <c r="F32" s="1">
        <v>13150</v>
      </c>
      <c r="G32" s="1">
        <v>2940</v>
      </c>
      <c r="H32" s="2">
        <v>159</v>
      </c>
      <c r="I32" s="1">
        <v>342934</v>
      </c>
      <c r="J32" s="1">
        <v>55876</v>
      </c>
      <c r="K32" s="7"/>
      <c r="L32" s="8"/>
    </row>
    <row r="33" spans="1:12" ht="15" thickBot="1" x14ac:dyDescent="0.4">
      <c r="A33" s="3" t="s">
        <v>50</v>
      </c>
      <c r="B33" s="1">
        <v>17591</v>
      </c>
      <c r="C33" s="2"/>
      <c r="D33" s="2">
        <v>244</v>
      </c>
      <c r="E33" s="2"/>
      <c r="F33" s="1">
        <v>6035</v>
      </c>
      <c r="G33" s="1">
        <v>9094</v>
      </c>
      <c r="H33" s="2">
        <v>126</v>
      </c>
      <c r="I33" s="1">
        <v>152040</v>
      </c>
      <c r="J33" s="1">
        <v>78598</v>
      </c>
      <c r="K33" s="7"/>
      <c r="L33" s="8"/>
    </row>
    <row r="34" spans="1:12" ht="15" thickBot="1" x14ac:dyDescent="0.4">
      <c r="A34" s="3" t="s">
        <v>28</v>
      </c>
      <c r="B34" s="1">
        <v>16425</v>
      </c>
      <c r="C34" s="2"/>
      <c r="D34" s="2">
        <v>155</v>
      </c>
      <c r="E34" s="2"/>
      <c r="F34" s="1">
        <v>7484</v>
      </c>
      <c r="G34" s="1">
        <v>5123</v>
      </c>
      <c r="H34" s="2">
        <v>48</v>
      </c>
      <c r="I34" s="1">
        <v>287358</v>
      </c>
      <c r="J34" s="1">
        <v>89632</v>
      </c>
      <c r="K34" s="8"/>
      <c r="L34" s="8"/>
    </row>
    <row r="35" spans="1:12" ht="15" thickBot="1" x14ac:dyDescent="0.4">
      <c r="A35" s="3" t="s">
        <v>40</v>
      </c>
      <c r="B35" s="1">
        <v>16337</v>
      </c>
      <c r="C35" s="2"/>
      <c r="D35" s="2">
        <v>894</v>
      </c>
      <c r="E35" s="2"/>
      <c r="F35" s="1">
        <v>13941</v>
      </c>
      <c r="G35" s="1">
        <v>15422</v>
      </c>
      <c r="H35" s="2">
        <v>844</v>
      </c>
      <c r="I35" s="1">
        <v>214589</v>
      </c>
      <c r="J35" s="1">
        <v>202565</v>
      </c>
      <c r="K35" s="8"/>
      <c r="L35" s="8"/>
    </row>
    <row r="36" spans="1:12" ht="15" thickBot="1" x14ac:dyDescent="0.4">
      <c r="A36" s="3" t="s">
        <v>34</v>
      </c>
      <c r="B36" s="1">
        <v>14631</v>
      </c>
      <c r="C36" s="2"/>
      <c r="D36" s="2">
        <v>214</v>
      </c>
      <c r="E36" s="2"/>
      <c r="F36" s="1">
        <v>4705</v>
      </c>
      <c r="G36" s="1">
        <v>4848</v>
      </c>
      <c r="H36" s="2">
        <v>71</v>
      </c>
      <c r="I36" s="1">
        <v>234772</v>
      </c>
      <c r="J36" s="1">
        <v>77796</v>
      </c>
      <c r="K36" s="7"/>
      <c r="L36" s="8"/>
    </row>
    <row r="37" spans="1:12" ht="15" thickBot="1" x14ac:dyDescent="0.4">
      <c r="A37" s="3" t="s">
        <v>38</v>
      </c>
      <c r="B37" s="1">
        <v>13454</v>
      </c>
      <c r="C37" s="2"/>
      <c r="D37" s="2">
        <v>522</v>
      </c>
      <c r="E37" s="2"/>
      <c r="F37" s="1">
        <v>9426</v>
      </c>
      <c r="G37" s="1">
        <v>3011</v>
      </c>
      <c r="H37" s="2">
        <v>117</v>
      </c>
      <c r="I37" s="1">
        <v>336267</v>
      </c>
      <c r="J37" s="1">
        <v>75267</v>
      </c>
      <c r="K37" s="7"/>
      <c r="L37" s="8"/>
    </row>
    <row r="38" spans="1:12" ht="15" thickBot="1" x14ac:dyDescent="0.4">
      <c r="A38" s="3" t="s">
        <v>31</v>
      </c>
      <c r="B38" s="1">
        <v>12931</v>
      </c>
      <c r="C38" s="53">
        <v>445</v>
      </c>
      <c r="D38" s="2">
        <v>486</v>
      </c>
      <c r="E38" s="64">
        <v>8</v>
      </c>
      <c r="F38" s="1">
        <v>3729</v>
      </c>
      <c r="G38" s="1">
        <v>4198</v>
      </c>
      <c r="H38" s="2">
        <v>158</v>
      </c>
      <c r="I38" s="1">
        <v>264568</v>
      </c>
      <c r="J38" s="1">
        <v>85894</v>
      </c>
      <c r="K38" s="7"/>
      <c r="L38" s="8"/>
    </row>
    <row r="39" spans="1:12" ht="15" thickBot="1" x14ac:dyDescent="0.4">
      <c r="A39" s="3" t="s">
        <v>45</v>
      </c>
      <c r="B39" s="1">
        <v>12155</v>
      </c>
      <c r="C39" s="53">
        <v>30</v>
      </c>
      <c r="D39" s="2">
        <v>255</v>
      </c>
      <c r="E39" s="64">
        <v>1</v>
      </c>
      <c r="F39" s="1">
        <v>4879</v>
      </c>
      <c r="G39" s="1">
        <v>4172</v>
      </c>
      <c r="H39" s="2">
        <v>88</v>
      </c>
      <c r="I39" s="1">
        <v>147649</v>
      </c>
      <c r="J39" s="1">
        <v>50681</v>
      </c>
      <c r="K39" s="7"/>
      <c r="L39" s="8"/>
    </row>
    <row r="40" spans="1:12" ht="15" thickBot="1" x14ac:dyDescent="0.4">
      <c r="A40" s="3" t="s">
        <v>43</v>
      </c>
      <c r="B40" s="1">
        <v>10681</v>
      </c>
      <c r="C40" s="53">
        <v>70</v>
      </c>
      <c r="D40" s="2">
        <v>434</v>
      </c>
      <c r="E40" s="64">
        <v>1</v>
      </c>
      <c r="F40" s="1">
        <v>3852</v>
      </c>
      <c r="G40" s="1">
        <v>10969</v>
      </c>
      <c r="H40" s="2">
        <v>446</v>
      </c>
      <c r="I40" s="1">
        <v>90434</v>
      </c>
      <c r="J40" s="1">
        <v>92871</v>
      </c>
      <c r="K40" s="8"/>
      <c r="L40" s="8"/>
    </row>
    <row r="41" spans="1:12" ht="15" thickBot="1" x14ac:dyDescent="0.4">
      <c r="A41" s="44" t="s">
        <v>44</v>
      </c>
      <c r="B41" s="1">
        <v>10260</v>
      </c>
      <c r="C41" s="2"/>
      <c r="D41" s="2">
        <v>464</v>
      </c>
      <c r="E41" s="2"/>
      <c r="F41" s="1">
        <v>5284</v>
      </c>
      <c r="G41" s="1">
        <v>4893</v>
      </c>
      <c r="H41" s="2">
        <v>221</v>
      </c>
      <c r="I41" s="1">
        <v>284602</v>
      </c>
      <c r="J41" s="1">
        <v>135730</v>
      </c>
      <c r="K41" s="7"/>
      <c r="L41" s="8"/>
    </row>
    <row r="42" spans="1:12" ht="15" thickBot="1" x14ac:dyDescent="0.4">
      <c r="A42" s="44" t="s">
        <v>46</v>
      </c>
      <c r="B42" s="1">
        <v>10037</v>
      </c>
      <c r="C42" s="53">
        <v>331</v>
      </c>
      <c r="D42" s="2">
        <v>368</v>
      </c>
      <c r="E42" s="64">
        <v>1</v>
      </c>
      <c r="F42" s="1">
        <v>2255</v>
      </c>
      <c r="G42" s="1">
        <v>2537</v>
      </c>
      <c r="H42" s="2">
        <v>93</v>
      </c>
      <c r="I42" s="1">
        <v>274578</v>
      </c>
      <c r="J42" s="1">
        <v>69391</v>
      </c>
      <c r="K42" s="7"/>
      <c r="L42" s="8"/>
    </row>
    <row r="43" spans="1:12" ht="21.5" thickBot="1" x14ac:dyDescent="0.4">
      <c r="A43" s="3" t="s">
        <v>63</v>
      </c>
      <c r="B43" s="1">
        <v>9984</v>
      </c>
      <c r="C43" s="53">
        <v>32</v>
      </c>
      <c r="D43" s="2">
        <v>531</v>
      </c>
      <c r="E43" s="64">
        <v>1</v>
      </c>
      <c r="F43" s="1">
        <v>8298</v>
      </c>
      <c r="G43" s="1">
        <v>14147</v>
      </c>
      <c r="H43" s="2">
        <v>752</v>
      </c>
      <c r="I43" s="1">
        <v>73791</v>
      </c>
      <c r="J43" s="1">
        <v>104557</v>
      </c>
      <c r="K43" s="8"/>
      <c r="L43" s="8"/>
    </row>
    <row r="44" spans="1:12" ht="15" thickBot="1" x14ac:dyDescent="0.4">
      <c r="A44" s="3" t="s">
        <v>37</v>
      </c>
      <c r="B44" s="1">
        <v>6572</v>
      </c>
      <c r="C44" s="2"/>
      <c r="D44" s="2">
        <v>188</v>
      </c>
      <c r="E44" s="2"/>
      <c r="F44" s="1">
        <v>3882</v>
      </c>
      <c r="G44" s="1">
        <v>1558</v>
      </c>
      <c r="H44" s="2">
        <v>45</v>
      </c>
      <c r="I44" s="1">
        <v>193689</v>
      </c>
      <c r="J44" s="1">
        <v>45922</v>
      </c>
      <c r="K44" s="7"/>
      <c r="L44" s="8"/>
    </row>
    <row r="45" spans="1:12" ht="15" thickBot="1" x14ac:dyDescent="0.4">
      <c r="A45" s="3" t="s">
        <v>54</v>
      </c>
      <c r="B45" s="1">
        <v>6158</v>
      </c>
      <c r="C45" s="2"/>
      <c r="D45" s="2">
        <v>81</v>
      </c>
      <c r="E45" s="2"/>
      <c r="F45" s="2">
        <v>801</v>
      </c>
      <c r="G45" s="1">
        <v>6961</v>
      </c>
      <c r="H45" s="2">
        <v>92</v>
      </c>
      <c r="I45" s="1">
        <v>71193</v>
      </c>
      <c r="J45" s="1">
        <v>80475</v>
      </c>
      <c r="K45" s="8"/>
      <c r="L45" s="8"/>
    </row>
    <row r="46" spans="1:12" ht="15" thickBot="1" x14ac:dyDescent="0.4">
      <c r="A46" s="3" t="s">
        <v>42</v>
      </c>
      <c r="B46" s="1">
        <v>5486</v>
      </c>
      <c r="C46" s="2"/>
      <c r="D46" s="2">
        <v>337</v>
      </c>
      <c r="E46" s="2"/>
      <c r="F46" s="2">
        <v>940</v>
      </c>
      <c r="G46" s="1">
        <v>4035</v>
      </c>
      <c r="H46" s="2">
        <v>248</v>
      </c>
      <c r="I46" s="1">
        <v>122693</v>
      </c>
      <c r="J46" s="1">
        <v>90235</v>
      </c>
      <c r="K46" s="8"/>
      <c r="L46" s="8"/>
    </row>
    <row r="47" spans="1:12" ht="15" thickBot="1" x14ac:dyDescent="0.4">
      <c r="A47" s="3" t="s">
        <v>49</v>
      </c>
      <c r="B47" s="1">
        <v>3871</v>
      </c>
      <c r="C47" s="2"/>
      <c r="D47" s="2">
        <v>89</v>
      </c>
      <c r="E47" s="2"/>
      <c r="F47" s="2">
        <v>599</v>
      </c>
      <c r="G47" s="1">
        <v>2166</v>
      </c>
      <c r="H47" s="2">
        <v>50</v>
      </c>
      <c r="I47" s="1">
        <v>70791</v>
      </c>
      <c r="J47" s="1">
        <v>39613</v>
      </c>
      <c r="K47" s="7"/>
      <c r="L47" s="8"/>
    </row>
    <row r="48" spans="1:12" ht="15" thickBot="1" x14ac:dyDescent="0.4">
      <c r="A48" s="3" t="s">
        <v>53</v>
      </c>
      <c r="B48" s="1">
        <v>3251</v>
      </c>
      <c r="C48" s="53">
        <v>25</v>
      </c>
      <c r="D48" s="2">
        <v>76</v>
      </c>
      <c r="E48" s="2"/>
      <c r="F48" s="2">
        <v>293</v>
      </c>
      <c r="G48" s="1">
        <v>4266</v>
      </c>
      <c r="H48" s="2">
        <v>100</v>
      </c>
      <c r="I48" s="1">
        <v>92606</v>
      </c>
      <c r="J48" s="1">
        <v>121520</v>
      </c>
      <c r="K48" s="8"/>
      <c r="L48" s="8"/>
    </row>
    <row r="49" spans="1:12" ht="15" thickBot="1" x14ac:dyDescent="0.4">
      <c r="A49" s="3" t="s">
        <v>39</v>
      </c>
      <c r="B49" s="1">
        <v>2913</v>
      </c>
      <c r="C49" s="2"/>
      <c r="D49" s="2">
        <v>102</v>
      </c>
      <c r="E49" s="2"/>
      <c r="F49" s="2">
        <v>488</v>
      </c>
      <c r="G49" s="1">
        <v>2167</v>
      </c>
      <c r="H49" s="2">
        <v>76</v>
      </c>
      <c r="I49" s="1">
        <v>84315</v>
      </c>
      <c r="J49" s="1">
        <v>62724</v>
      </c>
      <c r="K49" s="7"/>
      <c r="L49" s="8"/>
    </row>
    <row r="50" spans="1:12" ht="15" thickBot="1" x14ac:dyDescent="0.4">
      <c r="A50" s="3" t="s">
        <v>56</v>
      </c>
      <c r="B50" s="1">
        <v>2486</v>
      </c>
      <c r="C50" s="53">
        <v>18</v>
      </c>
      <c r="D50" s="2">
        <v>88</v>
      </c>
      <c r="E50" s="2"/>
      <c r="F50" s="2">
        <v>729</v>
      </c>
      <c r="G50" s="1">
        <v>1387</v>
      </c>
      <c r="H50" s="2">
        <v>49</v>
      </c>
      <c r="I50" s="1">
        <v>146545</v>
      </c>
      <c r="J50" s="1">
        <v>81771</v>
      </c>
      <c r="K50" s="8"/>
      <c r="L50" s="8"/>
    </row>
    <row r="51" spans="1:12" ht="15" thickBot="1" x14ac:dyDescent="0.4">
      <c r="A51" s="3" t="s">
        <v>55</v>
      </c>
      <c r="B51" s="1">
        <v>1179</v>
      </c>
      <c r="C51" s="53">
        <v>6</v>
      </c>
      <c r="D51" s="2">
        <v>20</v>
      </c>
      <c r="E51" s="2"/>
      <c r="F51" s="2">
        <v>270</v>
      </c>
      <c r="G51" s="1">
        <v>2037</v>
      </c>
      <c r="H51" s="2">
        <v>35</v>
      </c>
      <c r="I51" s="1">
        <v>36228</v>
      </c>
      <c r="J51" s="1">
        <v>62596</v>
      </c>
      <c r="K51" s="7"/>
      <c r="L51" s="8"/>
    </row>
    <row r="52" spans="1:12" ht="15" thickBot="1" x14ac:dyDescent="0.4">
      <c r="A52" s="3" t="s">
        <v>48</v>
      </c>
      <c r="B52" s="1">
        <v>1147</v>
      </c>
      <c r="C52" s="53">
        <v>3</v>
      </c>
      <c r="D52" s="2">
        <v>56</v>
      </c>
      <c r="E52" s="2"/>
      <c r="F52" s="2">
        <v>171</v>
      </c>
      <c r="G52" s="1">
        <v>1838</v>
      </c>
      <c r="H52" s="2">
        <v>90</v>
      </c>
      <c r="I52" s="1">
        <v>57028</v>
      </c>
      <c r="J52" s="1">
        <v>91393</v>
      </c>
      <c r="K52" s="8"/>
      <c r="L52" s="8"/>
    </row>
    <row r="53" spans="1:12" ht="15" thickBot="1" x14ac:dyDescent="0.4">
      <c r="A53" s="3" t="s">
        <v>47</v>
      </c>
      <c r="B53" s="2">
        <v>789</v>
      </c>
      <c r="C53" s="2"/>
      <c r="D53" s="2">
        <v>17</v>
      </c>
      <c r="E53" s="2"/>
      <c r="F53" s="2">
        <v>130</v>
      </c>
      <c r="G53" s="2">
        <v>557</v>
      </c>
      <c r="H53" s="2">
        <v>12</v>
      </c>
      <c r="I53" s="1">
        <v>77620</v>
      </c>
      <c r="J53" s="1">
        <v>54821</v>
      </c>
      <c r="K53" s="7"/>
      <c r="L53" s="8"/>
    </row>
    <row r="54" spans="1:12" ht="15" thickBot="1" x14ac:dyDescent="0.4">
      <c r="A54" s="3" t="s">
        <v>52</v>
      </c>
      <c r="B54" s="2">
        <v>722</v>
      </c>
      <c r="C54" s="2"/>
      <c r="D54" s="2">
        <v>12</v>
      </c>
      <c r="E54" s="2"/>
      <c r="F54" s="2">
        <v>253</v>
      </c>
      <c r="G54" s="2">
        <v>987</v>
      </c>
      <c r="H54" s="2">
        <v>16</v>
      </c>
      <c r="I54" s="1">
        <v>83631</v>
      </c>
      <c r="J54" s="1">
        <v>114321</v>
      </c>
      <c r="K54" s="8"/>
      <c r="L54" s="8"/>
    </row>
    <row r="55" spans="1:12" ht="15" thickBot="1" x14ac:dyDescent="0.4">
      <c r="A55" s="3" t="s">
        <v>51</v>
      </c>
      <c r="B55" s="2">
        <v>698</v>
      </c>
      <c r="C55" s="53">
        <v>32</v>
      </c>
      <c r="D55" s="2">
        <v>20</v>
      </c>
      <c r="E55" s="2"/>
      <c r="F55" s="2">
        <v>130</v>
      </c>
      <c r="G55" s="2">
        <v>653</v>
      </c>
      <c r="H55" s="2">
        <v>19</v>
      </c>
      <c r="I55" s="1">
        <v>69530</v>
      </c>
      <c r="J55" s="1">
        <v>65056</v>
      </c>
      <c r="K55" s="7"/>
      <c r="L55" s="8"/>
    </row>
    <row r="56" spans="1:12" ht="15" thickBot="1" x14ac:dyDescent="0.4">
      <c r="A56" s="3" t="s">
        <v>64</v>
      </c>
      <c r="B56" s="2">
        <v>222</v>
      </c>
      <c r="C56" s="53">
        <v>22</v>
      </c>
      <c r="D56" s="2">
        <v>5</v>
      </c>
      <c r="E56" s="2"/>
      <c r="F56" s="2">
        <v>44</v>
      </c>
      <c r="G56" s="2"/>
      <c r="H56" s="2"/>
      <c r="I56" s="1">
        <v>9821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8"/>
      <c r="L57" s="7"/>
    </row>
    <row r="58" spans="1:12" ht="15" thickBot="1" x14ac:dyDescent="0.4">
      <c r="A58" s="3" t="s">
        <v>65</v>
      </c>
      <c r="B58" s="1">
        <v>6463</v>
      </c>
      <c r="C58" s="53">
        <v>268</v>
      </c>
      <c r="D58" s="2">
        <v>147</v>
      </c>
      <c r="E58" s="2"/>
      <c r="F58" s="1">
        <v>5197</v>
      </c>
      <c r="G58" s="1">
        <v>1908</v>
      </c>
      <c r="H58" s="2">
        <v>43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9" t="s">
        <v>66</v>
      </c>
      <c r="B59" s="57">
        <v>73</v>
      </c>
      <c r="C59" s="57"/>
      <c r="D59" s="57">
        <v>6</v>
      </c>
      <c r="E59" s="57"/>
      <c r="F59" s="57">
        <v>3</v>
      </c>
      <c r="G59" s="57"/>
      <c r="H59" s="57"/>
      <c r="I59" s="56">
        <v>2440</v>
      </c>
      <c r="J59" s="57"/>
      <c r="K59" s="60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2AD7CBDE-4912-4B70-99CE-9A4D4D863D60}"/>
    <hyperlink ref="A6" r:id="rId2" display="https://www.worldometers.info/coronavirus/usa/new-jersey/" xr:uid="{909443CE-C9F1-4D7C-AE61-B9C32BA4212F}"/>
    <hyperlink ref="A7" r:id="rId3" display="https://www.worldometers.info/coronavirus/usa/california/" xr:uid="{725CEEC9-0F34-4CD4-8A13-FFA0E2743E32}"/>
    <hyperlink ref="A8" r:id="rId4" display="https://www.worldometers.info/coronavirus/usa/illinois/" xr:uid="{3301D85C-00B4-4AE3-898E-92447195403D}"/>
    <hyperlink ref="A9" r:id="rId5" display="https://www.worldometers.info/coronavirus/usa/texas/" xr:uid="{76DF81D0-28AA-4541-8EA8-0E358CF09888}"/>
    <hyperlink ref="A10" r:id="rId6" display="https://www.worldometers.info/coronavirus/usa/massachusetts/" xr:uid="{4D185F29-F540-4A26-84E2-D9365BBF22AD}"/>
    <hyperlink ref="A11" r:id="rId7" display="https://www.worldometers.info/coronavirus/usa/florida/" xr:uid="{92014890-F1FD-4843-811F-536BD7BFA4EA}"/>
    <hyperlink ref="A12" r:id="rId8" display="https://www.worldometers.info/coronavirus/usa/pennsylvania/" xr:uid="{9440A965-C90E-4702-AD56-17DE445F6584}"/>
    <hyperlink ref="A19" r:id="rId9" display="https://www.worldometers.info/coronavirus/usa/louisiana/" xr:uid="{D742A285-89A2-49D7-846C-C0C5A8E9994A}"/>
    <hyperlink ref="A21" r:id="rId10" display="https://www.worldometers.info/coronavirus/usa/ohio/" xr:uid="{6FE5AE99-B4B4-4895-8F3D-A854544E5A3A}"/>
    <hyperlink ref="A27" r:id="rId11" display="https://www.worldometers.info/coronavirus/usa/washington/" xr:uid="{EF3C94EF-79BA-4125-A6FE-8FA9BAF96992}"/>
    <hyperlink ref="A41" r:id="rId12" display="https://www.worldometers.info/coronavirus/usa/new-mexico/" xr:uid="{EE077006-2EEE-4055-A3E3-9C407FA7CE2C}"/>
    <hyperlink ref="A42" r:id="rId13" display="https://www.worldometers.info/coronavirus/usa/oklahoma/" xr:uid="{F051CB9A-0A65-408E-AF61-FEB95822D8CE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29549</v>
      </c>
      <c r="C2" s="53">
        <v>547</v>
      </c>
      <c r="D2" s="2">
        <v>838</v>
      </c>
      <c r="E2" s="64">
        <v>16</v>
      </c>
      <c r="F2" s="1">
        <v>12737</v>
      </c>
      <c r="G2" s="1">
        <v>6026</v>
      </c>
      <c r="H2" s="2">
        <v>171</v>
      </c>
      <c r="I2" s="1">
        <v>339100</v>
      </c>
      <c r="J2" s="1">
        <v>69159</v>
      </c>
      <c r="K2" s="42"/>
      <c r="L2" s="48">
        <f>IFERROR(B2/I2,0)</f>
        <v>8.7139486877027425E-2</v>
      </c>
      <c r="M2" s="49">
        <f>IFERROR(H2/G2,0)</f>
        <v>2.8377032857616995E-2</v>
      </c>
      <c r="N2" s="47">
        <f>D2*250</f>
        <v>209500</v>
      </c>
      <c r="O2" s="50">
        <f>ABS(N2-B2)/B2</f>
        <v>6.0899184405563638</v>
      </c>
    </row>
    <row r="3" spans="1:15" ht="15" thickBot="1" x14ac:dyDescent="0.35">
      <c r="A3" s="3" t="s">
        <v>52</v>
      </c>
      <c r="B3" s="2">
        <v>722</v>
      </c>
      <c r="C3" s="2"/>
      <c r="D3" s="2">
        <v>12</v>
      </c>
      <c r="E3" s="2"/>
      <c r="F3" s="2">
        <v>253</v>
      </c>
      <c r="G3" s="2">
        <v>987</v>
      </c>
      <c r="H3" s="2">
        <v>16</v>
      </c>
      <c r="I3" s="1">
        <v>83631</v>
      </c>
      <c r="J3" s="1">
        <v>114321</v>
      </c>
      <c r="K3" s="8"/>
      <c r="L3" s="48">
        <f>IFERROR(B3/I3,0)</f>
        <v>8.6331623441068504E-3</v>
      </c>
      <c r="M3" s="49">
        <f>IFERROR(H3/G3,0)</f>
        <v>1.6210739614994935E-2</v>
      </c>
      <c r="N3" s="47">
        <f>D3*250</f>
        <v>3000</v>
      </c>
      <c r="O3" s="50">
        <f t="shared" ref="O3:O56" si="0">ABS(N3-B3)/B3</f>
        <v>3.155124653739612</v>
      </c>
    </row>
    <row r="4" spans="1:15" ht="14.5" thickBot="1" x14ac:dyDescent="0.35">
      <c r="A4" s="3" t="s">
        <v>33</v>
      </c>
      <c r="B4" s="1">
        <v>49798</v>
      </c>
      <c r="C4" s="65">
        <v>3109</v>
      </c>
      <c r="D4" s="1">
        <v>1338</v>
      </c>
      <c r="E4" s="64">
        <v>26</v>
      </c>
      <c r="F4" s="1">
        <v>41597</v>
      </c>
      <c r="G4" s="1">
        <v>6842</v>
      </c>
      <c r="H4" s="2">
        <v>184</v>
      </c>
      <c r="I4" s="1">
        <v>549274</v>
      </c>
      <c r="J4" s="1">
        <v>75463</v>
      </c>
      <c r="K4" s="42"/>
      <c r="L4" s="48">
        <f>IFERROR(B4/I4,0)</f>
        <v>9.0661491350400705E-2</v>
      </c>
      <c r="M4" s="49">
        <f>IFERROR(H4/G4,0)</f>
        <v>2.6892721426483485E-2</v>
      </c>
      <c r="N4" s="47">
        <f>D4*250</f>
        <v>334500</v>
      </c>
      <c r="O4" s="50">
        <f t="shared" si="0"/>
        <v>5.717137234427085</v>
      </c>
    </row>
    <row r="5" spans="1:15" ht="12.5" customHeight="1" thickBot="1" x14ac:dyDescent="0.35">
      <c r="A5" s="3" t="s">
        <v>34</v>
      </c>
      <c r="B5" s="1">
        <v>14631</v>
      </c>
      <c r="C5" s="2"/>
      <c r="D5" s="2">
        <v>214</v>
      </c>
      <c r="E5" s="2"/>
      <c r="F5" s="1">
        <v>4705</v>
      </c>
      <c r="G5" s="1">
        <v>4848</v>
      </c>
      <c r="H5" s="2">
        <v>71</v>
      </c>
      <c r="I5" s="1">
        <v>234772</v>
      </c>
      <c r="J5" s="1">
        <v>77796</v>
      </c>
      <c r="K5" s="42"/>
      <c r="L5" s="48">
        <f>IFERROR(B5/I5,0)</f>
        <v>6.2320038164687439E-2</v>
      </c>
      <c r="M5" s="49">
        <f>IFERROR(H5/G5,0)</f>
        <v>1.4645214521452146E-2</v>
      </c>
      <c r="N5" s="47">
        <f>D5*250</f>
        <v>53500</v>
      </c>
      <c r="O5" s="50">
        <f t="shared" si="0"/>
        <v>2.6566195065272367</v>
      </c>
    </row>
    <row r="6" spans="1:15" ht="15" thickBot="1" x14ac:dyDescent="0.35">
      <c r="A6" s="44" t="s">
        <v>10</v>
      </c>
      <c r="B6" s="1">
        <v>170897</v>
      </c>
      <c r="C6" s="53">
        <v>282</v>
      </c>
      <c r="D6" s="1">
        <v>5427</v>
      </c>
      <c r="E6" s="2"/>
      <c r="F6" s="1">
        <v>118507</v>
      </c>
      <c r="G6" s="1">
        <v>4325</v>
      </c>
      <c r="H6" s="2">
        <v>137</v>
      </c>
      <c r="I6" s="1">
        <v>3155702</v>
      </c>
      <c r="J6" s="1">
        <v>79866</v>
      </c>
      <c r="K6" s="42"/>
      <c r="L6" s="48">
        <f>IFERROR(B6/I6,0)</f>
        <v>5.4154986750966978E-2</v>
      </c>
      <c r="M6" s="49">
        <f>IFERROR(H6/G6,0)</f>
        <v>3.167630057803468E-2</v>
      </c>
      <c r="N6" s="47">
        <f>D6*250</f>
        <v>1356750</v>
      </c>
      <c r="O6" s="50">
        <f t="shared" si="0"/>
        <v>6.9389924925539948</v>
      </c>
    </row>
    <row r="7" spans="1:15" ht="14.5" thickBot="1" x14ac:dyDescent="0.35">
      <c r="A7" s="3" t="s">
        <v>18</v>
      </c>
      <c r="B7" s="1">
        <v>30187</v>
      </c>
      <c r="C7" s="2"/>
      <c r="D7" s="1">
        <v>1643</v>
      </c>
      <c r="E7" s="2"/>
      <c r="F7" s="1">
        <v>24094</v>
      </c>
      <c r="G7" s="1">
        <v>5242</v>
      </c>
      <c r="H7" s="2">
        <v>285</v>
      </c>
      <c r="I7" s="1">
        <v>270335</v>
      </c>
      <c r="J7" s="1">
        <v>46943</v>
      </c>
      <c r="K7" s="42"/>
      <c r="L7" s="48">
        <f>IFERROR(B7/I7,0)</f>
        <v>0.11166515619509128</v>
      </c>
      <c r="M7" s="49">
        <f>IFERROR(H7/G7,0)</f>
        <v>5.4368561617703169E-2</v>
      </c>
      <c r="N7" s="47">
        <f>D7*250</f>
        <v>410750</v>
      </c>
      <c r="O7" s="50">
        <f t="shared" si="0"/>
        <v>12.606850631066353</v>
      </c>
    </row>
    <row r="8" spans="1:15" ht="14.5" thickBot="1" x14ac:dyDescent="0.35">
      <c r="A8" s="3" t="s">
        <v>23</v>
      </c>
      <c r="B8" s="1">
        <v>45557</v>
      </c>
      <c r="C8" s="2"/>
      <c r="D8" s="1">
        <v>4238</v>
      </c>
      <c r="E8" s="2"/>
      <c r="F8" s="1">
        <v>32280</v>
      </c>
      <c r="G8" s="1">
        <v>12778</v>
      </c>
      <c r="H8" s="1">
        <v>1189</v>
      </c>
      <c r="I8" s="1">
        <v>379878</v>
      </c>
      <c r="J8" s="1">
        <v>106549</v>
      </c>
      <c r="K8" s="42"/>
      <c r="L8" s="48">
        <f>IFERROR(B8/I8,0)</f>
        <v>0.11992534445269271</v>
      </c>
      <c r="M8" s="49">
        <f>IFERROR(H8/G8,0)</f>
        <v>9.3050555642510566E-2</v>
      </c>
      <c r="N8" s="47">
        <f>D8*250</f>
        <v>1059500</v>
      </c>
      <c r="O8" s="50">
        <f t="shared" si="0"/>
        <v>22.256579669425115</v>
      </c>
    </row>
    <row r="9" spans="1:15" ht="15" thickBot="1" x14ac:dyDescent="0.35">
      <c r="A9" s="3" t="s">
        <v>43</v>
      </c>
      <c r="B9" s="1">
        <v>10681</v>
      </c>
      <c r="C9" s="53">
        <v>70</v>
      </c>
      <c r="D9" s="2">
        <v>434</v>
      </c>
      <c r="E9" s="64">
        <v>1</v>
      </c>
      <c r="F9" s="1">
        <v>3852</v>
      </c>
      <c r="G9" s="1">
        <v>10969</v>
      </c>
      <c r="H9" s="2">
        <v>446</v>
      </c>
      <c r="I9" s="1">
        <v>90434</v>
      </c>
      <c r="J9" s="1">
        <v>92871</v>
      </c>
      <c r="K9" s="41"/>
      <c r="L9" s="48">
        <f>IFERROR(B9/I9,0)</f>
        <v>0.11810823362894486</v>
      </c>
      <c r="M9" s="49">
        <f>IFERROR(H9/G9,0)</f>
        <v>4.0660041936366124E-2</v>
      </c>
      <c r="N9" s="47">
        <f>D9*250</f>
        <v>108500</v>
      </c>
      <c r="O9" s="50">
        <f t="shared" si="0"/>
        <v>9.1582248853103643</v>
      </c>
    </row>
    <row r="10" spans="1:15" ht="14.5" thickBot="1" x14ac:dyDescent="0.35">
      <c r="A10" s="3" t="s">
        <v>63</v>
      </c>
      <c r="B10" s="1">
        <v>9984</v>
      </c>
      <c r="C10" s="53">
        <v>32</v>
      </c>
      <c r="D10" s="2">
        <v>531</v>
      </c>
      <c r="E10" s="64">
        <v>1</v>
      </c>
      <c r="F10" s="1">
        <v>8298</v>
      </c>
      <c r="G10" s="1">
        <v>14147</v>
      </c>
      <c r="H10" s="2">
        <v>752</v>
      </c>
      <c r="I10" s="1">
        <v>73791</v>
      </c>
      <c r="J10" s="1">
        <v>104557</v>
      </c>
      <c r="K10" s="42"/>
      <c r="L10" s="48">
        <f>IFERROR(B10/I10,0)</f>
        <v>0.13530105297393991</v>
      </c>
      <c r="M10" s="49">
        <f>IFERROR(H10/G10,0)</f>
        <v>5.3156146179401995E-2</v>
      </c>
      <c r="N10" s="47">
        <f>D10*250</f>
        <v>132750</v>
      </c>
      <c r="O10" s="50">
        <f t="shared" si="0"/>
        <v>12.296274038461538</v>
      </c>
    </row>
    <row r="11" spans="1:15" ht="15" thickBot="1" x14ac:dyDescent="0.35">
      <c r="A11" s="44" t="s">
        <v>13</v>
      </c>
      <c r="B11" s="1">
        <v>89748</v>
      </c>
      <c r="C11" s="2"/>
      <c r="D11" s="1">
        <v>3107</v>
      </c>
      <c r="E11" s="2"/>
      <c r="F11" s="1">
        <v>69481</v>
      </c>
      <c r="G11" s="1">
        <v>4179</v>
      </c>
      <c r="H11" s="2">
        <v>145</v>
      </c>
      <c r="I11" s="1">
        <v>1533153</v>
      </c>
      <c r="J11" s="1">
        <v>71383</v>
      </c>
      <c r="K11" s="41"/>
      <c r="L11" s="48">
        <f>IFERROR(B11/I11,0)</f>
        <v>5.853818894787409E-2</v>
      </c>
      <c r="M11" s="49">
        <f>IFERROR(H11/G11,0)</f>
        <v>3.4697296003828669E-2</v>
      </c>
      <c r="N11" s="47">
        <f>D11*250</f>
        <v>776750</v>
      </c>
      <c r="O11" s="50">
        <f t="shared" si="0"/>
        <v>7.6547889646565936</v>
      </c>
    </row>
    <row r="12" spans="1:15" ht="14.5" thickBot="1" x14ac:dyDescent="0.35">
      <c r="A12" s="3" t="s">
        <v>16</v>
      </c>
      <c r="B12" s="1">
        <v>62009</v>
      </c>
      <c r="C12" s="2"/>
      <c r="D12" s="1">
        <v>2636</v>
      </c>
      <c r="E12" s="2"/>
      <c r="F12" s="1">
        <v>54847</v>
      </c>
      <c r="G12" s="1">
        <v>5840</v>
      </c>
      <c r="H12" s="2">
        <v>248</v>
      </c>
      <c r="I12" s="1">
        <v>798284</v>
      </c>
      <c r="J12" s="1">
        <v>75186</v>
      </c>
      <c r="K12" s="42"/>
      <c r="L12" s="48">
        <f>IFERROR(B12/I12,0)</f>
        <v>7.7677869029067356E-2</v>
      </c>
      <c r="M12" s="49">
        <f>IFERROR(H12/G12,0)</f>
        <v>4.2465753424657533E-2</v>
      </c>
      <c r="N12" s="47">
        <f>D12*250</f>
        <v>659000</v>
      </c>
      <c r="O12" s="50">
        <f t="shared" si="0"/>
        <v>9.627489557967392</v>
      </c>
    </row>
    <row r="13" spans="1:15" ht="15" thickBot="1" x14ac:dyDescent="0.35">
      <c r="A13" s="3" t="s">
        <v>64</v>
      </c>
      <c r="B13" s="2">
        <v>222</v>
      </c>
      <c r="C13" s="53">
        <v>22</v>
      </c>
      <c r="D13" s="2">
        <v>5</v>
      </c>
      <c r="E13" s="2"/>
      <c r="F13" s="2">
        <v>44</v>
      </c>
      <c r="G13" s="2"/>
      <c r="H13" s="2"/>
      <c r="I13" s="1">
        <v>9821</v>
      </c>
      <c r="J13" s="2"/>
      <c r="K13" s="41"/>
      <c r="L13" s="48">
        <f>IFERROR(B13/I13,0)</f>
        <v>2.2604622747174421E-2</v>
      </c>
      <c r="M13" s="49">
        <f>IFERROR(H13/G13,0)</f>
        <v>0</v>
      </c>
      <c r="N13" s="47">
        <f>D13*250</f>
        <v>1250</v>
      </c>
      <c r="O13" s="50">
        <f t="shared" si="0"/>
        <v>4.6306306306306304</v>
      </c>
    </row>
    <row r="14" spans="1:15" ht="15" thickBot="1" x14ac:dyDescent="0.35">
      <c r="A14" s="3" t="s">
        <v>47</v>
      </c>
      <c r="B14" s="2">
        <v>789</v>
      </c>
      <c r="C14" s="2"/>
      <c r="D14" s="2">
        <v>17</v>
      </c>
      <c r="E14" s="2"/>
      <c r="F14" s="2">
        <v>130</v>
      </c>
      <c r="G14" s="2">
        <v>557</v>
      </c>
      <c r="H14" s="2">
        <v>12</v>
      </c>
      <c r="I14" s="1">
        <v>77620</v>
      </c>
      <c r="J14" s="1">
        <v>54821</v>
      </c>
      <c r="K14" s="52"/>
      <c r="L14" s="48">
        <f>IFERROR(B14/I14,0)</f>
        <v>1.0164905952074208E-2</v>
      </c>
      <c r="M14" s="49">
        <f>IFERROR(H14/G14,0)</f>
        <v>2.1543985637342909E-2</v>
      </c>
      <c r="N14" s="47">
        <f>D14*250</f>
        <v>4250</v>
      </c>
      <c r="O14" s="50">
        <f t="shared" si="0"/>
        <v>4.3865652724968314</v>
      </c>
    </row>
    <row r="15" spans="1:15" ht="14.5" thickBot="1" x14ac:dyDescent="0.35">
      <c r="A15" s="3" t="s">
        <v>49</v>
      </c>
      <c r="B15" s="1">
        <v>3871</v>
      </c>
      <c r="C15" s="2"/>
      <c r="D15" s="2">
        <v>89</v>
      </c>
      <c r="E15" s="2"/>
      <c r="F15" s="2">
        <v>599</v>
      </c>
      <c r="G15" s="1">
        <v>2166</v>
      </c>
      <c r="H15" s="2">
        <v>50</v>
      </c>
      <c r="I15" s="1">
        <v>70791</v>
      </c>
      <c r="J15" s="1">
        <v>39613</v>
      </c>
      <c r="K15" s="42"/>
      <c r="L15" s="48">
        <f>IFERROR(B15/I15,0)</f>
        <v>5.4682092356372988E-2</v>
      </c>
      <c r="M15" s="49">
        <f>IFERROR(H15/G15,0)</f>
        <v>2.3084025854108958E-2</v>
      </c>
      <c r="N15" s="47">
        <f>D15*250</f>
        <v>22250</v>
      </c>
      <c r="O15" s="50">
        <f t="shared" si="0"/>
        <v>4.7478687677602682</v>
      </c>
    </row>
    <row r="16" spans="1:15" ht="15" thickBot="1" x14ac:dyDescent="0.35">
      <c r="A16" s="44" t="s">
        <v>12</v>
      </c>
      <c r="B16" s="1">
        <v>135470</v>
      </c>
      <c r="C16" s="2"/>
      <c r="D16" s="1">
        <v>6580</v>
      </c>
      <c r="E16" s="2"/>
      <c r="F16" s="1">
        <v>25084</v>
      </c>
      <c r="G16" s="1">
        <v>10691</v>
      </c>
      <c r="H16" s="2">
        <v>519</v>
      </c>
      <c r="I16" s="1">
        <v>1312003</v>
      </c>
      <c r="J16" s="1">
        <v>103537</v>
      </c>
      <c r="K16" s="42"/>
      <c r="L16" s="48">
        <f>IFERROR(B16/I16,0)</f>
        <v>0.1032543370708756</v>
      </c>
      <c r="M16" s="49">
        <f>IFERROR(H16/G16,0)</f>
        <v>4.8545505565428866E-2</v>
      </c>
      <c r="N16" s="47">
        <f>D16*250</f>
        <v>1645000</v>
      </c>
      <c r="O16" s="50">
        <f t="shared" si="0"/>
        <v>11.142909869343766</v>
      </c>
    </row>
    <row r="17" spans="1:15" ht="14.5" thickBot="1" x14ac:dyDescent="0.35">
      <c r="A17" s="3" t="s">
        <v>27</v>
      </c>
      <c r="B17" s="1">
        <v>42061</v>
      </c>
      <c r="C17" s="53">
        <v>315</v>
      </c>
      <c r="D17" s="1">
        <v>2536</v>
      </c>
      <c r="E17" s="64">
        <v>20</v>
      </c>
      <c r="F17" s="1">
        <v>8765</v>
      </c>
      <c r="G17" s="1">
        <v>6248</v>
      </c>
      <c r="H17" s="2">
        <v>377</v>
      </c>
      <c r="I17" s="1">
        <v>401802</v>
      </c>
      <c r="J17" s="1">
        <v>59683</v>
      </c>
      <c r="K17" s="42"/>
      <c r="L17" s="48">
        <f>IFERROR(B17/I17,0)</f>
        <v>0.10468091248923599</v>
      </c>
      <c r="M17" s="49">
        <f>IFERROR(H17/G17,0)</f>
        <v>6.0339308578745199E-2</v>
      </c>
      <c r="N17" s="47">
        <f>D17*250</f>
        <v>634000</v>
      </c>
      <c r="O17" s="50">
        <f t="shared" si="0"/>
        <v>14.07334585482989</v>
      </c>
    </row>
    <row r="18" spans="1:15" ht="15" thickBot="1" x14ac:dyDescent="0.35">
      <c r="A18" s="3" t="s">
        <v>41</v>
      </c>
      <c r="B18" s="1">
        <v>25424</v>
      </c>
      <c r="C18" s="53">
        <v>148</v>
      </c>
      <c r="D18" s="2">
        <v>681</v>
      </c>
      <c r="E18" s="2"/>
      <c r="F18" s="1">
        <v>8838</v>
      </c>
      <c r="G18" s="1">
        <v>8058</v>
      </c>
      <c r="H18" s="2">
        <v>216</v>
      </c>
      <c r="I18" s="1">
        <v>249207</v>
      </c>
      <c r="J18" s="1">
        <v>78986</v>
      </c>
      <c r="K18" s="41"/>
      <c r="L18" s="48">
        <f>IFERROR(B18/I18,0)</f>
        <v>0.10201960619083733</v>
      </c>
      <c r="M18" s="49">
        <f>IFERROR(H18/G18,0)</f>
        <v>2.6805658972449738E-2</v>
      </c>
      <c r="N18" s="47">
        <f>D18*250</f>
        <v>170250</v>
      </c>
      <c r="O18" s="50">
        <f t="shared" si="0"/>
        <v>5.6964285714285712</v>
      </c>
    </row>
    <row r="19" spans="1:15" ht="15" thickBot="1" x14ac:dyDescent="0.35">
      <c r="A19" s="3" t="s">
        <v>45</v>
      </c>
      <c r="B19" s="1">
        <v>12155</v>
      </c>
      <c r="C19" s="53">
        <v>30</v>
      </c>
      <c r="D19" s="2">
        <v>255</v>
      </c>
      <c r="E19" s="64">
        <v>1</v>
      </c>
      <c r="F19" s="1">
        <v>4879</v>
      </c>
      <c r="G19" s="1">
        <v>4172</v>
      </c>
      <c r="H19" s="2">
        <v>88</v>
      </c>
      <c r="I19" s="1">
        <v>147649</v>
      </c>
      <c r="J19" s="1">
        <v>50681</v>
      </c>
      <c r="K19" s="41"/>
      <c r="L19" s="48">
        <f>IFERROR(B19/I19,0)</f>
        <v>8.2323618852819858E-2</v>
      </c>
      <c r="M19" s="49">
        <f>IFERROR(H19/G19,0)</f>
        <v>2.109300095877277E-2</v>
      </c>
      <c r="N19" s="47">
        <f>D19*250</f>
        <v>63750</v>
      </c>
      <c r="O19" s="50">
        <f t="shared" si="0"/>
        <v>4.244755244755245</v>
      </c>
    </row>
    <row r="20" spans="1:15" ht="14.5" thickBot="1" x14ac:dyDescent="0.35">
      <c r="A20" s="3" t="s">
        <v>38</v>
      </c>
      <c r="B20" s="1">
        <v>13454</v>
      </c>
      <c r="C20" s="2"/>
      <c r="D20" s="2">
        <v>522</v>
      </c>
      <c r="E20" s="2"/>
      <c r="F20" s="1">
        <v>9426</v>
      </c>
      <c r="G20" s="1">
        <v>3011</v>
      </c>
      <c r="H20" s="2">
        <v>117</v>
      </c>
      <c r="I20" s="1">
        <v>336267</v>
      </c>
      <c r="J20" s="1">
        <v>75267</v>
      </c>
      <c r="K20" s="42"/>
      <c r="L20" s="48">
        <f>IFERROR(B20/I20,0)</f>
        <v>4.0009873106787164E-2</v>
      </c>
      <c r="M20" s="49">
        <f>IFERROR(H20/G20,0)</f>
        <v>3.8857522417801396E-2</v>
      </c>
      <c r="N20" s="47">
        <f>D20*250</f>
        <v>130500</v>
      </c>
      <c r="O20" s="50">
        <f t="shared" si="0"/>
        <v>8.6997175561171396</v>
      </c>
    </row>
    <row r="21" spans="1:15" ht="15" thickBot="1" x14ac:dyDescent="0.35">
      <c r="A21" s="44" t="s">
        <v>14</v>
      </c>
      <c r="B21" s="1">
        <v>48515</v>
      </c>
      <c r="C21" s="2"/>
      <c r="D21" s="1">
        <v>3084</v>
      </c>
      <c r="E21" s="2"/>
      <c r="F21" s="1">
        <v>8414</v>
      </c>
      <c r="G21" s="1">
        <v>10436</v>
      </c>
      <c r="H21" s="2">
        <v>663</v>
      </c>
      <c r="I21" s="1">
        <v>590909</v>
      </c>
      <c r="J21" s="1">
        <v>127110</v>
      </c>
      <c r="K21" s="41"/>
      <c r="L21" s="48">
        <f>IFERROR(B21/I21,0)</f>
        <v>8.2102320323433897E-2</v>
      </c>
      <c r="M21" s="49">
        <f>IFERROR(H21/G21,0)</f>
        <v>6.3530088156381753E-2</v>
      </c>
      <c r="N21" s="47">
        <f>D21*250</f>
        <v>771000</v>
      </c>
      <c r="O21" s="50">
        <f t="shared" si="0"/>
        <v>14.891992167370915</v>
      </c>
    </row>
    <row r="22" spans="1:15" ht="14.5" thickBot="1" x14ac:dyDescent="0.35">
      <c r="A22" s="3" t="s">
        <v>39</v>
      </c>
      <c r="B22" s="1">
        <v>2913</v>
      </c>
      <c r="C22" s="2"/>
      <c r="D22" s="2">
        <v>102</v>
      </c>
      <c r="E22" s="2"/>
      <c r="F22" s="2">
        <v>488</v>
      </c>
      <c r="G22" s="1">
        <v>2167</v>
      </c>
      <c r="H22" s="2">
        <v>76</v>
      </c>
      <c r="I22" s="1">
        <v>84315</v>
      </c>
      <c r="J22" s="1">
        <v>62724</v>
      </c>
      <c r="K22" s="42"/>
      <c r="L22" s="48">
        <f>IFERROR(B22/I22,0)</f>
        <v>3.4549012631204412E-2</v>
      </c>
      <c r="M22" s="49">
        <f>IFERROR(H22/G22,0)</f>
        <v>3.5071527457314261E-2</v>
      </c>
      <c r="N22" s="47">
        <f>D22*250</f>
        <v>25500</v>
      </c>
      <c r="O22" s="50">
        <f t="shared" si="0"/>
        <v>7.7538619979402679</v>
      </c>
    </row>
    <row r="23" spans="1:15" ht="15" thickBot="1" x14ac:dyDescent="0.35">
      <c r="A23" s="3" t="s">
        <v>26</v>
      </c>
      <c r="B23" s="1">
        <v>63956</v>
      </c>
      <c r="C23" s="53">
        <v>408</v>
      </c>
      <c r="D23" s="1">
        <v>3052</v>
      </c>
      <c r="E23" s="64">
        <v>22</v>
      </c>
      <c r="F23" s="1">
        <v>56219</v>
      </c>
      <c r="G23" s="1">
        <v>10579</v>
      </c>
      <c r="H23" s="2">
        <v>505</v>
      </c>
      <c r="I23" s="1">
        <v>544072</v>
      </c>
      <c r="J23" s="1">
        <v>89994</v>
      </c>
      <c r="K23" s="41"/>
      <c r="L23" s="48">
        <f>IFERROR(B23/I23,0)</f>
        <v>0.11755061830051905</v>
      </c>
      <c r="M23" s="49">
        <f>IFERROR(H23/G23,0)</f>
        <v>4.7736080915020324E-2</v>
      </c>
      <c r="N23" s="47">
        <f>D23*250</f>
        <v>763000</v>
      </c>
      <c r="O23" s="50">
        <f t="shared" si="0"/>
        <v>10.930076927887923</v>
      </c>
    </row>
    <row r="24" spans="1:15" ht="15" thickBot="1" x14ac:dyDescent="0.35">
      <c r="A24" s="44" t="s">
        <v>17</v>
      </c>
      <c r="B24" s="1">
        <v>106650</v>
      </c>
      <c r="C24" s="2"/>
      <c r="D24" s="1">
        <v>7800</v>
      </c>
      <c r="E24" s="2"/>
      <c r="F24" s="1">
        <v>10125</v>
      </c>
      <c r="G24" s="1">
        <v>15473</v>
      </c>
      <c r="H24" s="1">
        <v>1132</v>
      </c>
      <c r="I24" s="1">
        <v>808753</v>
      </c>
      <c r="J24" s="1">
        <v>117338</v>
      </c>
      <c r="K24" s="41"/>
      <c r="L24" s="48">
        <f>IFERROR(B24/I24,0)</f>
        <v>0.13186968085435233</v>
      </c>
      <c r="M24" s="49">
        <f>IFERROR(H24/G24,0)</f>
        <v>7.3159697537646229E-2</v>
      </c>
      <c r="N24" s="47">
        <f>D24*250</f>
        <v>1950000</v>
      </c>
      <c r="O24" s="50">
        <f t="shared" si="0"/>
        <v>17.284106891701828</v>
      </c>
    </row>
    <row r="25" spans="1:15" ht="15" thickBot="1" x14ac:dyDescent="0.35">
      <c r="A25" s="3" t="s">
        <v>11</v>
      </c>
      <c r="B25" s="1">
        <v>67097</v>
      </c>
      <c r="C25" s="2"/>
      <c r="D25" s="1">
        <v>6067</v>
      </c>
      <c r="E25" s="2"/>
      <c r="F25" s="1">
        <v>15941</v>
      </c>
      <c r="G25" s="1">
        <v>6719</v>
      </c>
      <c r="H25" s="2">
        <v>607</v>
      </c>
      <c r="I25" s="1">
        <v>1034240</v>
      </c>
      <c r="J25" s="1">
        <v>103560</v>
      </c>
      <c r="K25" s="41"/>
      <c r="L25" s="48">
        <f>IFERROR(B25/I25,0)</f>
        <v>6.4875657487623764E-2</v>
      </c>
      <c r="M25" s="49">
        <f>IFERROR(H25/G25,0)</f>
        <v>9.0340824527459437E-2</v>
      </c>
      <c r="N25" s="47">
        <f>D25*250</f>
        <v>1516750</v>
      </c>
      <c r="O25" s="50">
        <f t="shared" si="0"/>
        <v>21.605332578207669</v>
      </c>
    </row>
    <row r="26" spans="1:15" ht="15" thickBot="1" x14ac:dyDescent="0.35">
      <c r="A26" s="3" t="s">
        <v>32</v>
      </c>
      <c r="B26" s="1">
        <v>32467</v>
      </c>
      <c r="C26" s="53">
        <v>436</v>
      </c>
      <c r="D26" s="1">
        <v>1404</v>
      </c>
      <c r="E26" s="64">
        <v>11</v>
      </c>
      <c r="F26" s="1">
        <v>2858</v>
      </c>
      <c r="G26" s="1">
        <v>5757</v>
      </c>
      <c r="H26" s="2">
        <v>249</v>
      </c>
      <c r="I26" s="1">
        <v>492043</v>
      </c>
      <c r="J26" s="1">
        <v>87247</v>
      </c>
      <c r="K26" s="41"/>
      <c r="L26" s="48">
        <f>IFERROR(B26/I26,0)</f>
        <v>6.5984070497903641E-2</v>
      </c>
      <c r="M26" s="49">
        <f>IFERROR(H26/G26,0)</f>
        <v>4.3251693590411672E-2</v>
      </c>
      <c r="N26" s="47">
        <f>D26*250</f>
        <v>351000</v>
      </c>
      <c r="O26" s="50">
        <f t="shared" si="0"/>
        <v>9.8109773000277212</v>
      </c>
    </row>
    <row r="27" spans="1:15" ht="15" thickBot="1" x14ac:dyDescent="0.35">
      <c r="A27" s="3" t="s">
        <v>30</v>
      </c>
      <c r="B27" s="1">
        <v>21022</v>
      </c>
      <c r="C27" s="2"/>
      <c r="D27" s="2">
        <v>943</v>
      </c>
      <c r="E27" s="2"/>
      <c r="F27" s="1">
        <v>4756</v>
      </c>
      <c r="G27" s="1">
        <v>7063</v>
      </c>
      <c r="H27" s="2">
        <v>317</v>
      </c>
      <c r="I27" s="1">
        <v>244248</v>
      </c>
      <c r="J27" s="1">
        <v>82068</v>
      </c>
      <c r="K27" s="8"/>
      <c r="L27" s="48">
        <f>IFERROR(B27/I27,0)</f>
        <v>8.6068258491369426E-2</v>
      </c>
      <c r="M27" s="49">
        <f>IFERROR(H27/G27,0)</f>
        <v>4.4881778281183636E-2</v>
      </c>
      <c r="N27" s="47">
        <f>D27*250</f>
        <v>235750</v>
      </c>
      <c r="O27" s="50">
        <f t="shared" si="0"/>
        <v>10.214442013129103</v>
      </c>
    </row>
    <row r="28" spans="1:15" ht="15" thickBot="1" x14ac:dyDescent="0.35">
      <c r="A28" s="3" t="s">
        <v>35</v>
      </c>
      <c r="B28" s="1">
        <v>18041</v>
      </c>
      <c r="C28" s="53">
        <v>143</v>
      </c>
      <c r="D28" s="2">
        <v>976</v>
      </c>
      <c r="E28" s="64">
        <v>6</v>
      </c>
      <c r="F28" s="1">
        <v>13150</v>
      </c>
      <c r="G28" s="1">
        <v>2940</v>
      </c>
      <c r="H28" s="2">
        <v>159</v>
      </c>
      <c r="I28" s="1">
        <v>342934</v>
      </c>
      <c r="J28" s="1">
        <v>55876</v>
      </c>
      <c r="K28" s="41"/>
      <c r="L28" s="48">
        <f>IFERROR(B28/I28,0)</f>
        <v>5.2607790420314111E-2</v>
      </c>
      <c r="M28" s="49">
        <f>IFERROR(H28/G28,0)</f>
        <v>5.4081632653061228E-2</v>
      </c>
      <c r="N28" s="47">
        <f>D28*250</f>
        <v>244000</v>
      </c>
      <c r="O28" s="50">
        <f t="shared" si="0"/>
        <v>12.524749182417827</v>
      </c>
    </row>
    <row r="29" spans="1:15" ht="14.5" thickBot="1" x14ac:dyDescent="0.35">
      <c r="A29" s="3" t="s">
        <v>51</v>
      </c>
      <c r="B29" s="2">
        <v>698</v>
      </c>
      <c r="C29" s="53">
        <v>32</v>
      </c>
      <c r="D29" s="2">
        <v>20</v>
      </c>
      <c r="E29" s="2"/>
      <c r="F29" s="2">
        <v>130</v>
      </c>
      <c r="G29" s="2">
        <v>653</v>
      </c>
      <c r="H29" s="2">
        <v>19</v>
      </c>
      <c r="I29" s="1">
        <v>69530</v>
      </c>
      <c r="J29" s="1">
        <v>65056</v>
      </c>
      <c r="K29" s="42"/>
      <c r="L29" s="48">
        <f>IFERROR(B29/I29,0)</f>
        <v>1.0038832158780382E-2</v>
      </c>
      <c r="M29" s="49">
        <f>IFERROR(H29/G29,0)</f>
        <v>2.9096477794793262E-2</v>
      </c>
      <c r="N29" s="47">
        <f>D29*250</f>
        <v>5000</v>
      </c>
      <c r="O29" s="50">
        <f t="shared" si="0"/>
        <v>6.1633237822349569</v>
      </c>
    </row>
    <row r="30" spans="1:15" ht="14.5" thickBot="1" x14ac:dyDescent="0.35">
      <c r="A30" s="3" t="s">
        <v>50</v>
      </c>
      <c r="B30" s="1">
        <v>17591</v>
      </c>
      <c r="C30" s="2"/>
      <c r="D30" s="2">
        <v>244</v>
      </c>
      <c r="E30" s="2"/>
      <c r="F30" s="1">
        <v>6035</v>
      </c>
      <c r="G30" s="1">
        <v>9094</v>
      </c>
      <c r="H30" s="2">
        <v>126</v>
      </c>
      <c r="I30" s="1">
        <v>152040</v>
      </c>
      <c r="J30" s="1">
        <v>78598</v>
      </c>
      <c r="K30" s="42"/>
      <c r="L30" s="48">
        <f>IFERROR(B30/I30,0)</f>
        <v>0.11569981583793738</v>
      </c>
      <c r="M30" s="49">
        <f>IFERROR(H30/G30,0)</f>
        <v>1.3855289201671431E-2</v>
      </c>
      <c r="N30" s="47">
        <f>D30*250</f>
        <v>61000</v>
      </c>
      <c r="O30" s="50">
        <f t="shared" si="0"/>
        <v>2.4676823375589789</v>
      </c>
    </row>
    <row r="31" spans="1:15" ht="14.5" thickBot="1" x14ac:dyDescent="0.35">
      <c r="A31" s="3" t="s">
        <v>31</v>
      </c>
      <c r="B31" s="1">
        <v>12931</v>
      </c>
      <c r="C31" s="53">
        <v>445</v>
      </c>
      <c r="D31" s="2">
        <v>486</v>
      </c>
      <c r="E31" s="64">
        <v>8</v>
      </c>
      <c r="F31" s="1">
        <v>3729</v>
      </c>
      <c r="G31" s="1">
        <v>4198</v>
      </c>
      <c r="H31" s="2">
        <v>158</v>
      </c>
      <c r="I31" s="1">
        <v>264568</v>
      </c>
      <c r="J31" s="1">
        <v>85894</v>
      </c>
      <c r="K31" s="42"/>
      <c r="L31" s="48">
        <f>IFERROR(B31/I31,0)</f>
        <v>4.8875903359438783E-2</v>
      </c>
      <c r="M31" s="49">
        <f>IFERROR(H31/G31,0)</f>
        <v>3.763696998570748E-2</v>
      </c>
      <c r="N31" s="47">
        <f>D31*250</f>
        <v>121500</v>
      </c>
      <c r="O31" s="50">
        <f t="shared" si="0"/>
        <v>8.3960250560668168</v>
      </c>
    </row>
    <row r="32" spans="1:15" ht="15" thickBot="1" x14ac:dyDescent="0.35">
      <c r="A32" s="3" t="s">
        <v>42</v>
      </c>
      <c r="B32" s="1">
        <v>5486</v>
      </c>
      <c r="C32" s="2"/>
      <c r="D32" s="2">
        <v>337</v>
      </c>
      <c r="E32" s="2"/>
      <c r="F32" s="2">
        <v>940</v>
      </c>
      <c r="G32" s="1">
        <v>4035</v>
      </c>
      <c r="H32" s="2">
        <v>248</v>
      </c>
      <c r="I32" s="1">
        <v>122693</v>
      </c>
      <c r="J32" s="1">
        <v>90235</v>
      </c>
      <c r="K32" s="41"/>
      <c r="L32" s="48">
        <f>IFERROR(B32/I32,0)</f>
        <v>4.4713227323482187E-2</v>
      </c>
      <c r="M32" s="49">
        <f>IFERROR(H32/G32,0)</f>
        <v>6.1462205700123916E-2</v>
      </c>
      <c r="N32" s="47">
        <f>D32*250</f>
        <v>84250</v>
      </c>
      <c r="O32" s="50">
        <f t="shared" si="0"/>
        <v>14.35727305869486</v>
      </c>
    </row>
    <row r="33" spans="1:15" ht="15" thickBot="1" x14ac:dyDescent="0.35">
      <c r="A33" s="44" t="s">
        <v>8</v>
      </c>
      <c r="B33" s="1">
        <v>171442</v>
      </c>
      <c r="C33" s="2"/>
      <c r="D33" s="1">
        <v>12960</v>
      </c>
      <c r="E33" s="2"/>
      <c r="F33" s="1">
        <v>123037</v>
      </c>
      <c r="G33" s="1">
        <v>19302</v>
      </c>
      <c r="H33" s="1">
        <v>1459</v>
      </c>
      <c r="I33" s="1">
        <v>1194343</v>
      </c>
      <c r="J33" s="1">
        <v>134465</v>
      </c>
      <c r="K33" s="42"/>
      <c r="L33" s="48">
        <f>IFERROR(B33/I33,0)</f>
        <v>0.14354502852195725</v>
      </c>
      <c r="M33" s="49">
        <f>IFERROR(H33/G33,0)</f>
        <v>7.5588021966635582E-2</v>
      </c>
      <c r="N33" s="47">
        <f>D33*250</f>
        <v>3240000</v>
      </c>
      <c r="O33" s="50">
        <f t="shared" si="0"/>
        <v>17.898519615963416</v>
      </c>
    </row>
    <row r="34" spans="1:15" ht="15" thickBot="1" x14ac:dyDescent="0.35">
      <c r="A34" s="44" t="s">
        <v>44</v>
      </c>
      <c r="B34" s="1">
        <v>10260</v>
      </c>
      <c r="C34" s="2"/>
      <c r="D34" s="2">
        <v>464</v>
      </c>
      <c r="E34" s="2"/>
      <c r="F34" s="1">
        <v>5284</v>
      </c>
      <c r="G34" s="1">
        <v>4893</v>
      </c>
      <c r="H34" s="2">
        <v>221</v>
      </c>
      <c r="I34" s="1">
        <v>284602</v>
      </c>
      <c r="J34" s="1">
        <v>135730</v>
      </c>
      <c r="K34" s="42"/>
      <c r="L34" s="48">
        <f>IFERROR(B34/I34,0)</f>
        <v>3.6050343989149761E-2</v>
      </c>
      <c r="M34" s="49">
        <f>IFERROR(H34/G34,0)</f>
        <v>4.5166564479869199E-2</v>
      </c>
      <c r="N34" s="47">
        <f>D34*250</f>
        <v>116000</v>
      </c>
      <c r="O34" s="50">
        <f t="shared" si="0"/>
        <v>10.306042884990253</v>
      </c>
    </row>
    <row r="35" spans="1:15" ht="15" thickBot="1" x14ac:dyDescent="0.35">
      <c r="A35" s="44" t="s">
        <v>7</v>
      </c>
      <c r="B35" s="1">
        <v>409593</v>
      </c>
      <c r="C35" s="2"/>
      <c r="D35" s="1">
        <v>31159</v>
      </c>
      <c r="E35" s="2"/>
      <c r="F35" s="1">
        <v>291432</v>
      </c>
      <c r="G35" s="1">
        <v>21055</v>
      </c>
      <c r="H35" s="1">
        <v>1602</v>
      </c>
      <c r="I35" s="1">
        <v>3327793</v>
      </c>
      <c r="J35" s="1">
        <v>171063</v>
      </c>
      <c r="K35" s="42"/>
      <c r="L35" s="48">
        <f>IFERROR(B35/I35,0)</f>
        <v>0.12308247538233298</v>
      </c>
      <c r="M35" s="49">
        <f>IFERROR(H35/G35,0)</f>
        <v>7.6086440275469014E-2</v>
      </c>
      <c r="N35" s="47">
        <f>D35*250</f>
        <v>7789750</v>
      </c>
      <c r="O35" s="50">
        <f t="shared" si="0"/>
        <v>18.018269355189176</v>
      </c>
    </row>
    <row r="36" spans="1:15" ht="14.5" thickBot="1" x14ac:dyDescent="0.35">
      <c r="A36" s="3" t="s">
        <v>24</v>
      </c>
      <c r="B36" s="1">
        <v>51389</v>
      </c>
      <c r="C36" s="65">
        <v>1549</v>
      </c>
      <c r="D36" s="1">
        <v>1250</v>
      </c>
      <c r="E36" s="2"/>
      <c r="F36" s="1">
        <v>20920</v>
      </c>
      <c r="G36" s="1">
        <v>4900</v>
      </c>
      <c r="H36" s="2">
        <v>119</v>
      </c>
      <c r="I36" s="1">
        <v>712313</v>
      </c>
      <c r="J36" s="1">
        <v>67916</v>
      </c>
      <c r="K36" s="42"/>
      <c r="L36" s="48">
        <f>IFERROR(B36/I36,0)</f>
        <v>7.2143846876302972E-2</v>
      </c>
      <c r="M36" s="49">
        <f>IFERROR(H36/G36,0)</f>
        <v>2.4285714285714285E-2</v>
      </c>
      <c r="N36" s="47">
        <f>D36*250</f>
        <v>312500</v>
      </c>
      <c r="O36" s="50">
        <f t="shared" si="0"/>
        <v>5.081067932826091</v>
      </c>
    </row>
    <row r="37" spans="1:15" ht="14.5" thickBot="1" x14ac:dyDescent="0.35">
      <c r="A37" s="3" t="s">
        <v>53</v>
      </c>
      <c r="B37" s="1">
        <v>3251</v>
      </c>
      <c r="C37" s="53">
        <v>25</v>
      </c>
      <c r="D37" s="2">
        <v>76</v>
      </c>
      <c r="E37" s="2"/>
      <c r="F37" s="2">
        <v>293</v>
      </c>
      <c r="G37" s="1">
        <v>4266</v>
      </c>
      <c r="H37" s="2">
        <v>100</v>
      </c>
      <c r="I37" s="1">
        <v>92606</v>
      </c>
      <c r="J37" s="1">
        <v>121520</v>
      </c>
      <c r="K37" s="42"/>
      <c r="L37" s="48">
        <f>IFERROR(B37/I37,0)</f>
        <v>3.5105716692222969E-2</v>
      </c>
      <c r="M37" s="49">
        <f>IFERROR(H37/G37,0)</f>
        <v>2.3441162681669011E-2</v>
      </c>
      <c r="N37" s="47">
        <f>D37*250</f>
        <v>19000</v>
      </c>
      <c r="O37" s="50">
        <f t="shared" si="0"/>
        <v>4.8443555828975704</v>
      </c>
    </row>
    <row r="38" spans="1:15" ht="14.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8169</v>
      </c>
      <c r="J38" s="2"/>
      <c r="K38" s="42"/>
      <c r="L38" s="48">
        <f>IFERROR(B38/I38,0)</f>
        <v>3.6724201248622842E-3</v>
      </c>
      <c r="M38" s="49">
        <f>IFERROR(H38/G38,0)</f>
        <v>0</v>
      </c>
      <c r="N38" s="47">
        <f>D38*250</f>
        <v>500</v>
      </c>
      <c r="O38" s="50">
        <f t="shared" si="0"/>
        <v>15.666666666666666</v>
      </c>
    </row>
    <row r="39" spans="1:15" ht="15" thickBot="1" x14ac:dyDescent="0.35">
      <c r="A39" s="44" t="s">
        <v>21</v>
      </c>
      <c r="B39" s="1">
        <v>43834</v>
      </c>
      <c r="C39" s="2"/>
      <c r="D39" s="1">
        <v>2672</v>
      </c>
      <c r="E39" s="2"/>
      <c r="F39" s="1">
        <v>31835</v>
      </c>
      <c r="G39" s="1">
        <v>3750</v>
      </c>
      <c r="H39" s="2">
        <v>229</v>
      </c>
      <c r="I39" s="1">
        <v>616036</v>
      </c>
      <c r="J39" s="1">
        <v>52702</v>
      </c>
      <c r="K39" s="42"/>
      <c r="L39" s="48">
        <f>IFERROR(B39/I39,0)</f>
        <v>7.1154932503944571E-2</v>
      </c>
      <c r="M39" s="49">
        <f>IFERROR(H39/G39,0)</f>
        <v>6.1066666666666665E-2</v>
      </c>
      <c r="N39" s="47">
        <f>D39*250</f>
        <v>668000</v>
      </c>
      <c r="O39" s="50">
        <f t="shared" si="0"/>
        <v>14.239311949628142</v>
      </c>
    </row>
    <row r="40" spans="1:15" ht="15" thickBot="1" x14ac:dyDescent="0.35">
      <c r="A40" s="44" t="s">
        <v>46</v>
      </c>
      <c r="B40" s="1">
        <v>10037</v>
      </c>
      <c r="C40" s="53">
        <v>331</v>
      </c>
      <c r="D40" s="2">
        <v>368</v>
      </c>
      <c r="E40" s="64">
        <v>1</v>
      </c>
      <c r="F40" s="1">
        <v>2255</v>
      </c>
      <c r="G40" s="1">
        <v>2537</v>
      </c>
      <c r="H40" s="2">
        <v>93</v>
      </c>
      <c r="I40" s="1">
        <v>274578</v>
      </c>
      <c r="J40" s="1">
        <v>69391</v>
      </c>
      <c r="K40" s="42"/>
      <c r="L40" s="48">
        <f>IFERROR(B40/I40,0)</f>
        <v>3.6554276016286809E-2</v>
      </c>
      <c r="M40" s="49">
        <f>IFERROR(H40/G40,0)</f>
        <v>3.6657469452108793E-2</v>
      </c>
      <c r="N40" s="47">
        <f>D40*250</f>
        <v>92000</v>
      </c>
      <c r="O40" s="50">
        <f t="shared" si="0"/>
        <v>8.1660854837102725</v>
      </c>
    </row>
    <row r="41" spans="1:15" ht="15" thickBot="1" x14ac:dyDescent="0.35">
      <c r="A41" s="3" t="s">
        <v>37</v>
      </c>
      <c r="B41" s="1">
        <v>6572</v>
      </c>
      <c r="C41" s="2"/>
      <c r="D41" s="2">
        <v>188</v>
      </c>
      <c r="E41" s="2"/>
      <c r="F41" s="1">
        <v>3882</v>
      </c>
      <c r="G41" s="1">
        <v>1558</v>
      </c>
      <c r="H41" s="2">
        <v>45</v>
      </c>
      <c r="I41" s="1">
        <v>193689</v>
      </c>
      <c r="J41" s="1">
        <v>45922</v>
      </c>
      <c r="K41" s="41"/>
      <c r="L41" s="48">
        <f>IFERROR(B41/I41,0)</f>
        <v>3.3930682692357335E-2</v>
      </c>
      <c r="M41" s="49">
        <f>IFERROR(H41/G41,0)</f>
        <v>2.8883183568677792E-2</v>
      </c>
      <c r="N41" s="47">
        <f>D41*250</f>
        <v>47000</v>
      </c>
      <c r="O41" s="50">
        <f t="shared" si="0"/>
        <v>6.1515520389531346</v>
      </c>
    </row>
    <row r="42" spans="1:15" ht="15" thickBot="1" x14ac:dyDescent="0.35">
      <c r="A42" s="44" t="s">
        <v>19</v>
      </c>
      <c r="B42" s="1">
        <v>85589</v>
      </c>
      <c r="C42" s="53">
        <v>296</v>
      </c>
      <c r="D42" s="1">
        <v>6474</v>
      </c>
      <c r="E42" s="64">
        <v>18</v>
      </c>
      <c r="F42" s="1">
        <v>20516</v>
      </c>
      <c r="G42" s="1">
        <v>6686</v>
      </c>
      <c r="H42" s="2">
        <v>506</v>
      </c>
      <c r="I42" s="1">
        <v>654847</v>
      </c>
      <c r="J42" s="1">
        <v>51152</v>
      </c>
      <c r="K42" s="41"/>
      <c r="L42" s="48">
        <f>IFERROR(B42/I42,0)</f>
        <v>0.1307007591086162</v>
      </c>
      <c r="M42" s="49">
        <f>IFERROR(H42/G42,0)</f>
        <v>7.5680526473227636E-2</v>
      </c>
      <c r="N42" s="47">
        <f>D42*250</f>
        <v>1618500</v>
      </c>
      <c r="O42" s="50">
        <f t="shared" si="0"/>
        <v>17.910140321770321</v>
      </c>
    </row>
    <row r="43" spans="1:15" ht="14.5" thickBot="1" x14ac:dyDescent="0.35">
      <c r="A43" s="3" t="s">
        <v>65</v>
      </c>
      <c r="B43" s="1">
        <v>6463</v>
      </c>
      <c r="C43" s="53">
        <v>268</v>
      </c>
      <c r="D43" s="2">
        <v>147</v>
      </c>
      <c r="E43" s="2"/>
      <c r="F43" s="1">
        <v>5197</v>
      </c>
      <c r="G43" s="1">
        <v>1908</v>
      </c>
      <c r="H43" s="2">
        <v>43</v>
      </c>
      <c r="I43" s="1">
        <v>13022</v>
      </c>
      <c r="J43" s="1">
        <v>3845</v>
      </c>
      <c r="K43" s="42"/>
      <c r="L43" s="48">
        <f>IFERROR(B43/I43,0)</f>
        <v>0.49631393027184767</v>
      </c>
      <c r="M43" s="49">
        <f>IFERROR(H43/G43,0)</f>
        <v>2.2536687631027254E-2</v>
      </c>
      <c r="N43" s="47">
        <f>D43*250</f>
        <v>36750</v>
      </c>
      <c r="O43" s="50">
        <f t="shared" si="0"/>
        <v>4.6862138325854863</v>
      </c>
    </row>
    <row r="44" spans="1:15" ht="14.5" thickBot="1" x14ac:dyDescent="0.35">
      <c r="A44" s="3" t="s">
        <v>40</v>
      </c>
      <c r="B44" s="1">
        <v>16337</v>
      </c>
      <c r="C44" s="2"/>
      <c r="D44" s="2">
        <v>894</v>
      </c>
      <c r="E44" s="2"/>
      <c r="F44" s="1">
        <v>13941</v>
      </c>
      <c r="G44" s="1">
        <v>15422</v>
      </c>
      <c r="H44" s="2">
        <v>844</v>
      </c>
      <c r="I44" s="1">
        <v>214589</v>
      </c>
      <c r="J44" s="1">
        <v>202565</v>
      </c>
      <c r="K44" s="42"/>
      <c r="L44" s="48">
        <f>IFERROR(B44/I44,0)</f>
        <v>7.6131581767937773E-2</v>
      </c>
      <c r="M44" s="49">
        <f>IFERROR(H44/G44,0)</f>
        <v>5.4727013357541175E-2</v>
      </c>
      <c r="N44" s="47">
        <f>D44*250</f>
        <v>223500</v>
      </c>
      <c r="O44" s="50">
        <f t="shared" si="0"/>
        <v>12.680602313766297</v>
      </c>
    </row>
    <row r="45" spans="1:15" ht="15" thickBot="1" x14ac:dyDescent="0.35">
      <c r="A45" s="3" t="s">
        <v>25</v>
      </c>
      <c r="B45" s="1">
        <v>23786</v>
      </c>
      <c r="C45" s="65">
        <v>1155</v>
      </c>
      <c r="D45" s="2">
        <v>644</v>
      </c>
      <c r="E45" s="64">
        <v>5</v>
      </c>
      <c r="F45" s="1">
        <v>13408</v>
      </c>
      <c r="G45" s="1">
        <v>4620</v>
      </c>
      <c r="H45" s="2">
        <v>125</v>
      </c>
      <c r="I45" s="1">
        <v>321689</v>
      </c>
      <c r="J45" s="1">
        <v>62479</v>
      </c>
      <c r="K45" s="41"/>
      <c r="L45" s="48">
        <f>IFERROR(B45/I45,0)</f>
        <v>7.3940980263546466E-2</v>
      </c>
      <c r="M45" s="49">
        <f>IFERROR(H45/G45,0)</f>
        <v>2.7056277056277056E-2</v>
      </c>
      <c r="N45" s="47">
        <f>D45*250</f>
        <v>161000</v>
      </c>
      <c r="O45" s="50">
        <f t="shared" si="0"/>
        <v>5.7686874632136549</v>
      </c>
    </row>
    <row r="46" spans="1:15" ht="15" thickBot="1" x14ac:dyDescent="0.35">
      <c r="A46" s="3" t="s">
        <v>54</v>
      </c>
      <c r="B46" s="1">
        <v>6158</v>
      </c>
      <c r="C46" s="2"/>
      <c r="D46" s="2">
        <v>81</v>
      </c>
      <c r="E46" s="2"/>
      <c r="F46" s="2">
        <v>801</v>
      </c>
      <c r="G46" s="1">
        <v>6961</v>
      </c>
      <c r="H46" s="2">
        <v>92</v>
      </c>
      <c r="I46" s="1">
        <v>71193</v>
      </c>
      <c r="J46" s="1">
        <v>80475</v>
      </c>
      <c r="K46" s="41"/>
      <c r="L46" s="48">
        <f>IFERROR(B46/I46,0)</f>
        <v>8.6497267989830456E-2</v>
      </c>
      <c r="M46" s="49">
        <f>IFERROR(H46/G46,0)</f>
        <v>1.3216491883350093E-2</v>
      </c>
      <c r="N46" s="47">
        <f>D46*250</f>
        <v>20250</v>
      </c>
      <c r="O46" s="50">
        <f t="shared" si="0"/>
        <v>2.2884053264046766</v>
      </c>
    </row>
    <row r="47" spans="1:15" ht="14.5" thickBot="1" x14ac:dyDescent="0.35">
      <c r="A47" s="3" t="s">
        <v>20</v>
      </c>
      <c r="B47" s="1">
        <v>34017</v>
      </c>
      <c r="C47" s="2"/>
      <c r="D47" s="2">
        <v>515</v>
      </c>
      <c r="E47" s="2"/>
      <c r="F47" s="1">
        <v>11553</v>
      </c>
      <c r="G47" s="1">
        <v>4981</v>
      </c>
      <c r="H47" s="2">
        <v>75</v>
      </c>
      <c r="I47" s="1">
        <v>661689</v>
      </c>
      <c r="J47" s="1">
        <v>96892</v>
      </c>
      <c r="K47" s="42"/>
      <c r="L47" s="48">
        <f>IFERROR(B47/I47,0)</f>
        <v>5.1409347896065979E-2</v>
      </c>
      <c r="M47" s="49">
        <f>IFERROR(H47/G47,0)</f>
        <v>1.5057217426219635E-2</v>
      </c>
      <c r="N47" s="47">
        <f>D47*250</f>
        <v>128750</v>
      </c>
      <c r="O47" s="50">
        <f t="shared" si="0"/>
        <v>2.784872269747479</v>
      </c>
    </row>
    <row r="48" spans="1:15" ht="15" thickBot="1" x14ac:dyDescent="0.35">
      <c r="A48" s="44" t="s">
        <v>15</v>
      </c>
      <c r="B48" s="1">
        <v>107158</v>
      </c>
      <c r="C48" s="2"/>
      <c r="D48" s="1">
        <v>2173</v>
      </c>
      <c r="E48" s="2"/>
      <c r="F48" s="1">
        <v>39647</v>
      </c>
      <c r="G48" s="1">
        <v>3696</v>
      </c>
      <c r="H48" s="2">
        <v>75</v>
      </c>
      <c r="I48" s="1">
        <v>1622851</v>
      </c>
      <c r="J48" s="1">
        <v>55968</v>
      </c>
      <c r="K48" s="42"/>
      <c r="L48" s="48">
        <f>IFERROR(B48/I48,0)</f>
        <v>6.6030707686657614E-2</v>
      </c>
      <c r="M48" s="49">
        <f>IFERROR(H48/G48,0)</f>
        <v>2.0292207792207792E-2</v>
      </c>
      <c r="N48" s="47">
        <f>D48*250</f>
        <v>543250</v>
      </c>
      <c r="O48" s="50">
        <f t="shared" si="0"/>
        <v>4.0696168274883817</v>
      </c>
    </row>
    <row r="49" spans="1:15" ht="14.5" thickBot="1" x14ac:dyDescent="0.35">
      <c r="A49" s="61" t="s">
        <v>66</v>
      </c>
      <c r="B49" s="55">
        <v>73</v>
      </c>
      <c r="C49" s="55"/>
      <c r="D49" s="55">
        <v>6</v>
      </c>
      <c r="E49" s="55"/>
      <c r="F49" s="55">
        <v>3</v>
      </c>
      <c r="G49" s="55"/>
      <c r="H49" s="55"/>
      <c r="I49" s="54">
        <v>2440</v>
      </c>
      <c r="J49" s="55"/>
      <c r="K49" s="42"/>
      <c r="L49" s="48">
        <f>IFERROR(B49/I49,0)</f>
        <v>2.9918032786885245E-2</v>
      </c>
      <c r="M49" s="49">
        <f>IFERROR(H49/G49,0)</f>
        <v>0</v>
      </c>
      <c r="N49" s="47">
        <f>D49*250</f>
        <v>1500</v>
      </c>
      <c r="O49" s="50">
        <f t="shared" si="0"/>
        <v>19.547945205479451</v>
      </c>
    </row>
    <row r="50" spans="1:15" ht="14.5" thickBot="1" x14ac:dyDescent="0.35">
      <c r="A50" s="3" t="s">
        <v>28</v>
      </c>
      <c r="B50" s="1">
        <v>16425</v>
      </c>
      <c r="C50" s="2"/>
      <c r="D50" s="2">
        <v>155</v>
      </c>
      <c r="E50" s="2"/>
      <c r="F50" s="1">
        <v>7484</v>
      </c>
      <c r="G50" s="1">
        <v>5123</v>
      </c>
      <c r="H50" s="2">
        <v>48</v>
      </c>
      <c r="I50" s="1">
        <v>287358</v>
      </c>
      <c r="J50" s="1">
        <v>89632</v>
      </c>
      <c r="K50" s="42"/>
      <c r="L50" s="48">
        <f>IFERROR(B50/I50,0)</f>
        <v>5.7158666193389433E-2</v>
      </c>
      <c r="M50" s="49">
        <f>IFERROR(H50/G50,0)</f>
        <v>9.3695100527034936E-3</v>
      </c>
      <c r="N50" s="47">
        <f>D50*250</f>
        <v>38750</v>
      </c>
      <c r="O50" s="50">
        <f t="shared" si="0"/>
        <v>1.3592085235920852</v>
      </c>
    </row>
    <row r="51" spans="1:15" ht="14.5" thickBot="1" x14ac:dyDescent="0.35">
      <c r="A51" s="3" t="s">
        <v>48</v>
      </c>
      <c r="B51" s="1">
        <v>1147</v>
      </c>
      <c r="C51" s="53">
        <v>3</v>
      </c>
      <c r="D51" s="2">
        <v>56</v>
      </c>
      <c r="E51" s="2"/>
      <c r="F51" s="2">
        <v>171</v>
      </c>
      <c r="G51" s="1">
        <v>1838</v>
      </c>
      <c r="H51" s="2">
        <v>90</v>
      </c>
      <c r="I51" s="1">
        <v>57028</v>
      </c>
      <c r="J51" s="1">
        <v>91393</v>
      </c>
      <c r="K51" s="42"/>
      <c r="L51" s="48">
        <f>IFERROR(B51/I51,0)</f>
        <v>2.0112926983236305E-2</v>
      </c>
      <c r="M51" s="49">
        <f>IFERROR(H51/G51,0)</f>
        <v>4.896626768226333E-2</v>
      </c>
      <c r="N51" s="47">
        <f>D51*250</f>
        <v>14000</v>
      </c>
      <c r="O51" s="50">
        <f t="shared" ref="O51" si="1">ABS(N51-B51)/B51</f>
        <v>11.205754141238012</v>
      </c>
    </row>
    <row r="52" spans="1:15" ht="15" thickBot="1" x14ac:dyDescent="0.35">
      <c r="A52" s="3" t="s">
        <v>29</v>
      </c>
      <c r="B52" s="1">
        <v>57443</v>
      </c>
      <c r="C52" s="53">
        <v>650</v>
      </c>
      <c r="D52" s="1">
        <v>1607</v>
      </c>
      <c r="E52" s="64">
        <v>5</v>
      </c>
      <c r="F52" s="1">
        <v>48273</v>
      </c>
      <c r="G52" s="1">
        <v>6730</v>
      </c>
      <c r="H52" s="2">
        <v>188</v>
      </c>
      <c r="I52" s="1">
        <v>588652</v>
      </c>
      <c r="J52" s="1">
        <v>68965</v>
      </c>
      <c r="K52" s="41"/>
      <c r="L52" s="48">
        <f>IFERROR(B52/I52,0)</f>
        <v>9.7583971514579065E-2</v>
      </c>
      <c r="M52" s="49">
        <f>IFERROR(H52/G52,0)</f>
        <v>2.7934621099554236E-2</v>
      </c>
      <c r="N52" s="47">
        <f>D52*250</f>
        <v>401750</v>
      </c>
      <c r="O52" s="50">
        <f t="shared" si="0"/>
        <v>5.9938895949027735</v>
      </c>
    </row>
    <row r="53" spans="1:15" ht="15" thickBot="1" x14ac:dyDescent="0.35">
      <c r="A53" s="44" t="s">
        <v>9</v>
      </c>
      <c r="B53" s="1">
        <v>28526</v>
      </c>
      <c r="C53" s="2"/>
      <c r="D53" s="1">
        <v>1255</v>
      </c>
      <c r="E53" s="64">
        <v>7</v>
      </c>
      <c r="F53" s="1">
        <v>18107</v>
      </c>
      <c r="G53" s="1">
        <v>3746</v>
      </c>
      <c r="H53" s="2">
        <v>165</v>
      </c>
      <c r="I53" s="1">
        <v>447002</v>
      </c>
      <c r="J53" s="1">
        <v>58701</v>
      </c>
      <c r="K53" s="42"/>
      <c r="L53" s="48">
        <f>IFERROR(B53/I53,0)</f>
        <v>6.3816269278437227E-2</v>
      </c>
      <c r="M53" s="49">
        <f>IFERROR(H53/G53,0)</f>
        <v>4.4046983449012277E-2</v>
      </c>
      <c r="N53" s="47">
        <f>D53*250</f>
        <v>313750</v>
      </c>
      <c r="O53" s="50">
        <f t="shared" si="0"/>
        <v>9.998737993409522</v>
      </c>
    </row>
    <row r="54" spans="1:15" ht="15" thickBot="1" x14ac:dyDescent="0.35">
      <c r="A54" s="3" t="s">
        <v>56</v>
      </c>
      <c r="B54" s="1">
        <v>2486</v>
      </c>
      <c r="C54" s="53">
        <v>18</v>
      </c>
      <c r="D54" s="2">
        <v>88</v>
      </c>
      <c r="E54" s="2"/>
      <c r="F54" s="2">
        <v>729</v>
      </c>
      <c r="G54" s="1">
        <v>1387</v>
      </c>
      <c r="H54" s="2">
        <v>49</v>
      </c>
      <c r="I54" s="1">
        <v>146545</v>
      </c>
      <c r="J54" s="1">
        <v>81771</v>
      </c>
      <c r="K54" s="41"/>
      <c r="L54" s="48">
        <f>IFERROR(B54/I54,0)</f>
        <v>1.6964072469207409E-2</v>
      </c>
      <c r="M54" s="49">
        <f>IFERROR(H54/G54,0)</f>
        <v>3.5328046142754144E-2</v>
      </c>
      <c r="N54" s="47">
        <f>D54*250</f>
        <v>22000</v>
      </c>
      <c r="O54" s="50">
        <f t="shared" si="0"/>
        <v>7.8495575221238942</v>
      </c>
    </row>
    <row r="55" spans="1:15" ht="14.5" thickBot="1" x14ac:dyDescent="0.35">
      <c r="A55" s="3" t="s">
        <v>22</v>
      </c>
      <c r="B55" s="1">
        <v>24154</v>
      </c>
      <c r="C55" s="2"/>
      <c r="D55" s="2">
        <v>730</v>
      </c>
      <c r="E55" s="2"/>
      <c r="F55" s="1">
        <v>5811</v>
      </c>
      <c r="G55" s="1">
        <v>4148</v>
      </c>
      <c r="H55" s="2">
        <v>125</v>
      </c>
      <c r="I55" s="1">
        <v>468905</v>
      </c>
      <c r="J55" s="1">
        <v>80534</v>
      </c>
      <c r="K55" s="42"/>
      <c r="L55" s="48">
        <f>IFERROR(B55/I55,0)</f>
        <v>5.1511500197268106E-2</v>
      </c>
      <c r="M55" s="49">
        <f>IFERROR(H55/G55,0)</f>
        <v>3.013500482160077E-2</v>
      </c>
      <c r="N55" s="47">
        <f>D55*250</f>
        <v>182500</v>
      </c>
      <c r="O55" s="50">
        <f t="shared" si="0"/>
        <v>6.5556843586983522</v>
      </c>
    </row>
    <row r="56" spans="1:15" ht="15" thickBot="1" x14ac:dyDescent="0.35">
      <c r="A56" s="14" t="s">
        <v>55</v>
      </c>
      <c r="B56" s="36">
        <v>1179</v>
      </c>
      <c r="C56" s="66">
        <v>6</v>
      </c>
      <c r="D56" s="15">
        <v>20</v>
      </c>
      <c r="E56" s="15"/>
      <c r="F56" s="15">
        <v>270</v>
      </c>
      <c r="G56" s="36">
        <v>2037</v>
      </c>
      <c r="H56" s="15">
        <v>35</v>
      </c>
      <c r="I56" s="36">
        <v>36228</v>
      </c>
      <c r="J56" s="36">
        <v>62596</v>
      </c>
      <c r="K56" s="67"/>
      <c r="L56" s="48">
        <f>IFERROR(B56/I56,0)</f>
        <v>3.2543888704869163E-2</v>
      </c>
      <c r="M56" s="49">
        <f>IFERROR(H56/G56,0)</f>
        <v>1.7182130584192441E-2</v>
      </c>
      <c r="N56" s="47">
        <f>D56*250</f>
        <v>5000</v>
      </c>
      <c r="O56" s="50">
        <f t="shared" si="0"/>
        <v>3.2408821034775235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AE4843FF-B71B-4D4E-A75C-559003ACD9A2}"/>
    <hyperlink ref="A33" r:id="rId2" display="https://www.worldometers.info/coronavirus/usa/new-jersey/" xr:uid="{CE2A91A8-F90A-425B-BFB5-577322103064}"/>
    <hyperlink ref="A6" r:id="rId3" display="https://www.worldometers.info/coronavirus/usa/california/" xr:uid="{64625A44-DFED-4856-8299-1A79DCFE400D}"/>
    <hyperlink ref="A16" r:id="rId4" display="https://www.worldometers.info/coronavirus/usa/illinois/" xr:uid="{F8435D52-BD83-4146-9D07-AC33C3E69494}"/>
    <hyperlink ref="A48" r:id="rId5" display="https://www.worldometers.info/coronavirus/usa/texas/" xr:uid="{017DD865-3E2B-4FD2-BAEE-A208CB619F5E}"/>
    <hyperlink ref="A24" r:id="rId6" display="https://www.worldometers.info/coronavirus/usa/massachusetts/" xr:uid="{E1D1F5DE-D70A-48F6-AE2E-FD15C6632201}"/>
    <hyperlink ref="A11" r:id="rId7" display="https://www.worldometers.info/coronavirus/usa/florida/" xr:uid="{873797BF-B612-4B07-BA57-52F18C3AB946}"/>
    <hyperlink ref="A42" r:id="rId8" display="https://www.worldometers.info/coronavirus/usa/pennsylvania/" xr:uid="{AA224551-3023-4A20-99A6-D9C921C6CE2F}"/>
    <hyperlink ref="A21" r:id="rId9" display="https://www.worldometers.info/coronavirus/usa/louisiana/" xr:uid="{71BF31B5-F278-4744-A49C-6C40F2E6D945}"/>
    <hyperlink ref="A39" r:id="rId10" display="https://www.worldometers.info/coronavirus/usa/ohio/" xr:uid="{188FE3FF-F72B-4AAF-BAA3-7D549E0B20BC}"/>
    <hyperlink ref="A53" r:id="rId11" display="https://www.worldometers.info/coronavirus/usa/washington/" xr:uid="{229F3565-F97F-4D48-8BB9-5469FDEDF108}"/>
    <hyperlink ref="A34" r:id="rId12" display="https://www.worldometers.info/coronavirus/usa/new-mexico/" xr:uid="{E02C7AE0-A252-4C31-AC3C-6FBD73062522}"/>
    <hyperlink ref="A40" r:id="rId13" display="https://www.worldometers.info/coronavirus/usa/oklahoma/" xr:uid="{51CF1883-1770-493B-8BA0-FF0069665845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838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1338</v>
      </c>
    </row>
    <row r="5" spans="1:2" ht="15" thickBot="1" x14ac:dyDescent="0.4">
      <c r="A5" s="3" t="s">
        <v>34</v>
      </c>
      <c r="B5" s="38">
        <v>214</v>
      </c>
    </row>
    <row r="6" spans="1:2" ht="15" thickBot="1" x14ac:dyDescent="0.4">
      <c r="A6" s="44" t="s">
        <v>10</v>
      </c>
      <c r="B6" s="38">
        <v>5427</v>
      </c>
    </row>
    <row r="7" spans="1:2" ht="15" thickBot="1" x14ac:dyDescent="0.4">
      <c r="A7" s="3" t="s">
        <v>18</v>
      </c>
      <c r="B7" s="38">
        <v>1643</v>
      </c>
    </row>
    <row r="8" spans="1:2" ht="15" thickBot="1" x14ac:dyDescent="0.4">
      <c r="A8" s="3" t="s">
        <v>23</v>
      </c>
      <c r="B8" s="38">
        <v>4238</v>
      </c>
    </row>
    <row r="9" spans="1:2" ht="15" thickBot="1" x14ac:dyDescent="0.4">
      <c r="A9" s="3" t="s">
        <v>43</v>
      </c>
      <c r="B9" s="38">
        <v>434</v>
      </c>
    </row>
    <row r="10" spans="1:2" ht="21.5" thickBot="1" x14ac:dyDescent="0.4">
      <c r="A10" s="3" t="s">
        <v>63</v>
      </c>
      <c r="B10" s="38">
        <v>531</v>
      </c>
    </row>
    <row r="11" spans="1:2" ht="15" thickBot="1" x14ac:dyDescent="0.4">
      <c r="A11" s="44" t="s">
        <v>13</v>
      </c>
      <c r="B11" s="38">
        <v>3107</v>
      </c>
    </row>
    <row r="12" spans="1:2" ht="15" thickBot="1" x14ac:dyDescent="0.4">
      <c r="A12" s="3" t="s">
        <v>16</v>
      </c>
      <c r="B12" s="38">
        <v>2636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89</v>
      </c>
    </row>
    <row r="16" spans="1:2" ht="15" thickBot="1" x14ac:dyDescent="0.4">
      <c r="A16" s="44" t="s">
        <v>12</v>
      </c>
      <c r="B16" s="38">
        <v>6580</v>
      </c>
    </row>
    <row r="17" spans="1:2" ht="15" thickBot="1" x14ac:dyDescent="0.4">
      <c r="A17" s="3" t="s">
        <v>27</v>
      </c>
      <c r="B17" s="38">
        <v>2536</v>
      </c>
    </row>
    <row r="18" spans="1:2" ht="15" thickBot="1" x14ac:dyDescent="0.4">
      <c r="A18" s="3" t="s">
        <v>41</v>
      </c>
      <c r="B18" s="38">
        <v>681</v>
      </c>
    </row>
    <row r="19" spans="1:2" ht="15" thickBot="1" x14ac:dyDescent="0.4">
      <c r="A19" s="3" t="s">
        <v>45</v>
      </c>
      <c r="B19" s="38">
        <v>255</v>
      </c>
    </row>
    <row r="20" spans="1:2" ht="15" thickBot="1" x14ac:dyDescent="0.4">
      <c r="A20" s="3" t="s">
        <v>38</v>
      </c>
      <c r="B20" s="38">
        <v>522</v>
      </c>
    </row>
    <row r="21" spans="1:2" ht="15" thickBot="1" x14ac:dyDescent="0.4">
      <c r="A21" s="44" t="s">
        <v>14</v>
      </c>
      <c r="B21" s="38">
        <v>3084</v>
      </c>
    </row>
    <row r="22" spans="1:2" ht="15" thickBot="1" x14ac:dyDescent="0.4">
      <c r="A22" s="3" t="s">
        <v>39</v>
      </c>
      <c r="B22" s="38">
        <v>102</v>
      </c>
    </row>
    <row r="23" spans="1:2" ht="15" thickBot="1" x14ac:dyDescent="0.4">
      <c r="A23" s="3" t="s">
        <v>26</v>
      </c>
      <c r="B23" s="38">
        <v>3052</v>
      </c>
    </row>
    <row r="24" spans="1:2" ht="15" thickBot="1" x14ac:dyDescent="0.4">
      <c r="A24" s="44" t="s">
        <v>17</v>
      </c>
      <c r="B24" s="38">
        <v>7800</v>
      </c>
    </row>
    <row r="25" spans="1:2" ht="15" thickBot="1" x14ac:dyDescent="0.4">
      <c r="A25" s="3" t="s">
        <v>11</v>
      </c>
      <c r="B25" s="38">
        <v>6067</v>
      </c>
    </row>
    <row r="26" spans="1:2" ht="15" thickBot="1" x14ac:dyDescent="0.4">
      <c r="A26" s="3" t="s">
        <v>32</v>
      </c>
      <c r="B26" s="38">
        <v>1404</v>
      </c>
    </row>
    <row r="27" spans="1:2" ht="15" thickBot="1" x14ac:dyDescent="0.4">
      <c r="A27" s="3" t="s">
        <v>30</v>
      </c>
      <c r="B27" s="38">
        <v>943</v>
      </c>
    </row>
    <row r="28" spans="1:2" ht="15" thickBot="1" x14ac:dyDescent="0.4">
      <c r="A28" s="3" t="s">
        <v>35</v>
      </c>
      <c r="B28" s="38">
        <v>976</v>
      </c>
    </row>
    <row r="29" spans="1:2" ht="15" thickBot="1" x14ac:dyDescent="0.4">
      <c r="A29" s="3" t="s">
        <v>51</v>
      </c>
      <c r="B29" s="38">
        <v>20</v>
      </c>
    </row>
    <row r="30" spans="1:2" ht="15" thickBot="1" x14ac:dyDescent="0.4">
      <c r="A30" s="3" t="s">
        <v>50</v>
      </c>
      <c r="B30" s="38">
        <v>244</v>
      </c>
    </row>
    <row r="31" spans="1:2" ht="15" thickBot="1" x14ac:dyDescent="0.4">
      <c r="A31" s="3" t="s">
        <v>31</v>
      </c>
      <c r="B31" s="38">
        <v>486</v>
      </c>
    </row>
    <row r="32" spans="1:2" ht="15" thickBot="1" x14ac:dyDescent="0.4">
      <c r="A32" s="3" t="s">
        <v>42</v>
      </c>
      <c r="B32" s="38">
        <v>337</v>
      </c>
    </row>
    <row r="33" spans="1:2" ht="15" thickBot="1" x14ac:dyDescent="0.4">
      <c r="A33" s="44" t="s">
        <v>8</v>
      </c>
      <c r="B33" s="38">
        <v>12960</v>
      </c>
    </row>
    <row r="34" spans="1:2" ht="15" thickBot="1" x14ac:dyDescent="0.4">
      <c r="A34" s="44" t="s">
        <v>44</v>
      </c>
      <c r="B34" s="38">
        <v>464</v>
      </c>
    </row>
    <row r="35" spans="1:2" ht="15" thickBot="1" x14ac:dyDescent="0.4">
      <c r="A35" s="44" t="s">
        <v>7</v>
      </c>
      <c r="B35" s="38">
        <v>31159</v>
      </c>
    </row>
    <row r="36" spans="1:2" ht="15" thickBot="1" x14ac:dyDescent="0.4">
      <c r="A36" s="3" t="s">
        <v>24</v>
      </c>
      <c r="B36" s="38">
        <v>1250</v>
      </c>
    </row>
    <row r="37" spans="1:2" ht="15" thickBot="1" x14ac:dyDescent="0.4">
      <c r="A37" s="3" t="s">
        <v>53</v>
      </c>
      <c r="B37" s="38">
        <v>76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2672</v>
      </c>
    </row>
    <row r="40" spans="1:2" ht="15" thickBot="1" x14ac:dyDescent="0.4">
      <c r="A40" s="44" t="s">
        <v>46</v>
      </c>
      <c r="B40" s="38">
        <v>368</v>
      </c>
    </row>
    <row r="41" spans="1:2" ht="15" thickBot="1" x14ac:dyDescent="0.4">
      <c r="A41" s="3" t="s">
        <v>37</v>
      </c>
      <c r="B41" s="38">
        <v>188</v>
      </c>
    </row>
    <row r="42" spans="1:2" ht="15" thickBot="1" x14ac:dyDescent="0.4">
      <c r="A42" s="44" t="s">
        <v>19</v>
      </c>
      <c r="B42" s="38">
        <v>6474</v>
      </c>
    </row>
    <row r="43" spans="1:2" ht="15" thickBot="1" x14ac:dyDescent="0.4">
      <c r="A43" s="3" t="s">
        <v>65</v>
      </c>
      <c r="B43" s="38">
        <v>147</v>
      </c>
    </row>
    <row r="44" spans="1:2" ht="15" thickBot="1" x14ac:dyDescent="0.4">
      <c r="A44" s="3" t="s">
        <v>40</v>
      </c>
      <c r="B44" s="38">
        <v>894</v>
      </c>
    </row>
    <row r="45" spans="1:2" ht="15" thickBot="1" x14ac:dyDescent="0.4">
      <c r="A45" s="3" t="s">
        <v>25</v>
      </c>
      <c r="B45" s="38">
        <v>644</v>
      </c>
    </row>
    <row r="46" spans="1:2" ht="15" thickBot="1" x14ac:dyDescent="0.4">
      <c r="A46" s="3" t="s">
        <v>54</v>
      </c>
      <c r="B46" s="38">
        <v>81</v>
      </c>
    </row>
    <row r="47" spans="1:2" ht="15" thickBot="1" x14ac:dyDescent="0.4">
      <c r="A47" s="3" t="s">
        <v>20</v>
      </c>
      <c r="B47" s="38">
        <v>515</v>
      </c>
    </row>
    <row r="48" spans="1:2" ht="15" thickBot="1" x14ac:dyDescent="0.4">
      <c r="A48" s="44" t="s">
        <v>15</v>
      </c>
      <c r="B48" s="38">
        <v>2173</v>
      </c>
    </row>
    <row r="49" spans="1:2" ht="21.5" thickBot="1" x14ac:dyDescent="0.4">
      <c r="A49" s="61" t="s">
        <v>66</v>
      </c>
      <c r="B49" s="58">
        <v>6</v>
      </c>
    </row>
    <row r="50" spans="1:2" ht="15" thickBot="1" x14ac:dyDescent="0.4">
      <c r="A50" s="3" t="s">
        <v>28</v>
      </c>
      <c r="B50" s="38">
        <v>155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3" t="s">
        <v>29</v>
      </c>
      <c r="B52" s="38">
        <v>1607</v>
      </c>
    </row>
    <row r="53" spans="1:2" ht="15" thickBot="1" x14ac:dyDescent="0.4">
      <c r="A53" s="44" t="s">
        <v>9</v>
      </c>
      <c r="B53" s="38">
        <v>1255</v>
      </c>
    </row>
    <row r="54" spans="1:2" ht="15" thickBot="1" x14ac:dyDescent="0.4">
      <c r="A54" s="3" t="s">
        <v>56</v>
      </c>
      <c r="B54" s="38">
        <v>88</v>
      </c>
    </row>
    <row r="55" spans="1:2" ht="15" thickBot="1" x14ac:dyDescent="0.4">
      <c r="A55" s="3" t="s">
        <v>22</v>
      </c>
      <c r="B55" s="38">
        <v>730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3ECA8054-10A7-477E-84E9-59111BF710D7}"/>
    <hyperlink ref="A33" r:id="rId2" display="https://www.worldometers.info/coronavirus/usa/new-jersey/" xr:uid="{724C0AE6-8B3C-4DE0-A2AA-9A5DC2160061}"/>
    <hyperlink ref="A6" r:id="rId3" display="https://www.worldometers.info/coronavirus/usa/california/" xr:uid="{42D7D0EC-33FD-4B49-93E6-92D197A69CDB}"/>
    <hyperlink ref="A16" r:id="rId4" display="https://www.worldometers.info/coronavirus/usa/illinois/" xr:uid="{A160CAC8-8C2D-4275-B36C-8E5B125EAA7F}"/>
    <hyperlink ref="A48" r:id="rId5" display="https://www.worldometers.info/coronavirus/usa/texas/" xr:uid="{7312E82F-0050-4271-AA33-0A623A7998D6}"/>
    <hyperlink ref="A24" r:id="rId6" display="https://www.worldometers.info/coronavirus/usa/massachusetts/" xr:uid="{8D67E1AD-DB89-4E14-A1BA-11397771E913}"/>
    <hyperlink ref="A11" r:id="rId7" display="https://www.worldometers.info/coronavirus/usa/florida/" xr:uid="{D5F78DFD-0AA2-4B49-8A90-0A4243E9C8E2}"/>
    <hyperlink ref="A42" r:id="rId8" display="https://www.worldometers.info/coronavirus/usa/pennsylvania/" xr:uid="{01576D4A-7CFC-4C98-8765-4899ADB534B9}"/>
    <hyperlink ref="A21" r:id="rId9" display="https://www.worldometers.info/coronavirus/usa/louisiana/" xr:uid="{A0C9F61E-25D1-4CB6-ACC2-914DC4D8654F}"/>
    <hyperlink ref="A39" r:id="rId10" display="https://www.worldometers.info/coronavirus/usa/ohio/" xr:uid="{C6A1EE9D-F6C2-4567-B150-D17BF7C229B6}"/>
    <hyperlink ref="A53" r:id="rId11" display="https://www.worldometers.info/coronavirus/usa/washington/" xr:uid="{81D639F7-0F26-49BA-90D0-7690E2617CC4}"/>
    <hyperlink ref="A34" r:id="rId12" display="https://www.worldometers.info/coronavirus/usa/new-mexico/" xr:uid="{BA556809-8C83-4838-A75B-BAD88F887683}"/>
    <hyperlink ref="A40" r:id="rId13" display="https://www.worldometers.info/coronavirus/usa/oklahoma/" xr:uid="{4CD4CEDB-29DB-4EFC-AF86-2516BD0EB7F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838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1338</v>
      </c>
    </row>
    <row r="5" spans="1:3" ht="13" thickBot="1" x14ac:dyDescent="0.4">
      <c r="A5" s="34" t="s">
        <v>34</v>
      </c>
      <c r="B5" s="3" t="s">
        <v>34</v>
      </c>
      <c r="C5" s="38">
        <v>214</v>
      </c>
    </row>
    <row r="6" spans="1:3" ht="15" thickBot="1" x14ac:dyDescent="0.4">
      <c r="A6" s="34" t="s">
        <v>10</v>
      </c>
      <c r="B6" s="44" t="s">
        <v>10</v>
      </c>
      <c r="C6" s="38">
        <v>5427</v>
      </c>
    </row>
    <row r="7" spans="1:3" ht="13" thickBot="1" x14ac:dyDescent="0.4">
      <c r="A7" s="34" t="s">
        <v>18</v>
      </c>
      <c r="B7" s="3" t="s">
        <v>18</v>
      </c>
      <c r="C7" s="38">
        <v>1643</v>
      </c>
    </row>
    <row r="8" spans="1:3" ht="13" thickBot="1" x14ac:dyDescent="0.4">
      <c r="A8" s="34" t="s">
        <v>23</v>
      </c>
      <c r="B8" s="3" t="s">
        <v>23</v>
      </c>
      <c r="C8" s="38">
        <v>4238</v>
      </c>
    </row>
    <row r="9" spans="1:3" ht="13" thickBot="1" x14ac:dyDescent="0.4">
      <c r="A9" s="34" t="s">
        <v>43</v>
      </c>
      <c r="B9" s="3" t="s">
        <v>43</v>
      </c>
      <c r="C9" s="38">
        <v>434</v>
      </c>
    </row>
    <row r="10" spans="1:3" ht="13" thickBot="1" x14ac:dyDescent="0.4">
      <c r="A10" s="34" t="s">
        <v>95</v>
      </c>
      <c r="B10" s="3" t="s">
        <v>63</v>
      </c>
      <c r="C10" s="38">
        <v>531</v>
      </c>
    </row>
    <row r="11" spans="1:3" ht="15" thickBot="1" x14ac:dyDescent="0.4">
      <c r="A11" s="34" t="s">
        <v>13</v>
      </c>
      <c r="B11" s="44" t="s">
        <v>13</v>
      </c>
      <c r="C11" s="38">
        <v>3107</v>
      </c>
    </row>
    <row r="12" spans="1:3" ht="13" thickBot="1" x14ac:dyDescent="0.4">
      <c r="A12" s="34" t="s">
        <v>16</v>
      </c>
      <c r="B12" s="3" t="s">
        <v>16</v>
      </c>
      <c r="C12" s="38">
        <v>2636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89</v>
      </c>
    </row>
    <row r="16" spans="1:3" ht="15" thickBot="1" x14ac:dyDescent="0.4">
      <c r="A16" s="34" t="s">
        <v>12</v>
      </c>
      <c r="B16" s="44" t="s">
        <v>12</v>
      </c>
      <c r="C16" s="38">
        <v>6580</v>
      </c>
    </row>
    <row r="17" spans="1:3" ht="13" thickBot="1" x14ac:dyDescent="0.4">
      <c r="A17" s="34" t="s">
        <v>27</v>
      </c>
      <c r="B17" s="3" t="s">
        <v>27</v>
      </c>
      <c r="C17" s="38">
        <v>2536</v>
      </c>
    </row>
    <row r="18" spans="1:3" ht="13" thickBot="1" x14ac:dyDescent="0.4">
      <c r="A18" s="34" t="s">
        <v>41</v>
      </c>
      <c r="B18" s="3" t="s">
        <v>41</v>
      </c>
      <c r="C18" s="38">
        <v>681</v>
      </c>
    </row>
    <row r="19" spans="1:3" ht="13" thickBot="1" x14ac:dyDescent="0.4">
      <c r="A19" s="34" t="s">
        <v>45</v>
      </c>
      <c r="B19" s="3" t="s">
        <v>45</v>
      </c>
      <c r="C19" s="38">
        <v>255</v>
      </c>
    </row>
    <row r="20" spans="1:3" ht="13" thickBot="1" x14ac:dyDescent="0.4">
      <c r="A20" s="34" t="s">
        <v>38</v>
      </c>
      <c r="B20" s="3" t="s">
        <v>38</v>
      </c>
      <c r="C20" s="38">
        <v>522</v>
      </c>
    </row>
    <row r="21" spans="1:3" ht="15" thickBot="1" x14ac:dyDescent="0.4">
      <c r="A21" s="34" t="s">
        <v>14</v>
      </c>
      <c r="B21" s="44" t="s">
        <v>14</v>
      </c>
      <c r="C21" s="38">
        <v>3084</v>
      </c>
    </row>
    <row r="22" spans="1:3" ht="13" thickBot="1" x14ac:dyDescent="0.4">
      <c r="B22" s="3" t="s">
        <v>39</v>
      </c>
      <c r="C22" s="38">
        <v>102</v>
      </c>
    </row>
    <row r="23" spans="1:3" ht="13" thickBot="1" x14ac:dyDescent="0.4">
      <c r="A23" s="34" t="s">
        <v>26</v>
      </c>
      <c r="B23" s="3" t="s">
        <v>26</v>
      </c>
      <c r="C23" s="38">
        <v>3052</v>
      </c>
    </row>
    <row r="24" spans="1:3" ht="15" thickBot="1" x14ac:dyDescent="0.4">
      <c r="A24" s="34" t="s">
        <v>17</v>
      </c>
      <c r="B24" s="44" t="s">
        <v>17</v>
      </c>
      <c r="C24" s="38">
        <v>7800</v>
      </c>
    </row>
    <row r="25" spans="1:3" ht="13" thickBot="1" x14ac:dyDescent="0.4">
      <c r="A25" s="34" t="s">
        <v>11</v>
      </c>
      <c r="B25" s="3" t="s">
        <v>11</v>
      </c>
      <c r="C25" s="38">
        <v>6067</v>
      </c>
    </row>
    <row r="26" spans="1:3" ht="13" thickBot="1" x14ac:dyDescent="0.4">
      <c r="A26" s="34" t="s">
        <v>32</v>
      </c>
      <c r="B26" s="3" t="s">
        <v>32</v>
      </c>
      <c r="C26" s="38">
        <v>1404</v>
      </c>
    </row>
    <row r="27" spans="1:3" ht="13" thickBot="1" x14ac:dyDescent="0.4">
      <c r="A27" s="34" t="s">
        <v>30</v>
      </c>
      <c r="B27" s="3" t="s">
        <v>30</v>
      </c>
      <c r="C27" s="38">
        <v>943</v>
      </c>
    </row>
    <row r="28" spans="1:3" ht="13" thickBot="1" x14ac:dyDescent="0.4">
      <c r="A28" s="34" t="s">
        <v>35</v>
      </c>
      <c r="B28" s="3" t="s">
        <v>35</v>
      </c>
      <c r="C28" s="38">
        <v>976</v>
      </c>
    </row>
    <row r="29" spans="1:3" ht="13" thickBot="1" x14ac:dyDescent="0.4">
      <c r="B29" s="3" t="s">
        <v>51</v>
      </c>
      <c r="C29" s="38">
        <v>20</v>
      </c>
    </row>
    <row r="30" spans="1:3" ht="13" thickBot="1" x14ac:dyDescent="0.4">
      <c r="B30" s="3" t="s">
        <v>50</v>
      </c>
      <c r="C30" s="38">
        <v>244</v>
      </c>
    </row>
    <row r="31" spans="1:3" ht="13" thickBot="1" x14ac:dyDescent="0.4">
      <c r="A31" s="34" t="s">
        <v>31</v>
      </c>
      <c r="B31" s="3" t="s">
        <v>31</v>
      </c>
      <c r="C31" s="38">
        <v>486</v>
      </c>
    </row>
    <row r="32" spans="1:3" ht="13" thickBot="1" x14ac:dyDescent="0.4">
      <c r="A32" s="34" t="s">
        <v>42</v>
      </c>
      <c r="B32" s="3" t="s">
        <v>42</v>
      </c>
      <c r="C32" s="38">
        <v>337</v>
      </c>
    </row>
    <row r="33" spans="1:3" ht="15" thickBot="1" x14ac:dyDescent="0.4">
      <c r="A33" s="34" t="s">
        <v>8</v>
      </c>
      <c r="B33" s="44" t="s">
        <v>8</v>
      </c>
      <c r="C33" s="38">
        <v>12960</v>
      </c>
    </row>
    <row r="34" spans="1:3" ht="15" thickBot="1" x14ac:dyDescent="0.4">
      <c r="A34" s="34" t="s">
        <v>44</v>
      </c>
      <c r="B34" s="44" t="s">
        <v>44</v>
      </c>
      <c r="C34" s="38">
        <v>464</v>
      </c>
    </row>
    <row r="35" spans="1:3" ht="15" thickBot="1" x14ac:dyDescent="0.4">
      <c r="A35" s="34" t="s">
        <v>7</v>
      </c>
      <c r="B35" s="44" t="s">
        <v>7</v>
      </c>
      <c r="C35" s="38">
        <v>31159</v>
      </c>
    </row>
    <row r="36" spans="1:3" ht="13" thickBot="1" x14ac:dyDescent="0.4">
      <c r="A36" s="34" t="s">
        <v>24</v>
      </c>
      <c r="B36" s="3" t="s">
        <v>24</v>
      </c>
      <c r="C36" s="38">
        <v>1250</v>
      </c>
    </row>
    <row r="37" spans="1:3" ht="13" thickBot="1" x14ac:dyDescent="0.4">
      <c r="B37" s="3" t="s">
        <v>53</v>
      </c>
      <c r="C37" s="38">
        <v>76</v>
      </c>
    </row>
    <row r="38" spans="1:3" ht="15" thickBot="1" x14ac:dyDescent="0.4">
      <c r="A38" s="34" t="s">
        <v>21</v>
      </c>
      <c r="B38" s="44" t="s">
        <v>21</v>
      </c>
      <c r="C38" s="38">
        <v>2672</v>
      </c>
    </row>
    <row r="39" spans="1:3" ht="15" thickBot="1" x14ac:dyDescent="0.4">
      <c r="A39" s="34" t="s">
        <v>46</v>
      </c>
      <c r="B39" s="44" t="s">
        <v>46</v>
      </c>
      <c r="C39" s="38">
        <v>368</v>
      </c>
    </row>
    <row r="40" spans="1:3" ht="13" thickBot="1" x14ac:dyDescent="0.4">
      <c r="A40" s="34" t="s">
        <v>37</v>
      </c>
      <c r="B40" s="3" t="s">
        <v>37</v>
      </c>
      <c r="C40" s="38">
        <v>188</v>
      </c>
    </row>
    <row r="41" spans="1:3" ht="15" thickBot="1" x14ac:dyDescent="0.4">
      <c r="A41" s="34" t="s">
        <v>19</v>
      </c>
      <c r="B41" s="44" t="s">
        <v>19</v>
      </c>
      <c r="C41" s="38">
        <v>6474</v>
      </c>
    </row>
    <row r="42" spans="1:3" ht="13" thickBot="1" x14ac:dyDescent="0.4">
      <c r="A42" s="34" t="s">
        <v>65</v>
      </c>
      <c r="B42" s="3" t="s">
        <v>65</v>
      </c>
      <c r="C42" s="38">
        <v>147</v>
      </c>
    </row>
    <row r="43" spans="1:3" ht="13" thickBot="1" x14ac:dyDescent="0.4">
      <c r="B43" s="3" t="s">
        <v>40</v>
      </c>
      <c r="C43" s="38">
        <v>894</v>
      </c>
    </row>
    <row r="44" spans="1:3" ht="13" thickBot="1" x14ac:dyDescent="0.4">
      <c r="A44" s="34" t="s">
        <v>25</v>
      </c>
      <c r="B44" s="3" t="s">
        <v>25</v>
      </c>
      <c r="C44" s="38">
        <v>644</v>
      </c>
    </row>
    <row r="45" spans="1:3" ht="13" thickBot="1" x14ac:dyDescent="0.4">
      <c r="A45" s="34" t="s">
        <v>54</v>
      </c>
      <c r="B45" s="3" t="s">
        <v>54</v>
      </c>
      <c r="C45" s="38">
        <v>81</v>
      </c>
    </row>
    <row r="46" spans="1:3" ht="13" thickBot="1" x14ac:dyDescent="0.4">
      <c r="A46" s="34" t="s">
        <v>20</v>
      </c>
      <c r="B46" s="3" t="s">
        <v>20</v>
      </c>
      <c r="C46" s="38">
        <v>515</v>
      </c>
    </row>
    <row r="47" spans="1:3" ht="15" thickBot="1" x14ac:dyDescent="0.4">
      <c r="A47" s="34" t="s">
        <v>15</v>
      </c>
      <c r="B47" s="44" t="s">
        <v>15</v>
      </c>
      <c r="C47" s="38">
        <v>2173</v>
      </c>
    </row>
    <row r="48" spans="1:3" ht="13" thickBot="1" x14ac:dyDescent="0.4">
      <c r="A48" s="34" t="s">
        <v>28</v>
      </c>
      <c r="B48" s="3" t="s">
        <v>28</v>
      </c>
      <c r="C48" s="38">
        <v>155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3" thickBot="1" x14ac:dyDescent="0.4">
      <c r="A50" s="34" t="s">
        <v>29</v>
      </c>
      <c r="B50" s="3" t="s">
        <v>29</v>
      </c>
      <c r="C50" s="38">
        <v>1607</v>
      </c>
    </row>
    <row r="51" spans="1:3" ht="15" thickBot="1" x14ac:dyDescent="0.4">
      <c r="A51" s="34" t="s">
        <v>9</v>
      </c>
      <c r="B51" s="44" t="s">
        <v>9</v>
      </c>
      <c r="C51" s="38">
        <v>1255</v>
      </c>
    </row>
    <row r="52" spans="1:3" ht="13" thickBot="1" x14ac:dyDescent="0.4">
      <c r="B52" s="3" t="s">
        <v>56</v>
      </c>
      <c r="C52" s="38">
        <v>88</v>
      </c>
    </row>
    <row r="53" spans="1:3" ht="13" thickBot="1" x14ac:dyDescent="0.4">
      <c r="A53" s="34" t="s">
        <v>22</v>
      </c>
      <c r="B53" s="3" t="s">
        <v>22</v>
      </c>
      <c r="C53" s="38">
        <v>730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45E2971B-6A5F-49E1-BA90-318B946B0C22}"/>
    <hyperlink ref="B33" r:id="rId2" display="https://www.worldometers.info/coronavirus/usa/new-jersey/" xr:uid="{379C47FB-1972-4738-B49D-D946A8F199EB}"/>
    <hyperlink ref="B6" r:id="rId3" display="https://www.worldometers.info/coronavirus/usa/california/" xr:uid="{35D5AFDC-24BD-4F6D-A291-3A70FD3D2973}"/>
    <hyperlink ref="B16" r:id="rId4" display="https://www.worldometers.info/coronavirus/usa/illinois/" xr:uid="{AA98D3E7-5D5E-4477-BB14-FDA60B95A27E}"/>
    <hyperlink ref="B47" r:id="rId5" display="https://www.worldometers.info/coronavirus/usa/texas/" xr:uid="{E6D279E0-41CD-47C8-A86D-83B6B92EEDA6}"/>
    <hyperlink ref="B24" r:id="rId6" display="https://www.worldometers.info/coronavirus/usa/massachusetts/" xr:uid="{B498EB12-6222-4D46-8777-3C105BFADF6A}"/>
    <hyperlink ref="B11" r:id="rId7" display="https://www.worldometers.info/coronavirus/usa/florida/" xr:uid="{88CA5F2D-7B7F-4FFA-BF7D-82BD083AFFEA}"/>
    <hyperlink ref="B41" r:id="rId8" display="https://www.worldometers.info/coronavirus/usa/pennsylvania/" xr:uid="{3F161AAB-FE84-4F1D-9ED7-493D96937540}"/>
    <hyperlink ref="B21" r:id="rId9" display="https://www.worldometers.info/coronavirus/usa/louisiana/" xr:uid="{2DFD4F7D-7ACA-4BFF-B358-946837572710}"/>
    <hyperlink ref="B38" r:id="rId10" display="https://www.worldometers.info/coronavirus/usa/ohio/" xr:uid="{8BA6ECCF-210B-4925-A8FC-7936D1FC23D3}"/>
    <hyperlink ref="B51" r:id="rId11" display="https://www.worldometers.info/coronavirus/usa/washington/" xr:uid="{8EBCDC1A-1FD0-4E8D-8DE5-D4E33B6041AF}"/>
    <hyperlink ref="B34" r:id="rId12" display="https://www.worldometers.info/coronavirus/usa/new-mexico/" xr:uid="{BB04FC5E-C281-40CE-9D47-EFEFEA2139CD}"/>
    <hyperlink ref="B39" r:id="rId13" display="https://www.worldometers.info/coronavirus/usa/oklahoma/" xr:uid="{8A430663-7CB8-4F1A-AAF7-40F21B5C581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2020-06-20T16:33:49Z</dcterms:modified>
</cp:coreProperties>
</file>