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BF73E60-4DCC-46C0-82AD-FA5631E28EF2}" xr6:coauthVersionLast="45" xr6:coauthVersionMax="45" xr10:uidLastSave="{8B1BD8C2-DEBE-442E-9048-087FEEC3E474}"/>
  <bookViews>
    <workbookView xWindow="10200" yWindow="-20385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3" l="1"/>
  <c r="L45" i="3" l="1"/>
  <c r="M45" i="3"/>
  <c r="N45" i="3"/>
  <c r="N42" i="3" l="1"/>
  <c r="N2" i="3"/>
  <c r="N9" i="3"/>
  <c r="N48" i="3"/>
  <c r="N13" i="3"/>
  <c r="N22" i="3"/>
  <c r="N16" i="3"/>
  <c r="N54" i="3"/>
  <c r="N50" i="3"/>
  <c r="N7" i="3"/>
  <c r="N28" i="3"/>
  <c r="N41" i="3"/>
  <c r="N14" i="3"/>
  <c r="N24" i="3"/>
  <c r="N27" i="3"/>
  <c r="N39" i="3"/>
  <c r="N8" i="3"/>
  <c r="N5" i="3"/>
  <c r="N52" i="3"/>
  <c r="N37" i="3"/>
  <c r="N34" i="3"/>
  <c r="N17" i="3"/>
  <c r="N12" i="3"/>
  <c r="N23" i="3"/>
  <c r="N26" i="3"/>
  <c r="N4" i="3"/>
  <c r="N3" i="3"/>
  <c r="N10" i="3"/>
  <c r="N18" i="3"/>
  <c r="N46" i="3"/>
  <c r="N20" i="3"/>
  <c r="N31" i="3"/>
  <c r="N56" i="3"/>
  <c r="N6" i="3"/>
  <c r="N51" i="3"/>
  <c r="N47" i="3"/>
  <c r="N35" i="3"/>
  <c r="N40" i="3"/>
  <c r="N15" i="3"/>
  <c r="N25" i="3"/>
  <c r="N19" i="3"/>
  <c r="N30" i="3"/>
  <c r="N32" i="3"/>
  <c r="N38" i="3"/>
  <c r="N49" i="3"/>
  <c r="N36" i="3"/>
  <c r="N44" i="3"/>
  <c r="N43" i="3"/>
  <c r="N11" i="3"/>
  <c r="N53" i="3"/>
  <c r="N29" i="3"/>
  <c r="N21" i="3"/>
  <c r="N33" i="3"/>
  <c r="N55" i="3"/>
  <c r="M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M13" i="1"/>
  <c r="M14" i="1"/>
  <c r="O56" i="3" l="1"/>
  <c r="L6" i="3"/>
  <c r="L22" i="3"/>
  <c r="L47" i="3"/>
  <c r="L11" i="3"/>
  <c r="L4" i="3"/>
  <c r="L42" i="3"/>
  <c r="L26" i="3"/>
  <c r="L10" i="3"/>
  <c r="L12" i="3"/>
  <c r="L24" i="3"/>
  <c r="L21" i="3"/>
  <c r="L9" i="3"/>
  <c r="L8" i="3"/>
  <c r="L13" i="3"/>
  <c r="L29" i="3"/>
  <c r="L33" i="3"/>
  <c r="L18" i="3"/>
  <c r="L51" i="3"/>
  <c r="L50" i="3"/>
  <c r="L46" i="3"/>
  <c r="L32" i="3"/>
  <c r="L43" i="3"/>
  <c r="L54" i="3"/>
  <c r="L41" i="3"/>
  <c r="L17" i="3"/>
  <c r="L53" i="3"/>
  <c r="L38" i="3"/>
  <c r="L2" i="3"/>
  <c r="L5" i="3"/>
  <c r="L35" i="3"/>
  <c r="L40" i="3"/>
  <c r="L39" i="3"/>
  <c r="L37" i="3"/>
  <c r="L7" i="3"/>
  <c r="L34" i="3"/>
  <c r="L14" i="3"/>
  <c r="L44" i="3"/>
  <c r="L31" i="3"/>
  <c r="L20" i="3"/>
  <c r="L30" i="3"/>
  <c r="L49" i="3"/>
  <c r="L55" i="3"/>
  <c r="L36" i="3"/>
  <c r="L52" i="3"/>
  <c r="L19" i="3"/>
  <c r="L28" i="3"/>
  <c r="L56" i="3"/>
  <c r="L3" i="3"/>
  <c r="L23" i="3"/>
  <c r="L25" i="3"/>
  <c r="L48" i="3"/>
  <c r="L27" i="3"/>
  <c r="M14" i="3" l="1"/>
  <c r="M43" i="3"/>
  <c r="M18" i="3"/>
  <c r="M30" i="3"/>
  <c r="M42" i="3"/>
  <c r="M3" i="3"/>
  <c r="M44" i="3"/>
  <c r="M15" i="3"/>
  <c r="M46" i="3"/>
  <c r="M34" i="3"/>
  <c r="M41" i="3"/>
  <c r="M33" i="3"/>
  <c r="M54" i="3"/>
  <c r="M48" i="3"/>
  <c r="M16" i="3"/>
  <c r="M24" i="3"/>
  <c r="M50" i="3"/>
  <c r="M56" i="3"/>
  <c r="M22" i="3"/>
  <c r="M20" i="3"/>
  <c r="M51" i="3"/>
  <c r="M4" i="3"/>
  <c r="M37" i="3"/>
  <c r="M9" i="3"/>
  <c r="M21" i="3"/>
  <c r="M19" i="3"/>
  <c r="M10" i="3"/>
  <c r="M38" i="3"/>
  <c r="M53" i="3"/>
  <c r="M26" i="3"/>
  <c r="M39" i="3"/>
  <c r="M17" i="3"/>
  <c r="M36" i="3"/>
  <c r="M5" i="3"/>
  <c r="M28" i="3"/>
  <c r="M23" i="3"/>
  <c r="M40" i="3"/>
  <c r="M29" i="3"/>
  <c r="M13" i="3"/>
  <c r="M27" i="3"/>
  <c r="M7" i="3"/>
  <c r="M52" i="3"/>
  <c r="M2" i="3"/>
  <c r="M35" i="3"/>
  <c r="M32" i="3"/>
  <c r="M25" i="3"/>
  <c r="M55" i="3"/>
  <c r="M49" i="3"/>
  <c r="M11" i="3"/>
  <c r="M12" i="3"/>
  <c r="M31" i="3"/>
  <c r="M8" i="3"/>
  <c r="M47" i="3"/>
  <c r="L16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N13" i="1"/>
  <c r="O13" i="1" s="1"/>
  <c r="N14" i="1"/>
  <c r="O14" i="1" s="1"/>
  <c r="O11" i="1" l="1"/>
  <c r="O10" i="1"/>
  <c r="O12" i="1"/>
  <c r="U2" i="1"/>
  <c r="N15" i="1" l="1"/>
  <c r="O15" i="1" l="1"/>
  <c r="U9" i="1"/>
  <c r="V9" i="1" s="1"/>
  <c r="U11" i="1"/>
  <c r="V11" i="1" s="1"/>
  <c r="U8" i="1"/>
  <c r="V8" i="1" s="1"/>
  <c r="U6" i="1"/>
  <c r="V6" i="1" s="1"/>
  <c r="U14" i="1"/>
  <c r="V14" i="1" s="1"/>
  <c r="U12" i="1"/>
  <c r="V12" i="1" s="1"/>
  <c r="U7" i="1"/>
  <c r="V7" i="1" s="1"/>
  <c r="U13" i="1"/>
  <c r="V13" i="1" s="1"/>
  <c r="U10" i="1"/>
  <c r="V10" i="1" s="1"/>
  <c r="U5" i="1"/>
  <c r="V5" i="1" s="1"/>
  <c r="S14" i="1"/>
  <c r="S6" i="1"/>
  <c r="S8" i="1"/>
  <c r="S13" i="1"/>
  <c r="S5" i="1"/>
  <c r="S10" i="1"/>
  <c r="S7" i="1"/>
  <c r="S11" i="1"/>
  <c r="S12" i="1"/>
  <c r="S15" i="1" s="1"/>
  <c r="S9" i="1"/>
  <c r="T8" i="1"/>
  <c r="T12" i="1"/>
  <c r="T15" i="1" s="1"/>
  <c r="T11" i="1"/>
  <c r="T13" i="1"/>
  <c r="T5" i="1"/>
  <c r="T10" i="1"/>
  <c r="T7" i="1"/>
  <c r="T9" i="1"/>
  <c r="T14" i="1"/>
  <c r="T6" i="1"/>
  <c r="R9" i="1"/>
  <c r="R6" i="1"/>
  <c r="R11" i="1"/>
  <c r="R8" i="1"/>
  <c r="R14" i="1"/>
  <c r="R13" i="1"/>
  <c r="R5" i="1"/>
  <c r="R7" i="1"/>
  <c r="R10" i="1"/>
  <c r="R12" i="1"/>
  <c r="R15" i="1" s="1"/>
  <c r="Q5" i="1"/>
  <c r="Q12" i="1"/>
  <c r="Q15" i="1" s="1"/>
  <c r="Q9" i="1"/>
  <c r="Q6" i="1"/>
  <c r="Q10" i="1"/>
  <c r="Q14" i="1"/>
  <c r="Q13" i="1"/>
  <c r="Q7" i="1"/>
  <c r="Q8" i="1"/>
  <c r="Q11" i="1"/>
  <c r="U1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<sst xmlns="http://schemas.openxmlformats.org/spreadsheetml/2006/main" count="321" uniqueCount="102">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</sst>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410434</v>
      </c>
      <c r="C5" s="2"/>
      <c r="D5" s="1">
        <v>31174</v>
      </c>
      <c r="E5" s="2"/>
      <c r="F5" s="1">
        <v>292129</v>
      </c>
      <c r="G5" s="1">
        <v>21098</v>
      </c>
      <c r="H5" s="1">
        <v>1602</v>
      </c>
      <c r="I5" s="1">
        <v>3327793</v>
      </c>
      <c r="J5" s="1">
        <v>171063</v>
      </c>
      <c r="K5" s="7"/>
      <c r="L5" s="8"/>
      <c r="M5" s="26">
        <f t="shared" ref="M5:M14" si="0">D5/B5</f>
        <v>7.59537465219743E-2</v>
      </c>
      <c r="N5" s="4">
        <f t="shared" ref="N5:N15" si="1">D5/$O$1</f>
        <v>2078266.6666666667</v>
      </c>
      <c r="O5" s="5">
        <f t="shared" ref="O5:O15" si="2">ABS(F5-N5)/N5</f>
        <v>0.85943622890870597</v>
      </c>
      <c r="P5" s="5"/>
      <c r="Q5" s="22">
        <f t="shared" ref="Q5:Q14" si="3">$Q$2*$N5</f>
        <v>311740</v>
      </c>
      <c r="R5" s="22">
        <f t="shared" ref="R5:R14" si="4">$R$2*$N5</f>
        <v>1246960</v>
      </c>
      <c r="S5" s="22">
        <f t="shared" ref="S5:S14" si="5">$S$2*$N5</f>
        <v>519566.66666666669</v>
      </c>
      <c r="T5" s="22">
        <f t="shared" ref="T5:T14" si="6">$T$2*$N5</f>
        <v>259783.33333333334</v>
      </c>
      <c r="U5" s="22">
        <f t="shared" ref="U5:U14" si="7">$U$2*$N5</f>
        <v>31174</v>
      </c>
      <c r="V5" s="19">
        <f t="shared" ref="V5:V14" si="8">N5-U5</f>
        <v>2047092.6666666667</v>
      </c>
    </row>
    <row r="6" spans="1:22" ht="15" thickBot="1" x14ac:dyDescent="0.4">
      <c r="A6" s="44" t="s">
        <v>10</v>
      </c>
      <c r="B6" s="1">
        <v>174978</v>
      </c>
      <c r="C6" s="2"/>
      <c r="D6" s="1">
        <v>5496</v>
      </c>
      <c r="E6" s="62">
        <v>2</v>
      </c>
      <c r="F6" s="1">
        <v>121510</v>
      </c>
      <c r="G6" s="1">
        <v>4428</v>
      </c>
      <c r="H6" s="2">
        <v>139</v>
      </c>
      <c r="I6" s="1">
        <v>3234412</v>
      </c>
      <c r="J6" s="1">
        <v>81859</v>
      </c>
      <c r="K6" s="7"/>
      <c r="L6" s="8"/>
      <c r="M6" s="26">
        <f t="shared" si="0"/>
        <v>3.1409662929053936E-2</v>
      </c>
      <c r="N6" s="4">
        <f t="shared" si="1"/>
        <v>366400</v>
      </c>
      <c r="O6" s="5">
        <f t="shared" si="2"/>
        <v>0.66836790393013101</v>
      </c>
      <c r="P6" s="5"/>
      <c r="Q6" s="22">
        <f t="shared" si="3"/>
        <v>54960</v>
      </c>
      <c r="R6" s="22">
        <f t="shared" si="4"/>
        <v>219840</v>
      </c>
      <c r="S6" s="22">
        <f t="shared" si="5"/>
        <v>91600</v>
      </c>
      <c r="T6" s="22">
        <f t="shared" si="6"/>
        <v>45800</v>
      </c>
      <c r="U6" s="22">
        <f t="shared" si="7"/>
        <v>5496</v>
      </c>
      <c r="V6" s="19">
        <f t="shared" si="8"/>
        <v>360904</v>
      </c>
    </row>
    <row r="7" spans="1:22" ht="15" thickBot="1" x14ac:dyDescent="0.4">
      <c r="A7" s="44" t="s">
        <v>8</v>
      </c>
      <c r="B7" s="1">
        <v>171787</v>
      </c>
      <c r="C7" s="2"/>
      <c r="D7" s="1">
        <v>12985</v>
      </c>
      <c r="E7" s="2"/>
      <c r="F7" s="1">
        <v>122919</v>
      </c>
      <c r="G7" s="1">
        <v>19341</v>
      </c>
      <c r="H7" s="1">
        <v>1462</v>
      </c>
      <c r="I7" s="1">
        <v>1218873</v>
      </c>
      <c r="J7" s="1">
        <v>137227</v>
      </c>
      <c r="K7" s="7"/>
      <c r="L7" s="8"/>
      <c r="M7" s="26">
        <f t="shared" si="0"/>
        <v>7.5587791858522477E-2</v>
      </c>
      <c r="N7" s="4">
        <f t="shared" si="1"/>
        <v>865666.66666666674</v>
      </c>
      <c r="O7" s="5">
        <f t="shared" si="2"/>
        <v>0.85800654601463233</v>
      </c>
      <c r="P7" s="5"/>
      <c r="Q7" s="22">
        <f t="shared" si="3"/>
        <v>129850</v>
      </c>
      <c r="R7" s="22">
        <f t="shared" si="4"/>
        <v>519400</v>
      </c>
      <c r="S7" s="22">
        <f t="shared" si="5"/>
        <v>216416.66666666669</v>
      </c>
      <c r="T7" s="22">
        <f t="shared" si="6"/>
        <v>108208.33333333334</v>
      </c>
      <c r="U7" s="22">
        <f t="shared" si="7"/>
        <v>12985</v>
      </c>
      <c r="V7" s="19">
        <f t="shared" si="8"/>
        <v>852681.66666666674</v>
      </c>
    </row>
    <row r="8" spans="1:22" ht="15" thickBot="1" x14ac:dyDescent="0.4">
      <c r="A8" s="44" t="s">
        <v>12</v>
      </c>
      <c r="B8" s="1">
        <v>136104</v>
      </c>
      <c r="C8" s="2"/>
      <c r="D8" s="1">
        <v>6625</v>
      </c>
      <c r="E8" s="2"/>
      <c r="F8" s="1">
        <v>25673</v>
      </c>
      <c r="G8" s="1">
        <v>10741</v>
      </c>
      <c r="H8" s="2">
        <v>523</v>
      </c>
      <c r="I8" s="1">
        <v>1337968</v>
      </c>
      <c r="J8" s="1">
        <v>105586</v>
      </c>
      <c r="K8" s="7"/>
      <c r="L8" s="8"/>
      <c r="M8" s="26">
        <f t="shared" si="0"/>
        <v>4.8676012461059188E-2</v>
      </c>
      <c r="N8" s="4">
        <f t="shared" si="1"/>
        <v>441666.66666666669</v>
      </c>
      <c r="O8" s="5">
        <f t="shared" si="2"/>
        <v>0.94187245283018872</v>
      </c>
      <c r="P8" s="5"/>
      <c r="Q8" s="22">
        <f t="shared" si="3"/>
        <v>66250</v>
      </c>
      <c r="R8" s="22">
        <f t="shared" si="4"/>
        <v>265000</v>
      </c>
      <c r="S8" s="22">
        <f t="shared" si="5"/>
        <v>110416.66666666667</v>
      </c>
      <c r="T8" s="22">
        <f t="shared" si="6"/>
        <v>55208.333333333336</v>
      </c>
      <c r="U8" s="22">
        <f t="shared" si="7"/>
        <v>6625</v>
      </c>
      <c r="V8" s="19">
        <f t="shared" si="8"/>
        <v>435041.66666666669</v>
      </c>
    </row>
    <row r="9" spans="1:22" ht="15" thickBot="1" x14ac:dyDescent="0.4">
      <c r="A9" s="44" t="s">
        <v>15</v>
      </c>
      <c r="B9" s="1">
        <v>111408</v>
      </c>
      <c r="C9" s="2"/>
      <c r="D9" s="1">
        <v>2193</v>
      </c>
      <c r="E9" s="2"/>
      <c r="F9" s="1">
        <v>42119</v>
      </c>
      <c r="G9" s="1">
        <v>3842</v>
      </c>
      <c r="H9" s="2">
        <v>76</v>
      </c>
      <c r="I9" s="1">
        <v>1690124</v>
      </c>
      <c r="J9" s="1">
        <v>58288</v>
      </c>
      <c r="K9" s="7"/>
      <c r="L9" s="8"/>
      <c r="M9" s="26">
        <f t="shared" si="0"/>
        <v>1.9684403274450667E-2</v>
      </c>
      <c r="N9" s="4">
        <f t="shared" si="1"/>
        <v>146200</v>
      </c>
      <c r="O9" s="5">
        <f t="shared" si="2"/>
        <v>0.71190834473324216</v>
      </c>
      <c r="P9" s="5"/>
      <c r="Q9" s="22">
        <f t="shared" si="3"/>
        <v>21930</v>
      </c>
      <c r="R9" s="22">
        <f t="shared" si="4"/>
        <v>87720</v>
      </c>
      <c r="S9" s="22">
        <f t="shared" si="5"/>
        <v>36550</v>
      </c>
      <c r="T9" s="22">
        <f t="shared" si="6"/>
        <v>18275</v>
      </c>
      <c r="U9" s="22">
        <f t="shared" si="7"/>
        <v>2193</v>
      </c>
      <c r="V9" s="19">
        <f t="shared" si="8"/>
        <v>144007</v>
      </c>
    </row>
    <row r="10" spans="1:22" ht="15" thickBot="1" x14ac:dyDescent="0.4">
      <c r="A10" s="44" t="s">
        <v>17</v>
      </c>
      <c r="B10" s="1">
        <v>106936</v>
      </c>
      <c r="C10" s="2"/>
      <c r="D10" s="1">
        <v>7828</v>
      </c>
      <c r="E10" s="2"/>
      <c r="F10" s="1">
        <v>10383</v>
      </c>
      <c r="G10" s="1">
        <v>15515</v>
      </c>
      <c r="H10" s="1">
        <v>1136</v>
      </c>
      <c r="I10" s="1">
        <v>823965</v>
      </c>
      <c r="J10" s="1">
        <v>119545</v>
      </c>
      <c r="K10" s="8"/>
      <c r="L10" s="8"/>
      <c r="M10" s="26">
        <f t="shared" si="0"/>
        <v>7.3202663275230048E-2</v>
      </c>
      <c r="N10" s="4">
        <f t="shared" si="1"/>
        <v>521866.66666666669</v>
      </c>
      <c r="O10" s="5">
        <f t="shared" si="2"/>
        <v>0.98010411343893711</v>
      </c>
      <c r="P10" s="5"/>
      <c r="Q10" s="22">
        <f t="shared" si="3"/>
        <v>78280</v>
      </c>
      <c r="R10" s="22">
        <f t="shared" si="4"/>
        <v>313120</v>
      </c>
      <c r="S10" s="22">
        <f t="shared" si="5"/>
        <v>130466.66666666667</v>
      </c>
      <c r="T10" s="22">
        <f t="shared" si="6"/>
        <v>65233.333333333336</v>
      </c>
      <c r="U10" s="22">
        <f t="shared" si="7"/>
        <v>7828</v>
      </c>
      <c r="V10" s="19">
        <f t="shared" si="8"/>
        <v>514038.66666666669</v>
      </c>
    </row>
    <row r="11" spans="1:22" ht="15" thickBot="1" x14ac:dyDescent="0.4">
      <c r="A11" s="44" t="s">
        <v>13</v>
      </c>
      <c r="B11" s="1">
        <v>93797</v>
      </c>
      <c r="C11" s="2"/>
      <c r="D11" s="1">
        <v>3147</v>
      </c>
      <c r="E11" s="2"/>
      <c r="F11" s="1">
        <v>72460</v>
      </c>
      <c r="G11" s="1">
        <v>4367</v>
      </c>
      <c r="H11" s="2">
        <v>147</v>
      </c>
      <c r="I11" s="1">
        <v>1562280</v>
      </c>
      <c r="J11" s="1">
        <v>72740</v>
      </c>
      <c r="K11" s="7"/>
      <c r="L11" s="8"/>
      <c r="M11" s="26">
        <f t="shared" si="0"/>
        <v>3.3551179675256136E-2</v>
      </c>
      <c r="N11" s="4">
        <f t="shared" si="1"/>
        <v>209800</v>
      </c>
      <c r="O11" s="5">
        <f t="shared" si="2"/>
        <v>0.65462345090562435</v>
      </c>
      <c r="P11" s="5"/>
      <c r="Q11" s="22">
        <f t="shared" si="3"/>
        <v>31470</v>
      </c>
      <c r="R11" s="22">
        <f t="shared" si="4"/>
        <v>125880</v>
      </c>
      <c r="S11" s="22">
        <f t="shared" si="5"/>
        <v>52450</v>
      </c>
      <c r="T11" s="22">
        <f t="shared" si="6"/>
        <v>26225</v>
      </c>
      <c r="U11" s="22">
        <f t="shared" si="7"/>
        <v>3147</v>
      </c>
      <c r="V11" s="19">
        <f t="shared" si="8"/>
        <v>206653</v>
      </c>
    </row>
    <row r="12" spans="1:22" ht="15" thickBot="1" x14ac:dyDescent="0.4">
      <c r="A12" s="44" t="s">
        <v>19</v>
      </c>
      <c r="B12" s="1">
        <v>85677</v>
      </c>
      <c r="C12" s="2"/>
      <c r="D12" s="1">
        <v>6477</v>
      </c>
      <c r="E12" s="2"/>
      <c r="F12" s="1">
        <v>20601</v>
      </c>
      <c r="G12" s="1">
        <v>6692</v>
      </c>
      <c r="H12" s="2">
        <v>506</v>
      </c>
      <c r="I12" s="1">
        <v>656342</v>
      </c>
      <c r="J12" s="1">
        <v>51269</v>
      </c>
      <c r="K12" s="7"/>
      <c r="L12" s="8"/>
      <c r="M12" s="26">
        <f t="shared" si="0"/>
        <v>7.5597885080009808E-2</v>
      </c>
      <c r="N12" s="4">
        <f t="shared" si="1"/>
        <v>431800</v>
      </c>
      <c r="O12" s="5">
        <f t="shared" si="2"/>
        <v>0.95229041222788324</v>
      </c>
      <c r="P12" s="5"/>
      <c r="Q12" s="22">
        <f t="shared" si="3"/>
        <v>64770</v>
      </c>
      <c r="R12" s="22">
        <f t="shared" si="4"/>
        <v>259080</v>
      </c>
      <c r="S12" s="22">
        <f t="shared" si="5"/>
        <v>107950</v>
      </c>
      <c r="T12" s="22">
        <f t="shared" si="6"/>
        <v>53975</v>
      </c>
      <c r="U12" s="22">
        <f t="shared" si="7"/>
        <v>6477</v>
      </c>
      <c r="V12" s="19">
        <f t="shared" si="8"/>
        <v>425323</v>
      </c>
    </row>
    <row r="13" spans="1:22" ht="15" thickBot="1" x14ac:dyDescent="0.4">
      <c r="A13" s="3" t="s">
        <v>11</v>
      </c>
      <c r="B13" s="1">
        <v>67545</v>
      </c>
      <c r="C13" s="2"/>
      <c r="D13" s="1">
        <v>6087</v>
      </c>
      <c r="E13" s="2"/>
      <c r="F13" s="1">
        <v>12168</v>
      </c>
      <c r="G13" s="1">
        <v>6763</v>
      </c>
      <c r="H13" s="2">
        <v>610</v>
      </c>
      <c r="I13" s="1">
        <v>1051213</v>
      </c>
      <c r="J13" s="1">
        <v>105260</v>
      </c>
      <c r="K13" s="7"/>
      <c r="L13" s="8"/>
      <c r="M13" s="26">
        <f t="shared" si="0"/>
        <v>9.0117699311570071E-2</v>
      </c>
      <c r="N13" s="4">
        <f t="shared" si="1"/>
        <v>405800</v>
      </c>
      <c r="O13" s="5">
        <f t="shared" si="2"/>
        <v>0.97001478560867427</v>
      </c>
      <c r="P13" s="5"/>
      <c r="Q13" s="22">
        <f t="shared" si="3"/>
        <v>60870</v>
      </c>
      <c r="R13" s="22">
        <f t="shared" si="4"/>
        <v>243480</v>
      </c>
      <c r="S13" s="22">
        <f t="shared" si="5"/>
        <v>101450</v>
      </c>
      <c r="T13" s="22">
        <f t="shared" si="6"/>
        <v>50725</v>
      </c>
      <c r="U13" s="22">
        <f t="shared" si="7"/>
        <v>6087</v>
      </c>
      <c r="V13" s="19">
        <f t="shared" si="8"/>
        <v>399713</v>
      </c>
    </row>
    <row r="14" spans="1:22" ht="15" thickBot="1" x14ac:dyDescent="0.4">
      <c r="A14" s="3" t="s">
        <v>26</v>
      </c>
      <c r="B14" s="1">
        <v>63956</v>
      </c>
      <c r="C14" s="2"/>
      <c r="D14" s="1">
        <v>3052</v>
      </c>
      <c r="E14" s="2"/>
      <c r="F14" s="1">
        <v>56159</v>
      </c>
      <c r="G14" s="1">
        <v>10579</v>
      </c>
      <c r="H14" s="2">
        <v>505</v>
      </c>
      <c r="I14" s="1">
        <v>555874</v>
      </c>
      <c r="J14" s="1">
        <v>91946</v>
      </c>
      <c r="K14" s="8"/>
      <c r="L14" s="8"/>
      <c r="M14" s="26">
        <f t="shared" si="0"/>
        <v>4.7720307711551689E-2</v>
      </c>
      <c r="N14" s="4">
        <f t="shared" si="1"/>
        <v>203466.66666666669</v>
      </c>
      <c r="O14" s="5">
        <f t="shared" si="2"/>
        <v>0.72398918741808649</v>
      </c>
      <c r="P14" s="5"/>
      <c r="Q14" s="22">
        <f t="shared" si="3"/>
        <v>30520</v>
      </c>
      <c r="R14" s="22">
        <f t="shared" si="4"/>
        <v>122080</v>
      </c>
      <c r="S14" s="22">
        <f t="shared" si="5"/>
        <v>50866.666666666672</v>
      </c>
      <c r="T14" s="22">
        <f t="shared" si="6"/>
        <v>25433.333333333336</v>
      </c>
      <c r="U14" s="22">
        <f t="shared" si="7"/>
        <v>3052</v>
      </c>
      <c r="V14" s="19">
        <f t="shared" si="8"/>
        <v>200414.66666666669</v>
      </c>
    </row>
    <row r="15" spans="1:22" ht="15" thickBot="1" x14ac:dyDescent="0.4">
      <c r="A15" s="3" t="s">
        <v>16</v>
      </c>
      <c r="B15" s="1">
        <v>63809</v>
      </c>
      <c r="C15" s="2"/>
      <c r="D15" s="1">
        <v>2642</v>
      </c>
      <c r="E15" s="2"/>
      <c r="F15" s="1">
        <v>56471</v>
      </c>
      <c r="G15" s="1">
        <v>6010</v>
      </c>
      <c r="H15" s="2">
        <v>249</v>
      </c>
      <c r="I15" s="1">
        <v>826711</v>
      </c>
      <c r="J15" s="1">
        <v>77864</v>
      </c>
      <c r="K15" s="8"/>
      <c r="L15" s="8"/>
      <c r="M15" s="25"/>
      <c r="N15" s="4">
        <f t="shared" si="1"/>
        <v>176133.33333333334</v>
      </c>
      <c r="O15" s="5">
        <f t="shared" si="2"/>
        <v>0.67938493565480695</v>
      </c>
      <c r="P15" s="5"/>
      <c r="Q15" s="22">
        <f>Q12*$N15</f>
        <v>11408156000</v>
      </c>
      <c r="R15" s="22">
        <f>R12*$N15</f>
        <v>45632624000</v>
      </c>
      <c r="S15" s="22">
        <f>S12*$N15</f>
        <v>19013593333.333336</v>
      </c>
      <c r="T15" s="22">
        <f>T12*$N15</f>
        <v>9506796666.6666679</v>
      </c>
      <c r="U15" s="22">
        <f>U12*$N15</f>
        <v>1140815600</v>
      </c>
    </row>
    <row r="16" spans="1:22" ht="15" thickBot="1" x14ac:dyDescent="0.4">
      <c r="A16" s="3" t="s">
        <v>29</v>
      </c>
      <c r="B16" s="1">
        <v>57994</v>
      </c>
      <c r="C16" s="53">
        <v>551</v>
      </c>
      <c r="D16" s="1">
        <v>1611</v>
      </c>
      <c r="E16" s="62">
        <v>4</v>
      </c>
      <c r="F16" s="1">
        <v>48776</v>
      </c>
      <c r="G16" s="1">
        <v>6794</v>
      </c>
      <c r="H16" s="2">
        <v>189</v>
      </c>
      <c r="I16" s="1">
        <v>603916</v>
      </c>
      <c r="J16" s="1">
        <v>70753</v>
      </c>
      <c r="K16" s="7"/>
      <c r="L16" s="8"/>
      <c r="M16" s="24"/>
      <c r="N16" s="4"/>
      <c r="O16" s="5"/>
      <c r="P16" s="5"/>
    </row>
    <row r="17" spans="1:12" ht="15" thickBot="1" x14ac:dyDescent="0.4">
      <c r="A17" s="3" t="s">
        <v>24</v>
      </c>
      <c r="B17" s="1">
        <v>51613</v>
      </c>
      <c r="C17" s="2"/>
      <c r="D17" s="1">
        <v>1269</v>
      </c>
      <c r="E17" s="2"/>
      <c r="F17" s="1">
        <v>21125</v>
      </c>
      <c r="G17" s="1">
        <v>4921</v>
      </c>
      <c r="H17" s="2">
        <v>121</v>
      </c>
      <c r="I17" s="1">
        <v>731341</v>
      </c>
      <c r="J17" s="1">
        <v>69731</v>
      </c>
      <c r="K17" s="7"/>
      <c r="L17" s="8"/>
    </row>
    <row r="18" spans="1:12" ht="15" thickBot="1" x14ac:dyDescent="0.4">
      <c r="A18" s="3" t="s">
        <v>33</v>
      </c>
      <c r="B18" s="1">
        <v>49798</v>
      </c>
      <c r="C18" s="2"/>
      <c r="D18" s="1">
        <v>1338</v>
      </c>
      <c r="E18" s="2"/>
      <c r="F18" s="1">
        <v>41264</v>
      </c>
      <c r="G18" s="1">
        <v>6842</v>
      </c>
      <c r="H18" s="2">
        <v>184</v>
      </c>
      <c r="I18" s="1">
        <v>549274</v>
      </c>
      <c r="J18" s="1">
        <v>75463</v>
      </c>
      <c r="K18" s="8"/>
      <c r="L18" s="8"/>
    </row>
    <row r="19" spans="1:12" ht="15" thickBot="1" x14ac:dyDescent="0.4">
      <c r="A19" s="44" t="s">
        <v>14</v>
      </c>
      <c r="B19" s="1">
        <v>49746</v>
      </c>
      <c r="C19" s="2"/>
      <c r="D19" s="1">
        <v>3109</v>
      </c>
      <c r="E19" s="2"/>
      <c r="F19" s="1">
        <v>9620</v>
      </c>
      <c r="G19" s="1">
        <v>10701</v>
      </c>
      <c r="H19" s="2">
        <v>669</v>
      </c>
      <c r="I19" s="1">
        <v>604816</v>
      </c>
      <c r="J19" s="1">
        <v>130102</v>
      </c>
      <c r="K19" s="7"/>
      <c r="L19" s="8"/>
    </row>
    <row r="20" spans="1:12" ht="15" thickBot="1" x14ac:dyDescent="0.4">
      <c r="A20" s="3" t="s">
        <v>23</v>
      </c>
      <c r="B20" s="1">
        <v>45715</v>
      </c>
      <c r="C20" s="2"/>
      <c r="D20" s="1">
        <v>4251</v>
      </c>
      <c r="E20" s="2"/>
      <c r="F20" s="1">
        <v>32373</v>
      </c>
      <c r="G20" s="1">
        <v>12822</v>
      </c>
      <c r="H20" s="1">
        <v>1192</v>
      </c>
      <c r="I20" s="1">
        <v>391655</v>
      </c>
      <c r="J20" s="1">
        <v>109852</v>
      </c>
      <c r="K20" s="8"/>
      <c r="L20" s="8"/>
    </row>
    <row r="21" spans="1:12" ht="15" thickBot="1" x14ac:dyDescent="0.4">
      <c r="A21" s="44" t="s">
        <v>21</v>
      </c>
      <c r="B21" s="1">
        <v>44355</v>
      </c>
      <c r="C21" s="2"/>
      <c r="D21" s="1">
        <v>2701</v>
      </c>
      <c r="E21" s="2"/>
      <c r="F21" s="1">
        <v>32226</v>
      </c>
      <c r="G21" s="1">
        <v>3795</v>
      </c>
      <c r="H21" s="2">
        <v>231</v>
      </c>
      <c r="I21" s="1">
        <v>629965</v>
      </c>
      <c r="J21" s="1">
        <v>53893</v>
      </c>
      <c r="K21" s="7"/>
      <c r="L21" s="8"/>
    </row>
    <row r="22" spans="1:12" ht="15" thickBot="1" x14ac:dyDescent="0.4">
      <c r="A22" s="3" t="s">
        <v>27</v>
      </c>
      <c r="B22" s="1">
        <v>42061</v>
      </c>
      <c r="C22" s="2"/>
      <c r="D22" s="1">
        <v>2536</v>
      </c>
      <c r="E22" s="2"/>
      <c r="F22" s="1">
        <v>8415</v>
      </c>
      <c r="G22" s="1">
        <v>6248</v>
      </c>
      <c r="H22" s="2">
        <v>377</v>
      </c>
      <c r="I22" s="1">
        <v>401802</v>
      </c>
      <c r="J22" s="1">
        <v>59683</v>
      </c>
      <c r="K22" s="7"/>
      <c r="L22" s="8"/>
    </row>
    <row r="23" spans="1:12" ht="15" thickBot="1" x14ac:dyDescent="0.4">
      <c r="A23" s="3" t="s">
        <v>20</v>
      </c>
      <c r="B23" s="1">
        <v>34446</v>
      </c>
      <c r="C23" s="2"/>
      <c r="D23" s="2">
        <v>524</v>
      </c>
      <c r="E23" s="2"/>
      <c r="F23" s="1">
        <v>11084</v>
      </c>
      <c r="G23" s="1">
        <v>5044</v>
      </c>
      <c r="H23" s="2">
        <v>77</v>
      </c>
      <c r="I23" s="1">
        <v>675340</v>
      </c>
      <c r="J23" s="1">
        <v>98890</v>
      </c>
      <c r="K23" s="7"/>
      <c r="L23" s="8"/>
    </row>
    <row r="24" spans="1:12" ht="15" thickBot="1" x14ac:dyDescent="0.4">
      <c r="A24" s="3" t="s">
        <v>32</v>
      </c>
      <c r="B24" s="1">
        <v>32467</v>
      </c>
      <c r="C24" s="2"/>
      <c r="D24" s="1">
        <v>1404</v>
      </c>
      <c r="E24" s="2"/>
      <c r="F24" s="1">
        <v>2858</v>
      </c>
      <c r="G24" s="1">
        <v>5757</v>
      </c>
      <c r="H24" s="2">
        <v>249</v>
      </c>
      <c r="I24" s="1">
        <v>492043</v>
      </c>
      <c r="J24" s="1">
        <v>87247</v>
      </c>
      <c r="K24" s="7"/>
      <c r="L24" s="8"/>
    </row>
    <row r="25" spans="1:12" ht="15" thickBot="1" x14ac:dyDescent="0.4">
      <c r="A25" s="3" t="s">
        <v>18</v>
      </c>
      <c r="B25" s="1">
        <v>30349</v>
      </c>
      <c r="C25" s="2"/>
      <c r="D25" s="1">
        <v>1647</v>
      </c>
      <c r="E25" s="2"/>
      <c r="F25" s="1">
        <v>24142</v>
      </c>
      <c r="G25" s="1">
        <v>5270</v>
      </c>
      <c r="H25" s="2">
        <v>286</v>
      </c>
      <c r="I25" s="1">
        <v>275645</v>
      </c>
      <c r="J25" s="1">
        <v>47866</v>
      </c>
      <c r="K25" s="8"/>
      <c r="L25" s="8"/>
    </row>
    <row r="26" spans="1:12" ht="15" thickBot="1" x14ac:dyDescent="0.4">
      <c r="A26" s="3" t="s">
        <v>36</v>
      </c>
      <c r="B26" s="1">
        <v>29549</v>
      </c>
      <c r="C26" s="2"/>
      <c r="D26" s="2">
        <v>838</v>
      </c>
      <c r="E26" s="2"/>
      <c r="F26" s="1">
        <v>12737</v>
      </c>
      <c r="G26" s="1">
        <v>6026</v>
      </c>
      <c r="H26" s="2">
        <v>171</v>
      </c>
      <c r="I26" s="1">
        <v>339100</v>
      </c>
      <c r="J26" s="1">
        <v>69159</v>
      </c>
      <c r="K26" s="8"/>
      <c r="L26" s="8"/>
    </row>
    <row r="27" spans="1:12" ht="15" thickBot="1" x14ac:dyDescent="0.4">
      <c r="A27" s="44" t="s">
        <v>9</v>
      </c>
      <c r="B27" s="1">
        <v>28849</v>
      </c>
      <c r="C27" s="2"/>
      <c r="D27" s="1">
        <v>1265</v>
      </c>
      <c r="E27" s="62">
        <v>8</v>
      </c>
      <c r="F27" s="1">
        <v>18307</v>
      </c>
      <c r="G27" s="1">
        <v>3788</v>
      </c>
      <c r="H27" s="2">
        <v>166</v>
      </c>
      <c r="I27" s="1">
        <v>455941</v>
      </c>
      <c r="J27" s="1">
        <v>59875</v>
      </c>
      <c r="K27" s="7"/>
      <c r="L27" s="8"/>
    </row>
    <row r="28" spans="1:12" ht="15" thickBot="1" x14ac:dyDescent="0.4">
      <c r="A28" s="3" t="s">
        <v>41</v>
      </c>
      <c r="B28" s="1">
        <v>25865</v>
      </c>
      <c r="C28" s="53">
        <v>369</v>
      </c>
      <c r="D28" s="2">
        <v>685</v>
      </c>
      <c r="E28" s="62">
        <v>3</v>
      </c>
      <c r="F28" s="1">
        <v>9161</v>
      </c>
      <c r="G28" s="1">
        <v>8198</v>
      </c>
      <c r="H28" s="2">
        <v>217</v>
      </c>
      <c r="I28" s="1">
        <v>256960</v>
      </c>
      <c r="J28" s="1">
        <v>81444</v>
      </c>
      <c r="K28" s="7"/>
      <c r="L28" s="8"/>
    </row>
    <row r="29" spans="1:12" ht="15" thickBot="1" x14ac:dyDescent="0.4">
      <c r="A29" s="3" t="s">
        <v>22</v>
      </c>
      <c r="B29" s="1">
        <v>24539</v>
      </c>
      <c r="C29" s="2"/>
      <c r="D29" s="2">
        <v>744</v>
      </c>
      <c r="E29" s="2"/>
      <c r="F29" s="1">
        <v>4844</v>
      </c>
      <c r="G29" s="1">
        <v>4215</v>
      </c>
      <c r="H29" s="2">
        <v>128</v>
      </c>
      <c r="I29" s="1">
        <v>479102</v>
      </c>
      <c r="J29" s="1">
        <v>82286</v>
      </c>
      <c r="K29" s="7"/>
      <c r="L29" s="8"/>
    </row>
    <row r="30" spans="1:12" ht="15" thickBot="1" x14ac:dyDescent="0.4">
      <c r="A30" s="3" t="s">
        <v>25</v>
      </c>
      <c r="B30" s="1">
        <v>23786</v>
      </c>
      <c r="C30" s="2"/>
      <c r="D30" s="2">
        <v>644</v>
      </c>
      <c r="E30" s="2"/>
      <c r="F30" s="1">
        <v>12352</v>
      </c>
      <c r="G30" s="1">
        <v>4620</v>
      </c>
      <c r="H30" s="2">
        <v>125</v>
      </c>
      <c r="I30" s="1">
        <v>330424</v>
      </c>
      <c r="J30" s="1">
        <v>64176</v>
      </c>
      <c r="K30" s="7"/>
      <c r="L30" s="8"/>
    </row>
    <row r="31" spans="1:12" ht="15" thickBot="1" x14ac:dyDescent="0.4">
      <c r="A31" s="3" t="s">
        <v>30</v>
      </c>
      <c r="B31" s="1">
        <v>21022</v>
      </c>
      <c r="C31" s="2"/>
      <c r="D31" s="2">
        <v>943</v>
      </c>
      <c r="E31" s="2"/>
      <c r="F31" s="1">
        <v>4756</v>
      </c>
      <c r="G31" s="1">
        <v>7063</v>
      </c>
      <c r="H31" s="2">
        <v>317</v>
      </c>
      <c r="I31" s="1">
        <v>248927</v>
      </c>
      <c r="J31" s="1">
        <v>83641</v>
      </c>
      <c r="K31" s="7"/>
      <c r="L31" s="8"/>
    </row>
    <row r="32" spans="1:12" ht="15" thickBot="1" x14ac:dyDescent="0.4">
      <c r="A32" s="3" t="s">
        <v>35</v>
      </c>
      <c r="B32" s="1">
        <v>18327</v>
      </c>
      <c r="C32" s="2"/>
      <c r="D32" s="2">
        <v>979</v>
      </c>
      <c r="E32" s="2"/>
      <c r="F32" s="1">
        <v>13414</v>
      </c>
      <c r="G32" s="1">
        <v>2986</v>
      </c>
      <c r="H32" s="2">
        <v>160</v>
      </c>
      <c r="I32" s="1">
        <v>348325</v>
      </c>
      <c r="J32" s="1">
        <v>56754</v>
      </c>
      <c r="K32" s="7"/>
      <c r="L32" s="8"/>
    </row>
    <row r="33" spans="1:12" ht="15" thickBot="1" x14ac:dyDescent="0.4">
      <c r="A33" s="3" t="s">
        <v>50</v>
      </c>
      <c r="B33" s="1">
        <v>17707</v>
      </c>
      <c r="C33" s="2"/>
      <c r="D33" s="2">
        <v>244</v>
      </c>
      <c r="E33" s="2"/>
      <c r="F33" s="1">
        <v>5898</v>
      </c>
      <c r="G33" s="1">
        <v>9154</v>
      </c>
      <c r="H33" s="2">
        <v>126</v>
      </c>
      <c r="I33" s="1">
        <v>154423</v>
      </c>
      <c r="J33" s="1">
        <v>79830</v>
      </c>
      <c r="K33" s="7"/>
      <c r="L33" s="8"/>
    </row>
    <row r="34" spans="1:12" ht="15" thickBot="1" x14ac:dyDescent="0.4">
      <c r="A34" s="3" t="s">
        <v>28</v>
      </c>
      <c r="B34" s="1">
        <v>17068</v>
      </c>
      <c r="C34" s="2"/>
      <c r="D34" s="2">
        <v>155</v>
      </c>
      <c r="E34" s="2"/>
      <c r="F34" s="1">
        <v>7523</v>
      </c>
      <c r="G34" s="1">
        <v>5324</v>
      </c>
      <c r="H34" s="2">
        <v>48</v>
      </c>
      <c r="I34" s="1">
        <v>292877</v>
      </c>
      <c r="J34" s="1">
        <v>91354</v>
      </c>
      <c r="K34" s="8"/>
      <c r="L34" s="8"/>
    </row>
    <row r="35" spans="1:12" ht="15" thickBot="1" x14ac:dyDescent="0.4">
      <c r="A35" s="3" t="s">
        <v>40</v>
      </c>
      <c r="B35" s="1">
        <v>16337</v>
      </c>
      <c r="C35" s="2"/>
      <c r="D35" s="2">
        <v>894</v>
      </c>
      <c r="E35" s="2"/>
      <c r="F35" s="1">
        <v>13928</v>
      </c>
      <c r="G35" s="1">
        <v>15422</v>
      </c>
      <c r="H35" s="2">
        <v>844</v>
      </c>
      <c r="I35" s="1">
        <v>214589</v>
      </c>
      <c r="J35" s="1">
        <v>202565</v>
      </c>
      <c r="K35" s="8"/>
      <c r="L35" s="8"/>
    </row>
    <row r="36" spans="1:12" ht="15" thickBot="1" x14ac:dyDescent="0.4">
      <c r="A36" s="3" t="s">
        <v>34</v>
      </c>
      <c r="B36" s="1">
        <v>15142</v>
      </c>
      <c r="C36" s="2"/>
      <c r="D36" s="2">
        <v>224</v>
      </c>
      <c r="E36" s="2"/>
      <c r="F36" s="1">
        <v>4836</v>
      </c>
      <c r="G36" s="1">
        <v>5018</v>
      </c>
      <c r="H36" s="2">
        <v>74</v>
      </c>
      <c r="I36" s="1">
        <v>242234</v>
      </c>
      <c r="J36" s="1">
        <v>80268</v>
      </c>
      <c r="K36" s="7"/>
      <c r="L36" s="8"/>
    </row>
    <row r="37" spans="1:12" ht="15" thickBot="1" x14ac:dyDescent="0.4">
      <c r="A37" s="3" t="s">
        <v>38</v>
      </c>
      <c r="B37" s="1">
        <v>13630</v>
      </c>
      <c r="C37" s="2"/>
      <c r="D37" s="2">
        <v>524</v>
      </c>
      <c r="E37" s="2"/>
      <c r="F37" s="1">
        <v>9576</v>
      </c>
      <c r="G37" s="1">
        <v>3051</v>
      </c>
      <c r="H37" s="2">
        <v>117</v>
      </c>
      <c r="I37" s="1">
        <v>347331</v>
      </c>
      <c r="J37" s="1">
        <v>77743</v>
      </c>
      <c r="K37" s="7"/>
      <c r="L37" s="8"/>
    </row>
    <row r="38" spans="1:12" ht="15" thickBot="1" x14ac:dyDescent="0.4">
      <c r="A38" s="3" t="s">
        <v>31</v>
      </c>
      <c r="B38" s="1">
        <v>12931</v>
      </c>
      <c r="C38" s="2"/>
      <c r="D38" s="2">
        <v>486</v>
      </c>
      <c r="E38" s="2"/>
      <c r="F38" s="1">
        <v>3211</v>
      </c>
      <c r="G38" s="1">
        <v>4198</v>
      </c>
      <c r="H38" s="2">
        <v>158</v>
      </c>
      <c r="I38" s="1">
        <v>274879</v>
      </c>
      <c r="J38" s="1">
        <v>89242</v>
      </c>
      <c r="K38" s="7"/>
      <c r="L38" s="8"/>
    </row>
    <row r="39" spans="1:12" ht="15" thickBot="1" x14ac:dyDescent="0.4">
      <c r="A39" s="3" t="s">
        <v>45</v>
      </c>
      <c r="B39" s="1">
        <v>12161</v>
      </c>
      <c r="C39" s="2"/>
      <c r="D39" s="2">
        <v>258</v>
      </c>
      <c r="E39" s="2"/>
      <c r="F39" s="1">
        <v>4751</v>
      </c>
      <c r="G39" s="1">
        <v>4174</v>
      </c>
      <c r="H39" s="2">
        <v>89</v>
      </c>
      <c r="I39" s="1">
        <v>147649</v>
      </c>
      <c r="J39" s="1">
        <v>50681</v>
      </c>
      <c r="K39" s="7"/>
      <c r="L39" s="8"/>
    </row>
    <row r="40" spans="1:12" ht="15" thickBot="1" x14ac:dyDescent="0.4">
      <c r="A40" s="3" t="s">
        <v>43</v>
      </c>
      <c r="B40" s="1">
        <v>10681</v>
      </c>
      <c r="C40" s="2"/>
      <c r="D40" s="2">
        <v>434</v>
      </c>
      <c r="E40" s="2"/>
      <c r="F40" s="1">
        <v>3852</v>
      </c>
      <c r="G40" s="1">
        <v>10969</v>
      </c>
      <c r="H40" s="2">
        <v>446</v>
      </c>
      <c r="I40" s="1">
        <v>92416</v>
      </c>
      <c r="J40" s="1">
        <v>94906</v>
      </c>
      <c r="K40" s="8"/>
      <c r="L40" s="8"/>
    </row>
    <row r="41" spans="1:12" ht="15" thickBot="1" x14ac:dyDescent="0.4">
      <c r="A41" s="44" t="s">
        <v>44</v>
      </c>
      <c r="B41" s="1">
        <v>10430</v>
      </c>
      <c r="C41" s="2"/>
      <c r="D41" s="2">
        <v>466</v>
      </c>
      <c r="E41" s="2"/>
      <c r="F41" s="1">
        <v>5336</v>
      </c>
      <c r="G41" s="1">
        <v>4974</v>
      </c>
      <c r="H41" s="2">
        <v>222</v>
      </c>
      <c r="I41" s="1">
        <v>288637</v>
      </c>
      <c r="J41" s="1">
        <v>137654</v>
      </c>
      <c r="K41" s="7"/>
      <c r="L41" s="8"/>
    </row>
    <row r="42" spans="1:12" ht="15" thickBot="1" x14ac:dyDescent="0.4">
      <c r="A42" s="44" t="s">
        <v>46</v>
      </c>
      <c r="B42" s="1">
        <v>10037</v>
      </c>
      <c r="C42" s="2"/>
      <c r="D42" s="2">
        <v>368</v>
      </c>
      <c r="E42" s="2"/>
      <c r="F42" s="1">
        <v>2255</v>
      </c>
      <c r="G42" s="1">
        <v>2537</v>
      </c>
      <c r="H42" s="2">
        <v>93</v>
      </c>
      <c r="I42" s="1">
        <v>283875</v>
      </c>
      <c r="J42" s="1">
        <v>71740</v>
      </c>
      <c r="K42" s="7"/>
      <c r="L42" s="8"/>
    </row>
    <row r="43" spans="1:12" ht="21.5" thickBot="1" x14ac:dyDescent="0.4">
      <c r="A43" s="3" t="s">
        <v>63</v>
      </c>
      <c r="B43" s="1">
        <v>9984</v>
      </c>
      <c r="C43" s="2"/>
      <c r="D43" s="2">
        <v>531</v>
      </c>
      <c r="E43" s="2"/>
      <c r="F43" s="1">
        <v>8287</v>
      </c>
      <c r="G43" s="1">
        <v>14147</v>
      </c>
      <c r="H43" s="2">
        <v>752</v>
      </c>
      <c r="I43" s="1">
        <v>77953</v>
      </c>
      <c r="J43" s="1">
        <v>110454</v>
      </c>
      <c r="K43" s="8"/>
      <c r="L43" s="8"/>
    </row>
    <row r="44" spans="1:12" ht="15" thickBot="1" x14ac:dyDescent="0.4">
      <c r="A44" s="3" t="s">
        <v>37</v>
      </c>
      <c r="B44" s="1">
        <v>6750</v>
      </c>
      <c r="C44" s="2"/>
      <c r="D44" s="2">
        <v>189</v>
      </c>
      <c r="E44" s="2"/>
      <c r="F44" s="1">
        <v>4028</v>
      </c>
      <c r="G44" s="1">
        <v>1600</v>
      </c>
      <c r="H44" s="2">
        <v>45</v>
      </c>
      <c r="I44" s="1">
        <v>194095</v>
      </c>
      <c r="J44" s="1">
        <v>46019</v>
      </c>
      <c r="K44" s="7"/>
      <c r="L44" s="8"/>
    </row>
    <row r="45" spans="1:12" ht="15" thickBot="1" x14ac:dyDescent="0.4">
      <c r="A45" s="3" t="s">
        <v>54</v>
      </c>
      <c r="B45" s="1">
        <v>6225</v>
      </c>
      <c r="C45" s="2"/>
      <c r="D45" s="2">
        <v>81</v>
      </c>
      <c r="E45" s="2"/>
      <c r="F45" s="2">
        <v>809</v>
      </c>
      <c r="G45" s="1">
        <v>7037</v>
      </c>
      <c r="H45" s="2">
        <v>92</v>
      </c>
      <c r="I45" s="1">
        <v>71915</v>
      </c>
      <c r="J45" s="1">
        <v>81291</v>
      </c>
      <c r="K45" s="8"/>
      <c r="L45" s="8"/>
    </row>
    <row r="46" spans="1:12" ht="15" thickBot="1" x14ac:dyDescent="0.4">
      <c r="A46" s="3" t="s">
        <v>42</v>
      </c>
      <c r="B46" s="1">
        <v>5518</v>
      </c>
      <c r="C46" s="2"/>
      <c r="D46" s="2">
        <v>339</v>
      </c>
      <c r="E46" s="2"/>
      <c r="F46" s="2">
        <v>935</v>
      </c>
      <c r="G46" s="1">
        <v>4058</v>
      </c>
      <c r="H46" s="2">
        <v>249</v>
      </c>
      <c r="I46" s="1">
        <v>123287</v>
      </c>
      <c r="J46" s="1">
        <v>90671</v>
      </c>
      <c r="K46" s="8"/>
      <c r="L46" s="8"/>
    </row>
    <row r="47" spans="1:12" ht="15" thickBot="1" x14ac:dyDescent="0.4">
      <c r="A47" s="3" t="s">
        <v>49</v>
      </c>
      <c r="B47" s="1">
        <v>4006</v>
      </c>
      <c r="C47" s="2"/>
      <c r="D47" s="2">
        <v>89</v>
      </c>
      <c r="E47" s="2"/>
      <c r="F47" s="2">
        <v>612</v>
      </c>
      <c r="G47" s="1">
        <v>2242</v>
      </c>
      <c r="H47" s="2">
        <v>50</v>
      </c>
      <c r="I47" s="1">
        <v>72547</v>
      </c>
      <c r="J47" s="1">
        <v>40596</v>
      </c>
      <c r="K47" s="7"/>
      <c r="L47" s="8"/>
    </row>
    <row r="48" spans="1:12" ht="15" thickBot="1" x14ac:dyDescent="0.4">
      <c r="A48" s="3" t="s">
        <v>53</v>
      </c>
      <c r="B48" s="1">
        <v>3251</v>
      </c>
      <c r="C48" s="2"/>
      <c r="D48" s="2">
        <v>76</v>
      </c>
      <c r="E48" s="2"/>
      <c r="F48" s="2">
        <v>293</v>
      </c>
      <c r="G48" s="1">
        <v>4266</v>
      </c>
      <c r="H48" s="2">
        <v>100</v>
      </c>
      <c r="I48" s="1">
        <v>94231</v>
      </c>
      <c r="J48" s="1">
        <v>123653</v>
      </c>
      <c r="K48" s="8"/>
      <c r="L48" s="8"/>
    </row>
    <row r="49" spans="1:12" ht="15" thickBot="1" x14ac:dyDescent="0.4">
      <c r="A49" s="3" t="s">
        <v>39</v>
      </c>
      <c r="B49" s="1">
        <v>2938</v>
      </c>
      <c r="C49" s="2"/>
      <c r="D49" s="2">
        <v>102</v>
      </c>
      <c r="E49" s="2"/>
      <c r="F49" s="2">
        <v>456</v>
      </c>
      <c r="G49" s="1">
        <v>2186</v>
      </c>
      <c r="H49" s="2">
        <v>76</v>
      </c>
      <c r="I49" s="1">
        <v>85762</v>
      </c>
      <c r="J49" s="1">
        <v>63801</v>
      </c>
      <c r="K49" s="7"/>
      <c r="L49" s="8"/>
    </row>
    <row r="50" spans="1:12" ht="15" thickBot="1" x14ac:dyDescent="0.4">
      <c r="A50" s="3" t="s">
        <v>56</v>
      </c>
      <c r="B50" s="1">
        <v>2500</v>
      </c>
      <c r="C50" s="2"/>
      <c r="D50" s="2">
        <v>88</v>
      </c>
      <c r="E50" s="2"/>
      <c r="F50" s="2">
        <v>740</v>
      </c>
      <c r="G50" s="1">
        <v>1395</v>
      </c>
      <c r="H50" s="2">
        <v>49</v>
      </c>
      <c r="I50" s="1">
        <v>148611</v>
      </c>
      <c r="J50" s="1">
        <v>82923</v>
      </c>
      <c r="K50" s="8"/>
      <c r="L50" s="8"/>
    </row>
    <row r="51" spans="1:12" ht="15" thickBot="1" x14ac:dyDescent="0.4">
      <c r="A51" s="3" t="s">
        <v>55</v>
      </c>
      <c r="B51" s="1">
        <v>1179</v>
      </c>
      <c r="C51" s="2"/>
      <c r="D51" s="2">
        <v>20</v>
      </c>
      <c r="E51" s="2"/>
      <c r="F51" s="2">
        <v>263</v>
      </c>
      <c r="G51" s="1">
        <v>2037</v>
      </c>
      <c r="H51" s="2">
        <v>35</v>
      </c>
      <c r="I51" s="1">
        <v>36450</v>
      </c>
      <c r="J51" s="1">
        <v>62980</v>
      </c>
      <c r="K51" s="7"/>
      <c r="L51" s="8"/>
    </row>
    <row r="52" spans="1:12" ht="15" thickBot="1" x14ac:dyDescent="0.4">
      <c r="A52" s="3" t="s">
        <v>48</v>
      </c>
      <c r="B52" s="1">
        <v>1147</v>
      </c>
      <c r="C52" s="2"/>
      <c r="D52" s="2">
        <v>56</v>
      </c>
      <c r="E52" s="2"/>
      <c r="F52" s="2">
        <v>171</v>
      </c>
      <c r="G52" s="1">
        <v>1838</v>
      </c>
      <c r="H52" s="2">
        <v>90</v>
      </c>
      <c r="I52" s="1">
        <v>57028</v>
      </c>
      <c r="J52" s="1">
        <v>91393</v>
      </c>
      <c r="K52" s="8"/>
      <c r="L52" s="8"/>
    </row>
    <row r="53" spans="1:12" ht="15" thickBot="1" x14ac:dyDescent="0.4">
      <c r="A53" s="3" t="s">
        <v>47</v>
      </c>
      <c r="B53" s="2">
        <v>803</v>
      </c>
      <c r="C53" s="2"/>
      <c r="D53" s="2">
        <v>17</v>
      </c>
      <c r="E53" s="2"/>
      <c r="F53" s="2">
        <v>142</v>
      </c>
      <c r="G53" s="2">
        <v>567</v>
      </c>
      <c r="H53" s="2">
        <v>12</v>
      </c>
      <c r="I53" s="1">
        <v>78774</v>
      </c>
      <c r="J53" s="1">
        <v>55636</v>
      </c>
      <c r="K53" s="7"/>
      <c r="L53" s="8"/>
    </row>
    <row r="54" spans="1:12" ht="15" thickBot="1" x14ac:dyDescent="0.4">
      <c r="A54" s="3" t="s">
        <v>52</v>
      </c>
      <c r="B54" s="2">
        <v>743</v>
      </c>
      <c r="C54" s="2"/>
      <c r="D54" s="2">
        <v>12</v>
      </c>
      <c r="E54" s="2"/>
      <c r="F54" s="2">
        <v>267</v>
      </c>
      <c r="G54" s="1">
        <v>1016</v>
      </c>
      <c r="H54" s="2">
        <v>16</v>
      </c>
      <c r="I54" s="1">
        <v>86918</v>
      </c>
      <c r="J54" s="1">
        <v>118814</v>
      </c>
      <c r="K54" s="8"/>
      <c r="L54" s="8"/>
    </row>
    <row r="55" spans="1:12" ht="15" thickBot="1" x14ac:dyDescent="0.4">
      <c r="A55" s="3" t="s">
        <v>51</v>
      </c>
      <c r="B55" s="2">
        <v>698</v>
      </c>
      <c r="C55" s="2"/>
      <c r="D55" s="2">
        <v>20</v>
      </c>
      <c r="E55" s="2"/>
      <c r="F55" s="2">
        <v>130</v>
      </c>
      <c r="G55" s="2">
        <v>653</v>
      </c>
      <c r="H55" s="2">
        <v>19</v>
      </c>
      <c r="I55" s="1">
        <v>69530</v>
      </c>
      <c r="J55" s="1">
        <v>65056</v>
      </c>
      <c r="K55" s="7"/>
      <c r="L55" s="8"/>
    </row>
    <row r="56" spans="1:12" ht="15" thickBot="1" x14ac:dyDescent="0.4">
      <c r="A56" s="3" t="s">
        <v>64</v>
      </c>
      <c r="B56" s="2">
        <v>222</v>
      </c>
      <c r="C56" s="2"/>
      <c r="D56" s="2">
        <v>5</v>
      </c>
      <c r="E56" s="2"/>
      <c r="F56" s="2">
        <v>44</v>
      </c>
      <c r="G56" s="2"/>
      <c r="H56" s="2"/>
      <c r="I56" s="1">
        <v>10182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6525</v>
      </c>
      <c r="C58" s="53">
        <v>62</v>
      </c>
      <c r="D58" s="2">
        <v>149</v>
      </c>
      <c r="E58" s="62">
        <v>2</v>
      </c>
      <c r="F58" s="1">
        <v>5257</v>
      </c>
      <c r="G58" s="1">
        <v>1927</v>
      </c>
      <c r="H58" s="2">
        <v>44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9" t="s">
        <v>66</v>
      </c>
      <c r="B59" s="57">
        <v>74</v>
      </c>
      <c r="C59" s="63">
        <v>1</v>
      </c>
      <c r="D59" s="57">
        <v>6</v>
      </c>
      <c r="E59" s="57"/>
      <c r="F59" s="57">
        <v>4</v>
      </c>
      <c r="G59" s="57"/>
      <c r="H59" s="57"/>
      <c r="I59" s="56">
        <v>2586</v>
      </c>
      <c r="J59" s="57"/>
      <c r="K59" s="60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481C2589-E3D9-4061-BBDD-7DB7D2CDB032}"/>
    <hyperlink ref="A6" r:id="rId2" display="https://www.worldometers.info/coronavirus/usa/california/" xr:uid="{0D79E4D9-4A07-4CEC-942C-B2BABFE3E41B}"/>
    <hyperlink ref="A7" r:id="rId3" display="https://www.worldometers.info/coronavirus/usa/new-jersey/" xr:uid="{B8E8A798-7454-423D-A669-66BED1F2079C}"/>
    <hyperlink ref="A8" r:id="rId4" display="https://www.worldometers.info/coronavirus/usa/illinois/" xr:uid="{DFF01403-87FF-47F7-9BFD-AC0AEF5CAE07}"/>
    <hyperlink ref="A9" r:id="rId5" display="https://www.worldometers.info/coronavirus/usa/texas/" xr:uid="{EF10759B-4D48-44CD-9757-5E2D6652750A}"/>
    <hyperlink ref="A10" r:id="rId6" display="https://www.worldometers.info/coronavirus/usa/massachusetts/" xr:uid="{087DFA23-848B-4454-B64D-FD42C096A30B}"/>
    <hyperlink ref="A11" r:id="rId7" display="https://www.worldometers.info/coronavirus/usa/florida/" xr:uid="{968828A0-4B38-4E00-ACEF-A17088C194C6}"/>
    <hyperlink ref="A12" r:id="rId8" display="https://www.worldometers.info/coronavirus/usa/pennsylvania/" xr:uid="{C18A8D3A-DD83-4FBA-BC94-48E3F38D9FF0}"/>
    <hyperlink ref="A19" r:id="rId9" display="https://www.worldometers.info/coronavirus/usa/louisiana/" xr:uid="{7A5D18EB-2E8B-4457-9033-8488454157A9}"/>
    <hyperlink ref="A21" r:id="rId10" display="https://www.worldometers.info/coronavirus/usa/ohio/" xr:uid="{CBC18341-99E0-463D-948B-653D0A8ABAF6}"/>
    <hyperlink ref="A27" r:id="rId11" display="https://www.worldometers.info/coronavirus/usa/washington/" xr:uid="{C0B72330-965D-408C-85B7-9F391DE793A3}"/>
    <hyperlink ref="A41" r:id="rId12" display="https://www.worldometers.info/coronavirus/usa/new-mexico/" xr:uid="{A8DA0036-74B4-445A-9291-99B7A52FEE0C}"/>
    <hyperlink ref="A42" r:id="rId13" display="https://www.worldometers.info/coronavirus/usa/oklahoma/" xr:uid="{E1524812-B7FC-4453-A3E8-F76E45CA2876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3" t="s">
        <v>36</v>
      </c>
      <c r="B2" s="1">
        <v>29549</v>
      </c>
      <c r="C2" s="2"/>
      <c r="D2" s="2">
        <v>838</v>
      </c>
      <c r="E2" s="2"/>
      <c r="F2" s="1">
        <v>12737</v>
      </c>
      <c r="G2" s="1">
        <v>6026</v>
      </c>
      <c r="H2" s="2">
        <v>171</v>
      </c>
      <c r="I2" s="1">
        <v>339100</v>
      </c>
      <c r="J2" s="1">
        <v>69159</v>
      </c>
      <c r="K2" s="41"/>
      <c r="L2" s="48">
        <f>IFERROR(B2/I2,0)</f>
        <v>8.7139486877027425E-2</v>
      </c>
      <c r="M2" s="49">
        <f>IFERROR(H2/G2,0)</f>
        <v>2.8377032857616995E-2</v>
      </c>
      <c r="N2" s="47">
        <f>D2*250</f>
        <v>209500</v>
      </c>
      <c r="O2" s="50">
        <f>ABS(N2-B2)/B2</f>
        <v>6.0899184405563638</v>
      </c>
    </row>
    <row r="3" spans="1:15" ht="14.5" thickBot="1" x14ac:dyDescent="0.35">
      <c r="A3" s="3" t="s">
        <v>52</v>
      </c>
      <c r="B3" s="2">
        <v>743</v>
      </c>
      <c r="C3" s="2"/>
      <c r="D3" s="2">
        <v>12</v>
      </c>
      <c r="E3" s="2"/>
      <c r="F3" s="2">
        <v>267</v>
      </c>
      <c r="G3" s="1">
        <v>1016</v>
      </c>
      <c r="H3" s="2">
        <v>16</v>
      </c>
      <c r="I3" s="1">
        <v>86918</v>
      </c>
      <c r="J3" s="1">
        <v>118814</v>
      </c>
      <c r="K3" s="42"/>
      <c r="L3" s="48">
        <f>IFERROR(B3/I3,0)</f>
        <v>8.5482868910927538E-3</v>
      </c>
      <c r="M3" s="49">
        <f>IFERROR(H3/G3,0)</f>
        <v>1.5748031496062992E-2</v>
      </c>
      <c r="N3" s="47">
        <f>D3*250</f>
        <v>3000</v>
      </c>
      <c r="O3" s="50">
        <f t="shared" ref="O3:O56" si="0">ABS(N3-B3)/B3</f>
        <v>3.0376850605652761</v>
      </c>
    </row>
    <row r="4" spans="1:15" ht="14.5" thickBot="1" x14ac:dyDescent="0.35">
      <c r="A4" s="3" t="s">
        <v>33</v>
      </c>
      <c r="B4" s="1">
        <v>49798</v>
      </c>
      <c r="C4" s="2"/>
      <c r="D4" s="1">
        <v>1338</v>
      </c>
      <c r="E4" s="2"/>
      <c r="F4" s="1">
        <v>41264</v>
      </c>
      <c r="G4" s="1">
        <v>6842</v>
      </c>
      <c r="H4" s="2">
        <v>184</v>
      </c>
      <c r="I4" s="1">
        <v>549274</v>
      </c>
      <c r="J4" s="1">
        <v>75463</v>
      </c>
      <c r="K4" s="42"/>
      <c r="L4" s="48">
        <f>IFERROR(B4/I4,0)</f>
        <v>9.0661491350400705E-2</v>
      </c>
      <c r="M4" s="49">
        <f>IFERROR(H4/G4,0)</f>
        <v>2.6892721426483485E-2</v>
      </c>
      <c r="N4" s="47">
        <f>D4*250</f>
        <v>334500</v>
      </c>
      <c r="O4" s="50">
        <f t="shared" si="0"/>
        <v>5.717137234427085</v>
      </c>
    </row>
    <row r="5" spans="1:15" ht="12.5" customHeight="1" thickBot="1" x14ac:dyDescent="0.35">
      <c r="A5" s="3" t="s">
        <v>34</v>
      </c>
      <c r="B5" s="1">
        <v>15142</v>
      </c>
      <c r="C5" s="2"/>
      <c r="D5" s="2">
        <v>224</v>
      </c>
      <c r="E5" s="2"/>
      <c r="F5" s="1">
        <v>4836</v>
      </c>
      <c r="G5" s="1">
        <v>5018</v>
      </c>
      <c r="H5" s="2">
        <v>74</v>
      </c>
      <c r="I5" s="1">
        <v>242234</v>
      </c>
      <c r="J5" s="1">
        <v>80268</v>
      </c>
      <c r="K5" s="42"/>
      <c r="L5" s="48">
        <f>IFERROR(B5/I5,0)</f>
        <v>6.250980456913563E-2</v>
      </c>
      <c r="M5" s="49">
        <f>IFERROR(H5/G5,0)</f>
        <v>1.4746911119968115E-2</v>
      </c>
      <c r="N5" s="47">
        <f>D5*250</f>
        <v>56000</v>
      </c>
      <c r="O5" s="50">
        <f t="shared" si="0"/>
        <v>2.6983225465592393</v>
      </c>
    </row>
    <row r="6" spans="1:15" ht="15" thickBot="1" x14ac:dyDescent="0.35">
      <c r="A6" s="44" t="s">
        <v>10</v>
      </c>
      <c r="B6" s="1">
        <v>174978</v>
      </c>
      <c r="C6" s="2"/>
      <c r="D6" s="1">
        <v>5496</v>
      </c>
      <c r="E6" s="62">
        <v>2</v>
      </c>
      <c r="F6" s="1">
        <v>121510</v>
      </c>
      <c r="G6" s="1">
        <v>4428</v>
      </c>
      <c r="H6" s="2">
        <v>139</v>
      </c>
      <c r="I6" s="1">
        <v>3234412</v>
      </c>
      <c r="J6" s="1">
        <v>81859</v>
      </c>
      <c r="K6" s="8"/>
      <c r="L6" s="48">
        <f>IFERROR(B6/I6,0)</f>
        <v>5.4098859390825906E-2</v>
      </c>
      <c r="M6" s="49">
        <f>IFERROR(H6/G6,0)</f>
        <v>3.1391147244805781E-2</v>
      </c>
      <c r="N6" s="47">
        <f>D6*250</f>
        <v>1374000</v>
      </c>
      <c r="O6" s="50">
        <f t="shared" si="0"/>
        <v>6.8524157322634842</v>
      </c>
    </row>
    <row r="7" spans="1:15" ht="14.5" thickBot="1" x14ac:dyDescent="0.35">
      <c r="A7" s="3" t="s">
        <v>18</v>
      </c>
      <c r="B7" s="1">
        <v>30349</v>
      </c>
      <c r="C7" s="2"/>
      <c r="D7" s="1">
        <v>1647</v>
      </c>
      <c r="E7" s="2"/>
      <c r="F7" s="1">
        <v>24142</v>
      </c>
      <c r="G7" s="1">
        <v>5270</v>
      </c>
      <c r="H7" s="2">
        <v>286</v>
      </c>
      <c r="I7" s="1">
        <v>275645</v>
      </c>
      <c r="J7" s="1">
        <v>47866</v>
      </c>
      <c r="K7" s="42"/>
      <c r="L7" s="48">
        <f>IFERROR(B7/I7,0)</f>
        <v>0.11010176132344138</v>
      </c>
      <c r="M7" s="49">
        <f>IFERROR(H7/G7,0)</f>
        <v>5.4269449715370018E-2</v>
      </c>
      <c r="N7" s="47">
        <f>D7*250</f>
        <v>411750</v>
      </c>
      <c r="O7" s="50">
        <f t="shared" si="0"/>
        <v>12.567168605225872</v>
      </c>
    </row>
    <row r="8" spans="1:15" ht="14.5" thickBot="1" x14ac:dyDescent="0.35">
      <c r="A8" s="3" t="s">
        <v>23</v>
      </c>
      <c r="B8" s="1">
        <v>45715</v>
      </c>
      <c r="C8" s="2"/>
      <c r="D8" s="1">
        <v>4251</v>
      </c>
      <c r="E8" s="2"/>
      <c r="F8" s="1">
        <v>32373</v>
      </c>
      <c r="G8" s="1">
        <v>12822</v>
      </c>
      <c r="H8" s="1">
        <v>1192</v>
      </c>
      <c r="I8" s="1">
        <v>391655</v>
      </c>
      <c r="J8" s="1">
        <v>109852</v>
      </c>
      <c r="K8" s="42"/>
      <c r="L8" s="48">
        <f>IFERROR(B8/I8,0)</f>
        <v>0.1167226257803424</v>
      </c>
      <c r="M8" s="49">
        <f>IFERROR(H8/G8,0)</f>
        <v>9.2965216034939943E-2</v>
      </c>
      <c r="N8" s="47">
        <f>D8*250</f>
        <v>1062750</v>
      </c>
      <c r="O8" s="50">
        <f t="shared" si="0"/>
        <v>22.247293011046704</v>
      </c>
    </row>
    <row r="9" spans="1:15" ht="14.5" thickBot="1" x14ac:dyDescent="0.35">
      <c r="A9" s="3" t="s">
        <v>43</v>
      </c>
      <c r="B9" s="1">
        <v>10681</v>
      </c>
      <c r="C9" s="2"/>
      <c r="D9" s="2">
        <v>434</v>
      </c>
      <c r="E9" s="2"/>
      <c r="F9" s="1">
        <v>3852</v>
      </c>
      <c r="G9" s="1">
        <v>10969</v>
      </c>
      <c r="H9" s="2">
        <v>446</v>
      </c>
      <c r="I9" s="1">
        <v>92416</v>
      </c>
      <c r="J9" s="1">
        <v>94906</v>
      </c>
      <c r="K9" s="42"/>
      <c r="L9" s="48">
        <f>IFERROR(B9/I9,0)</f>
        <v>0.11557522506925208</v>
      </c>
      <c r="M9" s="49">
        <f>IFERROR(H9/G9,0)</f>
        <v>4.0660041936366124E-2</v>
      </c>
      <c r="N9" s="47">
        <f>D9*250</f>
        <v>108500</v>
      </c>
      <c r="O9" s="50">
        <f t="shared" si="0"/>
        <v>9.1582248853103643</v>
      </c>
    </row>
    <row r="10" spans="1:15" ht="14.5" thickBot="1" x14ac:dyDescent="0.35">
      <c r="A10" s="3" t="s">
        <v>63</v>
      </c>
      <c r="B10" s="1">
        <v>9984</v>
      </c>
      <c r="C10" s="2"/>
      <c r="D10" s="2">
        <v>531</v>
      </c>
      <c r="E10" s="2"/>
      <c r="F10" s="1">
        <v>8287</v>
      </c>
      <c r="G10" s="1">
        <v>14147</v>
      </c>
      <c r="H10" s="2">
        <v>752</v>
      </c>
      <c r="I10" s="1">
        <v>77953</v>
      </c>
      <c r="J10" s="1">
        <v>110454</v>
      </c>
      <c r="K10" s="42"/>
      <c r="L10" s="48">
        <f>IFERROR(B10/I10,0)</f>
        <v>0.12807717470783678</v>
      </c>
      <c r="M10" s="49">
        <f>IFERROR(H10/G10,0)</f>
        <v>5.3156146179401995E-2</v>
      </c>
      <c r="N10" s="47">
        <f>D10*250</f>
        <v>132750</v>
      </c>
      <c r="O10" s="50">
        <f t="shared" si="0"/>
        <v>12.296274038461538</v>
      </c>
    </row>
    <row r="11" spans="1:15" ht="15" thickBot="1" x14ac:dyDescent="0.35">
      <c r="A11" s="44" t="s">
        <v>13</v>
      </c>
      <c r="B11" s="1">
        <v>93797</v>
      </c>
      <c r="C11" s="2"/>
      <c r="D11" s="1">
        <v>3147</v>
      </c>
      <c r="E11" s="2"/>
      <c r="F11" s="1">
        <v>72460</v>
      </c>
      <c r="G11" s="1">
        <v>4367</v>
      </c>
      <c r="H11" s="2">
        <v>147</v>
      </c>
      <c r="I11" s="1">
        <v>1562280</v>
      </c>
      <c r="J11" s="1">
        <v>72740</v>
      </c>
      <c r="K11" s="42"/>
      <c r="L11" s="48">
        <f>IFERROR(B11/I11,0)</f>
        <v>6.0038533425506309E-2</v>
      </c>
      <c r="M11" s="49">
        <f>IFERROR(H11/G11,0)</f>
        <v>3.3661552553240208E-2</v>
      </c>
      <c r="N11" s="47">
        <f>D11*250</f>
        <v>786750</v>
      </c>
      <c r="O11" s="50">
        <f t="shared" si="0"/>
        <v>7.3877949188140342</v>
      </c>
    </row>
    <row r="12" spans="1:15" ht="14.5" thickBot="1" x14ac:dyDescent="0.35">
      <c r="A12" s="3" t="s">
        <v>16</v>
      </c>
      <c r="B12" s="1">
        <v>63809</v>
      </c>
      <c r="C12" s="2"/>
      <c r="D12" s="1">
        <v>2642</v>
      </c>
      <c r="E12" s="2"/>
      <c r="F12" s="1">
        <v>56471</v>
      </c>
      <c r="G12" s="1">
        <v>6010</v>
      </c>
      <c r="H12" s="2">
        <v>249</v>
      </c>
      <c r="I12" s="1">
        <v>826711</v>
      </c>
      <c r="J12" s="1">
        <v>77864</v>
      </c>
      <c r="K12" s="42"/>
      <c r="L12" s="48">
        <f>IFERROR(B12/I12,0)</f>
        <v>7.7184167139423568E-2</v>
      </c>
      <c r="M12" s="49">
        <f>IFERROR(H12/G12,0)</f>
        <v>4.1430948419301165E-2</v>
      </c>
      <c r="N12" s="47">
        <f>D12*250</f>
        <v>660500</v>
      </c>
      <c r="O12" s="50">
        <f t="shared" si="0"/>
        <v>9.3512043755583072</v>
      </c>
    </row>
    <row r="13" spans="1:15" ht="14.5" thickBot="1" x14ac:dyDescent="0.35">
      <c r="A13" s="3" t="s">
        <v>64</v>
      </c>
      <c r="B13" s="2">
        <v>222</v>
      </c>
      <c r="C13" s="2"/>
      <c r="D13" s="2">
        <v>5</v>
      </c>
      <c r="E13" s="2"/>
      <c r="F13" s="2">
        <v>44</v>
      </c>
      <c r="G13" s="2"/>
      <c r="H13" s="2"/>
      <c r="I13" s="1">
        <v>10182</v>
      </c>
      <c r="J13" s="2"/>
      <c r="K13" s="42"/>
      <c r="L13" s="48">
        <f>IFERROR(B13/I13,0)</f>
        <v>2.1803182086034177E-2</v>
      </c>
      <c r="M13" s="49">
        <f>IFERROR(H13/G13,0)</f>
        <v>0</v>
      </c>
      <c r="N13" s="47">
        <f>D13*250</f>
        <v>1250</v>
      </c>
      <c r="O13" s="50">
        <f t="shared" si="0"/>
        <v>4.6306306306306304</v>
      </c>
    </row>
    <row r="14" spans="1:15" ht="14.5" thickBot="1" x14ac:dyDescent="0.35">
      <c r="A14" s="3" t="s">
        <v>47</v>
      </c>
      <c r="B14" s="2">
        <v>803</v>
      </c>
      <c r="C14" s="2"/>
      <c r="D14" s="2">
        <v>17</v>
      </c>
      <c r="E14" s="2"/>
      <c r="F14" s="2">
        <v>142</v>
      </c>
      <c r="G14" s="2">
        <v>567</v>
      </c>
      <c r="H14" s="2">
        <v>12</v>
      </c>
      <c r="I14" s="1">
        <v>78774</v>
      </c>
      <c r="J14" s="1">
        <v>55636</v>
      </c>
      <c r="K14" s="42"/>
      <c r="L14" s="48">
        <f>IFERROR(B14/I14,0)</f>
        <v>1.0193718739685683E-2</v>
      </c>
      <c r="M14" s="49">
        <f>IFERROR(H14/G14,0)</f>
        <v>2.1164021164021163E-2</v>
      </c>
      <c r="N14" s="47">
        <f>D14*250</f>
        <v>4250</v>
      </c>
      <c r="O14" s="50">
        <f t="shared" si="0"/>
        <v>4.2926525529265254</v>
      </c>
    </row>
    <row r="15" spans="1:15" ht="14.5" thickBot="1" x14ac:dyDescent="0.35">
      <c r="A15" s="3" t="s">
        <v>49</v>
      </c>
      <c r="B15" s="1">
        <v>4006</v>
      </c>
      <c r="C15" s="2"/>
      <c r="D15" s="2">
        <v>89</v>
      </c>
      <c r="E15" s="2"/>
      <c r="F15" s="2">
        <v>612</v>
      </c>
      <c r="G15" s="1">
        <v>2242</v>
      </c>
      <c r="H15" s="2">
        <v>50</v>
      </c>
      <c r="I15" s="1">
        <v>72547</v>
      </c>
      <c r="J15" s="1">
        <v>40596</v>
      </c>
      <c r="K15" s="42"/>
      <c r="L15" s="48">
        <f>IFERROR(B15/I15,0)</f>
        <v>5.5219375025845313E-2</v>
      </c>
      <c r="M15" s="49">
        <f>IFERROR(H15/G15,0)</f>
        <v>2.2301516503122211E-2</v>
      </c>
      <c r="N15" s="47">
        <f>D15*250</f>
        <v>22250</v>
      </c>
      <c r="O15" s="50">
        <f t="shared" si="0"/>
        <v>4.5541687468796805</v>
      </c>
    </row>
    <row r="16" spans="1:15" ht="15" thickBot="1" x14ac:dyDescent="0.35">
      <c r="A16" s="44" t="s">
        <v>12</v>
      </c>
      <c r="B16" s="1">
        <v>136104</v>
      </c>
      <c r="C16" s="2"/>
      <c r="D16" s="1">
        <v>6625</v>
      </c>
      <c r="E16" s="2"/>
      <c r="F16" s="1">
        <v>25673</v>
      </c>
      <c r="G16" s="1">
        <v>10741</v>
      </c>
      <c r="H16" s="2">
        <v>523</v>
      </c>
      <c r="I16" s="1">
        <v>1337968</v>
      </c>
      <c r="J16" s="1">
        <v>105586</v>
      </c>
      <c r="K16" s="42"/>
      <c r="L16" s="48">
        <f>IFERROR(B16/I16,0)</f>
        <v>0.10172440596486612</v>
      </c>
      <c r="M16" s="49">
        <f>IFERROR(H16/G16,0)</f>
        <v>4.8691928125872821E-2</v>
      </c>
      <c r="N16" s="47">
        <f>D16*250</f>
        <v>1656250</v>
      </c>
      <c r="O16" s="50">
        <f t="shared" si="0"/>
        <v>11.169003115264797</v>
      </c>
    </row>
    <row r="17" spans="1:15" ht="15" thickBot="1" x14ac:dyDescent="0.35">
      <c r="A17" s="3" t="s">
        <v>27</v>
      </c>
      <c r="B17" s="1">
        <v>42061</v>
      </c>
      <c r="C17" s="2"/>
      <c r="D17" s="1">
        <v>2536</v>
      </c>
      <c r="E17" s="2"/>
      <c r="F17" s="1">
        <v>8415</v>
      </c>
      <c r="G17" s="1">
        <v>6248</v>
      </c>
      <c r="H17" s="2">
        <v>377</v>
      </c>
      <c r="I17" s="1">
        <v>401802</v>
      </c>
      <c r="J17" s="1">
        <v>59683</v>
      </c>
      <c r="K17" s="41"/>
      <c r="L17" s="48">
        <f>IFERROR(B17/I17,0)</f>
        <v>0.10468091248923599</v>
      </c>
      <c r="M17" s="49">
        <f>IFERROR(H17/G17,0)</f>
        <v>6.0339308578745199E-2</v>
      </c>
      <c r="N17" s="47">
        <f>D17*250</f>
        <v>634000</v>
      </c>
      <c r="O17" s="50">
        <f t="shared" si="0"/>
        <v>14.07334585482989</v>
      </c>
    </row>
    <row r="18" spans="1:15" ht="15" thickBot="1" x14ac:dyDescent="0.35">
      <c r="A18" s="3" t="s">
        <v>41</v>
      </c>
      <c r="B18" s="1">
        <v>25865</v>
      </c>
      <c r="C18" s="53">
        <v>369</v>
      </c>
      <c r="D18" s="2">
        <v>685</v>
      </c>
      <c r="E18" s="62">
        <v>3</v>
      </c>
      <c r="F18" s="1">
        <v>9161</v>
      </c>
      <c r="G18" s="1">
        <v>8198</v>
      </c>
      <c r="H18" s="2">
        <v>217</v>
      </c>
      <c r="I18" s="1">
        <v>256960</v>
      </c>
      <c r="J18" s="1">
        <v>81444</v>
      </c>
      <c r="K18" s="41"/>
      <c r="L18" s="48">
        <f>IFERROR(B18/I18,0)</f>
        <v>0.10065768991282691</v>
      </c>
      <c r="M18" s="49">
        <f>IFERROR(H18/G18,0)</f>
        <v>2.6469870700170775E-2</v>
      </c>
      <c r="N18" s="47">
        <f>D18*250</f>
        <v>171250</v>
      </c>
      <c r="O18" s="50">
        <f t="shared" si="0"/>
        <v>5.6209162961531023</v>
      </c>
    </row>
    <row r="19" spans="1:15" ht="14.5" thickBot="1" x14ac:dyDescent="0.35">
      <c r="A19" s="3" t="s">
        <v>45</v>
      </c>
      <c r="B19" s="1">
        <v>12161</v>
      </c>
      <c r="C19" s="2"/>
      <c r="D19" s="2">
        <v>258</v>
      </c>
      <c r="E19" s="2"/>
      <c r="F19" s="1">
        <v>4751</v>
      </c>
      <c r="G19" s="1">
        <v>4174</v>
      </c>
      <c r="H19" s="2">
        <v>89</v>
      </c>
      <c r="I19" s="1">
        <v>147649</v>
      </c>
      <c r="J19" s="1">
        <v>50681</v>
      </c>
      <c r="K19" s="42"/>
      <c r="L19" s="48">
        <f>IFERROR(B19/I19,0)</f>
        <v>8.2364255768748854E-2</v>
      </c>
      <c r="M19" s="49">
        <f>IFERROR(H19/G19,0)</f>
        <v>2.1322472448490656E-2</v>
      </c>
      <c r="N19" s="47">
        <f>D19*250</f>
        <v>64500</v>
      </c>
      <c r="O19" s="50">
        <f t="shared" si="0"/>
        <v>4.3038401447249406</v>
      </c>
    </row>
    <row r="20" spans="1:15" ht="14.5" thickBot="1" x14ac:dyDescent="0.35">
      <c r="A20" s="3" t="s">
        <v>38</v>
      </c>
      <c r="B20" s="1">
        <v>13630</v>
      </c>
      <c r="C20" s="2"/>
      <c r="D20" s="2">
        <v>524</v>
      </c>
      <c r="E20" s="2"/>
      <c r="F20" s="1">
        <v>9576</v>
      </c>
      <c r="G20" s="1">
        <v>3051</v>
      </c>
      <c r="H20" s="2">
        <v>117</v>
      </c>
      <c r="I20" s="1">
        <v>347331</v>
      </c>
      <c r="J20" s="1">
        <v>77743</v>
      </c>
      <c r="K20" s="42"/>
      <c r="L20" s="48">
        <f>IFERROR(B20/I20,0)</f>
        <v>3.9242106232959338E-2</v>
      </c>
      <c r="M20" s="49">
        <f>IFERROR(H20/G20,0)</f>
        <v>3.8348082595870206E-2</v>
      </c>
      <c r="N20" s="47">
        <f>D20*250</f>
        <v>131000</v>
      </c>
      <c r="O20" s="50">
        <f t="shared" si="0"/>
        <v>8.6111518708730745</v>
      </c>
    </row>
    <row r="21" spans="1:15" ht="15" thickBot="1" x14ac:dyDescent="0.35">
      <c r="A21" s="44" t="s">
        <v>14</v>
      </c>
      <c r="B21" s="1">
        <v>49746</v>
      </c>
      <c r="C21" s="2"/>
      <c r="D21" s="1">
        <v>3109</v>
      </c>
      <c r="E21" s="2"/>
      <c r="F21" s="1">
        <v>9620</v>
      </c>
      <c r="G21" s="1">
        <v>10701</v>
      </c>
      <c r="H21" s="2">
        <v>669</v>
      </c>
      <c r="I21" s="1">
        <v>604816</v>
      </c>
      <c r="J21" s="1">
        <v>130102</v>
      </c>
      <c r="K21" s="42"/>
      <c r="L21" s="48">
        <f>IFERROR(B21/I21,0)</f>
        <v>8.2249808206132119E-2</v>
      </c>
      <c r="M21" s="49">
        <f>IFERROR(H21/G21,0)</f>
        <v>6.2517521726941402E-2</v>
      </c>
      <c r="N21" s="47">
        <f>D21*250</f>
        <v>777250</v>
      </c>
      <c r="O21" s="50">
        <f t="shared" si="0"/>
        <v>14.624371808788647</v>
      </c>
    </row>
    <row r="22" spans="1:15" ht="15" thickBot="1" x14ac:dyDescent="0.35">
      <c r="A22" s="3" t="s">
        <v>39</v>
      </c>
      <c r="B22" s="1">
        <v>2938</v>
      </c>
      <c r="C22" s="2"/>
      <c r="D22" s="2">
        <v>102</v>
      </c>
      <c r="E22" s="2"/>
      <c r="F22" s="2">
        <v>456</v>
      </c>
      <c r="G22" s="1">
        <v>2186</v>
      </c>
      <c r="H22" s="2">
        <v>76</v>
      </c>
      <c r="I22" s="1">
        <v>85762</v>
      </c>
      <c r="J22" s="1">
        <v>63801</v>
      </c>
      <c r="K22" s="41"/>
      <c r="L22" s="48">
        <f>IFERROR(B22/I22,0)</f>
        <v>3.4257596604556795E-2</v>
      </c>
      <c r="M22" s="49">
        <f>IFERROR(H22/G22,0)</f>
        <v>3.4766697163769442E-2</v>
      </c>
      <c r="N22" s="47">
        <f>D22*250</f>
        <v>25500</v>
      </c>
      <c r="O22" s="50">
        <f t="shared" si="0"/>
        <v>7.6793737236215112</v>
      </c>
    </row>
    <row r="23" spans="1:15" ht="15" thickBot="1" x14ac:dyDescent="0.35">
      <c r="A23" s="3" t="s">
        <v>26</v>
      </c>
      <c r="B23" s="1">
        <v>63956</v>
      </c>
      <c r="C23" s="2"/>
      <c r="D23" s="1">
        <v>3052</v>
      </c>
      <c r="E23" s="2"/>
      <c r="F23" s="1">
        <v>56159</v>
      </c>
      <c r="G23" s="1">
        <v>10579</v>
      </c>
      <c r="H23" s="2">
        <v>505</v>
      </c>
      <c r="I23" s="1">
        <v>555874</v>
      </c>
      <c r="J23" s="1">
        <v>91946</v>
      </c>
      <c r="K23" s="41"/>
      <c r="L23" s="48">
        <f>IFERROR(B23/I23,0)</f>
        <v>0.11505485055965921</v>
      </c>
      <c r="M23" s="49">
        <f>IFERROR(H23/G23,0)</f>
        <v>4.7736080915020324E-2</v>
      </c>
      <c r="N23" s="47">
        <f>D23*250</f>
        <v>763000</v>
      </c>
      <c r="O23" s="50">
        <f t="shared" si="0"/>
        <v>10.930076927887923</v>
      </c>
    </row>
    <row r="24" spans="1:15" ht="15" thickBot="1" x14ac:dyDescent="0.35">
      <c r="A24" s="44" t="s">
        <v>17</v>
      </c>
      <c r="B24" s="1">
        <v>106936</v>
      </c>
      <c r="C24" s="2"/>
      <c r="D24" s="1">
        <v>7828</v>
      </c>
      <c r="E24" s="2"/>
      <c r="F24" s="1">
        <v>10383</v>
      </c>
      <c r="G24" s="1">
        <v>15515</v>
      </c>
      <c r="H24" s="1">
        <v>1136</v>
      </c>
      <c r="I24" s="1">
        <v>823965</v>
      </c>
      <c r="J24" s="1">
        <v>119545</v>
      </c>
      <c r="K24" s="42"/>
      <c r="L24" s="48">
        <f>IFERROR(B24/I24,0)</f>
        <v>0.12978221162306652</v>
      </c>
      <c r="M24" s="49">
        <f>IFERROR(H24/G24,0)</f>
        <v>7.3219465033838221E-2</v>
      </c>
      <c r="N24" s="47">
        <f>D24*250</f>
        <v>1957000</v>
      </c>
      <c r="O24" s="50">
        <f t="shared" si="0"/>
        <v>17.300665818807509</v>
      </c>
    </row>
    <row r="25" spans="1:15" ht="14.5" thickBot="1" x14ac:dyDescent="0.35">
      <c r="A25" s="3" t="s">
        <v>11</v>
      </c>
      <c r="B25" s="1">
        <v>67545</v>
      </c>
      <c r="C25" s="2"/>
      <c r="D25" s="1">
        <v>6087</v>
      </c>
      <c r="E25" s="2"/>
      <c r="F25" s="1">
        <v>12168</v>
      </c>
      <c r="G25" s="1">
        <v>6763</v>
      </c>
      <c r="H25" s="2">
        <v>610</v>
      </c>
      <c r="I25" s="1">
        <v>1051213</v>
      </c>
      <c r="J25" s="1">
        <v>105260</v>
      </c>
      <c r="K25" s="42"/>
      <c r="L25" s="48">
        <f>IFERROR(B25/I25,0)</f>
        <v>6.4254342364487502E-2</v>
      </c>
      <c r="M25" s="49">
        <f>IFERROR(H25/G25,0)</f>
        <v>9.0196658287742121E-2</v>
      </c>
      <c r="N25" s="47">
        <f>D25*250</f>
        <v>1521750</v>
      </c>
      <c r="O25" s="50">
        <f t="shared" si="0"/>
        <v>21.529424827892516</v>
      </c>
    </row>
    <row r="26" spans="1:15" ht="15" thickBot="1" x14ac:dyDescent="0.35">
      <c r="A26" s="3" t="s">
        <v>32</v>
      </c>
      <c r="B26" s="1">
        <v>32467</v>
      </c>
      <c r="C26" s="2"/>
      <c r="D26" s="1">
        <v>1404</v>
      </c>
      <c r="E26" s="2"/>
      <c r="F26" s="1">
        <v>2858</v>
      </c>
      <c r="G26" s="1">
        <v>5757</v>
      </c>
      <c r="H26" s="2">
        <v>249</v>
      </c>
      <c r="I26" s="1">
        <v>492043</v>
      </c>
      <c r="J26" s="1">
        <v>87247</v>
      </c>
      <c r="K26" s="41"/>
      <c r="L26" s="48">
        <f>IFERROR(B26/I26,0)</f>
        <v>6.5984070497903641E-2</v>
      </c>
      <c r="M26" s="49">
        <f>IFERROR(H26/G26,0)</f>
        <v>4.3251693590411672E-2</v>
      </c>
      <c r="N26" s="47">
        <f>D26*250</f>
        <v>351000</v>
      </c>
      <c r="O26" s="50">
        <f t="shared" si="0"/>
        <v>9.8109773000277212</v>
      </c>
    </row>
    <row r="27" spans="1:15" ht="15" thickBot="1" x14ac:dyDescent="0.35">
      <c r="A27" s="3" t="s">
        <v>30</v>
      </c>
      <c r="B27" s="1">
        <v>21022</v>
      </c>
      <c r="C27" s="2"/>
      <c r="D27" s="2">
        <v>943</v>
      </c>
      <c r="E27" s="2"/>
      <c r="F27" s="1">
        <v>4756</v>
      </c>
      <c r="G27" s="1">
        <v>7063</v>
      </c>
      <c r="H27" s="2">
        <v>317</v>
      </c>
      <c r="I27" s="1">
        <v>248927</v>
      </c>
      <c r="J27" s="1">
        <v>83641</v>
      </c>
      <c r="K27" s="41"/>
      <c r="L27" s="48">
        <f>IFERROR(B27/I27,0)</f>
        <v>8.4450461380244007E-2</v>
      </c>
      <c r="M27" s="49">
        <f>IFERROR(H27/G27,0)</f>
        <v>4.4881778281183636E-2</v>
      </c>
      <c r="N27" s="47">
        <f>D27*250</f>
        <v>235750</v>
      </c>
      <c r="O27" s="50">
        <f t="shared" si="0"/>
        <v>10.214442013129103</v>
      </c>
    </row>
    <row r="28" spans="1:15" ht="14.5" thickBot="1" x14ac:dyDescent="0.35">
      <c r="A28" s="3" t="s">
        <v>35</v>
      </c>
      <c r="B28" s="1">
        <v>18327</v>
      </c>
      <c r="C28" s="2"/>
      <c r="D28" s="2">
        <v>979</v>
      </c>
      <c r="E28" s="2"/>
      <c r="F28" s="1">
        <v>13414</v>
      </c>
      <c r="G28" s="1">
        <v>2986</v>
      </c>
      <c r="H28" s="2">
        <v>160</v>
      </c>
      <c r="I28" s="1">
        <v>348325</v>
      </c>
      <c r="J28" s="1">
        <v>56754</v>
      </c>
      <c r="K28" s="42"/>
      <c r="L28" s="48">
        <f>IFERROR(B28/I28,0)</f>
        <v>5.2614655853010839E-2</v>
      </c>
      <c r="M28" s="49">
        <f>IFERROR(H28/G28,0)</f>
        <v>5.3583389149363697E-2</v>
      </c>
      <c r="N28" s="47">
        <f>D28*250</f>
        <v>244750</v>
      </c>
      <c r="O28" s="50">
        <f t="shared" si="0"/>
        <v>12.35461341190593</v>
      </c>
    </row>
    <row r="29" spans="1:15" ht="15" thickBot="1" x14ac:dyDescent="0.35">
      <c r="A29" s="3" t="s">
        <v>51</v>
      </c>
      <c r="B29" s="2">
        <v>698</v>
      </c>
      <c r="C29" s="2"/>
      <c r="D29" s="2">
        <v>20</v>
      </c>
      <c r="E29" s="2"/>
      <c r="F29" s="2">
        <v>130</v>
      </c>
      <c r="G29" s="2">
        <v>653</v>
      </c>
      <c r="H29" s="2">
        <v>19</v>
      </c>
      <c r="I29" s="1">
        <v>69530</v>
      </c>
      <c r="J29" s="1">
        <v>65056</v>
      </c>
      <c r="K29" s="41"/>
      <c r="L29" s="48">
        <f>IFERROR(B29/I29,0)</f>
        <v>1.0038832158780382E-2</v>
      </c>
      <c r="M29" s="49">
        <f>IFERROR(H29/G29,0)</f>
        <v>2.9096477794793262E-2</v>
      </c>
      <c r="N29" s="47">
        <f>D29*250</f>
        <v>5000</v>
      </c>
      <c r="O29" s="50">
        <f t="shared" si="0"/>
        <v>6.1633237822349569</v>
      </c>
    </row>
    <row r="30" spans="1:15" ht="14.5" thickBot="1" x14ac:dyDescent="0.35">
      <c r="A30" s="3" t="s">
        <v>50</v>
      </c>
      <c r="B30" s="1">
        <v>17707</v>
      </c>
      <c r="C30" s="2"/>
      <c r="D30" s="2">
        <v>244</v>
      </c>
      <c r="E30" s="2"/>
      <c r="F30" s="1">
        <v>5898</v>
      </c>
      <c r="G30" s="1">
        <v>9154</v>
      </c>
      <c r="H30" s="2">
        <v>126</v>
      </c>
      <c r="I30" s="1">
        <v>154423</v>
      </c>
      <c r="J30" s="1">
        <v>79830</v>
      </c>
      <c r="K30" s="42"/>
      <c r="L30" s="48">
        <f>IFERROR(B30/I30,0)</f>
        <v>0.11466556147724108</v>
      </c>
      <c r="M30" s="49">
        <f>IFERROR(H30/G30,0)</f>
        <v>1.3764474546646276E-2</v>
      </c>
      <c r="N30" s="47">
        <f>D30*250</f>
        <v>61000</v>
      </c>
      <c r="O30" s="50">
        <f t="shared" si="0"/>
        <v>2.4449652679731182</v>
      </c>
    </row>
    <row r="31" spans="1:15" ht="14.5" thickBot="1" x14ac:dyDescent="0.35">
      <c r="A31" s="3" t="s">
        <v>31</v>
      </c>
      <c r="B31" s="1">
        <v>12931</v>
      </c>
      <c r="C31" s="2"/>
      <c r="D31" s="2">
        <v>486</v>
      </c>
      <c r="E31" s="2"/>
      <c r="F31" s="1">
        <v>3211</v>
      </c>
      <c r="G31" s="1">
        <v>4198</v>
      </c>
      <c r="H31" s="2">
        <v>158</v>
      </c>
      <c r="I31" s="1">
        <v>274879</v>
      </c>
      <c r="J31" s="1">
        <v>89242</v>
      </c>
      <c r="K31" s="42"/>
      <c r="L31" s="48">
        <f>IFERROR(B31/I31,0)</f>
        <v>4.7042516889249451E-2</v>
      </c>
      <c r="M31" s="49">
        <f>IFERROR(H31/G31,0)</f>
        <v>3.763696998570748E-2</v>
      </c>
      <c r="N31" s="47">
        <f>D31*250</f>
        <v>121500</v>
      </c>
      <c r="O31" s="50">
        <f t="shared" si="0"/>
        <v>8.3960250560668168</v>
      </c>
    </row>
    <row r="32" spans="1:15" ht="14.5" thickBot="1" x14ac:dyDescent="0.35">
      <c r="A32" s="3" t="s">
        <v>42</v>
      </c>
      <c r="B32" s="1">
        <v>5518</v>
      </c>
      <c r="C32" s="2"/>
      <c r="D32" s="2">
        <v>339</v>
      </c>
      <c r="E32" s="2"/>
      <c r="F32" s="2">
        <v>935</v>
      </c>
      <c r="G32" s="1">
        <v>4058</v>
      </c>
      <c r="H32" s="2">
        <v>249</v>
      </c>
      <c r="I32" s="1">
        <v>123287</v>
      </c>
      <c r="J32" s="1">
        <v>90671</v>
      </c>
      <c r="K32" s="42"/>
      <c r="L32" s="48">
        <f>IFERROR(B32/I32,0)</f>
        <v>4.4757354790042746E-2</v>
      </c>
      <c r="M32" s="49">
        <f>IFERROR(H32/G32,0)</f>
        <v>6.1360275998028582E-2</v>
      </c>
      <c r="N32" s="47">
        <f>D32*250</f>
        <v>84750</v>
      </c>
      <c r="O32" s="50">
        <f t="shared" si="0"/>
        <v>14.358825661471547</v>
      </c>
    </row>
    <row r="33" spans="1:15" ht="15" thickBot="1" x14ac:dyDescent="0.35">
      <c r="A33" s="44" t="s">
        <v>8</v>
      </c>
      <c r="B33" s="1">
        <v>171787</v>
      </c>
      <c r="C33" s="2"/>
      <c r="D33" s="1">
        <v>12985</v>
      </c>
      <c r="E33" s="2"/>
      <c r="F33" s="1">
        <v>122919</v>
      </c>
      <c r="G33" s="1">
        <v>19341</v>
      </c>
      <c r="H33" s="1">
        <v>1462</v>
      </c>
      <c r="I33" s="1">
        <v>1218873</v>
      </c>
      <c r="J33" s="1">
        <v>137227</v>
      </c>
      <c r="K33" s="42"/>
      <c r="L33" s="48">
        <f>IFERROR(B33/I33,0)</f>
        <v>0.14093921187851399</v>
      </c>
      <c r="M33" s="49">
        <f>IFERROR(H33/G33,0)</f>
        <v>7.559071402719611E-2</v>
      </c>
      <c r="N33" s="47">
        <f>D33*250</f>
        <v>3246250</v>
      </c>
      <c r="O33" s="50">
        <f t="shared" si="0"/>
        <v>17.89694796463062</v>
      </c>
    </row>
    <row r="34" spans="1:15" ht="15" thickBot="1" x14ac:dyDescent="0.35">
      <c r="A34" s="44" t="s">
        <v>44</v>
      </c>
      <c r="B34" s="1">
        <v>10430</v>
      </c>
      <c r="C34" s="2"/>
      <c r="D34" s="2">
        <v>466</v>
      </c>
      <c r="E34" s="2"/>
      <c r="F34" s="1">
        <v>5336</v>
      </c>
      <c r="G34" s="1">
        <v>4974</v>
      </c>
      <c r="H34" s="2">
        <v>222</v>
      </c>
      <c r="I34" s="1">
        <v>288637</v>
      </c>
      <c r="J34" s="1">
        <v>137654</v>
      </c>
      <c r="K34" s="42"/>
      <c r="L34" s="48">
        <f>IFERROR(B34/I34,0)</f>
        <v>3.6135353402370451E-2</v>
      </c>
      <c r="M34" s="49">
        <f>IFERROR(H34/G34,0)</f>
        <v>4.4632086851628471E-2</v>
      </c>
      <c r="N34" s="47">
        <f>D34*250</f>
        <v>116500</v>
      </c>
      <c r="O34" s="50">
        <f t="shared" si="0"/>
        <v>10.169702780441035</v>
      </c>
    </row>
    <row r="35" spans="1:15" ht="15" thickBot="1" x14ac:dyDescent="0.35">
      <c r="A35" s="44" t="s">
        <v>7</v>
      </c>
      <c r="B35" s="1">
        <v>410434</v>
      </c>
      <c r="C35" s="2"/>
      <c r="D35" s="1">
        <v>31174</v>
      </c>
      <c r="E35" s="2"/>
      <c r="F35" s="1">
        <v>292129</v>
      </c>
      <c r="G35" s="1">
        <v>21098</v>
      </c>
      <c r="H35" s="1">
        <v>1602</v>
      </c>
      <c r="I35" s="1">
        <v>3327793</v>
      </c>
      <c r="J35" s="1">
        <v>171063</v>
      </c>
      <c r="K35" s="42"/>
      <c r="L35" s="48">
        <f>IFERROR(B35/I35,0)</f>
        <v>0.12333519542832141</v>
      </c>
      <c r="M35" s="49">
        <f>IFERROR(H35/G35,0)</f>
        <v>7.5931367902170824E-2</v>
      </c>
      <c r="N35" s="47">
        <f>D35*250</f>
        <v>7793500</v>
      </c>
      <c r="O35" s="50">
        <f t="shared" si="0"/>
        <v>17.988436630493574</v>
      </c>
    </row>
    <row r="36" spans="1:15" ht="15" thickBot="1" x14ac:dyDescent="0.35">
      <c r="A36" s="3" t="s">
        <v>24</v>
      </c>
      <c r="B36" s="1">
        <v>51613</v>
      </c>
      <c r="C36" s="2"/>
      <c r="D36" s="1">
        <v>1269</v>
      </c>
      <c r="E36" s="2"/>
      <c r="F36" s="1">
        <v>21125</v>
      </c>
      <c r="G36" s="1">
        <v>4921</v>
      </c>
      <c r="H36" s="2">
        <v>121</v>
      </c>
      <c r="I36" s="1">
        <v>731341</v>
      </c>
      <c r="J36" s="1">
        <v>69731</v>
      </c>
      <c r="K36" s="52"/>
      <c r="L36" s="48">
        <f>IFERROR(B36/I36,0)</f>
        <v>7.0573097911917973E-2</v>
      </c>
      <c r="M36" s="49">
        <f>IFERROR(H36/G36,0)</f>
        <v>2.45884982727088E-2</v>
      </c>
      <c r="N36" s="47">
        <f>D36*250</f>
        <v>317250</v>
      </c>
      <c r="O36" s="50">
        <f t="shared" si="0"/>
        <v>5.1467072249239534</v>
      </c>
    </row>
    <row r="37" spans="1:15" ht="15" thickBot="1" x14ac:dyDescent="0.35">
      <c r="A37" s="3" t="s">
        <v>53</v>
      </c>
      <c r="B37" s="1">
        <v>3251</v>
      </c>
      <c r="C37" s="2"/>
      <c r="D37" s="2">
        <v>76</v>
      </c>
      <c r="E37" s="2"/>
      <c r="F37" s="2">
        <v>293</v>
      </c>
      <c r="G37" s="1">
        <v>4266</v>
      </c>
      <c r="H37" s="2">
        <v>100</v>
      </c>
      <c r="I37" s="1">
        <v>94231</v>
      </c>
      <c r="J37" s="1">
        <v>123653</v>
      </c>
      <c r="K37" s="41"/>
      <c r="L37" s="48">
        <f>IFERROR(B37/I37,0)</f>
        <v>3.4500323672676719E-2</v>
      </c>
      <c r="M37" s="49">
        <f>IFERROR(H37/G37,0)</f>
        <v>2.3441162681669011E-2</v>
      </c>
      <c r="N37" s="47">
        <f>D37*250</f>
        <v>19000</v>
      </c>
      <c r="O37" s="50">
        <f t="shared" si="0"/>
        <v>4.8443555828975704</v>
      </c>
    </row>
    <row r="38" spans="1:15" ht="1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1"/>
      <c r="L38" s="48">
        <f>IFERROR(B38/I38,0)</f>
        <v>3.6724201248622842E-3</v>
      </c>
      <c r="M38" s="49">
        <f>IFERROR(H38/G38,0)</f>
        <v>0</v>
      </c>
      <c r="N38" s="47">
        <f>D38*250</f>
        <v>500</v>
      </c>
      <c r="O38" s="50">
        <f t="shared" si="0"/>
        <v>15.666666666666666</v>
      </c>
    </row>
    <row r="39" spans="1:15" ht="15" thickBot="1" x14ac:dyDescent="0.35">
      <c r="A39" s="44" t="s">
        <v>21</v>
      </c>
      <c r="B39" s="1">
        <v>44355</v>
      </c>
      <c r="C39" s="2"/>
      <c r="D39" s="1">
        <v>2701</v>
      </c>
      <c r="E39" s="2"/>
      <c r="F39" s="1">
        <v>32226</v>
      </c>
      <c r="G39" s="1">
        <v>3795</v>
      </c>
      <c r="H39" s="2">
        <v>231</v>
      </c>
      <c r="I39" s="1">
        <v>629965</v>
      </c>
      <c r="J39" s="1">
        <v>53893</v>
      </c>
      <c r="K39" s="41"/>
      <c r="L39" s="48">
        <f>IFERROR(B39/I39,0)</f>
        <v>7.0408673497733998E-2</v>
      </c>
      <c r="M39" s="49">
        <f>IFERROR(H39/G39,0)</f>
        <v>6.0869565217391307E-2</v>
      </c>
      <c r="N39" s="47">
        <f>D39*250</f>
        <v>675250</v>
      </c>
      <c r="O39" s="50">
        <f t="shared" si="0"/>
        <v>14.223762822680644</v>
      </c>
    </row>
    <row r="40" spans="1:15" ht="15" thickBot="1" x14ac:dyDescent="0.35">
      <c r="A40" s="44" t="s">
        <v>46</v>
      </c>
      <c r="B40" s="1">
        <v>10037</v>
      </c>
      <c r="C40" s="2"/>
      <c r="D40" s="2">
        <v>368</v>
      </c>
      <c r="E40" s="2"/>
      <c r="F40" s="1">
        <v>2255</v>
      </c>
      <c r="G40" s="1">
        <v>2537</v>
      </c>
      <c r="H40" s="2">
        <v>93</v>
      </c>
      <c r="I40" s="1">
        <v>283875</v>
      </c>
      <c r="J40" s="1">
        <v>71740</v>
      </c>
      <c r="K40" s="42"/>
      <c r="L40" s="48">
        <f>IFERROR(B40/I40,0)</f>
        <v>3.5357111404667546E-2</v>
      </c>
      <c r="M40" s="49">
        <f>IFERROR(H40/G40,0)</f>
        <v>3.6657469452108793E-2</v>
      </c>
      <c r="N40" s="47">
        <f>D40*250</f>
        <v>92000</v>
      </c>
      <c r="O40" s="50">
        <f t="shared" si="0"/>
        <v>8.1660854837102725</v>
      </c>
    </row>
    <row r="41" spans="1:15" ht="15" thickBot="1" x14ac:dyDescent="0.35">
      <c r="A41" s="3" t="s">
        <v>37</v>
      </c>
      <c r="B41" s="1">
        <v>6750</v>
      </c>
      <c r="C41" s="2"/>
      <c r="D41" s="2">
        <v>189</v>
      </c>
      <c r="E41" s="2"/>
      <c r="F41" s="1">
        <v>4028</v>
      </c>
      <c r="G41" s="1">
        <v>1600</v>
      </c>
      <c r="H41" s="2">
        <v>45</v>
      </c>
      <c r="I41" s="1">
        <v>194095</v>
      </c>
      <c r="J41" s="1">
        <v>46019</v>
      </c>
      <c r="K41" s="41"/>
      <c r="L41" s="48">
        <f>IFERROR(B41/I41,0)</f>
        <v>3.4776784564259769E-2</v>
      </c>
      <c r="M41" s="49">
        <f>IFERROR(H41/G41,0)</f>
        <v>2.8125000000000001E-2</v>
      </c>
      <c r="N41" s="47">
        <f>D41*250</f>
        <v>47250</v>
      </c>
      <c r="O41" s="50">
        <f t="shared" si="0"/>
        <v>6</v>
      </c>
    </row>
    <row r="42" spans="1:15" ht="15" thickBot="1" x14ac:dyDescent="0.35">
      <c r="A42" s="44" t="s">
        <v>19</v>
      </c>
      <c r="B42" s="1">
        <v>85677</v>
      </c>
      <c r="C42" s="2"/>
      <c r="D42" s="1">
        <v>6477</v>
      </c>
      <c r="E42" s="2"/>
      <c r="F42" s="1">
        <v>20601</v>
      </c>
      <c r="G42" s="1">
        <v>6692</v>
      </c>
      <c r="H42" s="2">
        <v>506</v>
      </c>
      <c r="I42" s="1">
        <v>656342</v>
      </c>
      <c r="J42" s="1">
        <v>51269</v>
      </c>
      <c r="K42" s="41"/>
      <c r="L42" s="48">
        <f>IFERROR(B42/I42,0)</f>
        <v>0.13053712850922233</v>
      </c>
      <c r="M42" s="49">
        <f>IFERROR(H42/G42,0)</f>
        <v>7.5612671846981463E-2</v>
      </c>
      <c r="N42" s="47">
        <f>D42*250</f>
        <v>1619250</v>
      </c>
      <c r="O42" s="50">
        <f t="shared" si="0"/>
        <v>17.899471270002451</v>
      </c>
    </row>
    <row r="43" spans="1:15" ht="14.5" thickBot="1" x14ac:dyDescent="0.35">
      <c r="A43" s="3" t="s">
        <v>65</v>
      </c>
      <c r="B43" s="1">
        <v>6525</v>
      </c>
      <c r="C43" s="53">
        <v>62</v>
      </c>
      <c r="D43" s="2">
        <v>149</v>
      </c>
      <c r="E43" s="62">
        <v>2</v>
      </c>
      <c r="F43" s="1">
        <v>5257</v>
      </c>
      <c r="G43" s="1">
        <v>1927</v>
      </c>
      <c r="H43" s="2">
        <v>44</v>
      </c>
      <c r="I43" s="1">
        <v>13022</v>
      </c>
      <c r="J43" s="1">
        <v>3845</v>
      </c>
      <c r="K43" s="42"/>
      <c r="L43" s="48">
        <f>IFERROR(B43/I43,0)</f>
        <v>0.50107510367071106</v>
      </c>
      <c r="M43" s="49">
        <f>IFERROR(H43/G43,0)</f>
        <v>2.2833419823559936E-2</v>
      </c>
      <c r="N43" s="47">
        <f>D43*250</f>
        <v>37250</v>
      </c>
      <c r="O43" s="50">
        <f t="shared" si="0"/>
        <v>4.7088122605363987</v>
      </c>
    </row>
    <row r="44" spans="1:15" ht="15" thickBot="1" x14ac:dyDescent="0.35">
      <c r="A44" s="3" t="s">
        <v>40</v>
      </c>
      <c r="B44" s="1">
        <v>16337</v>
      </c>
      <c r="C44" s="2"/>
      <c r="D44" s="2">
        <v>894</v>
      </c>
      <c r="E44" s="2"/>
      <c r="F44" s="1">
        <v>13928</v>
      </c>
      <c r="G44" s="1">
        <v>15422</v>
      </c>
      <c r="H44" s="2">
        <v>844</v>
      </c>
      <c r="I44" s="1">
        <v>214589</v>
      </c>
      <c r="J44" s="1">
        <v>202565</v>
      </c>
      <c r="K44" s="41"/>
      <c r="L44" s="48">
        <f>IFERROR(B44/I44,0)</f>
        <v>7.6131581767937773E-2</v>
      </c>
      <c r="M44" s="49">
        <f>IFERROR(H44/G44,0)</f>
        <v>5.4727013357541175E-2</v>
      </c>
      <c r="N44" s="47">
        <f>D44*250</f>
        <v>223500</v>
      </c>
      <c r="O44" s="50">
        <f t="shared" si="0"/>
        <v>12.680602313766297</v>
      </c>
    </row>
    <row r="45" spans="1:15" ht="15" thickBot="1" x14ac:dyDescent="0.35">
      <c r="A45" s="3" t="s">
        <v>25</v>
      </c>
      <c r="B45" s="1">
        <v>23786</v>
      </c>
      <c r="C45" s="2"/>
      <c r="D45" s="2">
        <v>644</v>
      </c>
      <c r="E45" s="2"/>
      <c r="F45" s="1">
        <v>12352</v>
      </c>
      <c r="G45" s="1">
        <v>4620</v>
      </c>
      <c r="H45" s="2">
        <v>125</v>
      </c>
      <c r="I45" s="1">
        <v>330424</v>
      </c>
      <c r="J45" s="1">
        <v>64176</v>
      </c>
      <c r="K45" s="8"/>
      <c r="L45" s="48">
        <f>IFERROR(B45/I45,0)</f>
        <v>7.1986296394934993E-2</v>
      </c>
      <c r="M45" s="49">
        <f>IFERROR(H45/G45,0)</f>
        <v>2.7056277056277056E-2</v>
      </c>
      <c r="N45" s="47">
        <f>D45*250</f>
        <v>161000</v>
      </c>
      <c r="O45" s="50">
        <f t="shared" si="0"/>
        <v>5.7686874632136549</v>
      </c>
    </row>
    <row r="46" spans="1:15" ht="15" thickBot="1" x14ac:dyDescent="0.35">
      <c r="A46" s="3" t="s">
        <v>54</v>
      </c>
      <c r="B46" s="1">
        <v>6225</v>
      </c>
      <c r="C46" s="2"/>
      <c r="D46" s="2">
        <v>81</v>
      </c>
      <c r="E46" s="2"/>
      <c r="F46" s="2">
        <v>809</v>
      </c>
      <c r="G46" s="1">
        <v>7037</v>
      </c>
      <c r="H46" s="2">
        <v>92</v>
      </c>
      <c r="I46" s="1">
        <v>71915</v>
      </c>
      <c r="J46" s="1">
        <v>81291</v>
      </c>
      <c r="K46" s="41"/>
      <c r="L46" s="48">
        <f>IFERROR(B46/I46,0)</f>
        <v>8.656052283946325E-2</v>
      </c>
      <c r="M46" s="49">
        <f>IFERROR(H46/G46,0)</f>
        <v>1.3073753019752736E-2</v>
      </c>
      <c r="N46" s="47">
        <f>D46*250</f>
        <v>20250</v>
      </c>
      <c r="O46" s="50">
        <f t="shared" si="0"/>
        <v>2.2530120481927711</v>
      </c>
    </row>
    <row r="47" spans="1:15" ht="14.5" thickBot="1" x14ac:dyDescent="0.35">
      <c r="A47" s="3" t="s">
        <v>20</v>
      </c>
      <c r="B47" s="1">
        <v>34446</v>
      </c>
      <c r="C47" s="2"/>
      <c r="D47" s="2">
        <v>524</v>
      </c>
      <c r="E47" s="2"/>
      <c r="F47" s="1">
        <v>11084</v>
      </c>
      <c r="G47" s="1">
        <v>5044</v>
      </c>
      <c r="H47" s="2">
        <v>77</v>
      </c>
      <c r="I47" s="1">
        <v>675340</v>
      </c>
      <c r="J47" s="1">
        <v>98890</v>
      </c>
      <c r="K47" s="42"/>
      <c r="L47" s="48">
        <f>IFERROR(B47/I47,0)</f>
        <v>5.1005419492403829E-2</v>
      </c>
      <c r="M47" s="49">
        <f>IFERROR(H47/G47,0)</f>
        <v>1.5265662172878667E-2</v>
      </c>
      <c r="N47" s="47">
        <f>D47*250</f>
        <v>131000</v>
      </c>
      <c r="O47" s="50">
        <f t="shared" si="0"/>
        <v>2.8030540556232943</v>
      </c>
    </row>
    <row r="48" spans="1:15" ht="15" thickBot="1" x14ac:dyDescent="0.35">
      <c r="A48" s="44" t="s">
        <v>15</v>
      </c>
      <c r="B48" s="1">
        <v>111408</v>
      </c>
      <c r="C48" s="2"/>
      <c r="D48" s="1">
        <v>2193</v>
      </c>
      <c r="E48" s="2"/>
      <c r="F48" s="1">
        <v>42119</v>
      </c>
      <c r="G48" s="1">
        <v>3842</v>
      </c>
      <c r="H48" s="2">
        <v>76</v>
      </c>
      <c r="I48" s="1">
        <v>1690124</v>
      </c>
      <c r="J48" s="1">
        <v>58288</v>
      </c>
      <c r="K48" s="42"/>
      <c r="L48" s="48">
        <f>IFERROR(B48/I48,0)</f>
        <v>6.5917056973334498E-2</v>
      </c>
      <c r="M48" s="49">
        <f>IFERROR(H48/G48,0)</f>
        <v>1.9781363872982821E-2</v>
      </c>
      <c r="N48" s="47">
        <f>D48*250</f>
        <v>548250</v>
      </c>
      <c r="O48" s="50">
        <f t="shared" si="0"/>
        <v>3.921100818612667</v>
      </c>
    </row>
    <row r="49" spans="1:15" ht="15" thickBot="1" x14ac:dyDescent="0.35">
      <c r="A49" s="61" t="s">
        <v>66</v>
      </c>
      <c r="B49" s="55">
        <v>74</v>
      </c>
      <c r="C49" s="53">
        <v>1</v>
      </c>
      <c r="D49" s="55">
        <v>6</v>
      </c>
      <c r="E49" s="55"/>
      <c r="F49" s="55">
        <v>4</v>
      </c>
      <c r="G49" s="55"/>
      <c r="H49" s="55"/>
      <c r="I49" s="54">
        <v>2586</v>
      </c>
      <c r="J49" s="55"/>
      <c r="K49" s="41"/>
      <c r="L49" s="48">
        <f>IFERROR(B49/I49,0)</f>
        <v>2.8615622583139984E-2</v>
      </c>
      <c r="M49" s="49">
        <f>IFERROR(H49/G49,0)</f>
        <v>0</v>
      </c>
      <c r="N49" s="47">
        <f>D49*250</f>
        <v>1500</v>
      </c>
      <c r="O49" s="50">
        <f t="shared" si="0"/>
        <v>19.27027027027027</v>
      </c>
    </row>
    <row r="50" spans="1:15" ht="14.5" thickBot="1" x14ac:dyDescent="0.35">
      <c r="A50" s="3" t="s">
        <v>28</v>
      </c>
      <c r="B50" s="1">
        <v>17068</v>
      </c>
      <c r="C50" s="2"/>
      <c r="D50" s="2">
        <v>155</v>
      </c>
      <c r="E50" s="2"/>
      <c r="F50" s="1">
        <v>7523</v>
      </c>
      <c r="G50" s="1">
        <v>5324</v>
      </c>
      <c r="H50" s="2">
        <v>48</v>
      </c>
      <c r="I50" s="1">
        <v>292877</v>
      </c>
      <c r="J50" s="1">
        <v>91354</v>
      </c>
      <c r="K50" s="42"/>
      <c r="L50" s="48">
        <f>IFERROR(B50/I50,0)</f>
        <v>5.827702414324102E-2</v>
      </c>
      <c r="M50" s="49">
        <f>IFERROR(H50/G50,0)</f>
        <v>9.0157776108189328E-3</v>
      </c>
      <c r="N50" s="47">
        <f>D50*250</f>
        <v>38750</v>
      </c>
      <c r="O50" s="50">
        <f t="shared" si="0"/>
        <v>1.2703304429341458</v>
      </c>
    </row>
    <row r="51" spans="1:15" ht="14.5" thickBot="1" x14ac:dyDescent="0.35">
      <c r="A51" s="3" t="s">
        <v>48</v>
      </c>
      <c r="B51" s="1">
        <v>1147</v>
      </c>
      <c r="C51" s="2"/>
      <c r="D51" s="2">
        <v>56</v>
      </c>
      <c r="E51" s="2"/>
      <c r="F51" s="2">
        <v>171</v>
      </c>
      <c r="G51" s="1">
        <v>1838</v>
      </c>
      <c r="H51" s="2">
        <v>90</v>
      </c>
      <c r="I51" s="1">
        <v>57028</v>
      </c>
      <c r="J51" s="1">
        <v>91393</v>
      </c>
      <c r="K51" s="42"/>
      <c r="L51" s="48">
        <f>IFERROR(B51/I51,0)</f>
        <v>2.0112926983236305E-2</v>
      </c>
      <c r="M51" s="49">
        <f>IFERROR(H51/G51,0)</f>
        <v>4.896626768226333E-2</v>
      </c>
      <c r="N51" s="47">
        <f>D51*250</f>
        <v>14000</v>
      </c>
      <c r="O51" s="50">
        <f t="shared" ref="O51" si="1">ABS(N51-B51)/B51</f>
        <v>11.205754141238012</v>
      </c>
    </row>
    <row r="52" spans="1:15" ht="15" thickBot="1" x14ac:dyDescent="0.35">
      <c r="A52" s="3" t="s">
        <v>29</v>
      </c>
      <c r="B52" s="1">
        <v>57994</v>
      </c>
      <c r="C52" s="53">
        <v>551</v>
      </c>
      <c r="D52" s="1">
        <v>1611</v>
      </c>
      <c r="E52" s="62">
        <v>4</v>
      </c>
      <c r="F52" s="1">
        <v>48776</v>
      </c>
      <c r="G52" s="1">
        <v>6794</v>
      </c>
      <c r="H52" s="2">
        <v>189</v>
      </c>
      <c r="I52" s="1">
        <v>603916</v>
      </c>
      <c r="J52" s="1">
        <v>70753</v>
      </c>
      <c r="K52" s="41"/>
      <c r="L52" s="48">
        <f>IFERROR(B52/I52,0)</f>
        <v>9.6029911444638003E-2</v>
      </c>
      <c r="M52" s="49">
        <f>IFERROR(H52/G52,0)</f>
        <v>2.7818663526641155E-2</v>
      </c>
      <c r="N52" s="47">
        <f>D52*250</f>
        <v>402750</v>
      </c>
      <c r="O52" s="50">
        <f t="shared" si="0"/>
        <v>5.9446839328206362</v>
      </c>
    </row>
    <row r="53" spans="1:15" ht="15" thickBot="1" x14ac:dyDescent="0.35">
      <c r="A53" s="44" t="s">
        <v>9</v>
      </c>
      <c r="B53" s="1">
        <v>28849</v>
      </c>
      <c r="C53" s="2"/>
      <c r="D53" s="1">
        <v>1265</v>
      </c>
      <c r="E53" s="62">
        <v>8</v>
      </c>
      <c r="F53" s="1">
        <v>18307</v>
      </c>
      <c r="G53" s="1">
        <v>3788</v>
      </c>
      <c r="H53" s="2">
        <v>166</v>
      </c>
      <c r="I53" s="1">
        <v>455941</v>
      </c>
      <c r="J53" s="1">
        <v>59875</v>
      </c>
      <c r="K53" s="41"/>
      <c r="L53" s="48">
        <f>IFERROR(B53/I53,0)</f>
        <v>6.3273537584906822E-2</v>
      </c>
      <c r="M53" s="49">
        <f>IFERROR(H53/G53,0)</f>
        <v>4.3822597676874339E-2</v>
      </c>
      <c r="N53" s="47">
        <f>D53*250</f>
        <v>316250</v>
      </c>
      <c r="O53" s="50">
        <f t="shared" si="0"/>
        <v>9.9622517244965163</v>
      </c>
    </row>
    <row r="54" spans="1:15" ht="14.5" thickBot="1" x14ac:dyDescent="0.35">
      <c r="A54" s="3" t="s">
        <v>56</v>
      </c>
      <c r="B54" s="1">
        <v>2500</v>
      </c>
      <c r="C54" s="2"/>
      <c r="D54" s="2">
        <v>88</v>
      </c>
      <c r="E54" s="2"/>
      <c r="F54" s="2">
        <v>740</v>
      </c>
      <c r="G54" s="1">
        <v>1395</v>
      </c>
      <c r="H54" s="2">
        <v>49</v>
      </c>
      <c r="I54" s="1">
        <v>148611</v>
      </c>
      <c r="J54" s="1">
        <v>82923</v>
      </c>
      <c r="K54" s="42"/>
      <c r="L54" s="48">
        <f>IFERROR(B54/I54,0)</f>
        <v>1.6822442484069146E-2</v>
      </c>
      <c r="M54" s="49">
        <f>IFERROR(H54/G54,0)</f>
        <v>3.5125448028673838E-2</v>
      </c>
      <c r="N54" s="47">
        <f>D54*250</f>
        <v>22000</v>
      </c>
      <c r="O54" s="50">
        <f t="shared" si="0"/>
        <v>7.8</v>
      </c>
    </row>
    <row r="55" spans="1:15" ht="15" thickBot="1" x14ac:dyDescent="0.35">
      <c r="A55" s="3" t="s">
        <v>22</v>
      </c>
      <c r="B55" s="1">
        <v>24539</v>
      </c>
      <c r="C55" s="2"/>
      <c r="D55" s="2">
        <v>744</v>
      </c>
      <c r="E55" s="2"/>
      <c r="F55" s="1">
        <v>4844</v>
      </c>
      <c r="G55" s="1">
        <v>4215</v>
      </c>
      <c r="H55" s="2">
        <v>128</v>
      </c>
      <c r="I55" s="1">
        <v>479102</v>
      </c>
      <c r="J55" s="1">
        <v>82286</v>
      </c>
      <c r="K55" s="41"/>
      <c r="L55" s="48">
        <f>IFERROR(B55/I55,0)</f>
        <v>5.1218738389737464E-2</v>
      </c>
      <c r="M55" s="49">
        <f>IFERROR(H55/G55,0)</f>
        <v>3.0367734282325028E-2</v>
      </c>
      <c r="N55" s="47">
        <f>D55*250</f>
        <v>186000</v>
      </c>
      <c r="O55" s="50">
        <f t="shared" si="0"/>
        <v>6.5797709768124211</v>
      </c>
    </row>
    <row r="56" spans="1:15" ht="14.5" thickBot="1" x14ac:dyDescent="0.35">
      <c r="A56" s="14" t="s">
        <v>55</v>
      </c>
      <c r="B56" s="36">
        <v>1179</v>
      </c>
      <c r="C56" s="15"/>
      <c r="D56" s="15">
        <v>20</v>
      </c>
      <c r="E56" s="15"/>
      <c r="F56" s="15">
        <v>263</v>
      </c>
      <c r="G56" s="36">
        <v>2037</v>
      </c>
      <c r="H56" s="15">
        <v>35</v>
      </c>
      <c r="I56" s="36">
        <v>36450</v>
      </c>
      <c r="J56" s="36">
        <v>62980</v>
      </c>
      <c r="K56" s="66"/>
      <c r="L56" s="48">
        <f>IFERROR(B56/I56,0)</f>
        <v>3.2345679012345682E-2</v>
      </c>
      <c r="M56" s="49">
        <f>IFERROR(H56/G56,0)</f>
        <v>1.7182130584192441E-2</v>
      </c>
      <c r="N56" s="47">
        <f>D56*250</f>
        <v>5000</v>
      </c>
      <c r="O56" s="50">
        <f t="shared" si="0"/>
        <v>3.2408821034775235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52077EB7-3CFA-4A22-9393-B7B9223822C3}"/>
    <hyperlink ref="A6" r:id="rId2" display="https://www.worldometers.info/coronavirus/usa/california/" xr:uid="{46F3944F-27AD-473F-9DC2-73831822B1FC}"/>
    <hyperlink ref="A33" r:id="rId3" display="https://www.worldometers.info/coronavirus/usa/new-jersey/" xr:uid="{29EE7FBC-43EC-4078-8FCD-FB38ADF4A8EB}"/>
    <hyperlink ref="A16" r:id="rId4" display="https://www.worldometers.info/coronavirus/usa/illinois/" xr:uid="{A9B5A2FB-E9F4-40A0-B30B-763F7B360E52}"/>
    <hyperlink ref="A48" r:id="rId5" display="https://www.worldometers.info/coronavirus/usa/texas/" xr:uid="{00D5B268-904C-4C38-A2FA-FB4992D555B0}"/>
    <hyperlink ref="A24" r:id="rId6" display="https://www.worldometers.info/coronavirus/usa/massachusetts/" xr:uid="{769BE44B-61C9-486F-9DE3-ABAEF9E7B7D1}"/>
    <hyperlink ref="A11" r:id="rId7" display="https://www.worldometers.info/coronavirus/usa/florida/" xr:uid="{E793AA65-7EBE-40D7-A0D0-AA74E1F7E29A}"/>
    <hyperlink ref="A42" r:id="rId8" display="https://www.worldometers.info/coronavirus/usa/pennsylvania/" xr:uid="{8008938A-74E5-4086-A403-87721406DE3D}"/>
    <hyperlink ref="A21" r:id="rId9" display="https://www.worldometers.info/coronavirus/usa/louisiana/" xr:uid="{3BDAEACE-6E35-4E80-B842-917445ADD2B1}"/>
    <hyperlink ref="A39" r:id="rId10" display="https://www.worldometers.info/coronavirus/usa/ohio/" xr:uid="{094821D3-84A3-4C1A-8D78-6DB6CBCC52EF}"/>
    <hyperlink ref="A53" r:id="rId11" display="https://www.worldometers.info/coronavirus/usa/washington/" xr:uid="{A9B85311-5980-4958-BBE7-2A586C05D86A}"/>
    <hyperlink ref="A34" r:id="rId12" display="https://www.worldometers.info/coronavirus/usa/new-mexico/" xr:uid="{9A724F21-62D2-4A19-9283-81B0F6CC705A}"/>
    <hyperlink ref="A40" r:id="rId13" display="https://www.worldometers.info/coronavirus/usa/oklahoma/" xr:uid="{9BC42D5C-1E87-48BF-AB6C-8804A356FC32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838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1338</v>
      </c>
    </row>
    <row r="5" spans="1:2" ht="15" thickBot="1" x14ac:dyDescent="0.4">
      <c r="A5" s="3" t="s">
        <v>34</v>
      </c>
      <c r="B5" s="38">
        <v>224</v>
      </c>
    </row>
    <row r="6" spans="1:2" ht="15" thickBot="1" x14ac:dyDescent="0.4">
      <c r="A6" s="44" t="s">
        <v>10</v>
      </c>
      <c r="B6" s="38">
        <v>5496</v>
      </c>
    </row>
    <row r="7" spans="1:2" ht="15" thickBot="1" x14ac:dyDescent="0.4">
      <c r="A7" s="3" t="s">
        <v>18</v>
      </c>
      <c r="B7" s="38">
        <v>1647</v>
      </c>
    </row>
    <row r="8" spans="1:2" ht="15" thickBot="1" x14ac:dyDescent="0.4">
      <c r="A8" s="3" t="s">
        <v>23</v>
      </c>
      <c r="B8" s="38">
        <v>4251</v>
      </c>
    </row>
    <row r="9" spans="1:2" ht="15" thickBot="1" x14ac:dyDescent="0.4">
      <c r="A9" s="3" t="s">
        <v>43</v>
      </c>
      <c r="B9" s="38">
        <v>434</v>
      </c>
    </row>
    <row r="10" spans="1:2" ht="21.5" thickBot="1" x14ac:dyDescent="0.4">
      <c r="A10" s="3" t="s">
        <v>63</v>
      </c>
      <c r="B10" s="38">
        <v>531</v>
      </c>
    </row>
    <row r="11" spans="1:2" ht="15" thickBot="1" x14ac:dyDescent="0.4">
      <c r="A11" s="44" t="s">
        <v>13</v>
      </c>
      <c r="B11" s="38">
        <v>3147</v>
      </c>
    </row>
    <row r="12" spans="1:2" ht="15" thickBot="1" x14ac:dyDescent="0.4">
      <c r="A12" s="3" t="s">
        <v>16</v>
      </c>
      <c r="B12" s="38">
        <v>2642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89</v>
      </c>
    </row>
    <row r="16" spans="1:2" ht="15" thickBot="1" x14ac:dyDescent="0.4">
      <c r="A16" s="44" t="s">
        <v>12</v>
      </c>
      <c r="B16" s="38">
        <v>6625</v>
      </c>
    </row>
    <row r="17" spans="1:2" ht="15" thickBot="1" x14ac:dyDescent="0.4">
      <c r="A17" s="3" t="s">
        <v>27</v>
      </c>
      <c r="B17" s="38">
        <v>2536</v>
      </c>
    </row>
    <row r="18" spans="1:2" ht="15" thickBot="1" x14ac:dyDescent="0.4">
      <c r="A18" s="3" t="s">
        <v>41</v>
      </c>
      <c r="B18" s="38">
        <v>685</v>
      </c>
    </row>
    <row r="19" spans="1:2" ht="15" thickBot="1" x14ac:dyDescent="0.4">
      <c r="A19" s="3" t="s">
        <v>45</v>
      </c>
      <c r="B19" s="38">
        <v>258</v>
      </c>
    </row>
    <row r="20" spans="1:2" ht="15" thickBot="1" x14ac:dyDescent="0.4">
      <c r="A20" s="3" t="s">
        <v>38</v>
      </c>
      <c r="B20" s="38">
        <v>524</v>
      </c>
    </row>
    <row r="21" spans="1:2" ht="15" thickBot="1" x14ac:dyDescent="0.4">
      <c r="A21" s="44" t="s">
        <v>14</v>
      </c>
      <c r="B21" s="38">
        <v>3109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3" t="s">
        <v>26</v>
      </c>
      <c r="B23" s="38">
        <v>3052</v>
      </c>
    </row>
    <row r="24" spans="1:2" ht="15" thickBot="1" x14ac:dyDescent="0.4">
      <c r="A24" s="44" t="s">
        <v>17</v>
      </c>
      <c r="B24" s="38">
        <v>7828</v>
      </c>
    </row>
    <row r="25" spans="1:2" ht="15" thickBot="1" x14ac:dyDescent="0.4">
      <c r="A25" s="3" t="s">
        <v>11</v>
      </c>
      <c r="B25" s="38">
        <v>6087</v>
      </c>
    </row>
    <row r="26" spans="1:2" ht="15" thickBot="1" x14ac:dyDescent="0.4">
      <c r="A26" s="3" t="s">
        <v>32</v>
      </c>
      <c r="B26" s="38">
        <v>1404</v>
      </c>
    </row>
    <row r="27" spans="1:2" ht="15" thickBot="1" x14ac:dyDescent="0.4">
      <c r="A27" s="3" t="s">
        <v>30</v>
      </c>
      <c r="B27" s="38">
        <v>943</v>
      </c>
    </row>
    <row r="28" spans="1:2" ht="15" thickBot="1" x14ac:dyDescent="0.4">
      <c r="A28" s="3" t="s">
        <v>35</v>
      </c>
      <c r="B28" s="38">
        <v>979</v>
      </c>
    </row>
    <row r="29" spans="1:2" ht="15" thickBot="1" x14ac:dyDescent="0.4">
      <c r="A29" s="3" t="s">
        <v>51</v>
      </c>
      <c r="B29" s="38">
        <v>20</v>
      </c>
    </row>
    <row r="30" spans="1:2" ht="15" thickBot="1" x14ac:dyDescent="0.4">
      <c r="A30" s="3" t="s">
        <v>50</v>
      </c>
      <c r="B30" s="38">
        <v>244</v>
      </c>
    </row>
    <row r="31" spans="1:2" ht="15" thickBot="1" x14ac:dyDescent="0.4">
      <c r="A31" s="3" t="s">
        <v>31</v>
      </c>
      <c r="B31" s="38">
        <v>486</v>
      </c>
    </row>
    <row r="32" spans="1:2" ht="15" thickBot="1" x14ac:dyDescent="0.4">
      <c r="A32" s="3" t="s">
        <v>42</v>
      </c>
      <c r="B32" s="38">
        <v>339</v>
      </c>
    </row>
    <row r="33" spans="1:2" ht="15" thickBot="1" x14ac:dyDescent="0.4">
      <c r="A33" s="44" t="s">
        <v>8</v>
      </c>
      <c r="B33" s="38">
        <v>12985</v>
      </c>
    </row>
    <row r="34" spans="1:2" ht="15" thickBot="1" x14ac:dyDescent="0.4">
      <c r="A34" s="44" t="s">
        <v>44</v>
      </c>
      <c r="B34" s="38">
        <v>466</v>
      </c>
    </row>
    <row r="35" spans="1:2" ht="15" thickBot="1" x14ac:dyDescent="0.4">
      <c r="A35" s="44" t="s">
        <v>7</v>
      </c>
      <c r="B35" s="38">
        <v>31174</v>
      </c>
    </row>
    <row r="36" spans="1:2" ht="15" thickBot="1" x14ac:dyDescent="0.4">
      <c r="A36" s="3" t="s">
        <v>24</v>
      </c>
      <c r="B36" s="38">
        <v>1269</v>
      </c>
    </row>
    <row r="37" spans="1:2" ht="15" thickBot="1" x14ac:dyDescent="0.4">
      <c r="A37" s="3" t="s">
        <v>53</v>
      </c>
      <c r="B37" s="38">
        <v>76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2701</v>
      </c>
    </row>
    <row r="40" spans="1:2" ht="15" thickBot="1" x14ac:dyDescent="0.4">
      <c r="A40" s="44" t="s">
        <v>46</v>
      </c>
      <c r="B40" s="38">
        <v>368</v>
      </c>
    </row>
    <row r="41" spans="1:2" ht="15" thickBot="1" x14ac:dyDescent="0.4">
      <c r="A41" s="3" t="s">
        <v>37</v>
      </c>
      <c r="B41" s="38">
        <v>189</v>
      </c>
    </row>
    <row r="42" spans="1:2" ht="15" thickBot="1" x14ac:dyDescent="0.4">
      <c r="A42" s="44" t="s">
        <v>19</v>
      </c>
      <c r="B42" s="38">
        <v>6477</v>
      </c>
    </row>
    <row r="43" spans="1:2" ht="15" thickBot="1" x14ac:dyDescent="0.4">
      <c r="A43" s="3" t="s">
        <v>65</v>
      </c>
      <c r="B43" s="38">
        <v>149</v>
      </c>
    </row>
    <row r="44" spans="1:2" ht="15" thickBot="1" x14ac:dyDescent="0.4">
      <c r="A44" s="3" t="s">
        <v>40</v>
      </c>
      <c r="B44" s="38">
        <v>894</v>
      </c>
    </row>
    <row r="45" spans="1:2" ht="15" thickBot="1" x14ac:dyDescent="0.4">
      <c r="A45" s="3" t="s">
        <v>25</v>
      </c>
      <c r="B45" s="38">
        <v>644</v>
      </c>
    </row>
    <row r="46" spans="1:2" ht="15" thickBot="1" x14ac:dyDescent="0.4">
      <c r="A46" s="3" t="s">
        <v>54</v>
      </c>
      <c r="B46" s="38">
        <v>81</v>
      </c>
    </row>
    <row r="47" spans="1:2" ht="15" thickBot="1" x14ac:dyDescent="0.4">
      <c r="A47" s="3" t="s">
        <v>20</v>
      </c>
      <c r="B47" s="38">
        <v>524</v>
      </c>
    </row>
    <row r="48" spans="1:2" ht="15" thickBot="1" x14ac:dyDescent="0.4">
      <c r="A48" s="44" t="s">
        <v>15</v>
      </c>
      <c r="B48" s="38">
        <v>2193</v>
      </c>
    </row>
    <row r="49" spans="1:2" ht="21.5" thickBot="1" x14ac:dyDescent="0.4">
      <c r="A49" s="61" t="s">
        <v>66</v>
      </c>
      <c r="B49" s="58">
        <v>6</v>
      </c>
    </row>
    <row r="50" spans="1:2" ht="15" thickBot="1" x14ac:dyDescent="0.4">
      <c r="A50" s="3" t="s">
        <v>28</v>
      </c>
      <c r="B50" s="38">
        <v>155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3" t="s">
        <v>29</v>
      </c>
      <c r="B52" s="38">
        <v>1611</v>
      </c>
    </row>
    <row r="53" spans="1:2" ht="15" thickBot="1" x14ac:dyDescent="0.4">
      <c r="A53" s="44" t="s">
        <v>9</v>
      </c>
      <c r="B53" s="38">
        <v>1265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744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D8345CAC-8271-411F-9F98-A8B3958D624E}"/>
    <hyperlink ref="A6" r:id="rId2" display="https://www.worldometers.info/coronavirus/usa/california/" xr:uid="{726A573D-758B-4D8F-AC54-1265EFAD2521}"/>
    <hyperlink ref="A33" r:id="rId3" display="https://www.worldometers.info/coronavirus/usa/new-jersey/" xr:uid="{D89D6BA7-ACD1-45CC-94D7-D2FA2869F2D2}"/>
    <hyperlink ref="A16" r:id="rId4" display="https://www.worldometers.info/coronavirus/usa/illinois/" xr:uid="{4DDE557E-8554-4328-BA15-00537F35D3F4}"/>
    <hyperlink ref="A48" r:id="rId5" display="https://www.worldometers.info/coronavirus/usa/texas/" xr:uid="{062E932B-4E08-4719-B452-0377CD00D704}"/>
    <hyperlink ref="A24" r:id="rId6" display="https://www.worldometers.info/coronavirus/usa/massachusetts/" xr:uid="{F56F2A1C-D4BB-4513-A92B-177A7DD25296}"/>
    <hyperlink ref="A11" r:id="rId7" display="https://www.worldometers.info/coronavirus/usa/florida/" xr:uid="{D9A0190D-774E-4A6B-AC71-E04D818FB862}"/>
    <hyperlink ref="A42" r:id="rId8" display="https://www.worldometers.info/coronavirus/usa/pennsylvania/" xr:uid="{75808440-28F0-47BF-9085-677216CF7E0A}"/>
    <hyperlink ref="A21" r:id="rId9" display="https://www.worldometers.info/coronavirus/usa/louisiana/" xr:uid="{47CEBD10-09E1-498F-AFD1-FF2B5826E037}"/>
    <hyperlink ref="A39" r:id="rId10" display="https://www.worldometers.info/coronavirus/usa/ohio/" xr:uid="{81501DD1-AEBC-494C-AF1F-764CB5102B5E}"/>
    <hyperlink ref="A53" r:id="rId11" display="https://www.worldometers.info/coronavirus/usa/washington/" xr:uid="{FA0387C1-6692-441C-B9BA-E26469F83DAD}"/>
    <hyperlink ref="A34" r:id="rId12" display="https://www.worldometers.info/coronavirus/usa/new-mexico/" xr:uid="{7295925B-B5F0-46C0-AB46-A7070E6CAC24}"/>
    <hyperlink ref="A40" r:id="rId13" display="https://www.worldometers.info/coronavirus/usa/oklahoma/" xr:uid="{06A26681-58E3-4DA6-9BA2-BC110C1DC1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838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1338</v>
      </c>
    </row>
    <row r="5" spans="1:3" ht="13" thickBot="1" x14ac:dyDescent="0.4">
      <c r="A5" s="34" t="s">
        <v>34</v>
      </c>
      <c r="B5" s="3" t="s">
        <v>34</v>
      </c>
      <c r="C5" s="38">
        <v>224</v>
      </c>
    </row>
    <row r="6" spans="1:3" ht="15" thickBot="1" x14ac:dyDescent="0.4">
      <c r="A6" s="34" t="s">
        <v>10</v>
      </c>
      <c r="B6" s="44" t="s">
        <v>10</v>
      </c>
      <c r="C6" s="38">
        <v>5496</v>
      </c>
    </row>
    <row r="7" spans="1:3" ht="13" thickBot="1" x14ac:dyDescent="0.4">
      <c r="A7" s="34" t="s">
        <v>18</v>
      </c>
      <c r="B7" s="3" t="s">
        <v>18</v>
      </c>
      <c r="C7" s="38">
        <v>1647</v>
      </c>
    </row>
    <row r="8" spans="1:3" ht="13" thickBot="1" x14ac:dyDescent="0.4">
      <c r="A8" s="34" t="s">
        <v>23</v>
      </c>
      <c r="B8" s="3" t="s">
        <v>23</v>
      </c>
      <c r="C8" s="38">
        <v>4251</v>
      </c>
    </row>
    <row r="9" spans="1:3" ht="13" thickBot="1" x14ac:dyDescent="0.4">
      <c r="A9" s="34" t="s">
        <v>43</v>
      </c>
      <c r="B9" s="3" t="s">
        <v>43</v>
      </c>
      <c r="C9" s="38">
        <v>434</v>
      </c>
    </row>
    <row r="10" spans="1:3" ht="13" thickBot="1" x14ac:dyDescent="0.4">
      <c r="A10" s="34" t="s">
        <v>95</v>
      </c>
      <c r="B10" s="3" t="s">
        <v>63</v>
      </c>
      <c r="C10" s="38">
        <v>531</v>
      </c>
    </row>
    <row r="11" spans="1:3" ht="15" thickBot="1" x14ac:dyDescent="0.4">
      <c r="A11" s="34" t="s">
        <v>13</v>
      </c>
      <c r="B11" s="44" t="s">
        <v>13</v>
      </c>
      <c r="C11" s="38">
        <v>3147</v>
      </c>
    </row>
    <row r="12" spans="1:3" ht="13" thickBot="1" x14ac:dyDescent="0.4">
      <c r="A12" s="34" t="s">
        <v>16</v>
      </c>
      <c r="B12" s="3" t="s">
        <v>16</v>
      </c>
      <c r="C12" s="38">
        <v>2642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89</v>
      </c>
    </row>
    <row r="16" spans="1:3" ht="15" thickBot="1" x14ac:dyDescent="0.4">
      <c r="A16" s="34" t="s">
        <v>12</v>
      </c>
      <c r="B16" s="44" t="s">
        <v>12</v>
      </c>
      <c r="C16" s="38">
        <v>6625</v>
      </c>
    </row>
    <row r="17" spans="1:3" ht="13" thickBot="1" x14ac:dyDescent="0.4">
      <c r="A17" s="34" t="s">
        <v>27</v>
      </c>
      <c r="B17" s="3" t="s">
        <v>27</v>
      </c>
      <c r="C17" s="38">
        <v>2536</v>
      </c>
    </row>
    <row r="18" spans="1:3" ht="13" thickBot="1" x14ac:dyDescent="0.4">
      <c r="A18" s="34" t="s">
        <v>41</v>
      </c>
      <c r="B18" s="3" t="s">
        <v>41</v>
      </c>
      <c r="C18" s="38">
        <v>685</v>
      </c>
    </row>
    <row r="19" spans="1:3" ht="13" thickBot="1" x14ac:dyDescent="0.4">
      <c r="A19" s="34" t="s">
        <v>45</v>
      </c>
      <c r="B19" s="3" t="s">
        <v>45</v>
      </c>
      <c r="C19" s="38">
        <v>258</v>
      </c>
    </row>
    <row r="20" spans="1:3" ht="13" thickBot="1" x14ac:dyDescent="0.4">
      <c r="A20" s="34" t="s">
        <v>38</v>
      </c>
      <c r="B20" s="3" t="s">
        <v>38</v>
      </c>
      <c r="C20" s="38">
        <v>524</v>
      </c>
    </row>
    <row r="21" spans="1:3" ht="15" thickBot="1" x14ac:dyDescent="0.4">
      <c r="A21" s="34" t="s">
        <v>14</v>
      </c>
      <c r="B21" s="44" t="s">
        <v>14</v>
      </c>
      <c r="C21" s="38">
        <v>3109</v>
      </c>
    </row>
    <row r="22" spans="1:3" ht="13" thickBot="1" x14ac:dyDescent="0.4">
      <c r="B22" s="3" t="s">
        <v>39</v>
      </c>
      <c r="C22" s="38">
        <v>102</v>
      </c>
    </row>
    <row r="23" spans="1:3" ht="13" thickBot="1" x14ac:dyDescent="0.4">
      <c r="A23" s="34" t="s">
        <v>26</v>
      </c>
      <c r="B23" s="3" t="s">
        <v>26</v>
      </c>
      <c r="C23" s="38">
        <v>3052</v>
      </c>
    </row>
    <row r="24" spans="1:3" ht="15" thickBot="1" x14ac:dyDescent="0.4">
      <c r="A24" s="34" t="s">
        <v>17</v>
      </c>
      <c r="B24" s="44" t="s">
        <v>17</v>
      </c>
      <c r="C24" s="38">
        <v>7828</v>
      </c>
    </row>
    <row r="25" spans="1:3" ht="13" thickBot="1" x14ac:dyDescent="0.4">
      <c r="A25" s="34" t="s">
        <v>11</v>
      </c>
      <c r="B25" s="3" t="s">
        <v>11</v>
      </c>
      <c r="C25" s="38">
        <v>6087</v>
      </c>
    </row>
    <row r="26" spans="1:3" ht="13" thickBot="1" x14ac:dyDescent="0.4">
      <c r="A26" s="34" t="s">
        <v>32</v>
      </c>
      <c r="B26" s="3" t="s">
        <v>32</v>
      </c>
      <c r="C26" s="38">
        <v>1404</v>
      </c>
    </row>
    <row r="27" spans="1:3" ht="13" thickBot="1" x14ac:dyDescent="0.4">
      <c r="A27" s="34" t="s">
        <v>30</v>
      </c>
      <c r="B27" s="3" t="s">
        <v>30</v>
      </c>
      <c r="C27" s="38">
        <v>943</v>
      </c>
    </row>
    <row r="28" spans="1:3" ht="13" thickBot="1" x14ac:dyDescent="0.4">
      <c r="A28" s="34" t="s">
        <v>35</v>
      </c>
      <c r="B28" s="3" t="s">
        <v>35</v>
      </c>
      <c r="C28" s="38">
        <v>979</v>
      </c>
    </row>
    <row r="29" spans="1:3" ht="13" thickBot="1" x14ac:dyDescent="0.4">
      <c r="B29" s="3" t="s">
        <v>51</v>
      </c>
      <c r="C29" s="38">
        <v>20</v>
      </c>
    </row>
    <row r="30" spans="1:3" ht="13" thickBot="1" x14ac:dyDescent="0.4">
      <c r="B30" s="3" t="s">
        <v>50</v>
      </c>
      <c r="C30" s="38">
        <v>244</v>
      </c>
    </row>
    <row r="31" spans="1:3" ht="13" thickBot="1" x14ac:dyDescent="0.4">
      <c r="A31" s="34" t="s">
        <v>31</v>
      </c>
      <c r="B31" s="3" t="s">
        <v>31</v>
      </c>
      <c r="C31" s="38">
        <v>486</v>
      </c>
    </row>
    <row r="32" spans="1:3" ht="13" thickBot="1" x14ac:dyDescent="0.4">
      <c r="A32" s="34" t="s">
        <v>42</v>
      </c>
      <c r="B32" s="3" t="s">
        <v>42</v>
      </c>
      <c r="C32" s="38">
        <v>339</v>
      </c>
    </row>
    <row r="33" spans="1:3" ht="15" thickBot="1" x14ac:dyDescent="0.4">
      <c r="A33" s="34" t="s">
        <v>8</v>
      </c>
      <c r="B33" s="44" t="s">
        <v>8</v>
      </c>
      <c r="C33" s="38">
        <v>12985</v>
      </c>
    </row>
    <row r="34" spans="1:3" ht="15" thickBot="1" x14ac:dyDescent="0.4">
      <c r="A34" s="34" t="s">
        <v>44</v>
      </c>
      <c r="B34" s="44" t="s">
        <v>44</v>
      </c>
      <c r="C34" s="38">
        <v>466</v>
      </c>
    </row>
    <row r="35" spans="1:3" ht="15" thickBot="1" x14ac:dyDescent="0.4">
      <c r="A35" s="34" t="s">
        <v>7</v>
      </c>
      <c r="B35" s="44" t="s">
        <v>7</v>
      </c>
      <c r="C35" s="38">
        <v>31174</v>
      </c>
    </row>
    <row r="36" spans="1:3" ht="13" thickBot="1" x14ac:dyDescent="0.4">
      <c r="A36" s="34" t="s">
        <v>24</v>
      </c>
      <c r="B36" s="3" t="s">
        <v>24</v>
      </c>
      <c r="C36" s="38">
        <v>1269</v>
      </c>
    </row>
    <row r="37" spans="1:3" ht="13" thickBot="1" x14ac:dyDescent="0.4">
      <c r="B37" s="3" t="s">
        <v>53</v>
      </c>
      <c r="C37" s="38">
        <v>76</v>
      </c>
    </row>
    <row r="38" spans="1:3" ht="15" thickBot="1" x14ac:dyDescent="0.4">
      <c r="A38" s="34" t="s">
        <v>21</v>
      </c>
      <c r="B38" s="44" t="s">
        <v>21</v>
      </c>
      <c r="C38" s="38">
        <v>2701</v>
      </c>
    </row>
    <row r="39" spans="1:3" ht="15" thickBot="1" x14ac:dyDescent="0.4">
      <c r="A39" s="34" t="s">
        <v>46</v>
      </c>
      <c r="B39" s="44" t="s">
        <v>46</v>
      </c>
      <c r="C39" s="38">
        <v>368</v>
      </c>
    </row>
    <row r="40" spans="1:3" ht="13" thickBot="1" x14ac:dyDescent="0.4">
      <c r="A40" s="34" t="s">
        <v>37</v>
      </c>
      <c r="B40" s="3" t="s">
        <v>37</v>
      </c>
      <c r="C40" s="38">
        <v>189</v>
      </c>
    </row>
    <row r="41" spans="1:3" ht="15" thickBot="1" x14ac:dyDescent="0.4">
      <c r="A41" s="34" t="s">
        <v>19</v>
      </c>
      <c r="B41" s="44" t="s">
        <v>19</v>
      </c>
      <c r="C41" s="38">
        <v>6477</v>
      </c>
    </row>
    <row r="42" spans="1:3" ht="13" thickBot="1" x14ac:dyDescent="0.4">
      <c r="A42" s="34" t="s">
        <v>65</v>
      </c>
      <c r="B42" s="3" t="s">
        <v>65</v>
      </c>
      <c r="C42" s="38">
        <v>149</v>
      </c>
    </row>
    <row r="43" spans="1:3" ht="13" thickBot="1" x14ac:dyDescent="0.4">
      <c r="B43" s="3" t="s">
        <v>40</v>
      </c>
      <c r="C43" s="38">
        <v>894</v>
      </c>
    </row>
    <row r="44" spans="1:3" ht="13" thickBot="1" x14ac:dyDescent="0.4">
      <c r="A44" s="34" t="s">
        <v>25</v>
      </c>
      <c r="B44" s="3" t="s">
        <v>25</v>
      </c>
      <c r="C44" s="38">
        <v>644</v>
      </c>
    </row>
    <row r="45" spans="1:3" ht="13" thickBot="1" x14ac:dyDescent="0.4">
      <c r="A45" s="34" t="s">
        <v>54</v>
      </c>
      <c r="B45" s="3" t="s">
        <v>54</v>
      </c>
      <c r="C45" s="38">
        <v>81</v>
      </c>
    </row>
    <row r="46" spans="1:3" ht="13" thickBot="1" x14ac:dyDescent="0.4">
      <c r="A46" s="34" t="s">
        <v>20</v>
      </c>
      <c r="B46" s="3" t="s">
        <v>20</v>
      </c>
      <c r="C46" s="38">
        <v>524</v>
      </c>
    </row>
    <row r="47" spans="1:3" ht="15" thickBot="1" x14ac:dyDescent="0.4">
      <c r="A47" s="34" t="s">
        <v>15</v>
      </c>
      <c r="B47" s="44" t="s">
        <v>15</v>
      </c>
      <c r="C47" s="38">
        <v>2193</v>
      </c>
    </row>
    <row r="48" spans="1:3" ht="13" thickBot="1" x14ac:dyDescent="0.4">
      <c r="A48" s="34" t="s">
        <v>28</v>
      </c>
      <c r="B48" s="3" t="s">
        <v>28</v>
      </c>
      <c r="C48" s="38">
        <v>155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3" thickBot="1" x14ac:dyDescent="0.4">
      <c r="A50" s="34" t="s">
        <v>29</v>
      </c>
      <c r="B50" s="3" t="s">
        <v>29</v>
      </c>
      <c r="C50" s="38">
        <v>1611</v>
      </c>
    </row>
    <row r="51" spans="1:3" ht="15" thickBot="1" x14ac:dyDescent="0.4">
      <c r="A51" s="34" t="s">
        <v>9</v>
      </c>
      <c r="B51" s="44" t="s">
        <v>9</v>
      </c>
      <c r="C51" s="38">
        <v>1265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744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740FCCBE-6FFA-4976-AC46-7FBC112ECA8F}"/>
    <hyperlink ref="B6" r:id="rId2" display="https://www.worldometers.info/coronavirus/usa/california/" xr:uid="{6BE2A5FE-F6B2-4596-B89F-D5B7D8C2E055}"/>
    <hyperlink ref="B33" r:id="rId3" display="https://www.worldometers.info/coronavirus/usa/new-jersey/" xr:uid="{53F36772-E396-4F0F-A4E2-6709E6DC8E27}"/>
    <hyperlink ref="B16" r:id="rId4" display="https://www.worldometers.info/coronavirus/usa/illinois/" xr:uid="{1635D0C4-3DF1-4F71-99B7-F7F303E2CC49}"/>
    <hyperlink ref="B47" r:id="rId5" display="https://www.worldometers.info/coronavirus/usa/texas/" xr:uid="{C86D659C-EC07-4897-A049-672B6914C133}"/>
    <hyperlink ref="B24" r:id="rId6" display="https://www.worldometers.info/coronavirus/usa/massachusetts/" xr:uid="{CD3EFE39-ED2D-4278-AAC1-0D12A260A9C8}"/>
    <hyperlink ref="B11" r:id="rId7" display="https://www.worldometers.info/coronavirus/usa/florida/" xr:uid="{B7B156C0-AEEE-47D8-BFD7-524AB708C7D9}"/>
    <hyperlink ref="B41" r:id="rId8" display="https://www.worldometers.info/coronavirus/usa/pennsylvania/" xr:uid="{22E49578-E36F-4C08-A34B-BAEFCBD3A14B}"/>
    <hyperlink ref="B21" r:id="rId9" display="https://www.worldometers.info/coronavirus/usa/louisiana/" xr:uid="{BCA9B9FD-8AB0-4F47-AEAC-81BAB024163A}"/>
    <hyperlink ref="B38" r:id="rId10" display="https://www.worldometers.info/coronavirus/usa/ohio/" xr:uid="{15864696-1C00-42DC-A60C-DA817D09945C}"/>
    <hyperlink ref="B51" r:id="rId11" display="https://www.worldometers.info/coronavirus/usa/washington/" xr:uid="{3644AFAE-FADF-4888-9C1D-F0DC39890BE5}"/>
    <hyperlink ref="B34" r:id="rId12" display="https://www.worldometers.info/coronavirus/usa/new-mexico/" xr:uid="{6DEED870-C1A0-4BDF-8217-7F93C2B3DF7B}"/>
    <hyperlink ref="B39" r:id="rId13" display="https://www.worldometers.info/coronavirus/usa/oklahoma/" xr:uid="{591AB304-3B4A-4419-8B7A-CB614662FBB8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2020-06-21T14:01:20Z</dcterms:modified>
</cp:coreProperties>
</file>