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4C56847F-C385-4CB5-87D1-2A65CEDBAE75}" xr6:coauthVersionLast="45" xr6:coauthVersionMax="45" xr10:uidLastSave="{6B9F89C4-612F-4321-B625-D3EBE86701CB}"/>
  <bookViews>
    <workbookView xWindow="2080" yWindow="730" windowWidth="24860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Updates'!$A$1:$V$30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45" i="3"/>
  <c r="N42" i="3"/>
  <c r="N27" i="3"/>
  <c r="N55" i="3"/>
  <c r="N3" i="3"/>
  <c r="N29" i="3"/>
  <c r="N35" i="3"/>
  <c r="N24" i="3"/>
  <c r="N47" i="3"/>
  <c r="N32" i="3"/>
  <c r="N6" i="3"/>
  <c r="N34" i="3"/>
  <c r="N16" i="3"/>
  <c r="N46" i="3"/>
  <c r="N20" i="3"/>
  <c r="N44" i="3"/>
  <c r="N21" i="3"/>
  <c r="N2" i="3"/>
  <c r="N17" i="3"/>
  <c r="N31" i="3"/>
  <c r="N25" i="3"/>
  <c r="N38" i="3"/>
  <c r="N12" i="3"/>
  <c r="N7" i="3"/>
  <c r="N19" i="3"/>
  <c r="N48" i="3"/>
  <c r="N50" i="3"/>
  <c r="N41" i="3"/>
  <c r="N43" i="3"/>
  <c r="N36" i="3"/>
  <c r="N18" i="3"/>
  <c r="N51" i="3"/>
  <c r="N9" i="3"/>
  <c r="N49" i="3"/>
  <c r="N26" i="3"/>
  <c r="N37" i="3"/>
  <c r="N23" i="3"/>
  <c r="N15" i="3"/>
  <c r="N39" i="3"/>
  <c r="N56" i="3"/>
  <c r="N40" i="3"/>
  <c r="N22" i="3"/>
  <c r="N33" i="3"/>
  <c r="N13" i="3"/>
  <c r="N10" i="3"/>
  <c r="N53" i="3"/>
  <c r="N14" i="3"/>
  <c r="N54" i="3"/>
  <c r="N4" i="3"/>
  <c r="N52" i="3"/>
  <c r="N11" i="3"/>
  <c r="N5" i="3"/>
  <c r="N8" i="3"/>
  <c r="N30" i="3"/>
  <c r="N28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49" i="3" l="1"/>
  <c r="L29" i="3"/>
  <c r="L56" i="3"/>
  <c r="L37" i="3"/>
  <c r="L52" i="3"/>
  <c r="L48" i="3"/>
  <c r="L45" i="3"/>
  <c r="L19" i="3"/>
  <c r="L41" i="3"/>
  <c r="L12" i="3"/>
  <c r="L46" i="3"/>
  <c r="L8" i="3"/>
  <c r="L39" i="3"/>
  <c r="L27" i="3"/>
  <c r="L21" i="3"/>
  <c r="L3" i="3"/>
  <c r="L5" i="3"/>
  <c r="L30" i="3"/>
  <c r="L43" i="3"/>
  <c r="L26" i="3"/>
  <c r="L47" i="3"/>
  <c r="L36" i="3"/>
  <c r="L13" i="3"/>
  <c r="L4" i="3"/>
  <c r="L24" i="3"/>
  <c r="L34" i="3"/>
  <c r="L38" i="3"/>
  <c r="L11" i="3"/>
  <c r="L10" i="3"/>
  <c r="L42" i="3"/>
  <c r="L2" i="3"/>
  <c r="L23" i="3"/>
  <c r="L15" i="3"/>
  <c r="L44" i="3"/>
  <c r="L31" i="3"/>
  <c r="L32" i="3"/>
  <c r="L25" i="3"/>
  <c r="L16" i="3"/>
  <c r="L54" i="3"/>
  <c r="L51" i="3"/>
  <c r="L18" i="3"/>
  <c r="L33" i="3"/>
  <c r="L53" i="3"/>
  <c r="L28" i="3"/>
  <c r="L14" i="3"/>
  <c r="L17" i="3"/>
  <c r="L22" i="3"/>
  <c r="L6" i="3"/>
  <c r="L9" i="3"/>
  <c r="L50" i="3"/>
  <c r="L7" i="3"/>
  <c r="L40" i="3"/>
  <c r="L55" i="3"/>
  <c r="L20" i="3"/>
  <c r="M16" i="3" l="1"/>
  <c r="M4" i="3"/>
  <c r="M43" i="3"/>
  <c r="M33" i="3"/>
  <c r="M45" i="3"/>
  <c r="M50" i="3"/>
  <c r="M54" i="3"/>
  <c r="M39" i="3"/>
  <c r="M36" i="3"/>
  <c r="M25" i="3"/>
  <c r="M34" i="3"/>
  <c r="M30" i="3"/>
  <c r="M24" i="3"/>
  <c r="M55" i="3"/>
  <c r="M35" i="3"/>
  <c r="M46" i="3"/>
  <c r="M47" i="3"/>
  <c r="M9" i="3"/>
  <c r="M29" i="3"/>
  <c r="M18" i="3"/>
  <c r="M26" i="3"/>
  <c r="M48" i="3"/>
  <c r="M31" i="3"/>
  <c r="M27" i="3"/>
  <c r="M8" i="3"/>
  <c r="M22" i="3"/>
  <c r="M41" i="3"/>
  <c r="M10" i="3"/>
  <c r="M11" i="3"/>
  <c r="M19" i="3"/>
  <c r="M44" i="3"/>
  <c r="M38" i="3"/>
  <c r="M14" i="3"/>
  <c r="M2" i="3"/>
  <c r="M6" i="3"/>
  <c r="M7" i="3"/>
  <c r="M15" i="3"/>
  <c r="M5" i="3"/>
  <c r="M3" i="3"/>
  <c r="M20" i="3"/>
  <c r="M32" i="3"/>
  <c r="M17" i="3"/>
  <c r="M42" i="3"/>
  <c r="M23" i="3"/>
  <c r="M13" i="3"/>
  <c r="M40" i="3"/>
  <c r="M28" i="3"/>
  <c r="M53" i="3"/>
  <c r="M52" i="3"/>
  <c r="M12" i="3"/>
  <c r="M51" i="3"/>
  <c r="M56" i="3"/>
  <c r="M21" i="3"/>
  <c r="M37" i="3"/>
  <c r="L35" i="3" l="1"/>
  <c r="N5" i="1" l="1"/>
  <c r="O5" i="1" s="1"/>
  <c r="N6" i="1"/>
  <c r="N7" i="1"/>
  <c r="O7" i="1" s="1"/>
  <c r="N8" i="1"/>
  <c r="N9" i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N18" i="1"/>
  <c r="N19" i="1"/>
  <c r="O19" i="1" s="1"/>
  <c r="N20" i="1"/>
  <c r="O20" i="1" s="1"/>
  <c r="N21" i="1"/>
  <c r="O21" i="1" s="1"/>
  <c r="N22" i="1"/>
  <c r="O22" i="1" s="1"/>
  <c r="N23" i="1"/>
  <c r="O23" i="1" s="1"/>
  <c r="N24" i="1"/>
  <c r="N25" i="1"/>
  <c r="N26" i="1"/>
  <c r="N27" i="1"/>
  <c r="O27" i="1" s="1"/>
  <c r="N28" i="1"/>
  <c r="O28" i="1" s="1"/>
  <c r="O25" i="1" l="1"/>
  <c r="O6" i="1"/>
  <c r="O24" i="1"/>
  <c r="O9" i="1"/>
  <c r="O8" i="1"/>
  <c r="O17" i="1"/>
  <c r="O26" i="1"/>
  <c r="O18" i="1"/>
  <c r="U2" i="1"/>
  <c r="N29" i="1" l="1"/>
  <c r="O29" i="1" l="1"/>
  <c r="U23" i="1"/>
  <c r="V23" i="1" s="1"/>
  <c r="U25" i="1"/>
  <c r="V25" i="1" s="1"/>
  <c r="U12" i="1"/>
  <c r="V12" i="1" s="1"/>
  <c r="U7" i="1"/>
  <c r="V7" i="1" s="1"/>
  <c r="U11" i="1"/>
  <c r="V11" i="1" s="1"/>
  <c r="U5" i="1"/>
  <c r="V5" i="1" s="1"/>
  <c r="U13" i="1"/>
  <c r="V13" i="1" s="1"/>
  <c r="U22" i="1"/>
  <c r="V22" i="1" s="1"/>
  <c r="U20" i="1"/>
  <c r="V20" i="1" s="1"/>
  <c r="U28" i="1"/>
  <c r="V28" i="1" s="1"/>
  <c r="U6" i="1"/>
  <c r="V6" i="1" s="1"/>
  <c r="U26" i="1"/>
  <c r="V26" i="1" s="1"/>
  <c r="U21" i="1"/>
  <c r="V21" i="1" s="1"/>
  <c r="U14" i="1"/>
  <c r="V14" i="1" s="1"/>
  <c r="U9" i="1"/>
  <c r="V9" i="1" s="1"/>
  <c r="U16" i="1"/>
  <c r="V16" i="1" s="1"/>
  <c r="U27" i="1"/>
  <c r="V27" i="1" s="1"/>
  <c r="U18" i="1"/>
  <c r="V18" i="1" s="1"/>
  <c r="U15" i="1"/>
  <c r="V15" i="1" s="1"/>
  <c r="U24" i="1"/>
  <c r="V24" i="1" s="1"/>
  <c r="U17" i="1"/>
  <c r="V17" i="1" s="1"/>
  <c r="U8" i="1"/>
  <c r="V8" i="1" s="1"/>
  <c r="U19" i="1"/>
  <c r="V19" i="1" s="1"/>
  <c r="U10" i="1"/>
  <c r="V10" i="1" s="1"/>
  <c r="S17" i="1"/>
  <c r="S28" i="1"/>
  <c r="S20" i="1"/>
  <c r="S12" i="1"/>
  <c r="S22" i="1"/>
  <c r="S14" i="1"/>
  <c r="S6" i="1"/>
  <c r="S27" i="1"/>
  <c r="S19" i="1"/>
  <c r="S11" i="1"/>
  <c r="S24" i="1"/>
  <c r="S16" i="1"/>
  <c r="S8" i="1"/>
  <c r="S9" i="1"/>
  <c r="S21" i="1"/>
  <c r="S5" i="1"/>
  <c r="S18" i="1"/>
  <c r="S10" i="1"/>
  <c r="S25" i="1"/>
  <c r="S13" i="1"/>
  <c r="S26" i="1"/>
  <c r="S29" i="1" s="1"/>
  <c r="S23" i="1"/>
  <c r="S15" i="1"/>
  <c r="S7" i="1"/>
  <c r="T22" i="1"/>
  <c r="T26" i="1"/>
  <c r="T29" i="1" s="1"/>
  <c r="T25" i="1"/>
  <c r="T17" i="1"/>
  <c r="T9" i="1"/>
  <c r="T27" i="1"/>
  <c r="T19" i="1"/>
  <c r="T11" i="1"/>
  <c r="T24" i="1"/>
  <c r="T16" i="1"/>
  <c r="T8" i="1"/>
  <c r="T14" i="1"/>
  <c r="T21" i="1"/>
  <c r="T13" i="1"/>
  <c r="T5" i="1"/>
  <c r="T10" i="1"/>
  <c r="T23" i="1"/>
  <c r="T15" i="1"/>
  <c r="T7" i="1"/>
  <c r="T6" i="1"/>
  <c r="T18" i="1"/>
  <c r="T28" i="1"/>
  <c r="T20" i="1"/>
  <c r="T12" i="1"/>
  <c r="R23" i="1"/>
  <c r="R15" i="1"/>
  <c r="R7" i="1"/>
  <c r="R20" i="1"/>
  <c r="R9" i="1"/>
  <c r="R12" i="1"/>
  <c r="R25" i="1"/>
  <c r="R17" i="1"/>
  <c r="R22" i="1"/>
  <c r="R14" i="1"/>
  <c r="R6" i="1"/>
  <c r="R28" i="1"/>
  <c r="R27" i="1"/>
  <c r="R19" i="1"/>
  <c r="R11" i="1"/>
  <c r="R16" i="1"/>
  <c r="R21" i="1"/>
  <c r="R13" i="1"/>
  <c r="R5" i="1"/>
  <c r="R24" i="1"/>
  <c r="R8" i="1"/>
  <c r="R26" i="1"/>
  <c r="R29" i="1" s="1"/>
  <c r="R18" i="1"/>
  <c r="R10" i="1"/>
  <c r="Q7" i="1"/>
  <c r="Q19" i="1"/>
  <c r="Q26" i="1"/>
  <c r="Q29" i="1" s="1"/>
  <c r="Q12" i="1"/>
  <c r="Q23" i="1"/>
  <c r="Q9" i="1"/>
  <c r="Q20" i="1"/>
  <c r="Q5" i="1"/>
  <c r="Q6" i="1"/>
  <c r="Q10" i="1"/>
  <c r="Q24" i="1"/>
  <c r="Q28" i="1"/>
  <c r="Q27" i="1"/>
  <c r="Q11" i="1"/>
  <c r="Q8" i="1"/>
  <c r="Q15" i="1"/>
  <c r="Q16" i="1"/>
  <c r="Q21" i="1"/>
  <c r="Q22" i="1"/>
  <c r="Q18" i="1"/>
  <c r="Q14" i="1"/>
  <c r="Q17" i="1"/>
  <c r="Q25" i="1"/>
  <c r="Q13" i="1"/>
  <c r="U29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<sst xmlns="http://schemas.openxmlformats.org/spreadsheetml/2006/main" count="321" uniqueCount="102">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</sst>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382837</v>
      </c>
      <c r="C5" s="2"/>
      <c r="D5" s="1">
        <v>30164</v>
      </c>
      <c r="E5" s="2"/>
      <c r="F5" s="1">
        <v>284267</v>
      </c>
      <c r="G5" s="1">
        <v>19680</v>
      </c>
      <c r="H5" s="1">
        <v>1551</v>
      </c>
      <c r="I5" s="1">
        <v>2229473</v>
      </c>
      <c r="J5" s="1">
        <v>114605</v>
      </c>
      <c r="K5" s="7"/>
      <c r="L5" s="8"/>
      <c r="M5" s="26">
        <f t="shared" ref="M5:M6" si="0">D5/B5</f>
        <v>7.879071249644104E-2</v>
      </c>
      <c r="N5" s="4">
        <f t="shared" ref="N5:N6" si="1">D5/$O$1</f>
        <v>2010933.3333333335</v>
      </c>
      <c r="O5" s="5">
        <f t="shared" ref="O5:O6" si="2">ABS(F5-N5)/N5</f>
        <v>0.85863927197984358</v>
      </c>
      <c r="P5" s="5"/>
      <c r="Q5" s="22">
        <f t="shared" ref="Q5:Q6" si="3">$Q$2*$N5</f>
        <v>301640</v>
      </c>
      <c r="R5" s="22">
        <f t="shared" ref="R5:R6" si="4">$R$2*$N5</f>
        <v>1206560</v>
      </c>
      <c r="S5" s="22">
        <f t="shared" ref="S5:S6" si="5">$S$2*$N5</f>
        <v>502733.33333333337</v>
      </c>
      <c r="T5" s="22">
        <f t="shared" ref="T5:T6" si="6">$T$2*$N5</f>
        <v>251366.66666666669</v>
      </c>
      <c r="U5" s="22">
        <f t="shared" ref="U5:U6" si="7">$U$2*$N5</f>
        <v>30164</v>
      </c>
      <c r="V5" s="19">
        <f t="shared" ref="V5:V6" si="8">N5-U5</f>
        <v>1980769.3333333335</v>
      </c>
    </row>
    <row r="6" spans="1:22" ht="15" thickBot="1" x14ac:dyDescent="0.4">
      <c r="A6" s="44" t="s">
        <v>8</v>
      </c>
      <c r="B6" s="1">
        <v>163774</v>
      </c>
      <c r="C6" s="2"/>
      <c r="D6" s="1">
        <v>11906</v>
      </c>
      <c r="E6" s="2"/>
      <c r="F6" s="1">
        <v>131668</v>
      </c>
      <c r="G6" s="1">
        <v>18438</v>
      </c>
      <c r="H6" s="1">
        <v>1340</v>
      </c>
      <c r="I6" s="1">
        <v>837420</v>
      </c>
      <c r="J6" s="1">
        <v>94281</v>
      </c>
      <c r="K6" s="7"/>
      <c r="L6" s="8"/>
      <c r="M6" s="26">
        <f t="shared" si="0"/>
        <v>7.2697742010331315E-2</v>
      </c>
      <c r="N6" s="4">
        <f t="shared" si="1"/>
        <v>793733.33333333337</v>
      </c>
      <c r="O6" s="5">
        <f t="shared" si="2"/>
        <v>0.834115571980514</v>
      </c>
      <c r="P6" s="5"/>
      <c r="Q6" s="22">
        <f t="shared" si="3"/>
        <v>119060</v>
      </c>
      <c r="R6" s="22">
        <f t="shared" si="4"/>
        <v>476240</v>
      </c>
      <c r="S6" s="22">
        <f t="shared" si="5"/>
        <v>198433.33333333334</v>
      </c>
      <c r="T6" s="22">
        <f t="shared" si="6"/>
        <v>99216.666666666672</v>
      </c>
      <c r="U6" s="22">
        <f t="shared" si="7"/>
        <v>11906</v>
      </c>
      <c r="V6" s="19">
        <f t="shared" si="8"/>
        <v>781827.33333333337</v>
      </c>
    </row>
    <row r="7" spans="1:22" ht="15" thickBot="1" x14ac:dyDescent="0.4">
      <c r="A7" s="44" t="s">
        <v>12</v>
      </c>
      <c r="B7" s="1">
        <v>123830</v>
      </c>
      <c r="C7" s="2"/>
      <c r="D7" s="1">
        <v>5621</v>
      </c>
      <c r="E7" s="2"/>
      <c r="F7" s="1">
        <v>53568</v>
      </c>
      <c r="G7" s="1">
        <v>9772</v>
      </c>
      <c r="H7" s="2">
        <v>444</v>
      </c>
      <c r="I7" s="1">
        <v>959175</v>
      </c>
      <c r="J7" s="1">
        <v>75694</v>
      </c>
      <c r="K7" s="7"/>
      <c r="L7" s="8"/>
      <c r="M7" s="26">
        <f t="shared" ref="M7:M28" si="9">D7/B7</f>
        <v>4.5392877331825891E-2</v>
      </c>
      <c r="N7" s="4">
        <f t="shared" ref="N7:N29" si="10">D7/$O$1</f>
        <v>374733.33333333337</v>
      </c>
      <c r="O7" s="5">
        <f t="shared" ref="O7:O29" si="11">ABS(F7-N7)/N7</f>
        <v>0.85705034691336057</v>
      </c>
      <c r="P7" s="5"/>
      <c r="Q7" s="22">
        <f t="shared" ref="Q7:Q28" si="12">$Q$2*$N7</f>
        <v>56210.000000000007</v>
      </c>
      <c r="R7" s="22">
        <f t="shared" ref="R7:R28" si="13">$R$2*$N7</f>
        <v>224840.00000000003</v>
      </c>
      <c r="S7" s="22">
        <f t="shared" ref="S7:S28" si="14">$S$2*$N7</f>
        <v>93683.333333333343</v>
      </c>
      <c r="T7" s="22">
        <f t="shared" ref="T7:T28" si="15">$T$2*$N7</f>
        <v>46841.666666666672</v>
      </c>
      <c r="U7" s="22">
        <f t="shared" ref="U7:U28" si="16">$U$2*$N7</f>
        <v>5621</v>
      </c>
      <c r="V7" s="19">
        <f t="shared" ref="V7:V28" si="17">N7-U7</f>
        <v>369112.33333333337</v>
      </c>
    </row>
    <row r="8" spans="1:22" ht="15" thickBot="1" x14ac:dyDescent="0.4">
      <c r="A8" s="44" t="s">
        <v>10</v>
      </c>
      <c r="B8" s="1">
        <v>120260</v>
      </c>
      <c r="C8" s="2"/>
      <c r="D8" s="1">
        <v>4421</v>
      </c>
      <c r="E8" s="2"/>
      <c r="F8" s="1">
        <v>90345</v>
      </c>
      <c r="G8" s="1">
        <v>3044</v>
      </c>
      <c r="H8" s="2">
        <v>112</v>
      </c>
      <c r="I8" s="1">
        <v>2131294</v>
      </c>
      <c r="J8" s="1">
        <v>53940</v>
      </c>
      <c r="K8" s="7"/>
      <c r="L8" s="8"/>
      <c r="M8" s="26">
        <f t="shared" si="9"/>
        <v>3.676201563279561E-2</v>
      </c>
      <c r="N8" s="4">
        <f t="shared" si="10"/>
        <v>294733.33333333337</v>
      </c>
      <c r="O8" s="5">
        <f t="shared" si="11"/>
        <v>0.69346867224609821</v>
      </c>
      <c r="P8" s="5"/>
      <c r="Q8" s="22">
        <f t="shared" si="12"/>
        <v>44210.000000000007</v>
      </c>
      <c r="R8" s="22">
        <f t="shared" si="13"/>
        <v>176840.00000000003</v>
      </c>
      <c r="S8" s="22">
        <f t="shared" si="14"/>
        <v>73683.333333333343</v>
      </c>
      <c r="T8" s="22">
        <f t="shared" si="15"/>
        <v>36841.666666666672</v>
      </c>
      <c r="U8" s="22">
        <f t="shared" si="16"/>
        <v>4421</v>
      </c>
      <c r="V8" s="19">
        <f t="shared" si="17"/>
        <v>290312.33333333337</v>
      </c>
    </row>
    <row r="9" spans="1:22" ht="15" thickBot="1" x14ac:dyDescent="0.4">
      <c r="A9" s="44" t="s">
        <v>17</v>
      </c>
      <c r="B9" s="1">
        <v>101592</v>
      </c>
      <c r="C9" s="2"/>
      <c r="D9" s="1">
        <v>7152</v>
      </c>
      <c r="E9" s="2"/>
      <c r="F9" s="1">
        <v>16332</v>
      </c>
      <c r="G9" s="1">
        <v>14739</v>
      </c>
      <c r="H9" s="1">
        <v>1038</v>
      </c>
      <c r="I9" s="1">
        <v>661547</v>
      </c>
      <c r="J9" s="1">
        <v>95981</v>
      </c>
      <c r="K9" s="8"/>
      <c r="L9" s="8"/>
      <c r="M9" s="26">
        <f t="shared" si="9"/>
        <v>7.0399244034963379E-2</v>
      </c>
      <c r="N9" s="4">
        <f t="shared" si="10"/>
        <v>476800</v>
      </c>
      <c r="O9" s="5">
        <f t="shared" si="11"/>
        <v>0.96574664429530199</v>
      </c>
      <c r="P9" s="5"/>
      <c r="Q9" s="22">
        <f t="shared" si="12"/>
        <v>71520</v>
      </c>
      <c r="R9" s="22">
        <f t="shared" si="13"/>
        <v>286080</v>
      </c>
      <c r="S9" s="22">
        <f t="shared" si="14"/>
        <v>119200</v>
      </c>
      <c r="T9" s="22">
        <f t="shared" si="15"/>
        <v>59600</v>
      </c>
      <c r="U9" s="22">
        <f t="shared" si="16"/>
        <v>7152</v>
      </c>
      <c r="V9" s="19">
        <f t="shared" si="17"/>
        <v>469648</v>
      </c>
    </row>
    <row r="10" spans="1:22" ht="15" thickBot="1" x14ac:dyDescent="0.4">
      <c r="A10" s="44" t="s">
        <v>19</v>
      </c>
      <c r="B10" s="1">
        <v>77878</v>
      </c>
      <c r="C10" s="2"/>
      <c r="D10" s="1">
        <v>5768</v>
      </c>
      <c r="E10" s="2"/>
      <c r="F10" s="1">
        <v>22195</v>
      </c>
      <c r="G10" s="1">
        <v>6083</v>
      </c>
      <c r="H10" s="2">
        <v>451</v>
      </c>
      <c r="I10" s="1">
        <v>501087</v>
      </c>
      <c r="J10" s="1">
        <v>39141</v>
      </c>
      <c r="K10" s="7"/>
      <c r="L10" s="8"/>
      <c r="M10" s="26">
        <f t="shared" si="9"/>
        <v>7.4064562520865976E-2</v>
      </c>
      <c r="N10" s="4">
        <f t="shared" si="10"/>
        <v>384533.33333333337</v>
      </c>
      <c r="O10" s="5">
        <f t="shared" si="11"/>
        <v>0.94228068654646324</v>
      </c>
      <c r="P10" s="5"/>
      <c r="Q10" s="22">
        <f t="shared" si="12"/>
        <v>57680.000000000007</v>
      </c>
      <c r="R10" s="22">
        <f t="shared" si="13"/>
        <v>230720.00000000003</v>
      </c>
      <c r="S10" s="22">
        <f t="shared" si="14"/>
        <v>96133.333333333343</v>
      </c>
      <c r="T10" s="22">
        <f t="shared" si="15"/>
        <v>48066.666666666672</v>
      </c>
      <c r="U10" s="22">
        <f t="shared" si="16"/>
        <v>5768</v>
      </c>
      <c r="V10" s="19">
        <f t="shared" si="17"/>
        <v>378765.33333333337</v>
      </c>
    </row>
    <row r="11" spans="1:22" ht="15" thickBot="1" x14ac:dyDescent="0.4">
      <c r="A11" s="44" t="s">
        <v>15</v>
      </c>
      <c r="B11" s="1">
        <v>69437</v>
      </c>
      <c r="C11" s="2"/>
      <c r="D11" s="1">
        <v>1768</v>
      </c>
      <c r="E11" s="2"/>
      <c r="F11" s="1">
        <v>21810</v>
      </c>
      <c r="G11" s="1">
        <v>2395</v>
      </c>
      <c r="H11" s="2">
        <v>61</v>
      </c>
      <c r="I11" s="1">
        <v>1150868</v>
      </c>
      <c r="J11" s="1">
        <v>39691</v>
      </c>
      <c r="K11" s="7"/>
      <c r="L11" s="8"/>
      <c r="M11" s="26">
        <f t="shared" si="9"/>
        <v>2.546192951884442E-2</v>
      </c>
      <c r="N11" s="4">
        <f t="shared" si="10"/>
        <v>117866.66666666667</v>
      </c>
      <c r="O11" s="5">
        <f t="shared" si="11"/>
        <v>0.814960407239819</v>
      </c>
      <c r="P11" s="5"/>
      <c r="Q11" s="22">
        <f t="shared" si="12"/>
        <v>17680</v>
      </c>
      <c r="R11" s="22">
        <f t="shared" si="13"/>
        <v>70720</v>
      </c>
      <c r="S11" s="22">
        <f t="shared" si="14"/>
        <v>29466.666666666668</v>
      </c>
      <c r="T11" s="22">
        <f t="shared" si="15"/>
        <v>14733.333333333334</v>
      </c>
      <c r="U11" s="22">
        <f t="shared" si="16"/>
        <v>1768</v>
      </c>
      <c r="V11" s="19">
        <f t="shared" si="17"/>
        <v>116098.66666666667</v>
      </c>
    </row>
    <row r="12" spans="1:22" ht="15" thickBot="1" x14ac:dyDescent="0.4">
      <c r="A12" s="44" t="s">
        <v>13</v>
      </c>
      <c r="B12" s="1">
        <v>58764</v>
      </c>
      <c r="C12" s="2"/>
      <c r="D12" s="1">
        <v>2567</v>
      </c>
      <c r="E12" s="2"/>
      <c r="F12" s="1">
        <v>46024</v>
      </c>
      <c r="G12" s="1">
        <v>2736</v>
      </c>
      <c r="H12" s="2">
        <v>120</v>
      </c>
      <c r="I12" s="1">
        <v>1081825</v>
      </c>
      <c r="J12" s="1">
        <v>50370</v>
      </c>
      <c r="K12" s="7"/>
      <c r="L12" s="8"/>
      <c r="M12" s="26">
        <f t="shared" si="9"/>
        <v>4.3683207405894764E-2</v>
      </c>
      <c r="N12" s="4">
        <f t="shared" si="10"/>
        <v>171133.33333333334</v>
      </c>
      <c r="O12" s="5">
        <f t="shared" si="11"/>
        <v>0.73106349824698091</v>
      </c>
      <c r="P12" s="5"/>
      <c r="Q12" s="22">
        <f t="shared" si="12"/>
        <v>25670</v>
      </c>
      <c r="R12" s="22">
        <f t="shared" si="13"/>
        <v>102680</v>
      </c>
      <c r="S12" s="22">
        <f t="shared" si="14"/>
        <v>42783.333333333336</v>
      </c>
      <c r="T12" s="22">
        <f t="shared" si="15"/>
        <v>21391.666666666668</v>
      </c>
      <c r="U12" s="22">
        <f t="shared" si="16"/>
        <v>2567</v>
      </c>
      <c r="V12" s="19">
        <f t="shared" si="17"/>
        <v>168566.33333333334</v>
      </c>
    </row>
    <row r="13" spans="1:22" ht="15" thickBot="1" x14ac:dyDescent="0.4">
      <c r="A13" s="3" t="s">
        <v>11</v>
      </c>
      <c r="B13" s="1">
        <v>58035</v>
      </c>
      <c r="C13" s="2"/>
      <c r="D13" s="1">
        <v>5570</v>
      </c>
      <c r="E13" s="2"/>
      <c r="F13" s="1">
        <v>14366</v>
      </c>
      <c r="G13" s="1">
        <v>5811</v>
      </c>
      <c r="H13" s="2">
        <v>558</v>
      </c>
      <c r="I13" s="1">
        <v>593549</v>
      </c>
      <c r="J13" s="1">
        <v>59433</v>
      </c>
      <c r="K13" s="7"/>
      <c r="L13" s="8"/>
      <c r="M13" s="26">
        <f t="shared" si="9"/>
        <v>9.5976565865426036E-2</v>
      </c>
      <c r="N13" s="4">
        <f t="shared" si="10"/>
        <v>371333.33333333337</v>
      </c>
      <c r="O13" s="5">
        <f t="shared" si="11"/>
        <v>0.96131238779174144</v>
      </c>
      <c r="P13" s="5"/>
      <c r="Q13" s="22">
        <f t="shared" si="12"/>
        <v>55700.000000000007</v>
      </c>
      <c r="R13" s="22">
        <f t="shared" si="13"/>
        <v>222800.00000000003</v>
      </c>
      <c r="S13" s="22">
        <f t="shared" si="14"/>
        <v>92833.333333333343</v>
      </c>
      <c r="T13" s="22">
        <f t="shared" si="15"/>
        <v>46416.666666666672</v>
      </c>
      <c r="U13" s="22">
        <f t="shared" si="16"/>
        <v>5570</v>
      </c>
      <c r="V13" s="19">
        <f t="shared" si="17"/>
        <v>365763.33333333337</v>
      </c>
    </row>
    <row r="14" spans="1:22" ht="15" thickBot="1" x14ac:dyDescent="0.4">
      <c r="A14" s="3" t="s">
        <v>26</v>
      </c>
      <c r="B14" s="1">
        <v>54982</v>
      </c>
      <c r="C14" s="2"/>
      <c r="D14" s="1">
        <v>2641</v>
      </c>
      <c r="E14" s="2"/>
      <c r="F14" s="1">
        <v>48371</v>
      </c>
      <c r="G14" s="1">
        <v>9094</v>
      </c>
      <c r="H14" s="2">
        <v>437</v>
      </c>
      <c r="I14" s="1">
        <v>380716</v>
      </c>
      <c r="J14" s="1">
        <v>62973</v>
      </c>
      <c r="K14" s="8"/>
      <c r="L14" s="8"/>
      <c r="M14" s="26">
        <f t="shared" si="9"/>
        <v>4.8033902004292313E-2</v>
      </c>
      <c r="N14" s="4">
        <f t="shared" si="10"/>
        <v>176066.66666666669</v>
      </c>
      <c r="O14" s="5">
        <f t="shared" si="11"/>
        <v>0.72526883756152971</v>
      </c>
      <c r="P14" s="5"/>
      <c r="Q14" s="22">
        <f t="shared" si="12"/>
        <v>26410.000000000004</v>
      </c>
      <c r="R14" s="22">
        <f t="shared" si="13"/>
        <v>105640.00000000001</v>
      </c>
      <c r="S14" s="22">
        <f t="shared" si="14"/>
        <v>44016.666666666672</v>
      </c>
      <c r="T14" s="22">
        <f t="shared" si="15"/>
        <v>22008.333333333336</v>
      </c>
      <c r="U14" s="22">
        <f t="shared" si="16"/>
        <v>2641</v>
      </c>
      <c r="V14" s="19">
        <f t="shared" si="17"/>
        <v>173425.66666666669</v>
      </c>
    </row>
    <row r="15" spans="1:22" ht="15" thickBot="1" x14ac:dyDescent="0.4">
      <c r="A15" s="3" t="s">
        <v>16</v>
      </c>
      <c r="B15" s="1">
        <v>48894</v>
      </c>
      <c r="C15" s="2"/>
      <c r="D15" s="1">
        <v>2123</v>
      </c>
      <c r="E15" s="2"/>
      <c r="F15" s="1">
        <v>45913</v>
      </c>
      <c r="G15" s="1">
        <v>4605</v>
      </c>
      <c r="H15" s="2">
        <v>200</v>
      </c>
      <c r="I15" s="1">
        <v>574400</v>
      </c>
      <c r="J15" s="1">
        <v>54100</v>
      </c>
      <c r="K15" s="8"/>
      <c r="L15" s="8"/>
      <c r="M15" s="26">
        <f t="shared" si="9"/>
        <v>4.3420460588211231E-2</v>
      </c>
      <c r="N15" s="4">
        <f t="shared" si="10"/>
        <v>141533.33333333334</v>
      </c>
      <c r="O15" s="5">
        <f t="shared" si="11"/>
        <v>0.6756029203956665</v>
      </c>
      <c r="P15" s="5"/>
      <c r="Q15" s="22">
        <f t="shared" si="12"/>
        <v>21230</v>
      </c>
      <c r="R15" s="22">
        <f t="shared" si="13"/>
        <v>84920</v>
      </c>
      <c r="S15" s="22">
        <f t="shared" si="14"/>
        <v>35383.333333333336</v>
      </c>
      <c r="T15" s="22">
        <f t="shared" si="15"/>
        <v>17691.666666666668</v>
      </c>
      <c r="U15" s="22">
        <f t="shared" si="16"/>
        <v>2123</v>
      </c>
      <c r="V15" s="19">
        <f t="shared" si="17"/>
        <v>139410.33333333334</v>
      </c>
    </row>
    <row r="16" spans="1:22" ht="15" thickBot="1" x14ac:dyDescent="0.4">
      <c r="A16" s="3" t="s">
        <v>29</v>
      </c>
      <c r="B16" s="1">
        <v>46905</v>
      </c>
      <c r="C16" s="2"/>
      <c r="D16" s="1">
        <v>1428</v>
      </c>
      <c r="E16" s="2"/>
      <c r="F16" s="1">
        <v>39312</v>
      </c>
      <c r="G16" s="1">
        <v>5495</v>
      </c>
      <c r="H16" s="2">
        <v>167</v>
      </c>
      <c r="I16" s="1">
        <v>381539</v>
      </c>
      <c r="J16" s="1">
        <v>44700</v>
      </c>
      <c r="K16" s="7"/>
      <c r="L16" s="8"/>
      <c r="M16" s="26">
        <f t="shared" si="9"/>
        <v>3.0444515510073551E-2</v>
      </c>
      <c r="N16" s="4">
        <f t="shared" si="10"/>
        <v>95200</v>
      </c>
      <c r="O16" s="5">
        <f t="shared" si="11"/>
        <v>0.58705882352941174</v>
      </c>
      <c r="P16" s="5"/>
      <c r="Q16" s="22">
        <f t="shared" si="12"/>
        <v>14280</v>
      </c>
      <c r="R16" s="22">
        <f t="shared" si="13"/>
        <v>57120</v>
      </c>
      <c r="S16" s="22">
        <f t="shared" si="14"/>
        <v>23800</v>
      </c>
      <c r="T16" s="22">
        <f t="shared" si="15"/>
        <v>11900</v>
      </c>
      <c r="U16" s="22">
        <f t="shared" si="16"/>
        <v>1428</v>
      </c>
      <c r="V16" s="19">
        <f t="shared" si="17"/>
        <v>93772</v>
      </c>
    </row>
    <row r="17" spans="1:22" ht="15" thickBot="1" x14ac:dyDescent="0.4">
      <c r="A17" s="3" t="s">
        <v>23</v>
      </c>
      <c r="B17" s="1">
        <v>43091</v>
      </c>
      <c r="C17" s="2"/>
      <c r="D17" s="1">
        <v>3989</v>
      </c>
      <c r="E17" s="2"/>
      <c r="F17" s="1">
        <v>31413</v>
      </c>
      <c r="G17" s="1">
        <v>12086</v>
      </c>
      <c r="H17" s="1">
        <v>1119</v>
      </c>
      <c r="I17" s="1">
        <v>276436</v>
      </c>
      <c r="J17" s="1">
        <v>77535</v>
      </c>
      <c r="K17" s="8"/>
      <c r="L17" s="8"/>
      <c r="M17" s="26">
        <f t="shared" si="9"/>
        <v>9.2571534659209573E-2</v>
      </c>
      <c r="N17" s="4">
        <f t="shared" si="10"/>
        <v>265933.33333333337</v>
      </c>
      <c r="O17" s="5">
        <f t="shared" si="11"/>
        <v>0.88187641012785156</v>
      </c>
      <c r="P17" s="5"/>
      <c r="Q17" s="22">
        <f t="shared" si="12"/>
        <v>39890.000000000007</v>
      </c>
      <c r="R17" s="22">
        <f t="shared" si="13"/>
        <v>159560.00000000003</v>
      </c>
      <c r="S17" s="22">
        <f t="shared" si="14"/>
        <v>66483.333333333343</v>
      </c>
      <c r="T17" s="22">
        <f t="shared" si="15"/>
        <v>33241.666666666672</v>
      </c>
      <c r="U17" s="22">
        <f t="shared" si="16"/>
        <v>3989.0000000000005</v>
      </c>
      <c r="V17" s="19">
        <f t="shared" si="17"/>
        <v>261944.33333333337</v>
      </c>
    </row>
    <row r="18" spans="1:22" ht="15" thickBot="1" x14ac:dyDescent="0.4">
      <c r="A18" s="44" t="s">
        <v>14</v>
      </c>
      <c r="B18" s="1">
        <v>41133</v>
      </c>
      <c r="C18" s="2"/>
      <c r="D18" s="1">
        <v>2875</v>
      </c>
      <c r="E18" s="2"/>
      <c r="F18" s="1">
        <v>6530</v>
      </c>
      <c r="G18" s="1">
        <v>8848</v>
      </c>
      <c r="H18" s="2">
        <v>618</v>
      </c>
      <c r="I18" s="1">
        <v>402087</v>
      </c>
      <c r="J18" s="1">
        <v>86493</v>
      </c>
      <c r="K18" s="7"/>
      <c r="L18" s="8"/>
      <c r="M18" s="26">
        <f t="shared" si="9"/>
        <v>6.9895217951523106E-2</v>
      </c>
      <c r="N18" s="4">
        <f t="shared" si="10"/>
        <v>191666.66666666669</v>
      </c>
      <c r="O18" s="5">
        <f t="shared" si="11"/>
        <v>0.96593043478260865</v>
      </c>
      <c r="P18" s="5"/>
      <c r="Q18" s="22">
        <f t="shared" si="12"/>
        <v>28750.000000000004</v>
      </c>
      <c r="R18" s="22">
        <f t="shared" si="13"/>
        <v>115000.00000000001</v>
      </c>
      <c r="S18" s="22">
        <f t="shared" si="14"/>
        <v>47916.666666666672</v>
      </c>
      <c r="T18" s="22">
        <f t="shared" si="15"/>
        <v>23958.333333333336</v>
      </c>
      <c r="U18" s="22">
        <f t="shared" si="16"/>
        <v>2875</v>
      </c>
      <c r="V18" s="19">
        <f t="shared" si="17"/>
        <v>188791.66666666669</v>
      </c>
    </row>
    <row r="19" spans="1:22" ht="15" thickBot="1" x14ac:dyDescent="0.4">
      <c r="A19" s="44" t="s">
        <v>21</v>
      </c>
      <c r="B19" s="1">
        <v>36826</v>
      </c>
      <c r="C19" s="2"/>
      <c r="D19" s="1">
        <v>2309</v>
      </c>
      <c r="E19" s="2"/>
      <c r="F19" s="1">
        <v>27387</v>
      </c>
      <c r="G19" s="1">
        <v>3150</v>
      </c>
      <c r="H19" s="2">
        <v>198</v>
      </c>
      <c r="I19" s="1">
        <v>426105</v>
      </c>
      <c r="J19" s="1">
        <v>36453</v>
      </c>
      <c r="K19" s="7"/>
      <c r="L19" s="8"/>
      <c r="M19" s="26">
        <f t="shared" si="9"/>
        <v>6.2700266116330852E-2</v>
      </c>
      <c r="N19" s="4">
        <f t="shared" si="10"/>
        <v>153933.33333333334</v>
      </c>
      <c r="O19" s="5">
        <f t="shared" si="11"/>
        <v>0.82208531831961884</v>
      </c>
      <c r="P19" s="5"/>
      <c r="Q19" s="22">
        <f t="shared" si="12"/>
        <v>23090</v>
      </c>
      <c r="R19" s="22">
        <f t="shared" si="13"/>
        <v>92360</v>
      </c>
      <c r="S19" s="22">
        <f t="shared" si="14"/>
        <v>38483.333333333336</v>
      </c>
      <c r="T19" s="22">
        <f t="shared" si="15"/>
        <v>19241.666666666668</v>
      </c>
      <c r="U19" s="22">
        <f t="shared" si="16"/>
        <v>2309</v>
      </c>
      <c r="V19" s="19">
        <f t="shared" si="17"/>
        <v>151624.33333333334</v>
      </c>
    </row>
    <row r="20" spans="1:22" ht="15" thickBot="1" x14ac:dyDescent="0.4">
      <c r="A20" s="3" t="s">
        <v>27</v>
      </c>
      <c r="B20" s="1">
        <v>35712</v>
      </c>
      <c r="C20" s="2"/>
      <c r="D20" s="1">
        <v>2207</v>
      </c>
      <c r="E20" s="2"/>
      <c r="F20" s="1">
        <v>10323</v>
      </c>
      <c r="G20" s="1">
        <v>5305</v>
      </c>
      <c r="H20" s="2">
        <v>328</v>
      </c>
      <c r="I20" s="1">
        <v>277815</v>
      </c>
      <c r="J20" s="1">
        <v>41266</v>
      </c>
      <c r="K20" s="7"/>
      <c r="L20" s="8"/>
      <c r="M20" s="26">
        <f t="shared" si="9"/>
        <v>6.1799955197132619E-2</v>
      </c>
      <c r="N20" s="4">
        <f t="shared" si="10"/>
        <v>147133.33333333334</v>
      </c>
      <c r="O20" s="5">
        <f t="shared" si="11"/>
        <v>0.92983914816492974</v>
      </c>
      <c r="P20" s="5"/>
      <c r="Q20" s="22">
        <f t="shared" si="12"/>
        <v>22070</v>
      </c>
      <c r="R20" s="22">
        <f t="shared" si="13"/>
        <v>88280</v>
      </c>
      <c r="S20" s="22">
        <f t="shared" si="14"/>
        <v>36783.333333333336</v>
      </c>
      <c r="T20" s="22">
        <f t="shared" si="15"/>
        <v>18391.666666666668</v>
      </c>
      <c r="U20" s="22">
        <f t="shared" si="16"/>
        <v>2207</v>
      </c>
      <c r="V20" s="19">
        <f t="shared" si="17"/>
        <v>144926.33333333334</v>
      </c>
    </row>
    <row r="21" spans="1:22" ht="15" thickBot="1" x14ac:dyDescent="0.4">
      <c r="A21" s="3" t="s">
        <v>24</v>
      </c>
      <c r="B21" s="1">
        <v>31221</v>
      </c>
      <c r="C21" s="2"/>
      <c r="D21" s="2">
        <v>999</v>
      </c>
      <c r="E21" s="2"/>
      <c r="F21" s="1">
        <v>11362</v>
      </c>
      <c r="G21" s="1">
        <v>2977</v>
      </c>
      <c r="H21" s="2">
        <v>95</v>
      </c>
      <c r="I21" s="1">
        <v>449263</v>
      </c>
      <c r="J21" s="1">
        <v>42836</v>
      </c>
      <c r="K21" s="7"/>
      <c r="L21" s="8"/>
      <c r="M21" s="26">
        <f t="shared" si="9"/>
        <v>3.1997693859901991E-2</v>
      </c>
      <c r="N21" s="4">
        <f t="shared" si="10"/>
        <v>66600</v>
      </c>
      <c r="O21" s="5">
        <f t="shared" si="11"/>
        <v>0.82939939939939944</v>
      </c>
      <c r="P21" s="5"/>
      <c r="Q21" s="22">
        <f t="shared" si="12"/>
        <v>9990</v>
      </c>
      <c r="R21" s="22">
        <f t="shared" si="13"/>
        <v>39960</v>
      </c>
      <c r="S21" s="22">
        <f t="shared" si="14"/>
        <v>16650</v>
      </c>
      <c r="T21" s="22">
        <f t="shared" si="15"/>
        <v>8325</v>
      </c>
      <c r="U21" s="22">
        <f t="shared" si="16"/>
        <v>999</v>
      </c>
      <c r="V21" s="19">
        <f t="shared" si="17"/>
        <v>65601</v>
      </c>
    </row>
    <row r="22" spans="1:22" ht="15" thickBot="1" x14ac:dyDescent="0.4">
      <c r="A22" s="3" t="s">
        <v>18</v>
      </c>
      <c r="B22" s="1">
        <v>27060</v>
      </c>
      <c r="C22" s="2"/>
      <c r="D22" s="1">
        <v>1494</v>
      </c>
      <c r="E22" s="2"/>
      <c r="F22" s="1">
        <v>23387</v>
      </c>
      <c r="G22" s="1">
        <v>4699</v>
      </c>
      <c r="H22" s="2">
        <v>259</v>
      </c>
      <c r="I22" s="1">
        <v>194697</v>
      </c>
      <c r="J22" s="1">
        <v>33809</v>
      </c>
      <c r="K22" s="8"/>
      <c r="L22" s="8"/>
      <c r="M22" s="26">
        <f t="shared" si="9"/>
        <v>5.5210643015521067E-2</v>
      </c>
      <c r="N22" s="4">
        <f t="shared" si="10"/>
        <v>99600</v>
      </c>
      <c r="O22" s="5">
        <f t="shared" si="11"/>
        <v>0.76519076305220879</v>
      </c>
      <c r="P22" s="5"/>
      <c r="Q22" s="22">
        <f t="shared" si="12"/>
        <v>14940</v>
      </c>
      <c r="R22" s="22">
        <f t="shared" si="13"/>
        <v>59760</v>
      </c>
      <c r="S22" s="22">
        <f t="shared" si="14"/>
        <v>24900</v>
      </c>
      <c r="T22" s="22">
        <f t="shared" si="15"/>
        <v>12450</v>
      </c>
      <c r="U22" s="22">
        <f t="shared" si="16"/>
        <v>1494</v>
      </c>
      <c r="V22" s="19">
        <f t="shared" si="17"/>
        <v>98106</v>
      </c>
    </row>
    <row r="23" spans="1:22" ht="15" thickBot="1" x14ac:dyDescent="0.4">
      <c r="A23" s="3" t="s">
        <v>32</v>
      </c>
      <c r="B23" s="1">
        <v>25870</v>
      </c>
      <c r="C23" s="2"/>
      <c r="D23" s="1">
        <v>1097</v>
      </c>
      <c r="E23" s="2"/>
      <c r="F23" s="1">
        <v>3604</v>
      </c>
      <c r="G23" s="1">
        <v>4587</v>
      </c>
      <c r="H23" s="2">
        <v>195</v>
      </c>
      <c r="I23" s="1">
        <v>265718</v>
      </c>
      <c r="J23" s="1">
        <v>47116</v>
      </c>
      <c r="K23" s="7"/>
      <c r="L23" s="8"/>
      <c r="M23" s="26">
        <f t="shared" si="9"/>
        <v>4.2404329339002705E-2</v>
      </c>
      <c r="N23" s="4">
        <f t="shared" si="10"/>
        <v>73133.333333333343</v>
      </c>
      <c r="O23" s="5">
        <f t="shared" si="11"/>
        <v>0.95072014585232456</v>
      </c>
      <c r="P23" s="5"/>
      <c r="Q23" s="22">
        <f t="shared" si="12"/>
        <v>10970.000000000002</v>
      </c>
      <c r="R23" s="22">
        <f t="shared" si="13"/>
        <v>43880.000000000007</v>
      </c>
      <c r="S23" s="22">
        <f t="shared" si="14"/>
        <v>18283.333333333336</v>
      </c>
      <c r="T23" s="22">
        <f t="shared" si="15"/>
        <v>9141.6666666666679</v>
      </c>
      <c r="U23" s="22">
        <f t="shared" si="16"/>
        <v>1097</v>
      </c>
      <c r="V23" s="19">
        <f t="shared" si="17"/>
        <v>72036.333333333343</v>
      </c>
    </row>
    <row r="24" spans="1:22" ht="15" thickBot="1" x14ac:dyDescent="0.4">
      <c r="A24" s="3" t="s">
        <v>20</v>
      </c>
      <c r="B24" s="1">
        <v>24822</v>
      </c>
      <c r="C24" s="2"/>
      <c r="D24" s="2">
        <v>388</v>
      </c>
      <c r="E24" s="2"/>
      <c r="F24" s="1">
        <v>8518</v>
      </c>
      <c r="G24" s="1">
        <v>3635</v>
      </c>
      <c r="H24" s="2">
        <v>57</v>
      </c>
      <c r="I24" s="1">
        <v>470779</v>
      </c>
      <c r="J24" s="1">
        <v>68936</v>
      </c>
      <c r="K24" s="7"/>
      <c r="L24" s="8"/>
      <c r="M24" s="26">
        <f t="shared" si="9"/>
        <v>1.5631294819112077E-2</v>
      </c>
      <c r="N24" s="4">
        <f t="shared" si="10"/>
        <v>25866.666666666668</v>
      </c>
      <c r="O24" s="5">
        <f t="shared" si="11"/>
        <v>0.67069587628865979</v>
      </c>
      <c r="P24" s="5"/>
      <c r="Q24" s="22">
        <f t="shared" si="12"/>
        <v>3880</v>
      </c>
      <c r="R24" s="22">
        <f t="shared" si="13"/>
        <v>15520</v>
      </c>
      <c r="S24" s="22">
        <f t="shared" si="14"/>
        <v>6466.666666666667</v>
      </c>
      <c r="T24" s="22">
        <f t="shared" si="15"/>
        <v>3233.3333333333335</v>
      </c>
      <c r="U24" s="22">
        <f t="shared" si="16"/>
        <v>388</v>
      </c>
      <c r="V24" s="19">
        <f t="shared" si="17"/>
        <v>25478.666666666668</v>
      </c>
    </row>
    <row r="25" spans="1:22" ht="15" thickBot="1" x14ac:dyDescent="0.4">
      <c r="A25" s="44" t="s">
        <v>9</v>
      </c>
      <c r="B25" s="1">
        <v>23484</v>
      </c>
      <c r="C25" s="2"/>
      <c r="D25" s="1">
        <v>1141</v>
      </c>
      <c r="E25" s="2"/>
      <c r="F25" s="1">
        <v>15230</v>
      </c>
      <c r="G25" s="1">
        <v>3084</v>
      </c>
      <c r="H25" s="2">
        <v>150</v>
      </c>
      <c r="I25" s="1">
        <v>377327</v>
      </c>
      <c r="J25" s="1">
        <v>49551</v>
      </c>
      <c r="K25" s="7"/>
      <c r="L25" s="8"/>
      <c r="M25" s="26">
        <f t="shared" si="9"/>
        <v>4.8586271504002722E-2</v>
      </c>
      <c r="N25" s="4">
        <f t="shared" si="10"/>
        <v>76066.666666666672</v>
      </c>
      <c r="O25" s="5">
        <f t="shared" si="11"/>
        <v>0.79978089395267316</v>
      </c>
      <c r="P25" s="5"/>
      <c r="Q25" s="22">
        <f t="shared" si="12"/>
        <v>11410</v>
      </c>
      <c r="R25" s="22">
        <f t="shared" si="13"/>
        <v>45640</v>
      </c>
      <c r="S25" s="22">
        <f t="shared" si="14"/>
        <v>19016.666666666668</v>
      </c>
      <c r="T25" s="22">
        <f t="shared" si="15"/>
        <v>9508.3333333333339</v>
      </c>
      <c r="U25" s="22">
        <f t="shared" si="16"/>
        <v>1141</v>
      </c>
      <c r="V25" s="19">
        <f t="shared" si="17"/>
        <v>74925.666666666672</v>
      </c>
    </row>
    <row r="26" spans="1:22" ht="15" thickBot="1" x14ac:dyDescent="0.4">
      <c r="A26" s="3" t="s">
        <v>33</v>
      </c>
      <c r="B26" s="1">
        <v>22223</v>
      </c>
      <c r="C26" s="2"/>
      <c r="D26" s="2">
        <v>981</v>
      </c>
      <c r="E26" s="2"/>
      <c r="F26" s="1">
        <v>21172</v>
      </c>
      <c r="G26" s="1">
        <v>3053</v>
      </c>
      <c r="H26" s="2">
        <v>135</v>
      </c>
      <c r="I26" s="1">
        <v>345044</v>
      </c>
      <c r="J26" s="1">
        <v>47405</v>
      </c>
      <c r="K26" s="8"/>
      <c r="L26" s="8"/>
      <c r="M26" s="26">
        <f t="shared" si="9"/>
        <v>4.4143454979075736E-2</v>
      </c>
      <c r="N26" s="4">
        <f t="shared" si="10"/>
        <v>65400</v>
      </c>
      <c r="O26" s="5">
        <f t="shared" si="11"/>
        <v>0.67626911314984706</v>
      </c>
      <c r="P26" s="5"/>
      <c r="Q26" s="22">
        <f t="shared" si="12"/>
        <v>9810</v>
      </c>
      <c r="R26" s="22">
        <f t="shared" si="13"/>
        <v>39240</v>
      </c>
      <c r="S26" s="22">
        <f t="shared" si="14"/>
        <v>16350</v>
      </c>
      <c r="T26" s="22">
        <f t="shared" si="15"/>
        <v>8175</v>
      </c>
      <c r="U26" s="22">
        <f t="shared" si="16"/>
        <v>981</v>
      </c>
      <c r="V26" s="19">
        <f t="shared" si="17"/>
        <v>64419</v>
      </c>
    </row>
    <row r="27" spans="1:22" ht="15" thickBot="1" x14ac:dyDescent="0.4">
      <c r="A27" s="3" t="s">
        <v>41</v>
      </c>
      <c r="B27" s="1">
        <v>20549</v>
      </c>
      <c r="C27" s="62">
        <v>248</v>
      </c>
      <c r="D27" s="2">
        <v>578</v>
      </c>
      <c r="E27" s="63">
        <v>4</v>
      </c>
      <c r="F27" s="1">
        <v>7836</v>
      </c>
      <c r="G27" s="1">
        <v>6513</v>
      </c>
      <c r="H27" s="2">
        <v>183</v>
      </c>
      <c r="I27" s="1">
        <v>172732</v>
      </c>
      <c r="J27" s="1">
        <v>54747</v>
      </c>
      <c r="K27" s="7"/>
      <c r="L27" s="8"/>
      <c r="M27" s="26">
        <f t="shared" si="9"/>
        <v>2.8127889435009004E-2</v>
      </c>
      <c r="N27" s="4">
        <f t="shared" si="10"/>
        <v>38533.333333333336</v>
      </c>
      <c r="O27" s="5">
        <f t="shared" si="11"/>
        <v>0.79664359861591694</v>
      </c>
      <c r="P27" s="5"/>
      <c r="Q27" s="22">
        <f t="shared" si="12"/>
        <v>5780</v>
      </c>
      <c r="R27" s="22">
        <f t="shared" si="13"/>
        <v>23120</v>
      </c>
      <c r="S27" s="22">
        <f t="shared" si="14"/>
        <v>9633.3333333333339</v>
      </c>
      <c r="T27" s="22">
        <f t="shared" si="15"/>
        <v>4816.666666666667</v>
      </c>
      <c r="U27" s="22">
        <f t="shared" si="16"/>
        <v>578</v>
      </c>
      <c r="V27" s="19">
        <f t="shared" si="17"/>
        <v>37955.333333333336</v>
      </c>
    </row>
    <row r="28" spans="1:22" ht="15" thickBot="1" x14ac:dyDescent="0.4">
      <c r="A28" s="3" t="s">
        <v>22</v>
      </c>
      <c r="B28" s="1">
        <v>19400</v>
      </c>
      <c r="C28" s="2"/>
      <c r="D28" s="2">
        <v>616</v>
      </c>
      <c r="E28" s="2"/>
      <c r="F28" s="1">
        <v>6612</v>
      </c>
      <c r="G28" s="1">
        <v>3332</v>
      </c>
      <c r="H28" s="2">
        <v>106</v>
      </c>
      <c r="I28" s="1">
        <v>299111</v>
      </c>
      <c r="J28" s="1">
        <v>51372</v>
      </c>
      <c r="K28" s="7"/>
      <c r="L28" s="8"/>
      <c r="M28" s="26">
        <f t="shared" si="9"/>
        <v>3.1752577319587631E-2</v>
      </c>
      <c r="N28" s="4">
        <f t="shared" si="10"/>
        <v>41066.666666666672</v>
      </c>
      <c r="O28" s="5">
        <f t="shared" si="11"/>
        <v>0.83899350649350646</v>
      </c>
      <c r="P28" s="5"/>
      <c r="Q28" s="22">
        <f t="shared" si="12"/>
        <v>6160.0000000000009</v>
      </c>
      <c r="R28" s="22">
        <f t="shared" si="13"/>
        <v>24640.000000000004</v>
      </c>
      <c r="S28" s="22">
        <f t="shared" si="14"/>
        <v>10266.666666666668</v>
      </c>
      <c r="T28" s="22">
        <f t="shared" si="15"/>
        <v>5133.3333333333339</v>
      </c>
      <c r="U28" s="22">
        <f t="shared" si="16"/>
        <v>616</v>
      </c>
      <c r="V28" s="19">
        <f t="shared" si="17"/>
        <v>40450.666666666672</v>
      </c>
    </row>
    <row r="29" spans="1:22" ht="15" thickBot="1" x14ac:dyDescent="0.4">
      <c r="A29" s="3" t="s">
        <v>36</v>
      </c>
      <c r="B29" s="1">
        <v>18851</v>
      </c>
      <c r="C29" s="2"/>
      <c r="D29" s="2">
        <v>653</v>
      </c>
      <c r="E29" s="2"/>
      <c r="F29" s="1">
        <v>8843</v>
      </c>
      <c r="G29" s="1">
        <v>3845</v>
      </c>
      <c r="H29" s="2">
        <v>133</v>
      </c>
      <c r="I29" s="1">
        <v>231594</v>
      </c>
      <c r="J29" s="1">
        <v>47233</v>
      </c>
      <c r="K29" s="8"/>
      <c r="L29" s="8"/>
      <c r="M29" s="25"/>
      <c r="N29" s="4">
        <f t="shared" si="10"/>
        <v>43533.333333333336</v>
      </c>
      <c r="O29" s="5">
        <f t="shared" si="11"/>
        <v>0.79686830015313936</v>
      </c>
      <c r="P29" s="5"/>
      <c r="Q29" s="22">
        <f>Q26*$N29</f>
        <v>427062000</v>
      </c>
      <c r="R29" s="22">
        <f>R26*$N29</f>
        <v>1708248000</v>
      </c>
      <c r="S29" s="22">
        <f>S26*$N29</f>
        <v>711770000</v>
      </c>
      <c r="T29" s="22">
        <f>T26*$N29</f>
        <v>355885000</v>
      </c>
      <c r="U29" s="22">
        <f>U26*$N29</f>
        <v>42706200</v>
      </c>
    </row>
    <row r="30" spans="1:22" ht="15" thickBot="1" x14ac:dyDescent="0.4">
      <c r="A30" s="3" t="s">
        <v>30</v>
      </c>
      <c r="B30" s="1">
        <v>16322</v>
      </c>
      <c r="C30" s="2"/>
      <c r="D30" s="2">
        <v>782</v>
      </c>
      <c r="E30" s="2"/>
      <c r="F30" s="1">
        <v>4337</v>
      </c>
      <c r="G30" s="1">
        <v>5484</v>
      </c>
      <c r="H30" s="2">
        <v>263</v>
      </c>
      <c r="I30" s="1">
        <v>192362</v>
      </c>
      <c r="J30" s="1">
        <v>64635</v>
      </c>
      <c r="K30" s="7"/>
      <c r="L30" s="8"/>
      <c r="M30" s="24"/>
      <c r="N30" s="4"/>
      <c r="O30" s="5"/>
      <c r="P30" s="5"/>
    </row>
    <row r="31" spans="1:22" ht="15" thickBot="1" x14ac:dyDescent="0.4">
      <c r="A31" s="3" t="s">
        <v>40</v>
      </c>
      <c r="B31" s="1">
        <v>15236</v>
      </c>
      <c r="C31" s="2"/>
      <c r="D31" s="2">
        <v>742</v>
      </c>
      <c r="E31" s="2"/>
      <c r="F31" s="1">
        <v>13192</v>
      </c>
      <c r="G31" s="1">
        <v>14382</v>
      </c>
      <c r="H31" s="2">
        <v>700</v>
      </c>
      <c r="I31" s="1">
        <v>162557</v>
      </c>
      <c r="J31" s="1">
        <v>153448</v>
      </c>
      <c r="K31" s="8"/>
      <c r="L31" s="8"/>
    </row>
    <row r="32" spans="1:22" ht="15" thickBot="1" x14ac:dyDescent="0.4">
      <c r="A32" s="3" t="s">
        <v>50</v>
      </c>
      <c r="B32" s="1">
        <v>14866</v>
      </c>
      <c r="C32" s="2"/>
      <c r="D32" s="2">
        <v>189</v>
      </c>
      <c r="E32" s="2"/>
      <c r="F32" s="1">
        <v>14085</v>
      </c>
      <c r="G32" s="1">
        <v>7685</v>
      </c>
      <c r="H32" s="2">
        <v>98</v>
      </c>
      <c r="I32" s="1">
        <v>112409</v>
      </c>
      <c r="J32" s="1">
        <v>58110</v>
      </c>
      <c r="K32" s="7"/>
      <c r="L32" s="8"/>
    </row>
    <row r="33" spans="1:12" ht="15" thickBot="1" x14ac:dyDescent="0.4">
      <c r="A33" s="3" t="s">
        <v>35</v>
      </c>
      <c r="B33" s="1">
        <v>14225</v>
      </c>
      <c r="C33" s="2"/>
      <c r="D33" s="2">
        <v>804</v>
      </c>
      <c r="E33" s="2"/>
      <c r="F33" s="1">
        <v>10103</v>
      </c>
      <c r="G33" s="1">
        <v>2318</v>
      </c>
      <c r="H33" s="2">
        <v>131</v>
      </c>
      <c r="I33" s="1">
        <v>236805</v>
      </c>
      <c r="J33" s="1">
        <v>38584</v>
      </c>
      <c r="K33" s="7"/>
      <c r="L33" s="8"/>
    </row>
    <row r="34" spans="1:12" ht="15" thickBot="1" x14ac:dyDescent="0.4">
      <c r="A34" s="3" t="s">
        <v>25</v>
      </c>
      <c r="B34" s="1">
        <v>12651</v>
      </c>
      <c r="C34" s="2"/>
      <c r="D34" s="2">
        <v>518</v>
      </c>
      <c r="E34" s="2"/>
      <c r="F34" s="1">
        <v>5157</v>
      </c>
      <c r="G34" s="1">
        <v>2457</v>
      </c>
      <c r="H34" s="2">
        <v>101</v>
      </c>
      <c r="I34" s="1">
        <v>230687</v>
      </c>
      <c r="J34" s="1">
        <v>44805</v>
      </c>
      <c r="K34" s="7"/>
      <c r="L34" s="8"/>
    </row>
    <row r="35" spans="1:12" ht="15" thickBot="1" x14ac:dyDescent="0.4">
      <c r="A35" s="3" t="s">
        <v>28</v>
      </c>
      <c r="B35" s="1">
        <v>10497</v>
      </c>
      <c r="C35" s="2"/>
      <c r="D35" s="2">
        <v>117</v>
      </c>
      <c r="E35" s="2"/>
      <c r="F35" s="1">
        <v>3879</v>
      </c>
      <c r="G35" s="1">
        <v>3274</v>
      </c>
      <c r="H35" s="2">
        <v>36</v>
      </c>
      <c r="I35" s="1">
        <v>223981</v>
      </c>
      <c r="J35" s="1">
        <v>69864</v>
      </c>
      <c r="K35" s="8"/>
      <c r="L35" s="8"/>
    </row>
    <row r="36" spans="1:12" ht="15" thickBot="1" x14ac:dyDescent="0.4">
      <c r="A36" s="3" t="s">
        <v>38</v>
      </c>
      <c r="B36" s="1">
        <v>10410</v>
      </c>
      <c r="C36" s="2"/>
      <c r="D36" s="2">
        <v>450</v>
      </c>
      <c r="E36" s="2"/>
      <c r="F36" s="1">
        <v>6677</v>
      </c>
      <c r="G36" s="1">
        <v>2330</v>
      </c>
      <c r="H36" s="2">
        <v>101</v>
      </c>
      <c r="I36" s="1">
        <v>258767</v>
      </c>
      <c r="J36" s="1">
        <v>57920</v>
      </c>
      <c r="K36" s="8"/>
      <c r="L36" s="8"/>
    </row>
    <row r="37" spans="1:12" ht="15" thickBot="1" x14ac:dyDescent="0.4">
      <c r="A37" s="3" t="s">
        <v>45</v>
      </c>
      <c r="B37" s="1">
        <v>10212</v>
      </c>
      <c r="C37" s="2"/>
      <c r="D37" s="2">
        <v>226</v>
      </c>
      <c r="E37" s="2"/>
      <c r="F37" s="1">
        <v>5434</v>
      </c>
      <c r="G37" s="1">
        <v>3505</v>
      </c>
      <c r="H37" s="2">
        <v>78</v>
      </c>
      <c r="I37" s="1">
        <v>108053</v>
      </c>
      <c r="J37" s="1">
        <v>37089</v>
      </c>
      <c r="K37" s="7"/>
      <c r="L37" s="8"/>
    </row>
    <row r="38" spans="1:12" ht="15" thickBot="1" x14ac:dyDescent="0.4">
      <c r="A38" s="3" t="s">
        <v>43</v>
      </c>
      <c r="B38" s="1">
        <v>9712</v>
      </c>
      <c r="C38" s="2"/>
      <c r="D38" s="2">
        <v>375</v>
      </c>
      <c r="E38" s="2"/>
      <c r="F38" s="1">
        <v>3895</v>
      </c>
      <c r="G38" s="1">
        <v>9974</v>
      </c>
      <c r="H38" s="2">
        <v>385</v>
      </c>
      <c r="I38" s="1">
        <v>64920</v>
      </c>
      <c r="J38" s="1">
        <v>66669</v>
      </c>
      <c r="K38" s="8"/>
      <c r="L38" s="8"/>
    </row>
    <row r="39" spans="1:12" ht="21.5" thickBot="1" x14ac:dyDescent="0.4">
      <c r="A39" s="3" t="s">
        <v>63</v>
      </c>
      <c r="B39" s="1">
        <v>9016</v>
      </c>
      <c r="C39" s="2"/>
      <c r="D39" s="2">
        <v>473</v>
      </c>
      <c r="E39" s="2"/>
      <c r="F39" s="1">
        <v>7406</v>
      </c>
      <c r="G39" s="1">
        <v>12775</v>
      </c>
      <c r="H39" s="2">
        <v>670</v>
      </c>
      <c r="I39" s="1">
        <v>49562</v>
      </c>
      <c r="J39" s="1">
        <v>70226</v>
      </c>
      <c r="K39" s="8"/>
      <c r="L39" s="8"/>
    </row>
    <row r="40" spans="1:12" ht="15" thickBot="1" x14ac:dyDescent="0.4">
      <c r="A40" s="3" t="s">
        <v>31</v>
      </c>
      <c r="B40" s="1">
        <v>8935</v>
      </c>
      <c r="C40" s="2"/>
      <c r="D40" s="2">
        <v>429</v>
      </c>
      <c r="E40" s="2"/>
      <c r="F40" s="1">
        <v>1806</v>
      </c>
      <c r="G40" s="1">
        <v>2901</v>
      </c>
      <c r="H40" s="2">
        <v>139</v>
      </c>
      <c r="I40" s="1">
        <v>180008</v>
      </c>
      <c r="J40" s="1">
        <v>58441</v>
      </c>
      <c r="K40" s="7"/>
      <c r="L40" s="8"/>
    </row>
    <row r="41" spans="1:12" ht="15" thickBot="1" x14ac:dyDescent="0.4">
      <c r="A41" s="3" t="s">
        <v>44</v>
      </c>
      <c r="B41" s="1">
        <v>8140</v>
      </c>
      <c r="C41" s="2"/>
      <c r="D41" s="2">
        <v>375</v>
      </c>
      <c r="E41" s="2"/>
      <c r="F41" s="1">
        <v>4752</v>
      </c>
      <c r="G41" s="1">
        <v>3882</v>
      </c>
      <c r="H41" s="2">
        <v>179</v>
      </c>
      <c r="I41" s="1">
        <v>212996</v>
      </c>
      <c r="J41" s="1">
        <v>101580</v>
      </c>
      <c r="K41" s="7"/>
      <c r="L41" s="8"/>
    </row>
    <row r="42" spans="1:12" ht="15" thickBot="1" x14ac:dyDescent="0.4">
      <c r="A42" s="3" t="s">
        <v>34</v>
      </c>
      <c r="B42" s="1">
        <v>8067</v>
      </c>
      <c r="C42" s="2"/>
      <c r="D42" s="2">
        <v>142</v>
      </c>
      <c r="E42" s="2"/>
      <c r="F42" s="1">
        <v>2208</v>
      </c>
      <c r="G42" s="1">
        <v>2673</v>
      </c>
      <c r="H42" s="2">
        <v>47</v>
      </c>
      <c r="I42" s="1">
        <v>142480</v>
      </c>
      <c r="J42" s="1">
        <v>47213</v>
      </c>
      <c r="K42" s="8"/>
      <c r="L42" s="8"/>
    </row>
    <row r="43" spans="1:12" ht="15" thickBot="1" x14ac:dyDescent="0.4">
      <c r="A43" s="3" t="s">
        <v>46</v>
      </c>
      <c r="B43" s="1">
        <v>6805</v>
      </c>
      <c r="C43" s="2"/>
      <c r="D43" s="2">
        <v>341</v>
      </c>
      <c r="E43" s="2"/>
      <c r="F43" s="2">
        <v>753</v>
      </c>
      <c r="G43" s="1">
        <v>1720</v>
      </c>
      <c r="H43" s="2">
        <v>86</v>
      </c>
      <c r="I43" s="1">
        <v>208052</v>
      </c>
      <c r="J43" s="1">
        <v>52579</v>
      </c>
      <c r="K43" s="7"/>
      <c r="L43" s="8"/>
    </row>
    <row r="44" spans="1:12" ht="15" thickBot="1" x14ac:dyDescent="0.4">
      <c r="A44" s="3" t="s">
        <v>54</v>
      </c>
      <c r="B44" s="1">
        <v>5162</v>
      </c>
      <c r="C44" s="2"/>
      <c r="D44" s="2">
        <v>62</v>
      </c>
      <c r="E44" s="2"/>
      <c r="F44" s="1">
        <v>1016</v>
      </c>
      <c r="G44" s="1">
        <v>5835</v>
      </c>
      <c r="H44" s="2">
        <v>70</v>
      </c>
      <c r="I44" s="1">
        <v>48662</v>
      </c>
      <c r="J44" s="1">
        <v>55007</v>
      </c>
      <c r="K44" s="8"/>
      <c r="L44" s="8"/>
    </row>
    <row r="45" spans="1:12" ht="15" thickBot="1" x14ac:dyDescent="0.4">
      <c r="A45" s="3" t="s">
        <v>42</v>
      </c>
      <c r="B45" s="1">
        <v>4795</v>
      </c>
      <c r="C45" s="2"/>
      <c r="D45" s="2">
        <v>265</v>
      </c>
      <c r="E45" s="2"/>
      <c r="F45" s="1">
        <v>1373</v>
      </c>
      <c r="G45" s="1">
        <v>3526</v>
      </c>
      <c r="H45" s="2">
        <v>195</v>
      </c>
      <c r="I45" s="1">
        <v>88579</v>
      </c>
      <c r="J45" s="1">
        <v>65145</v>
      </c>
      <c r="K45" s="8"/>
      <c r="L45" s="8"/>
    </row>
    <row r="46" spans="1:12" ht="15" thickBot="1" x14ac:dyDescent="0.4">
      <c r="A46" s="3" t="s">
        <v>37</v>
      </c>
      <c r="B46" s="1">
        <v>4399</v>
      </c>
      <c r="C46" s="2"/>
      <c r="D46" s="2">
        <v>159</v>
      </c>
      <c r="E46" s="2"/>
      <c r="F46" s="1">
        <v>2346</v>
      </c>
      <c r="G46" s="1">
        <v>1043</v>
      </c>
      <c r="H46" s="2">
        <v>38</v>
      </c>
      <c r="I46" s="1">
        <v>136668</v>
      </c>
      <c r="J46" s="1">
        <v>32403</v>
      </c>
      <c r="K46" s="7"/>
      <c r="L46" s="8"/>
    </row>
    <row r="47" spans="1:12" ht="15" thickBot="1" x14ac:dyDescent="0.4">
      <c r="A47" s="3" t="s">
        <v>49</v>
      </c>
      <c r="B47" s="1">
        <v>2990</v>
      </c>
      <c r="C47" s="2"/>
      <c r="D47" s="2">
        <v>83</v>
      </c>
      <c r="E47" s="2"/>
      <c r="F47" s="2">
        <v>596</v>
      </c>
      <c r="G47" s="1">
        <v>1673</v>
      </c>
      <c r="H47" s="2">
        <v>46</v>
      </c>
      <c r="I47" s="1">
        <v>49524</v>
      </c>
      <c r="J47" s="1">
        <v>27712</v>
      </c>
      <c r="K47" s="7"/>
      <c r="L47" s="8"/>
    </row>
    <row r="48" spans="1:12" ht="15" thickBot="1" x14ac:dyDescent="0.4">
      <c r="A48" s="3" t="s">
        <v>53</v>
      </c>
      <c r="B48" s="1">
        <v>2679</v>
      </c>
      <c r="C48" s="2"/>
      <c r="D48" s="2">
        <v>66</v>
      </c>
      <c r="E48" s="2"/>
      <c r="F48" s="2">
        <v>444</v>
      </c>
      <c r="G48" s="1">
        <v>3515</v>
      </c>
      <c r="H48" s="2">
        <v>87</v>
      </c>
      <c r="I48" s="1">
        <v>74502</v>
      </c>
      <c r="J48" s="1">
        <v>97764</v>
      </c>
      <c r="K48" s="8"/>
      <c r="L48" s="8"/>
    </row>
    <row r="49" spans="1:12" ht="15" thickBot="1" x14ac:dyDescent="0.4">
      <c r="A49" s="3" t="s">
        <v>39</v>
      </c>
      <c r="B49" s="1">
        <v>2418</v>
      </c>
      <c r="C49" s="2"/>
      <c r="D49" s="2">
        <v>95</v>
      </c>
      <c r="E49" s="2"/>
      <c r="F49" s="2">
        <v>624</v>
      </c>
      <c r="G49" s="1">
        <v>1799</v>
      </c>
      <c r="H49" s="2">
        <v>71</v>
      </c>
      <c r="I49" s="1">
        <v>59683</v>
      </c>
      <c r="J49" s="1">
        <v>44400</v>
      </c>
      <c r="K49" s="7"/>
      <c r="L49" s="8"/>
    </row>
    <row r="50" spans="1:12" ht="15" thickBot="1" x14ac:dyDescent="0.4">
      <c r="A50" s="3" t="s">
        <v>56</v>
      </c>
      <c r="B50" s="1">
        <v>2077</v>
      </c>
      <c r="C50" s="2"/>
      <c r="D50" s="2">
        <v>78</v>
      </c>
      <c r="E50" s="2"/>
      <c r="F50" s="2">
        <v>601</v>
      </c>
      <c r="G50" s="1">
        <v>1159</v>
      </c>
      <c r="H50" s="2">
        <v>44</v>
      </c>
      <c r="I50" s="1">
        <v>104333</v>
      </c>
      <c r="J50" s="1">
        <v>58217</v>
      </c>
      <c r="K50" s="8"/>
      <c r="L50" s="8"/>
    </row>
    <row r="51" spans="1:12" ht="15" thickBot="1" x14ac:dyDescent="0.4">
      <c r="A51" s="3" t="s">
        <v>48</v>
      </c>
      <c r="B51" s="2">
        <v>990</v>
      </c>
      <c r="C51" s="2"/>
      <c r="D51" s="2">
        <v>55</v>
      </c>
      <c r="E51" s="2"/>
      <c r="F51" s="2">
        <v>55</v>
      </c>
      <c r="G51" s="1">
        <v>1587</v>
      </c>
      <c r="H51" s="2">
        <v>88</v>
      </c>
      <c r="I51" s="1">
        <v>37195</v>
      </c>
      <c r="J51" s="1">
        <v>59608</v>
      </c>
      <c r="K51" s="8"/>
      <c r="L51" s="8"/>
    </row>
    <row r="52" spans="1:12" ht="15" thickBot="1" x14ac:dyDescent="0.4">
      <c r="A52" s="3" t="s">
        <v>55</v>
      </c>
      <c r="B52" s="2">
        <v>915</v>
      </c>
      <c r="C52" s="2"/>
      <c r="D52" s="2">
        <v>17</v>
      </c>
      <c r="E52" s="2"/>
      <c r="F52" s="2">
        <v>184</v>
      </c>
      <c r="G52" s="1">
        <v>1581</v>
      </c>
      <c r="H52" s="2">
        <v>29</v>
      </c>
      <c r="I52" s="1">
        <v>26628</v>
      </c>
      <c r="J52" s="1">
        <v>46009</v>
      </c>
      <c r="K52" s="7"/>
      <c r="L52" s="8"/>
    </row>
    <row r="53" spans="1:12" ht="15" thickBot="1" x14ac:dyDescent="0.4">
      <c r="A53" s="3" t="s">
        <v>47</v>
      </c>
      <c r="B53" s="2">
        <v>653</v>
      </c>
      <c r="C53" s="2"/>
      <c r="D53" s="2">
        <v>17</v>
      </c>
      <c r="E53" s="2"/>
      <c r="F53" s="2">
        <v>24</v>
      </c>
      <c r="G53" s="2">
        <v>461</v>
      </c>
      <c r="H53" s="2">
        <v>12</v>
      </c>
      <c r="I53" s="1">
        <v>55719</v>
      </c>
      <c r="J53" s="1">
        <v>39353</v>
      </c>
      <c r="K53" s="7"/>
      <c r="L53" s="8"/>
    </row>
    <row r="54" spans="1:12" ht="15" thickBot="1" x14ac:dyDescent="0.4">
      <c r="A54" s="3" t="s">
        <v>51</v>
      </c>
      <c r="B54" s="2">
        <v>525</v>
      </c>
      <c r="C54" s="2"/>
      <c r="D54" s="2">
        <v>17</v>
      </c>
      <c r="E54" s="2"/>
      <c r="F54" s="2">
        <v>44</v>
      </c>
      <c r="G54" s="2">
        <v>491</v>
      </c>
      <c r="H54" s="2">
        <v>16</v>
      </c>
      <c r="I54" s="1">
        <v>43448</v>
      </c>
      <c r="J54" s="1">
        <v>40652</v>
      </c>
      <c r="K54" s="7"/>
      <c r="L54" s="8"/>
    </row>
    <row r="55" spans="1:12" ht="15" thickBot="1" x14ac:dyDescent="0.4">
      <c r="A55" s="3" t="s">
        <v>52</v>
      </c>
      <c r="B55" s="2">
        <v>505</v>
      </c>
      <c r="C55" s="2"/>
      <c r="D55" s="2">
        <v>10</v>
      </c>
      <c r="E55" s="2"/>
      <c r="F55" s="2">
        <v>124</v>
      </c>
      <c r="G55" s="2">
        <v>690</v>
      </c>
      <c r="H55" s="2">
        <v>14</v>
      </c>
      <c r="I55" s="1">
        <v>58182</v>
      </c>
      <c r="J55" s="1">
        <v>79533</v>
      </c>
      <c r="K55" s="8"/>
      <c r="L55" s="8"/>
    </row>
    <row r="56" spans="1:12" ht="15" thickBot="1" x14ac:dyDescent="0.4">
      <c r="A56" s="3" t="s">
        <v>64</v>
      </c>
      <c r="B56" s="2">
        <v>177</v>
      </c>
      <c r="C56" s="2"/>
      <c r="D56" s="2">
        <v>5</v>
      </c>
      <c r="E56" s="2"/>
      <c r="F56" s="2">
        <v>29</v>
      </c>
      <c r="G56" s="2"/>
      <c r="H56" s="2"/>
      <c r="I56" s="1">
        <v>6590</v>
      </c>
      <c r="J56" s="2"/>
      <c r="K56" s="8"/>
      <c r="L56" s="7"/>
    </row>
    <row r="57" spans="1:12" ht="21.5" thickBot="1" x14ac:dyDescent="0.4">
      <c r="A57" s="3" t="s">
        <v>67</v>
      </c>
      <c r="B57" s="2">
        <v>23</v>
      </c>
      <c r="C57" s="2"/>
      <c r="D57" s="2">
        <v>2</v>
      </c>
      <c r="E57" s="2"/>
      <c r="F57" s="2">
        <v>5</v>
      </c>
      <c r="G57" s="2"/>
      <c r="H57" s="2"/>
      <c r="I57" s="1">
        <v>6557</v>
      </c>
      <c r="J57" s="2"/>
      <c r="K57" s="8"/>
      <c r="L57" s="7"/>
    </row>
    <row r="58" spans="1:12" ht="15" thickBot="1" x14ac:dyDescent="0.4">
      <c r="A58" s="3" t="s">
        <v>65</v>
      </c>
      <c r="B58" s="1">
        <v>4023</v>
      </c>
      <c r="C58" s="2"/>
      <c r="D58" s="2">
        <v>140</v>
      </c>
      <c r="E58" s="2"/>
      <c r="F58" s="1">
        <v>3033</v>
      </c>
      <c r="G58" s="1">
        <v>1188</v>
      </c>
      <c r="H58" s="2">
        <v>41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6" t="s">
        <v>66</v>
      </c>
      <c r="B59" s="57">
        <v>70</v>
      </c>
      <c r="C59" s="57"/>
      <c r="D59" s="57">
        <v>6</v>
      </c>
      <c r="E59" s="57"/>
      <c r="F59" s="57">
        <v>2</v>
      </c>
      <c r="G59" s="57"/>
      <c r="H59" s="57"/>
      <c r="I59" s="58">
        <v>2012</v>
      </c>
      <c r="J59" s="57"/>
      <c r="K59" s="59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DB224006-5C19-44E5-B1AB-568324B2C57B}"/>
    <hyperlink ref="A6" r:id="rId2" display="https://www.worldometers.info/coronavirus/usa/new-jersey/" xr:uid="{2CF0EE21-7E56-4A1D-ABBE-269AACEBBB12}"/>
    <hyperlink ref="A7" r:id="rId3" display="https://www.worldometers.info/coronavirus/usa/illinois/" xr:uid="{3C81E33A-C776-4957-A854-656F3919FDF1}"/>
    <hyperlink ref="A8" r:id="rId4" display="https://www.worldometers.info/coronavirus/usa/california/" xr:uid="{EC859C37-DEE2-4AD7-8727-4F0F6B971E69}"/>
    <hyperlink ref="A9" r:id="rId5" display="https://www.worldometers.info/coronavirus/usa/massachusetts/" xr:uid="{DB5635C5-9328-4B89-84DB-7F781820F275}"/>
    <hyperlink ref="A10" r:id="rId6" display="https://www.worldometers.info/coronavirus/usa/pennsylvania/" xr:uid="{51D7C4FA-8E31-4BC1-BED8-18B5F702C9A0}"/>
    <hyperlink ref="A11" r:id="rId7" display="https://www.worldometers.info/coronavirus/usa/texas/" xr:uid="{A833EC79-868C-4449-8BBC-D0FF1CE345BD}"/>
    <hyperlink ref="A12" r:id="rId8" display="https://www.worldometers.info/coronavirus/usa/florida/" xr:uid="{71424E86-D804-4917-BF63-B2A34B07D478}"/>
    <hyperlink ref="A18" r:id="rId9" display="https://www.worldometers.info/coronavirus/usa/louisiana/" xr:uid="{5468C3BB-99F9-425B-9400-DCF4C9D52CB4}"/>
    <hyperlink ref="A19" r:id="rId10" display="https://www.worldometers.info/coronavirus/usa/ohio/" xr:uid="{BB25E4D0-E388-4C30-869B-9E020D0DCFD6}"/>
    <hyperlink ref="A25" r:id="rId11" display="https://www.worldometers.info/coronavirus/usa/washington/" xr:uid="{BE4D45B0-E108-444F-9088-9F1C474E9E30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18851</v>
      </c>
      <c r="C2" s="2"/>
      <c r="D2" s="2">
        <v>653</v>
      </c>
      <c r="E2" s="2"/>
      <c r="F2" s="1">
        <v>8843</v>
      </c>
      <c r="G2" s="1">
        <v>3845</v>
      </c>
      <c r="H2" s="2">
        <v>133</v>
      </c>
      <c r="I2" s="1">
        <v>231594</v>
      </c>
      <c r="J2" s="1">
        <v>47233</v>
      </c>
      <c r="K2" s="42"/>
      <c r="L2" s="49">
        <f>IFERROR(B2/I2,0)</f>
        <v>8.1396754665492191E-2</v>
      </c>
      <c r="M2" s="50">
        <f>IFERROR(H2/G2,0)</f>
        <v>3.4590377113133938E-2</v>
      </c>
      <c r="N2" s="48">
        <f>D2*250</f>
        <v>163250</v>
      </c>
      <c r="O2" s="51">
        <f>ABS(N2-B2)/B2</f>
        <v>7.6600180361784522</v>
      </c>
    </row>
    <row r="3" spans="1:15" ht="14.5" thickBot="1" x14ac:dyDescent="0.35">
      <c r="A3" s="3" t="s">
        <v>52</v>
      </c>
      <c r="B3" s="2">
        <v>505</v>
      </c>
      <c r="C3" s="2"/>
      <c r="D3" s="2">
        <v>10</v>
      </c>
      <c r="E3" s="2"/>
      <c r="F3" s="2">
        <v>124</v>
      </c>
      <c r="G3" s="2">
        <v>690</v>
      </c>
      <c r="H3" s="2">
        <v>14</v>
      </c>
      <c r="I3" s="1">
        <v>58182</v>
      </c>
      <c r="J3" s="1">
        <v>79533</v>
      </c>
      <c r="K3" s="42"/>
      <c r="L3" s="49">
        <f>IFERROR(B3/I3,0)</f>
        <v>8.6796603760613249E-3</v>
      </c>
      <c r="M3" s="50">
        <f>IFERROR(H3/G3,0)</f>
        <v>2.0289855072463767E-2</v>
      </c>
      <c r="N3" s="48">
        <f>D3*250</f>
        <v>2500</v>
      </c>
      <c r="O3" s="51">
        <f t="shared" ref="O3:O56" si="0">ABS(N3-B3)/B3</f>
        <v>3.9504950495049505</v>
      </c>
    </row>
    <row r="4" spans="1:15" ht="14.5" thickBot="1" x14ac:dyDescent="0.35">
      <c r="A4" s="3" t="s">
        <v>33</v>
      </c>
      <c r="B4" s="1">
        <v>22223</v>
      </c>
      <c r="C4" s="2"/>
      <c r="D4" s="2">
        <v>981</v>
      </c>
      <c r="E4" s="2"/>
      <c r="F4" s="1">
        <v>21172</v>
      </c>
      <c r="G4" s="1">
        <v>3053</v>
      </c>
      <c r="H4" s="2">
        <v>135</v>
      </c>
      <c r="I4" s="1">
        <v>345044</v>
      </c>
      <c r="J4" s="1">
        <v>47405</v>
      </c>
      <c r="K4" s="42"/>
      <c r="L4" s="49">
        <f>IFERROR(B4/I4,0)</f>
        <v>6.4406278619538376E-2</v>
      </c>
      <c r="M4" s="50">
        <f>IFERROR(H4/G4,0)</f>
        <v>4.421880117916803E-2</v>
      </c>
      <c r="N4" s="48">
        <f>D4*250</f>
        <v>245250</v>
      </c>
      <c r="O4" s="51">
        <f t="shared" si="0"/>
        <v>10.035863744768934</v>
      </c>
    </row>
    <row r="5" spans="1:15" ht="12.5" customHeight="1" thickBot="1" x14ac:dyDescent="0.35">
      <c r="A5" s="3" t="s">
        <v>34</v>
      </c>
      <c r="B5" s="1">
        <v>8067</v>
      </c>
      <c r="C5" s="2"/>
      <c r="D5" s="2">
        <v>142</v>
      </c>
      <c r="E5" s="2"/>
      <c r="F5" s="1">
        <v>2208</v>
      </c>
      <c r="G5" s="1">
        <v>2673</v>
      </c>
      <c r="H5" s="2">
        <v>47</v>
      </c>
      <c r="I5" s="1">
        <v>142480</v>
      </c>
      <c r="J5" s="1">
        <v>47213</v>
      </c>
      <c r="K5" s="41"/>
      <c r="L5" s="49">
        <f>IFERROR(B5/I5,0)</f>
        <v>5.6618472768107803E-2</v>
      </c>
      <c r="M5" s="50">
        <f>IFERROR(H5/G5,0)</f>
        <v>1.7583239805462027E-2</v>
      </c>
      <c r="N5" s="48">
        <f>D5*250</f>
        <v>35500</v>
      </c>
      <c r="O5" s="51">
        <f t="shared" si="0"/>
        <v>3.4006446014627496</v>
      </c>
    </row>
    <row r="6" spans="1:15" ht="15" thickBot="1" x14ac:dyDescent="0.35">
      <c r="A6" s="44" t="s">
        <v>10</v>
      </c>
      <c r="B6" s="1">
        <v>120260</v>
      </c>
      <c r="C6" s="2"/>
      <c r="D6" s="1">
        <v>4421</v>
      </c>
      <c r="E6" s="2"/>
      <c r="F6" s="1">
        <v>90345</v>
      </c>
      <c r="G6" s="1">
        <v>3044</v>
      </c>
      <c r="H6" s="2">
        <v>112</v>
      </c>
      <c r="I6" s="1">
        <v>2131294</v>
      </c>
      <c r="J6" s="1">
        <v>53940</v>
      </c>
      <c r="K6" s="42"/>
      <c r="L6" s="49">
        <f>IFERROR(B6/I6,0)</f>
        <v>5.6425814552098399E-2</v>
      </c>
      <c r="M6" s="50">
        <f>IFERROR(H6/G6,0)</f>
        <v>3.6793692509855452E-2</v>
      </c>
      <c r="N6" s="48">
        <f>D6*250</f>
        <v>1105250</v>
      </c>
      <c r="O6" s="51">
        <f t="shared" si="0"/>
        <v>8.1905039081989024</v>
      </c>
    </row>
    <row r="7" spans="1:15" ht="15" thickBot="1" x14ac:dyDescent="0.35">
      <c r="A7" s="3" t="s">
        <v>18</v>
      </c>
      <c r="B7" s="1">
        <v>27060</v>
      </c>
      <c r="C7" s="2"/>
      <c r="D7" s="1">
        <v>1494</v>
      </c>
      <c r="E7" s="2"/>
      <c r="F7" s="1">
        <v>23387</v>
      </c>
      <c r="G7" s="1">
        <v>4699</v>
      </c>
      <c r="H7" s="2">
        <v>259</v>
      </c>
      <c r="I7" s="1">
        <v>194697</v>
      </c>
      <c r="J7" s="1">
        <v>33809</v>
      </c>
      <c r="K7" s="41"/>
      <c r="L7" s="49">
        <f>IFERROR(B7/I7,0)</f>
        <v>0.13898519237584556</v>
      </c>
      <c r="M7" s="50">
        <f>IFERROR(H7/G7,0)</f>
        <v>5.5118110236220472E-2</v>
      </c>
      <c r="N7" s="48">
        <f>D7*250</f>
        <v>373500</v>
      </c>
      <c r="O7" s="51">
        <f t="shared" si="0"/>
        <v>12.802660753880266</v>
      </c>
    </row>
    <row r="8" spans="1:15" ht="14.5" thickBot="1" x14ac:dyDescent="0.35">
      <c r="A8" s="3" t="s">
        <v>23</v>
      </c>
      <c r="B8" s="1">
        <v>43091</v>
      </c>
      <c r="C8" s="2"/>
      <c r="D8" s="1">
        <v>3989</v>
      </c>
      <c r="E8" s="2"/>
      <c r="F8" s="1">
        <v>31413</v>
      </c>
      <c r="G8" s="1">
        <v>12086</v>
      </c>
      <c r="H8" s="1">
        <v>1119</v>
      </c>
      <c r="I8" s="1">
        <v>276436</v>
      </c>
      <c r="J8" s="1">
        <v>77535</v>
      </c>
      <c r="K8" s="42"/>
      <c r="L8" s="49">
        <f>IFERROR(B8/I8,0)</f>
        <v>0.15588056548351156</v>
      </c>
      <c r="M8" s="50">
        <f>IFERROR(H8/G8,0)</f>
        <v>9.2586463676981631E-2</v>
      </c>
      <c r="N8" s="48">
        <f>D8*250</f>
        <v>997250</v>
      </c>
      <c r="O8" s="51">
        <f t="shared" si="0"/>
        <v>22.142883664802394</v>
      </c>
    </row>
    <row r="9" spans="1:15" ht="14.5" thickBot="1" x14ac:dyDescent="0.35">
      <c r="A9" s="3" t="s">
        <v>43</v>
      </c>
      <c r="B9" s="1">
        <v>9712</v>
      </c>
      <c r="C9" s="2"/>
      <c r="D9" s="2">
        <v>375</v>
      </c>
      <c r="E9" s="2"/>
      <c r="F9" s="1">
        <v>3895</v>
      </c>
      <c r="G9" s="1">
        <v>9974</v>
      </c>
      <c r="H9" s="2">
        <v>385</v>
      </c>
      <c r="I9" s="1">
        <v>64920</v>
      </c>
      <c r="J9" s="1">
        <v>66669</v>
      </c>
      <c r="K9" s="42"/>
      <c r="L9" s="49">
        <f>IFERROR(B9/I9,0)</f>
        <v>0.14959950708564387</v>
      </c>
      <c r="M9" s="50">
        <f>IFERROR(H9/G9,0)</f>
        <v>3.8600360938439944E-2</v>
      </c>
      <c r="N9" s="48">
        <f>D9*250</f>
        <v>93750</v>
      </c>
      <c r="O9" s="51">
        <f t="shared" si="0"/>
        <v>8.6530065897858321</v>
      </c>
    </row>
    <row r="10" spans="1:15" ht="15" thickBot="1" x14ac:dyDescent="0.35">
      <c r="A10" s="3" t="s">
        <v>63</v>
      </c>
      <c r="B10" s="1">
        <v>9016</v>
      </c>
      <c r="C10" s="2"/>
      <c r="D10" s="2">
        <v>473</v>
      </c>
      <c r="E10" s="2"/>
      <c r="F10" s="1">
        <v>7406</v>
      </c>
      <c r="G10" s="1">
        <v>12775</v>
      </c>
      <c r="H10" s="2">
        <v>670</v>
      </c>
      <c r="I10" s="1">
        <v>49562</v>
      </c>
      <c r="J10" s="1">
        <v>70226</v>
      </c>
      <c r="K10" s="41"/>
      <c r="L10" s="49">
        <f>IFERROR(B10/I10,0)</f>
        <v>0.18191356281021751</v>
      </c>
      <c r="M10" s="50">
        <f>IFERROR(H10/G10,0)</f>
        <v>5.2446183953033271E-2</v>
      </c>
      <c r="N10" s="48">
        <f>D10*250</f>
        <v>118250</v>
      </c>
      <c r="O10" s="51">
        <f t="shared" si="0"/>
        <v>12.115572315882876</v>
      </c>
    </row>
    <row r="11" spans="1:15" ht="15" thickBot="1" x14ac:dyDescent="0.35">
      <c r="A11" s="44" t="s">
        <v>13</v>
      </c>
      <c r="B11" s="1">
        <v>58764</v>
      </c>
      <c r="C11" s="2"/>
      <c r="D11" s="1">
        <v>2567</v>
      </c>
      <c r="E11" s="2"/>
      <c r="F11" s="1">
        <v>46024</v>
      </c>
      <c r="G11" s="1">
        <v>2736</v>
      </c>
      <c r="H11" s="2">
        <v>120</v>
      </c>
      <c r="I11" s="1">
        <v>1081825</v>
      </c>
      <c r="J11" s="1">
        <v>50370</v>
      </c>
      <c r="K11" s="41"/>
      <c r="L11" s="49">
        <f>IFERROR(B11/I11,0)</f>
        <v>5.4319321516881194E-2</v>
      </c>
      <c r="M11" s="50">
        <f>IFERROR(H11/G11,0)</f>
        <v>4.3859649122807015E-2</v>
      </c>
      <c r="N11" s="48">
        <f>D11*250</f>
        <v>641750</v>
      </c>
      <c r="O11" s="51">
        <f t="shared" si="0"/>
        <v>9.9208018514736906</v>
      </c>
    </row>
    <row r="12" spans="1:15" ht="14.5" thickBot="1" x14ac:dyDescent="0.35">
      <c r="A12" s="3" t="s">
        <v>16</v>
      </c>
      <c r="B12" s="1">
        <v>48894</v>
      </c>
      <c r="C12" s="2"/>
      <c r="D12" s="1">
        <v>2123</v>
      </c>
      <c r="E12" s="2"/>
      <c r="F12" s="1">
        <v>45913</v>
      </c>
      <c r="G12" s="1">
        <v>4605</v>
      </c>
      <c r="H12" s="2">
        <v>200</v>
      </c>
      <c r="I12" s="1">
        <v>574400</v>
      </c>
      <c r="J12" s="1">
        <v>54100</v>
      </c>
      <c r="K12" s="42"/>
      <c r="L12" s="49">
        <f>IFERROR(B12/I12,0)</f>
        <v>8.5121866295264623E-2</v>
      </c>
      <c r="M12" s="50">
        <f>IFERROR(H12/G12,0)</f>
        <v>4.3431053203040172E-2</v>
      </c>
      <c r="N12" s="48">
        <f>D12*250</f>
        <v>530750</v>
      </c>
      <c r="O12" s="51">
        <f t="shared" si="0"/>
        <v>9.8551151470528087</v>
      </c>
    </row>
    <row r="13" spans="1:15" ht="14.5" thickBot="1" x14ac:dyDescent="0.35">
      <c r="A13" s="3" t="s">
        <v>64</v>
      </c>
      <c r="B13" s="2">
        <v>177</v>
      </c>
      <c r="C13" s="2"/>
      <c r="D13" s="2">
        <v>5</v>
      </c>
      <c r="E13" s="2"/>
      <c r="F13" s="2">
        <v>29</v>
      </c>
      <c r="G13" s="2"/>
      <c r="H13" s="2"/>
      <c r="I13" s="1">
        <v>6590</v>
      </c>
      <c r="J13" s="2"/>
      <c r="K13" s="42"/>
      <c r="L13" s="49">
        <f>IFERROR(B13/I13,0)</f>
        <v>2.685887708649469E-2</v>
      </c>
      <c r="M13" s="50">
        <f>IFERROR(H13/G13,0)</f>
        <v>0</v>
      </c>
      <c r="N13" s="48">
        <f>D13*250</f>
        <v>1250</v>
      </c>
      <c r="O13" s="51">
        <f t="shared" si="0"/>
        <v>6.0621468926553677</v>
      </c>
    </row>
    <row r="14" spans="1:15" ht="15" thickBot="1" x14ac:dyDescent="0.35">
      <c r="A14" s="3" t="s">
        <v>47</v>
      </c>
      <c r="B14" s="2">
        <v>653</v>
      </c>
      <c r="C14" s="2"/>
      <c r="D14" s="2">
        <v>17</v>
      </c>
      <c r="E14" s="2"/>
      <c r="F14" s="2">
        <v>24</v>
      </c>
      <c r="G14" s="2">
        <v>461</v>
      </c>
      <c r="H14" s="2">
        <v>12</v>
      </c>
      <c r="I14" s="1">
        <v>55719</v>
      </c>
      <c r="J14" s="1">
        <v>39353</v>
      </c>
      <c r="K14" s="53"/>
      <c r="L14" s="49">
        <f>IFERROR(B14/I14,0)</f>
        <v>1.1719521168721622E-2</v>
      </c>
      <c r="M14" s="50">
        <f>IFERROR(H14/G14,0)</f>
        <v>2.6030368763557483E-2</v>
      </c>
      <c r="N14" s="48">
        <f>D14*250</f>
        <v>4250</v>
      </c>
      <c r="O14" s="51">
        <f t="shared" si="0"/>
        <v>5.5084226646248089</v>
      </c>
    </row>
    <row r="15" spans="1:15" ht="14.5" thickBot="1" x14ac:dyDescent="0.35">
      <c r="A15" s="3" t="s">
        <v>49</v>
      </c>
      <c r="B15" s="1">
        <v>2990</v>
      </c>
      <c r="C15" s="2"/>
      <c r="D15" s="2">
        <v>83</v>
      </c>
      <c r="E15" s="2"/>
      <c r="F15" s="2">
        <v>596</v>
      </c>
      <c r="G15" s="1">
        <v>1673</v>
      </c>
      <c r="H15" s="2">
        <v>46</v>
      </c>
      <c r="I15" s="1">
        <v>49524</v>
      </c>
      <c r="J15" s="1">
        <v>27712</v>
      </c>
      <c r="K15" s="42"/>
      <c r="L15" s="49">
        <f>IFERROR(B15/I15,0)</f>
        <v>6.0374767789354654E-2</v>
      </c>
      <c r="M15" s="50">
        <f>IFERROR(H15/G15,0)</f>
        <v>2.7495517035265989E-2</v>
      </c>
      <c r="N15" s="48">
        <f>D15*250</f>
        <v>20750</v>
      </c>
      <c r="O15" s="51">
        <f t="shared" si="0"/>
        <v>5.9397993311036785</v>
      </c>
    </row>
    <row r="16" spans="1:15" ht="15" thickBot="1" x14ac:dyDescent="0.35">
      <c r="A16" s="44" t="s">
        <v>12</v>
      </c>
      <c r="B16" s="1">
        <v>123830</v>
      </c>
      <c r="C16" s="2"/>
      <c r="D16" s="1">
        <v>5621</v>
      </c>
      <c r="E16" s="2"/>
      <c r="F16" s="1">
        <v>53568</v>
      </c>
      <c r="G16" s="1">
        <v>9772</v>
      </c>
      <c r="H16" s="2">
        <v>444</v>
      </c>
      <c r="I16" s="1">
        <v>959175</v>
      </c>
      <c r="J16" s="1">
        <v>75694</v>
      </c>
      <c r="K16" s="42"/>
      <c r="L16" s="49">
        <f>IFERROR(B16/I16,0)</f>
        <v>0.1291005291005291</v>
      </c>
      <c r="M16" s="50">
        <f>IFERROR(H16/G16,0)</f>
        <v>4.5435939418747441E-2</v>
      </c>
      <c r="N16" s="48">
        <f>D16*250</f>
        <v>1405250</v>
      </c>
      <c r="O16" s="51">
        <f t="shared" si="0"/>
        <v>10.348219332956473</v>
      </c>
    </row>
    <row r="17" spans="1:15" ht="15" thickBot="1" x14ac:dyDescent="0.35">
      <c r="A17" s="3" t="s">
        <v>27</v>
      </c>
      <c r="B17" s="1">
        <v>35712</v>
      </c>
      <c r="C17" s="2"/>
      <c r="D17" s="1">
        <v>2207</v>
      </c>
      <c r="E17" s="2"/>
      <c r="F17" s="1">
        <v>10323</v>
      </c>
      <c r="G17" s="1">
        <v>5305</v>
      </c>
      <c r="H17" s="2">
        <v>328</v>
      </c>
      <c r="I17" s="1">
        <v>277815</v>
      </c>
      <c r="J17" s="1">
        <v>41266</v>
      </c>
      <c r="K17" s="41"/>
      <c r="L17" s="49">
        <f>IFERROR(B17/I17,0)</f>
        <v>0.12854597483937152</v>
      </c>
      <c r="M17" s="50">
        <f>IFERROR(H17/G17,0)</f>
        <v>6.1828463713477853E-2</v>
      </c>
      <c r="N17" s="48">
        <f>D17*250</f>
        <v>551750</v>
      </c>
      <c r="O17" s="51">
        <f t="shared" si="0"/>
        <v>14.449988799283155</v>
      </c>
    </row>
    <row r="18" spans="1:15" ht="14.5" thickBot="1" x14ac:dyDescent="0.35">
      <c r="A18" s="3" t="s">
        <v>41</v>
      </c>
      <c r="B18" s="1">
        <v>20549</v>
      </c>
      <c r="C18" s="62">
        <v>248</v>
      </c>
      <c r="D18" s="2">
        <v>578</v>
      </c>
      <c r="E18" s="63">
        <v>4</v>
      </c>
      <c r="F18" s="1">
        <v>7836</v>
      </c>
      <c r="G18" s="1">
        <v>6513</v>
      </c>
      <c r="H18" s="2">
        <v>183</v>
      </c>
      <c r="I18" s="1">
        <v>172732</v>
      </c>
      <c r="J18" s="1">
        <v>54747</v>
      </c>
      <c r="K18" s="42"/>
      <c r="L18" s="49">
        <f>IFERROR(B18/I18,0)</f>
        <v>0.11896463886251535</v>
      </c>
      <c r="M18" s="50">
        <f>IFERROR(H18/G18,0)</f>
        <v>2.8097650852141869E-2</v>
      </c>
      <c r="N18" s="48">
        <f>D18*250</f>
        <v>144500</v>
      </c>
      <c r="O18" s="51">
        <f t="shared" si="0"/>
        <v>6.0319723587522507</v>
      </c>
    </row>
    <row r="19" spans="1:15" ht="15" thickBot="1" x14ac:dyDescent="0.35">
      <c r="A19" s="3" t="s">
        <v>45</v>
      </c>
      <c r="B19" s="1">
        <v>10212</v>
      </c>
      <c r="C19" s="2"/>
      <c r="D19" s="2">
        <v>226</v>
      </c>
      <c r="E19" s="2"/>
      <c r="F19" s="1">
        <v>5434</v>
      </c>
      <c r="G19" s="1">
        <v>3505</v>
      </c>
      <c r="H19" s="2">
        <v>78</v>
      </c>
      <c r="I19" s="1">
        <v>108053</v>
      </c>
      <c r="J19" s="1">
        <v>37089</v>
      </c>
      <c r="K19" s="41"/>
      <c r="L19" s="49">
        <f>IFERROR(B19/I19,0)</f>
        <v>9.450917605249276E-2</v>
      </c>
      <c r="M19" s="50">
        <f>IFERROR(H19/G19,0)</f>
        <v>2.225392296718973E-2</v>
      </c>
      <c r="N19" s="48">
        <f>D19*250</f>
        <v>56500</v>
      </c>
      <c r="O19" s="51">
        <f t="shared" si="0"/>
        <v>4.5327066196631414</v>
      </c>
    </row>
    <row r="20" spans="1:15" ht="15" thickBot="1" x14ac:dyDescent="0.35">
      <c r="A20" s="3" t="s">
        <v>38</v>
      </c>
      <c r="B20" s="1">
        <v>10410</v>
      </c>
      <c r="C20" s="2"/>
      <c r="D20" s="2">
        <v>450</v>
      </c>
      <c r="E20" s="2"/>
      <c r="F20" s="1">
        <v>6677</v>
      </c>
      <c r="G20" s="1">
        <v>2330</v>
      </c>
      <c r="H20" s="2">
        <v>101</v>
      </c>
      <c r="I20" s="1">
        <v>258767</v>
      </c>
      <c r="J20" s="1">
        <v>57920</v>
      </c>
      <c r="K20" s="41"/>
      <c r="L20" s="49">
        <f>IFERROR(B20/I20,0)</f>
        <v>4.0229240977404386E-2</v>
      </c>
      <c r="M20" s="50">
        <f>IFERROR(H20/G20,0)</f>
        <v>4.3347639484978544E-2</v>
      </c>
      <c r="N20" s="48">
        <f>D20*250</f>
        <v>112500</v>
      </c>
      <c r="O20" s="51">
        <f t="shared" si="0"/>
        <v>9.8069164265129682</v>
      </c>
    </row>
    <row r="21" spans="1:15" ht="15" thickBot="1" x14ac:dyDescent="0.35">
      <c r="A21" s="44" t="s">
        <v>14</v>
      </c>
      <c r="B21" s="1">
        <v>41133</v>
      </c>
      <c r="C21" s="2"/>
      <c r="D21" s="1">
        <v>2875</v>
      </c>
      <c r="E21" s="2"/>
      <c r="F21" s="1">
        <v>6530</v>
      </c>
      <c r="G21" s="1">
        <v>8848</v>
      </c>
      <c r="H21" s="2">
        <v>618</v>
      </c>
      <c r="I21" s="1">
        <v>402087</v>
      </c>
      <c r="J21" s="1">
        <v>86493</v>
      </c>
      <c r="K21" s="42"/>
      <c r="L21" s="49">
        <f>IFERROR(B21/I21,0)</f>
        <v>0.10229875623932135</v>
      </c>
      <c r="M21" s="50">
        <f>IFERROR(H21/G21,0)</f>
        <v>6.9846292947558772E-2</v>
      </c>
      <c r="N21" s="48">
        <f>D21*250</f>
        <v>718750</v>
      </c>
      <c r="O21" s="51">
        <f t="shared" si="0"/>
        <v>16.473804487880777</v>
      </c>
    </row>
    <row r="22" spans="1:15" ht="14.5" thickBot="1" x14ac:dyDescent="0.35">
      <c r="A22" s="3" t="s">
        <v>39</v>
      </c>
      <c r="B22" s="1">
        <v>2418</v>
      </c>
      <c r="C22" s="2"/>
      <c r="D22" s="2">
        <v>95</v>
      </c>
      <c r="E22" s="2"/>
      <c r="F22" s="2">
        <v>624</v>
      </c>
      <c r="G22" s="1">
        <v>1799</v>
      </c>
      <c r="H22" s="2">
        <v>71</v>
      </c>
      <c r="I22" s="1">
        <v>59683</v>
      </c>
      <c r="J22" s="1">
        <v>44400</v>
      </c>
      <c r="K22" s="42"/>
      <c r="L22" s="49">
        <f>IFERROR(B22/I22,0)</f>
        <v>4.0514049226747985E-2</v>
      </c>
      <c r="M22" s="50">
        <f>IFERROR(H22/G22,0)</f>
        <v>3.9466370205669815E-2</v>
      </c>
      <c r="N22" s="48">
        <f>D22*250</f>
        <v>23750</v>
      </c>
      <c r="O22" s="51">
        <f t="shared" si="0"/>
        <v>8.8221670802315959</v>
      </c>
    </row>
    <row r="23" spans="1:15" ht="14.5" thickBot="1" x14ac:dyDescent="0.35">
      <c r="A23" s="3" t="s">
        <v>26</v>
      </c>
      <c r="B23" s="1">
        <v>54982</v>
      </c>
      <c r="C23" s="2"/>
      <c r="D23" s="1">
        <v>2641</v>
      </c>
      <c r="E23" s="2"/>
      <c r="F23" s="1">
        <v>48371</v>
      </c>
      <c r="G23" s="1">
        <v>9094</v>
      </c>
      <c r="H23" s="2">
        <v>437</v>
      </c>
      <c r="I23" s="1">
        <v>380716</v>
      </c>
      <c r="J23" s="1">
        <v>62973</v>
      </c>
      <c r="K23" s="42"/>
      <c r="L23" s="49">
        <f>IFERROR(B23/I23,0)</f>
        <v>0.14441736097248342</v>
      </c>
      <c r="M23" s="50">
        <f>IFERROR(H23/G23,0)</f>
        <v>4.80536617550033E-2</v>
      </c>
      <c r="N23" s="48">
        <f>D23*250</f>
        <v>660250</v>
      </c>
      <c r="O23" s="51">
        <f t="shared" si="0"/>
        <v>11.008475501073079</v>
      </c>
    </row>
    <row r="24" spans="1:15" ht="15" thickBot="1" x14ac:dyDescent="0.35">
      <c r="A24" s="44" t="s">
        <v>17</v>
      </c>
      <c r="B24" s="1">
        <v>101592</v>
      </c>
      <c r="C24" s="2"/>
      <c r="D24" s="1">
        <v>7152</v>
      </c>
      <c r="E24" s="2"/>
      <c r="F24" s="1">
        <v>16332</v>
      </c>
      <c r="G24" s="1">
        <v>14739</v>
      </c>
      <c r="H24" s="1">
        <v>1038</v>
      </c>
      <c r="I24" s="1">
        <v>661547</v>
      </c>
      <c r="J24" s="1">
        <v>95981</v>
      </c>
      <c r="K24" s="42"/>
      <c r="L24" s="49">
        <f>IFERROR(B24/I24,0)</f>
        <v>0.15356732023575045</v>
      </c>
      <c r="M24" s="50">
        <f>IFERROR(H24/G24,0)</f>
        <v>7.0425401994707912E-2</v>
      </c>
      <c r="N24" s="48">
        <f>D24*250</f>
        <v>1788000</v>
      </c>
      <c r="O24" s="51">
        <f t="shared" si="0"/>
        <v>16.599811008740847</v>
      </c>
    </row>
    <row r="25" spans="1:15" ht="14.5" thickBot="1" x14ac:dyDescent="0.35">
      <c r="A25" s="3" t="s">
        <v>11</v>
      </c>
      <c r="B25" s="1">
        <v>58035</v>
      </c>
      <c r="C25" s="2"/>
      <c r="D25" s="1">
        <v>5570</v>
      </c>
      <c r="E25" s="2"/>
      <c r="F25" s="1">
        <v>14366</v>
      </c>
      <c r="G25" s="1">
        <v>5811</v>
      </c>
      <c r="H25" s="2">
        <v>558</v>
      </c>
      <c r="I25" s="1">
        <v>593549</v>
      </c>
      <c r="J25" s="1">
        <v>59433</v>
      </c>
      <c r="K25" s="42"/>
      <c r="L25" s="49">
        <f>IFERROR(B25/I25,0)</f>
        <v>9.7776257731038207E-2</v>
      </c>
      <c r="M25" s="50">
        <f>IFERROR(H25/G25,0)</f>
        <v>9.6024780588538972E-2</v>
      </c>
      <c r="N25" s="48">
        <f>D25*250</f>
        <v>1392500</v>
      </c>
      <c r="O25" s="51">
        <f t="shared" si="0"/>
        <v>22.99414146635651</v>
      </c>
    </row>
    <row r="26" spans="1:15" ht="14.5" thickBot="1" x14ac:dyDescent="0.35">
      <c r="A26" s="3" t="s">
        <v>32</v>
      </c>
      <c r="B26" s="1">
        <v>25870</v>
      </c>
      <c r="C26" s="2"/>
      <c r="D26" s="1">
        <v>1097</v>
      </c>
      <c r="E26" s="2"/>
      <c r="F26" s="1">
        <v>3604</v>
      </c>
      <c r="G26" s="1">
        <v>4587</v>
      </c>
      <c r="H26" s="2">
        <v>195</v>
      </c>
      <c r="I26" s="1">
        <v>265718</v>
      </c>
      <c r="J26" s="1">
        <v>47116</v>
      </c>
      <c r="K26" s="42"/>
      <c r="L26" s="49">
        <f>IFERROR(B26/I26,0)</f>
        <v>9.7358854123544517E-2</v>
      </c>
      <c r="M26" s="50">
        <f>IFERROR(H26/G26,0)</f>
        <v>4.2511445389143233E-2</v>
      </c>
      <c r="N26" s="48">
        <f>D26*250</f>
        <v>274250</v>
      </c>
      <c r="O26" s="51">
        <f t="shared" si="0"/>
        <v>9.6010823347506768</v>
      </c>
    </row>
    <row r="27" spans="1:15" ht="14.5" thickBot="1" x14ac:dyDescent="0.35">
      <c r="A27" s="3" t="s">
        <v>30</v>
      </c>
      <c r="B27" s="1">
        <v>16322</v>
      </c>
      <c r="C27" s="2"/>
      <c r="D27" s="2">
        <v>782</v>
      </c>
      <c r="E27" s="2"/>
      <c r="F27" s="1">
        <v>4337</v>
      </c>
      <c r="G27" s="1">
        <v>5484</v>
      </c>
      <c r="H27" s="2">
        <v>263</v>
      </c>
      <c r="I27" s="1">
        <v>192362</v>
      </c>
      <c r="J27" s="1">
        <v>64635</v>
      </c>
      <c r="K27" s="42"/>
      <c r="L27" s="49">
        <f>IFERROR(B27/I27,0)</f>
        <v>8.4850438236242082E-2</v>
      </c>
      <c r="M27" s="50">
        <f>IFERROR(H27/G27,0)</f>
        <v>4.7957695113056163E-2</v>
      </c>
      <c r="N27" s="48">
        <f>D27*250</f>
        <v>195500</v>
      </c>
      <c r="O27" s="51">
        <f t="shared" si="0"/>
        <v>10.977698811420169</v>
      </c>
    </row>
    <row r="28" spans="1:15" ht="15" thickBot="1" x14ac:dyDescent="0.35">
      <c r="A28" s="3" t="s">
        <v>35</v>
      </c>
      <c r="B28" s="1">
        <v>14225</v>
      </c>
      <c r="C28" s="2"/>
      <c r="D28" s="2">
        <v>804</v>
      </c>
      <c r="E28" s="2"/>
      <c r="F28" s="1">
        <v>10103</v>
      </c>
      <c r="G28" s="1">
        <v>2318</v>
      </c>
      <c r="H28" s="2">
        <v>131</v>
      </c>
      <c r="I28" s="1">
        <v>236805</v>
      </c>
      <c r="J28" s="1">
        <v>38584</v>
      </c>
      <c r="K28" s="41"/>
      <c r="L28" s="49">
        <f>IFERROR(B28/I28,0)</f>
        <v>6.0070522159582779E-2</v>
      </c>
      <c r="M28" s="50">
        <f>IFERROR(H28/G28,0)</f>
        <v>5.651423641069888E-2</v>
      </c>
      <c r="N28" s="48">
        <f>D28*250</f>
        <v>201000</v>
      </c>
      <c r="O28" s="51">
        <f t="shared" si="0"/>
        <v>13.130052724077329</v>
      </c>
    </row>
    <row r="29" spans="1:15" ht="15" thickBot="1" x14ac:dyDescent="0.35">
      <c r="A29" s="3" t="s">
        <v>51</v>
      </c>
      <c r="B29" s="2">
        <v>525</v>
      </c>
      <c r="C29" s="2"/>
      <c r="D29" s="2">
        <v>17</v>
      </c>
      <c r="E29" s="2"/>
      <c r="F29" s="2">
        <v>44</v>
      </c>
      <c r="G29" s="2">
        <v>491</v>
      </c>
      <c r="H29" s="2">
        <v>16</v>
      </c>
      <c r="I29" s="1">
        <v>43448</v>
      </c>
      <c r="J29" s="1">
        <v>40652</v>
      </c>
      <c r="K29" s="41"/>
      <c r="L29" s="49">
        <f>IFERROR(B29/I29,0)</f>
        <v>1.2083410053397164E-2</v>
      </c>
      <c r="M29" s="50">
        <f>IFERROR(H29/G29,0)</f>
        <v>3.2586558044806514E-2</v>
      </c>
      <c r="N29" s="48">
        <f>D29*250</f>
        <v>4250</v>
      </c>
      <c r="O29" s="51">
        <f t="shared" si="0"/>
        <v>7.0952380952380949</v>
      </c>
    </row>
    <row r="30" spans="1:15" ht="14.5" thickBot="1" x14ac:dyDescent="0.35">
      <c r="A30" s="3" t="s">
        <v>50</v>
      </c>
      <c r="B30" s="1">
        <v>14866</v>
      </c>
      <c r="C30" s="2"/>
      <c r="D30" s="2">
        <v>189</v>
      </c>
      <c r="E30" s="2"/>
      <c r="F30" s="1">
        <v>14085</v>
      </c>
      <c r="G30" s="1">
        <v>7685</v>
      </c>
      <c r="H30" s="2">
        <v>98</v>
      </c>
      <c r="I30" s="1">
        <v>112409</v>
      </c>
      <c r="J30" s="1">
        <v>58110</v>
      </c>
      <c r="K30" s="42"/>
      <c r="L30" s="49">
        <f>IFERROR(B30/I30,0)</f>
        <v>0.13224919712834382</v>
      </c>
      <c r="M30" s="50">
        <f>IFERROR(H30/G30,0)</f>
        <v>1.2752114508783344E-2</v>
      </c>
      <c r="N30" s="48">
        <f>D30*250</f>
        <v>47250</v>
      </c>
      <c r="O30" s="51">
        <f t="shared" si="0"/>
        <v>2.1783936499394594</v>
      </c>
    </row>
    <row r="31" spans="1:15" ht="15" thickBot="1" x14ac:dyDescent="0.35">
      <c r="A31" s="3" t="s">
        <v>31</v>
      </c>
      <c r="B31" s="1">
        <v>8935</v>
      </c>
      <c r="C31" s="2"/>
      <c r="D31" s="2">
        <v>429</v>
      </c>
      <c r="E31" s="2"/>
      <c r="F31" s="1">
        <v>1806</v>
      </c>
      <c r="G31" s="1">
        <v>2901</v>
      </c>
      <c r="H31" s="2">
        <v>139</v>
      </c>
      <c r="I31" s="1">
        <v>180008</v>
      </c>
      <c r="J31" s="1">
        <v>58441</v>
      </c>
      <c r="K31" s="41"/>
      <c r="L31" s="49">
        <f>IFERROR(B31/I31,0)</f>
        <v>4.9636682814097152E-2</v>
      </c>
      <c r="M31" s="50">
        <f>IFERROR(H31/G31,0)</f>
        <v>4.7914512237159597E-2</v>
      </c>
      <c r="N31" s="48">
        <f>D31*250</f>
        <v>107250</v>
      </c>
      <c r="O31" s="51">
        <f t="shared" si="0"/>
        <v>11.003357582540572</v>
      </c>
    </row>
    <row r="32" spans="1:15" ht="14.5" thickBot="1" x14ac:dyDescent="0.35">
      <c r="A32" s="3" t="s">
        <v>42</v>
      </c>
      <c r="B32" s="1">
        <v>4795</v>
      </c>
      <c r="C32" s="2"/>
      <c r="D32" s="2">
        <v>265</v>
      </c>
      <c r="E32" s="2"/>
      <c r="F32" s="1">
        <v>1373</v>
      </c>
      <c r="G32" s="1">
        <v>3526</v>
      </c>
      <c r="H32" s="2">
        <v>195</v>
      </c>
      <c r="I32" s="1">
        <v>88579</v>
      </c>
      <c r="J32" s="1">
        <v>65145</v>
      </c>
      <c r="K32" s="42"/>
      <c r="L32" s="49">
        <f>IFERROR(B32/I32,0)</f>
        <v>5.4132469321170933E-2</v>
      </c>
      <c r="M32" s="50">
        <f>IFERROR(H32/G32,0)</f>
        <v>5.5303460011344299E-2</v>
      </c>
      <c r="N32" s="48">
        <f>D32*250</f>
        <v>66250</v>
      </c>
      <c r="O32" s="51">
        <f t="shared" si="0"/>
        <v>12.816475495307612</v>
      </c>
    </row>
    <row r="33" spans="1:15" ht="15" thickBot="1" x14ac:dyDescent="0.35">
      <c r="A33" s="44" t="s">
        <v>8</v>
      </c>
      <c r="B33" s="1">
        <v>163774</v>
      </c>
      <c r="C33" s="2"/>
      <c r="D33" s="1">
        <v>11906</v>
      </c>
      <c r="E33" s="2"/>
      <c r="F33" s="1">
        <v>131668</v>
      </c>
      <c r="G33" s="1">
        <v>18438</v>
      </c>
      <c r="H33" s="1">
        <v>1340</v>
      </c>
      <c r="I33" s="1">
        <v>837420</v>
      </c>
      <c r="J33" s="1">
        <v>94281</v>
      </c>
      <c r="K33" s="42"/>
      <c r="L33" s="49">
        <f>IFERROR(B33/I33,0)</f>
        <v>0.19556972606338516</v>
      </c>
      <c r="M33" s="50">
        <f>IFERROR(H33/G33,0)</f>
        <v>7.2675995227248075E-2</v>
      </c>
      <c r="N33" s="48">
        <f>D33*250</f>
        <v>2976500</v>
      </c>
      <c r="O33" s="51">
        <f t="shared" si="0"/>
        <v>17.174435502582828</v>
      </c>
    </row>
    <row r="34" spans="1:15" ht="15" thickBot="1" x14ac:dyDescent="0.35">
      <c r="A34" s="3" t="s">
        <v>44</v>
      </c>
      <c r="B34" s="1">
        <v>8140</v>
      </c>
      <c r="C34" s="2"/>
      <c r="D34" s="2">
        <v>375</v>
      </c>
      <c r="E34" s="2"/>
      <c r="F34" s="1">
        <v>4752</v>
      </c>
      <c r="G34" s="1">
        <v>3882</v>
      </c>
      <c r="H34" s="2">
        <v>179</v>
      </c>
      <c r="I34" s="1">
        <v>212996</v>
      </c>
      <c r="J34" s="1">
        <v>101580</v>
      </c>
      <c r="K34" s="41"/>
      <c r="L34" s="49">
        <f>IFERROR(B34/I34,0)</f>
        <v>3.8216680125448363E-2</v>
      </c>
      <c r="M34" s="50">
        <f>IFERROR(H34/G34,0)</f>
        <v>4.611025244719217E-2</v>
      </c>
      <c r="N34" s="48">
        <f>D34*250</f>
        <v>93750</v>
      </c>
      <c r="O34" s="51">
        <f t="shared" si="0"/>
        <v>10.517199017199017</v>
      </c>
    </row>
    <row r="35" spans="1:15" ht="15" thickBot="1" x14ac:dyDescent="0.35">
      <c r="A35" s="44" t="s">
        <v>7</v>
      </c>
      <c r="B35" s="1">
        <v>382837</v>
      </c>
      <c r="C35" s="2"/>
      <c r="D35" s="1">
        <v>30164</v>
      </c>
      <c r="E35" s="2"/>
      <c r="F35" s="1">
        <v>284267</v>
      </c>
      <c r="G35" s="1">
        <v>19680</v>
      </c>
      <c r="H35" s="1">
        <v>1551</v>
      </c>
      <c r="I35" s="1">
        <v>2229473</v>
      </c>
      <c r="J35" s="1">
        <v>114605</v>
      </c>
      <c r="K35" s="42"/>
      <c r="L35" s="49">
        <f>IFERROR(B35/I35,0)</f>
        <v>0.17171636525761919</v>
      </c>
      <c r="M35" s="50">
        <f>IFERROR(H35/G35,0)</f>
        <v>7.8810975609756098E-2</v>
      </c>
      <c r="N35" s="48">
        <f>D35*250</f>
        <v>7541000</v>
      </c>
      <c r="O35" s="51">
        <f t="shared" si="0"/>
        <v>18.697678124110261</v>
      </c>
    </row>
    <row r="36" spans="1:15" ht="15" thickBot="1" x14ac:dyDescent="0.35">
      <c r="A36" s="3" t="s">
        <v>24</v>
      </c>
      <c r="B36" s="1">
        <v>31221</v>
      </c>
      <c r="C36" s="2"/>
      <c r="D36" s="2">
        <v>999</v>
      </c>
      <c r="E36" s="2"/>
      <c r="F36" s="1">
        <v>11362</v>
      </c>
      <c r="G36" s="1">
        <v>2977</v>
      </c>
      <c r="H36" s="2">
        <v>95</v>
      </c>
      <c r="I36" s="1">
        <v>449263</v>
      </c>
      <c r="J36" s="1">
        <v>42836</v>
      </c>
      <c r="K36" s="41"/>
      <c r="L36" s="49">
        <f>IFERROR(B36/I36,0)</f>
        <v>6.9493815426598674E-2</v>
      </c>
      <c r="M36" s="50">
        <f>IFERROR(H36/G36,0)</f>
        <v>3.1911320120927109E-2</v>
      </c>
      <c r="N36" s="48">
        <f>D36*250</f>
        <v>249750</v>
      </c>
      <c r="O36" s="51">
        <f t="shared" si="0"/>
        <v>6.9994234649754974</v>
      </c>
    </row>
    <row r="37" spans="1:15" ht="14.5" thickBot="1" x14ac:dyDescent="0.35">
      <c r="A37" s="3" t="s">
        <v>53</v>
      </c>
      <c r="B37" s="1">
        <v>2679</v>
      </c>
      <c r="C37" s="2"/>
      <c r="D37" s="2">
        <v>66</v>
      </c>
      <c r="E37" s="2"/>
      <c r="F37" s="2">
        <v>444</v>
      </c>
      <c r="G37" s="1">
        <v>3515</v>
      </c>
      <c r="H37" s="2">
        <v>87</v>
      </c>
      <c r="I37" s="1">
        <v>74502</v>
      </c>
      <c r="J37" s="1">
        <v>97764</v>
      </c>
      <c r="K37" s="42"/>
      <c r="L37" s="49">
        <f>IFERROR(B37/I37,0)</f>
        <v>3.5958766207618585E-2</v>
      </c>
      <c r="M37" s="50">
        <f>IFERROR(H37/G37,0)</f>
        <v>2.4751066856330012E-2</v>
      </c>
      <c r="N37" s="48">
        <f>D37*250</f>
        <v>16500</v>
      </c>
      <c r="O37" s="51">
        <f t="shared" si="0"/>
        <v>5.1590145576707727</v>
      </c>
    </row>
    <row r="38" spans="1:15" ht="15" thickBot="1" x14ac:dyDescent="0.35">
      <c r="A38" s="3" t="s">
        <v>67</v>
      </c>
      <c r="B38" s="2">
        <v>23</v>
      </c>
      <c r="C38" s="2"/>
      <c r="D38" s="2">
        <v>2</v>
      </c>
      <c r="E38" s="2"/>
      <c r="F38" s="2">
        <v>5</v>
      </c>
      <c r="G38" s="2"/>
      <c r="H38" s="2"/>
      <c r="I38" s="1">
        <v>6557</v>
      </c>
      <c r="J38" s="2"/>
      <c r="K38" s="41"/>
      <c r="L38" s="49">
        <f>IFERROR(B38/I38,0)</f>
        <v>3.5077016928473388E-3</v>
      </c>
      <c r="M38" s="50">
        <f>IFERROR(H38/G38,0)</f>
        <v>0</v>
      </c>
      <c r="N38" s="48">
        <f>D38*250</f>
        <v>500</v>
      </c>
      <c r="O38" s="51">
        <f t="shared" si="0"/>
        <v>20.739130434782609</v>
      </c>
    </row>
    <row r="39" spans="1:15" ht="15" thickBot="1" x14ac:dyDescent="0.35">
      <c r="A39" s="44" t="s">
        <v>21</v>
      </c>
      <c r="B39" s="1">
        <v>36826</v>
      </c>
      <c r="C39" s="2"/>
      <c r="D39" s="1">
        <v>2309</v>
      </c>
      <c r="E39" s="2"/>
      <c r="F39" s="1">
        <v>27387</v>
      </c>
      <c r="G39" s="1">
        <v>3150</v>
      </c>
      <c r="H39" s="2">
        <v>198</v>
      </c>
      <c r="I39" s="1">
        <v>426105</v>
      </c>
      <c r="J39" s="1">
        <v>36453</v>
      </c>
      <c r="K39" s="42"/>
      <c r="L39" s="49">
        <f>IFERROR(B39/I39,0)</f>
        <v>8.6424707525140518E-2</v>
      </c>
      <c r="M39" s="50">
        <f>IFERROR(H39/G39,0)</f>
        <v>6.2857142857142861E-2</v>
      </c>
      <c r="N39" s="48">
        <f>D39*250</f>
        <v>577250</v>
      </c>
      <c r="O39" s="51">
        <f t="shared" si="0"/>
        <v>14.675066529082713</v>
      </c>
    </row>
    <row r="40" spans="1:15" ht="14.5" thickBot="1" x14ac:dyDescent="0.35">
      <c r="A40" s="3" t="s">
        <v>46</v>
      </c>
      <c r="B40" s="1">
        <v>6805</v>
      </c>
      <c r="C40" s="2"/>
      <c r="D40" s="2">
        <v>341</v>
      </c>
      <c r="E40" s="2"/>
      <c r="F40" s="2">
        <v>753</v>
      </c>
      <c r="G40" s="1">
        <v>1720</v>
      </c>
      <c r="H40" s="2">
        <v>86</v>
      </c>
      <c r="I40" s="1">
        <v>208052</v>
      </c>
      <c r="J40" s="1">
        <v>52579</v>
      </c>
      <c r="K40" s="42"/>
      <c r="L40" s="49">
        <f>IFERROR(B40/I40,0)</f>
        <v>3.2708169111568264E-2</v>
      </c>
      <c r="M40" s="50">
        <f>IFERROR(H40/G40,0)</f>
        <v>0.05</v>
      </c>
      <c r="N40" s="48">
        <f>D40*250</f>
        <v>85250</v>
      </c>
      <c r="O40" s="51">
        <f t="shared" si="0"/>
        <v>11.527553269654666</v>
      </c>
    </row>
    <row r="41" spans="1:15" ht="14.5" thickBot="1" x14ac:dyDescent="0.35">
      <c r="A41" s="3" t="s">
        <v>37</v>
      </c>
      <c r="B41" s="1">
        <v>4399</v>
      </c>
      <c r="C41" s="2"/>
      <c r="D41" s="2">
        <v>159</v>
      </c>
      <c r="E41" s="2"/>
      <c r="F41" s="1">
        <v>2346</v>
      </c>
      <c r="G41" s="1">
        <v>1043</v>
      </c>
      <c r="H41" s="2">
        <v>38</v>
      </c>
      <c r="I41" s="1">
        <v>136668</v>
      </c>
      <c r="J41" s="1">
        <v>32403</v>
      </c>
      <c r="K41" s="42"/>
      <c r="L41" s="49">
        <f>IFERROR(B41/I41,0)</f>
        <v>3.2187490853747766E-2</v>
      </c>
      <c r="M41" s="50">
        <f>IFERROR(H41/G41,0)</f>
        <v>3.6433365292425697E-2</v>
      </c>
      <c r="N41" s="48">
        <f>D41*250</f>
        <v>39750</v>
      </c>
      <c r="O41" s="51">
        <f t="shared" si="0"/>
        <v>8.0361445783132535</v>
      </c>
    </row>
    <row r="42" spans="1:15" ht="15" thickBot="1" x14ac:dyDescent="0.35">
      <c r="A42" s="44" t="s">
        <v>19</v>
      </c>
      <c r="B42" s="1">
        <v>77878</v>
      </c>
      <c r="C42" s="2"/>
      <c r="D42" s="1">
        <v>5768</v>
      </c>
      <c r="E42" s="2"/>
      <c r="F42" s="1">
        <v>22195</v>
      </c>
      <c r="G42" s="1">
        <v>6083</v>
      </c>
      <c r="H42" s="2">
        <v>451</v>
      </c>
      <c r="I42" s="1">
        <v>501087</v>
      </c>
      <c r="J42" s="1">
        <v>39141</v>
      </c>
      <c r="K42" s="41"/>
      <c r="L42" s="49">
        <f>IFERROR(B42/I42,0)</f>
        <v>0.15541812100493527</v>
      </c>
      <c r="M42" s="50">
        <f>IFERROR(H42/G42,0)</f>
        <v>7.4141048824593131E-2</v>
      </c>
      <c r="N42" s="48">
        <f>D42*250</f>
        <v>1442000</v>
      </c>
      <c r="O42" s="51">
        <f t="shared" si="0"/>
        <v>17.516140630216494</v>
      </c>
    </row>
    <row r="43" spans="1:15" ht="15" thickBot="1" x14ac:dyDescent="0.35">
      <c r="A43" s="3" t="s">
        <v>65</v>
      </c>
      <c r="B43" s="1">
        <v>4023</v>
      </c>
      <c r="C43" s="2"/>
      <c r="D43" s="2">
        <v>140</v>
      </c>
      <c r="E43" s="2"/>
      <c r="F43" s="1">
        <v>3033</v>
      </c>
      <c r="G43" s="1">
        <v>1188</v>
      </c>
      <c r="H43" s="2">
        <v>41</v>
      </c>
      <c r="I43" s="1">
        <v>13022</v>
      </c>
      <c r="J43" s="1">
        <v>3845</v>
      </c>
      <c r="K43" s="41"/>
      <c r="L43" s="49">
        <f>IFERROR(B43/I43,0)</f>
        <v>0.30893871909076948</v>
      </c>
      <c r="M43" s="50">
        <f>IFERROR(H43/G43,0)</f>
        <v>3.4511784511784514E-2</v>
      </c>
      <c r="N43" s="48">
        <f>D43*250</f>
        <v>35000</v>
      </c>
      <c r="O43" s="51">
        <f t="shared" si="0"/>
        <v>7.6999751429281629</v>
      </c>
    </row>
    <row r="44" spans="1:15" ht="15" thickBot="1" x14ac:dyDescent="0.35">
      <c r="A44" s="3" t="s">
        <v>40</v>
      </c>
      <c r="B44" s="1">
        <v>15236</v>
      </c>
      <c r="C44" s="2"/>
      <c r="D44" s="2">
        <v>742</v>
      </c>
      <c r="E44" s="2"/>
      <c r="F44" s="1">
        <v>13192</v>
      </c>
      <c r="G44" s="1">
        <v>14382</v>
      </c>
      <c r="H44" s="2">
        <v>700</v>
      </c>
      <c r="I44" s="1">
        <v>162557</v>
      </c>
      <c r="J44" s="1">
        <v>153448</v>
      </c>
      <c r="K44" s="41"/>
      <c r="L44" s="49">
        <f>IFERROR(B44/I44,0)</f>
        <v>9.3727123409019605E-2</v>
      </c>
      <c r="M44" s="50">
        <f>IFERROR(H44/G44,0)</f>
        <v>4.8671951049923515E-2</v>
      </c>
      <c r="N44" s="48">
        <f>D44*250</f>
        <v>185500</v>
      </c>
      <c r="O44" s="51">
        <f t="shared" si="0"/>
        <v>11.175111577841953</v>
      </c>
    </row>
    <row r="45" spans="1:15" ht="15" thickBot="1" x14ac:dyDescent="0.35">
      <c r="A45" s="3" t="s">
        <v>25</v>
      </c>
      <c r="B45" s="1">
        <v>12651</v>
      </c>
      <c r="C45" s="2"/>
      <c r="D45" s="2">
        <v>518</v>
      </c>
      <c r="E45" s="2"/>
      <c r="F45" s="1">
        <v>5157</v>
      </c>
      <c r="G45" s="1">
        <v>2457</v>
      </c>
      <c r="H45" s="2">
        <v>101</v>
      </c>
      <c r="I45" s="1">
        <v>230687</v>
      </c>
      <c r="J45" s="1">
        <v>44805</v>
      </c>
      <c r="K45" s="41"/>
      <c r="L45" s="49">
        <f>IFERROR(B45/I45,0)</f>
        <v>5.4840541512959119E-2</v>
      </c>
      <c r="M45" s="50">
        <f>IFERROR(H45/G45,0)</f>
        <v>4.1107041107041109E-2</v>
      </c>
      <c r="N45" s="48">
        <f>D45*250</f>
        <v>129500</v>
      </c>
      <c r="O45" s="51">
        <f t="shared" si="0"/>
        <v>9.2363449529681443</v>
      </c>
    </row>
    <row r="46" spans="1:15" ht="14.5" thickBot="1" x14ac:dyDescent="0.35">
      <c r="A46" s="3" t="s">
        <v>54</v>
      </c>
      <c r="B46" s="1">
        <v>5162</v>
      </c>
      <c r="C46" s="2"/>
      <c r="D46" s="2">
        <v>62</v>
      </c>
      <c r="E46" s="2"/>
      <c r="F46" s="1">
        <v>1016</v>
      </c>
      <c r="G46" s="1">
        <v>5835</v>
      </c>
      <c r="H46" s="2">
        <v>70</v>
      </c>
      <c r="I46" s="1">
        <v>48662</v>
      </c>
      <c r="J46" s="1">
        <v>55007</v>
      </c>
      <c r="K46" s="42"/>
      <c r="L46" s="49">
        <f>IFERROR(B46/I46,0)</f>
        <v>0.10607866507747318</v>
      </c>
      <c r="M46" s="50">
        <f>IFERROR(H46/G46,0)</f>
        <v>1.1996572407883462E-2</v>
      </c>
      <c r="N46" s="48">
        <f>D46*250</f>
        <v>15500</v>
      </c>
      <c r="O46" s="51">
        <f t="shared" si="0"/>
        <v>2.0027121270825261</v>
      </c>
    </row>
    <row r="47" spans="1:15" ht="14.5" thickBot="1" x14ac:dyDescent="0.35">
      <c r="A47" s="3" t="s">
        <v>20</v>
      </c>
      <c r="B47" s="1">
        <v>24822</v>
      </c>
      <c r="C47" s="2"/>
      <c r="D47" s="2">
        <v>388</v>
      </c>
      <c r="E47" s="2"/>
      <c r="F47" s="1">
        <v>8518</v>
      </c>
      <c r="G47" s="1">
        <v>3635</v>
      </c>
      <c r="H47" s="2">
        <v>57</v>
      </c>
      <c r="I47" s="1">
        <v>470779</v>
      </c>
      <c r="J47" s="1">
        <v>68936</v>
      </c>
      <c r="K47" s="42"/>
      <c r="L47" s="49">
        <f>IFERROR(B47/I47,0)</f>
        <v>5.2725376450521368E-2</v>
      </c>
      <c r="M47" s="50">
        <f>IFERROR(H47/G47,0)</f>
        <v>1.5680880330123798E-2</v>
      </c>
      <c r="N47" s="48">
        <f>D47*250</f>
        <v>97000</v>
      </c>
      <c r="O47" s="51">
        <f t="shared" si="0"/>
        <v>2.9078237047780195</v>
      </c>
    </row>
    <row r="48" spans="1:15" ht="15" thickBot="1" x14ac:dyDescent="0.35">
      <c r="A48" s="44" t="s">
        <v>15</v>
      </c>
      <c r="B48" s="1">
        <v>69437</v>
      </c>
      <c r="C48" s="2"/>
      <c r="D48" s="1">
        <v>1768</v>
      </c>
      <c r="E48" s="2"/>
      <c r="F48" s="1">
        <v>21810</v>
      </c>
      <c r="G48" s="1">
        <v>2395</v>
      </c>
      <c r="H48" s="2">
        <v>61</v>
      </c>
      <c r="I48" s="1">
        <v>1150868</v>
      </c>
      <c r="J48" s="1">
        <v>39691</v>
      </c>
      <c r="K48" s="42"/>
      <c r="L48" s="49">
        <f>IFERROR(B48/I48,0)</f>
        <v>6.0334460598435266E-2</v>
      </c>
      <c r="M48" s="50">
        <f>IFERROR(H48/G48,0)</f>
        <v>2.5469728601252611E-2</v>
      </c>
      <c r="N48" s="48">
        <f>D48*250</f>
        <v>442000</v>
      </c>
      <c r="O48" s="51">
        <f t="shared" si="0"/>
        <v>5.3654823797111053</v>
      </c>
    </row>
    <row r="49" spans="1:15" ht="15" thickBot="1" x14ac:dyDescent="0.35">
      <c r="A49" s="60" t="s">
        <v>66</v>
      </c>
      <c r="B49" s="54">
        <v>70</v>
      </c>
      <c r="C49" s="54"/>
      <c r="D49" s="54">
        <v>6</v>
      </c>
      <c r="E49" s="54"/>
      <c r="F49" s="54">
        <v>2</v>
      </c>
      <c r="G49" s="54"/>
      <c r="H49" s="54"/>
      <c r="I49" s="55">
        <v>2012</v>
      </c>
      <c r="J49" s="54"/>
      <c r="K49" s="8"/>
      <c r="L49" s="49">
        <f>IFERROR(B49/I49,0)</f>
        <v>3.4791252485089463E-2</v>
      </c>
      <c r="M49" s="50">
        <f>IFERROR(H49/G49,0)</f>
        <v>0</v>
      </c>
      <c r="N49" s="48">
        <f>D49*250</f>
        <v>1500</v>
      </c>
      <c r="O49" s="51">
        <f t="shared" si="0"/>
        <v>20.428571428571427</v>
      </c>
    </row>
    <row r="50" spans="1:15" ht="14.5" thickBot="1" x14ac:dyDescent="0.35">
      <c r="A50" s="3" t="s">
        <v>28</v>
      </c>
      <c r="B50" s="1">
        <v>10497</v>
      </c>
      <c r="C50" s="2"/>
      <c r="D50" s="2">
        <v>117</v>
      </c>
      <c r="E50" s="2"/>
      <c r="F50" s="1">
        <v>3879</v>
      </c>
      <c r="G50" s="1">
        <v>3274</v>
      </c>
      <c r="H50" s="2">
        <v>36</v>
      </c>
      <c r="I50" s="1">
        <v>223981</v>
      </c>
      <c r="J50" s="1">
        <v>69864</v>
      </c>
      <c r="K50" s="42"/>
      <c r="L50" s="49">
        <f>IFERROR(B50/I50,0)</f>
        <v>4.6865582348502778E-2</v>
      </c>
      <c r="M50" s="50">
        <f>IFERROR(H50/G50,0)</f>
        <v>1.0995723885155772E-2</v>
      </c>
      <c r="N50" s="48">
        <f>D50*250</f>
        <v>29250</v>
      </c>
      <c r="O50" s="51">
        <f t="shared" si="0"/>
        <v>1.7865104315518721</v>
      </c>
    </row>
    <row r="51" spans="1:15" ht="14.5" thickBot="1" x14ac:dyDescent="0.35">
      <c r="A51" s="3" t="s">
        <v>48</v>
      </c>
      <c r="B51" s="2">
        <v>990</v>
      </c>
      <c r="C51" s="2"/>
      <c r="D51" s="2">
        <v>55</v>
      </c>
      <c r="E51" s="2"/>
      <c r="F51" s="2">
        <v>55</v>
      </c>
      <c r="G51" s="1">
        <v>1587</v>
      </c>
      <c r="H51" s="2">
        <v>88</v>
      </c>
      <c r="I51" s="1">
        <v>37195</v>
      </c>
      <c r="J51" s="1">
        <v>59608</v>
      </c>
      <c r="K51" s="42"/>
      <c r="L51" s="49">
        <f>IFERROR(B51/I51,0)</f>
        <v>2.6616480709772818E-2</v>
      </c>
      <c r="M51" s="50">
        <f>IFERROR(H51/G51,0)</f>
        <v>5.5450535601764335E-2</v>
      </c>
      <c r="N51" s="48">
        <f>D51*250</f>
        <v>13750</v>
      </c>
      <c r="O51" s="51">
        <f t="shared" si="0"/>
        <v>12.888888888888889</v>
      </c>
    </row>
    <row r="52" spans="1:15" ht="14.5" thickBot="1" x14ac:dyDescent="0.35">
      <c r="A52" s="3" t="s">
        <v>29</v>
      </c>
      <c r="B52" s="1">
        <v>46905</v>
      </c>
      <c r="C52" s="2"/>
      <c r="D52" s="1">
        <v>1428</v>
      </c>
      <c r="E52" s="2"/>
      <c r="F52" s="1">
        <v>39312</v>
      </c>
      <c r="G52" s="1">
        <v>5495</v>
      </c>
      <c r="H52" s="2">
        <v>167</v>
      </c>
      <c r="I52" s="1">
        <v>381539</v>
      </c>
      <c r="J52" s="1">
        <v>44700</v>
      </c>
      <c r="K52" s="42"/>
      <c r="L52" s="49">
        <f>IFERROR(B52/I52,0)</f>
        <v>0.12293631843664737</v>
      </c>
      <c r="M52" s="50">
        <f>IFERROR(H52/G52,0)</f>
        <v>3.0391264786169245E-2</v>
      </c>
      <c r="N52" s="48">
        <f>D52*250</f>
        <v>357000</v>
      </c>
      <c r="O52" s="51">
        <f t="shared" si="0"/>
        <v>6.6111288775183885</v>
      </c>
    </row>
    <row r="53" spans="1:15" ht="15" thickBot="1" x14ac:dyDescent="0.35">
      <c r="A53" s="44" t="s">
        <v>9</v>
      </c>
      <c r="B53" s="1">
        <v>23484</v>
      </c>
      <c r="C53" s="2"/>
      <c r="D53" s="1">
        <v>1141</v>
      </c>
      <c r="E53" s="2"/>
      <c r="F53" s="1">
        <v>15230</v>
      </c>
      <c r="G53" s="1">
        <v>3084</v>
      </c>
      <c r="H53" s="2">
        <v>150</v>
      </c>
      <c r="I53" s="1">
        <v>377327</v>
      </c>
      <c r="J53" s="1">
        <v>49551</v>
      </c>
      <c r="K53" s="41"/>
      <c r="L53" s="49">
        <f>IFERROR(B53/I53,0)</f>
        <v>6.223779374388793E-2</v>
      </c>
      <c r="M53" s="50">
        <f>IFERROR(H53/G53,0)</f>
        <v>4.8638132295719845E-2</v>
      </c>
      <c r="N53" s="48">
        <f>D53*250</f>
        <v>285250</v>
      </c>
      <c r="O53" s="51">
        <f t="shared" si="0"/>
        <v>11.146567876000681</v>
      </c>
    </row>
    <row r="54" spans="1:15" ht="15" thickBot="1" x14ac:dyDescent="0.35">
      <c r="A54" s="3" t="s">
        <v>56</v>
      </c>
      <c r="B54" s="1">
        <v>2077</v>
      </c>
      <c r="C54" s="2"/>
      <c r="D54" s="2">
        <v>78</v>
      </c>
      <c r="E54" s="2"/>
      <c r="F54" s="2">
        <v>601</v>
      </c>
      <c r="G54" s="1">
        <v>1159</v>
      </c>
      <c r="H54" s="2">
        <v>44</v>
      </c>
      <c r="I54" s="1">
        <v>104333</v>
      </c>
      <c r="J54" s="1">
        <v>58217</v>
      </c>
      <c r="K54" s="41"/>
      <c r="L54" s="49">
        <f>IFERROR(B54/I54,0)</f>
        <v>1.9907411844766278E-2</v>
      </c>
      <c r="M54" s="50">
        <f>IFERROR(H54/G54,0)</f>
        <v>3.7963761863675581E-2</v>
      </c>
      <c r="N54" s="48">
        <f>D54*250</f>
        <v>19500</v>
      </c>
      <c r="O54" s="51">
        <f t="shared" si="0"/>
        <v>8.3885411651420316</v>
      </c>
    </row>
    <row r="55" spans="1:15" ht="14.5" thickBot="1" x14ac:dyDescent="0.35">
      <c r="A55" s="3" t="s">
        <v>22</v>
      </c>
      <c r="B55" s="1">
        <v>19400</v>
      </c>
      <c r="C55" s="2"/>
      <c r="D55" s="2">
        <v>616</v>
      </c>
      <c r="E55" s="2"/>
      <c r="F55" s="1">
        <v>6612</v>
      </c>
      <c r="G55" s="1">
        <v>3332</v>
      </c>
      <c r="H55" s="2">
        <v>106</v>
      </c>
      <c r="I55" s="1">
        <v>299111</v>
      </c>
      <c r="J55" s="1">
        <v>51372</v>
      </c>
      <c r="K55" s="42"/>
      <c r="L55" s="49">
        <f>IFERROR(B55/I55,0)</f>
        <v>6.4858865103590305E-2</v>
      </c>
      <c r="M55" s="50">
        <f>IFERROR(H55/G55,0)</f>
        <v>3.1812725090036013E-2</v>
      </c>
      <c r="N55" s="48">
        <f>D55*250</f>
        <v>154000</v>
      </c>
      <c r="O55" s="51">
        <f t="shared" si="0"/>
        <v>6.9381443298969074</v>
      </c>
    </row>
    <row r="56" spans="1:15" ht="14.5" thickBot="1" x14ac:dyDescent="0.35">
      <c r="A56" s="14" t="s">
        <v>55</v>
      </c>
      <c r="B56" s="15">
        <v>915</v>
      </c>
      <c r="C56" s="15"/>
      <c r="D56" s="15">
        <v>17</v>
      </c>
      <c r="E56" s="15"/>
      <c r="F56" s="15">
        <v>184</v>
      </c>
      <c r="G56" s="36">
        <v>1581</v>
      </c>
      <c r="H56" s="15">
        <v>29</v>
      </c>
      <c r="I56" s="36">
        <v>26628</v>
      </c>
      <c r="J56" s="36">
        <v>46009</v>
      </c>
      <c r="K56" s="66"/>
      <c r="L56" s="49">
        <f>IFERROR(B56/I56,0)</f>
        <v>3.4362325371789092E-2</v>
      </c>
      <c r="M56" s="50">
        <f>IFERROR(H56/G56,0)</f>
        <v>1.8342820999367487E-2</v>
      </c>
      <c r="N56" s="48">
        <f>D56*250</f>
        <v>4250</v>
      </c>
      <c r="O56" s="51">
        <f t="shared" si="0"/>
        <v>3.6448087431693987</v>
      </c>
    </row>
    <row r="57" spans="1:15" ht="15" thickBot="1" x14ac:dyDescent="0.35">
      <c r="A57" s="3"/>
      <c r="B57" s="47">
        <f>SUM(B2:B56)</f>
        <v>1864925</v>
      </c>
      <c r="C57" s="2"/>
      <c r="D57" s="47">
        <f>SUM(D2:D56)</f>
        <v>107496</v>
      </c>
      <c r="E57" s="2"/>
      <c r="F57" s="47">
        <f>SUM(F2:F56)</f>
        <v>1090572</v>
      </c>
      <c r="G57" s="1"/>
      <c r="H57" s="2"/>
      <c r="I57" s="47">
        <f>SUM(I2:I56)</f>
        <v>18866544</v>
      </c>
      <c r="J57" s="1"/>
      <c r="K57" s="8"/>
      <c r="N57" s="47">
        <f>SUM(N2:N56)</f>
        <v>26874000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8A75EB80-ECF7-4ABC-8A87-2283178D3FB6}"/>
    <hyperlink ref="A33" r:id="rId2" display="https://www.worldometers.info/coronavirus/usa/new-jersey/" xr:uid="{3828C3B4-C50A-438C-86B3-701BD5E1DBB9}"/>
    <hyperlink ref="A16" r:id="rId3" display="https://www.worldometers.info/coronavirus/usa/illinois/" xr:uid="{41870033-F67F-463E-8D86-0FABDBB7876D}"/>
    <hyperlink ref="A6" r:id="rId4" display="https://www.worldometers.info/coronavirus/usa/california/" xr:uid="{BC413C72-8605-4538-85D8-9D51F3A5DAC3}"/>
    <hyperlink ref="A24" r:id="rId5" display="https://www.worldometers.info/coronavirus/usa/massachusetts/" xr:uid="{B6B0811E-C438-471B-BC19-339E0D9D4C13}"/>
    <hyperlink ref="A42" r:id="rId6" display="https://www.worldometers.info/coronavirus/usa/pennsylvania/" xr:uid="{D2491795-B49B-4142-8A60-8A4533F05FD9}"/>
    <hyperlink ref="A48" r:id="rId7" display="https://www.worldometers.info/coronavirus/usa/texas/" xr:uid="{33CBDEFB-F690-4A17-B2B7-643E65759C6C}"/>
    <hyperlink ref="A11" r:id="rId8" display="https://www.worldometers.info/coronavirus/usa/florida/" xr:uid="{93679E83-D909-4902-8632-923198C01707}"/>
    <hyperlink ref="A21" r:id="rId9" display="https://www.worldometers.info/coronavirus/usa/louisiana/" xr:uid="{DF7B667E-7F00-4DDD-870B-46A0AE4DC350}"/>
    <hyperlink ref="A39" r:id="rId10" display="https://www.worldometers.info/coronavirus/usa/ohio/" xr:uid="{A731B56C-AABD-4F3E-8545-7B1959CAC497}"/>
    <hyperlink ref="A53" r:id="rId11" display="https://www.worldometers.info/coronavirus/usa/washington/" xr:uid="{C36BE9A0-96AF-4FFD-AD09-2E2C716205C4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653</v>
      </c>
    </row>
    <row r="3" spans="1:2" ht="15" thickBot="1" x14ac:dyDescent="0.4">
      <c r="A3" s="3" t="s">
        <v>52</v>
      </c>
      <c r="B3" s="38">
        <v>10</v>
      </c>
    </row>
    <row r="4" spans="1:2" ht="15" thickBot="1" x14ac:dyDescent="0.4">
      <c r="A4" s="3" t="s">
        <v>33</v>
      </c>
      <c r="B4" s="38">
        <v>981</v>
      </c>
    </row>
    <row r="5" spans="1:2" ht="15" thickBot="1" x14ac:dyDescent="0.4">
      <c r="A5" s="3" t="s">
        <v>34</v>
      </c>
      <c r="B5" s="38">
        <v>142</v>
      </c>
    </row>
    <row r="6" spans="1:2" ht="15" thickBot="1" x14ac:dyDescent="0.4">
      <c r="A6" s="44" t="s">
        <v>10</v>
      </c>
      <c r="B6" s="38">
        <v>4421</v>
      </c>
    </row>
    <row r="7" spans="1:2" ht="15" thickBot="1" x14ac:dyDescent="0.4">
      <c r="A7" s="3" t="s">
        <v>18</v>
      </c>
      <c r="B7" s="38">
        <v>1494</v>
      </c>
    </row>
    <row r="8" spans="1:2" ht="15" thickBot="1" x14ac:dyDescent="0.4">
      <c r="A8" s="3" t="s">
        <v>23</v>
      </c>
      <c r="B8" s="38">
        <v>3989</v>
      </c>
    </row>
    <row r="9" spans="1:2" ht="15" thickBot="1" x14ac:dyDescent="0.4">
      <c r="A9" s="3" t="s">
        <v>43</v>
      </c>
      <c r="B9" s="38">
        <v>375</v>
      </c>
    </row>
    <row r="10" spans="1:2" ht="21.5" thickBot="1" x14ac:dyDescent="0.4">
      <c r="A10" s="3" t="s">
        <v>63</v>
      </c>
      <c r="B10" s="38">
        <v>473</v>
      </c>
    </row>
    <row r="11" spans="1:2" ht="15" thickBot="1" x14ac:dyDescent="0.4">
      <c r="A11" s="44" t="s">
        <v>13</v>
      </c>
      <c r="B11" s="38">
        <v>2567</v>
      </c>
    </row>
    <row r="12" spans="1:2" ht="15" thickBot="1" x14ac:dyDescent="0.4">
      <c r="A12" s="3" t="s">
        <v>16</v>
      </c>
      <c r="B12" s="38">
        <v>2123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83</v>
      </c>
    </row>
    <row r="16" spans="1:2" ht="15" thickBot="1" x14ac:dyDescent="0.4">
      <c r="A16" s="44" t="s">
        <v>12</v>
      </c>
      <c r="B16" s="38">
        <v>5621</v>
      </c>
    </row>
    <row r="17" spans="1:2" ht="15" thickBot="1" x14ac:dyDescent="0.4">
      <c r="A17" s="3" t="s">
        <v>27</v>
      </c>
      <c r="B17" s="38">
        <v>2207</v>
      </c>
    </row>
    <row r="18" spans="1:2" ht="15" thickBot="1" x14ac:dyDescent="0.4">
      <c r="A18" s="3" t="s">
        <v>41</v>
      </c>
      <c r="B18" s="38">
        <v>578</v>
      </c>
    </row>
    <row r="19" spans="1:2" ht="15" thickBot="1" x14ac:dyDescent="0.4">
      <c r="A19" s="3" t="s">
        <v>45</v>
      </c>
      <c r="B19" s="38">
        <v>226</v>
      </c>
    </row>
    <row r="20" spans="1:2" ht="15" thickBot="1" x14ac:dyDescent="0.4">
      <c r="A20" s="3" t="s">
        <v>38</v>
      </c>
      <c r="B20" s="38">
        <v>450</v>
      </c>
    </row>
    <row r="21" spans="1:2" ht="15" thickBot="1" x14ac:dyDescent="0.4">
      <c r="A21" s="44" t="s">
        <v>14</v>
      </c>
      <c r="B21" s="38">
        <v>2875</v>
      </c>
    </row>
    <row r="22" spans="1:2" ht="15" thickBot="1" x14ac:dyDescent="0.4">
      <c r="A22" s="3" t="s">
        <v>39</v>
      </c>
      <c r="B22" s="38">
        <v>95</v>
      </c>
    </row>
    <row r="23" spans="1:2" ht="15" thickBot="1" x14ac:dyDescent="0.4">
      <c r="A23" s="3" t="s">
        <v>26</v>
      </c>
      <c r="B23" s="38">
        <v>2641</v>
      </c>
    </row>
    <row r="24" spans="1:2" ht="15" thickBot="1" x14ac:dyDescent="0.4">
      <c r="A24" s="44" t="s">
        <v>17</v>
      </c>
      <c r="B24" s="38">
        <v>7152</v>
      </c>
    </row>
    <row r="25" spans="1:2" ht="15" thickBot="1" x14ac:dyDescent="0.4">
      <c r="A25" s="3" t="s">
        <v>11</v>
      </c>
      <c r="B25" s="38">
        <v>5570</v>
      </c>
    </row>
    <row r="26" spans="1:2" ht="15" thickBot="1" x14ac:dyDescent="0.4">
      <c r="A26" s="3" t="s">
        <v>32</v>
      </c>
      <c r="B26" s="38">
        <v>1097</v>
      </c>
    </row>
    <row r="27" spans="1:2" ht="15" thickBot="1" x14ac:dyDescent="0.4">
      <c r="A27" s="3" t="s">
        <v>30</v>
      </c>
      <c r="B27" s="38">
        <v>782</v>
      </c>
    </row>
    <row r="28" spans="1:2" ht="15" thickBot="1" x14ac:dyDescent="0.4">
      <c r="A28" s="3" t="s">
        <v>35</v>
      </c>
      <c r="B28" s="38">
        <v>804</v>
      </c>
    </row>
    <row r="29" spans="1:2" ht="15" thickBot="1" x14ac:dyDescent="0.4">
      <c r="A29" s="3" t="s">
        <v>51</v>
      </c>
      <c r="B29" s="38">
        <v>17</v>
      </c>
    </row>
    <row r="30" spans="1:2" ht="15" thickBot="1" x14ac:dyDescent="0.4">
      <c r="A30" s="3" t="s">
        <v>50</v>
      </c>
      <c r="B30" s="38">
        <v>189</v>
      </c>
    </row>
    <row r="31" spans="1:2" ht="15" thickBot="1" x14ac:dyDescent="0.4">
      <c r="A31" s="3" t="s">
        <v>31</v>
      </c>
      <c r="B31" s="38">
        <v>429</v>
      </c>
    </row>
    <row r="32" spans="1:2" ht="15" thickBot="1" x14ac:dyDescent="0.4">
      <c r="A32" s="3" t="s">
        <v>42</v>
      </c>
      <c r="B32" s="38">
        <v>265</v>
      </c>
    </row>
    <row r="33" spans="1:2" ht="15" thickBot="1" x14ac:dyDescent="0.4">
      <c r="A33" s="44" t="s">
        <v>8</v>
      </c>
      <c r="B33" s="38">
        <v>11906</v>
      </c>
    </row>
    <row r="34" spans="1:2" ht="15" thickBot="1" x14ac:dyDescent="0.4">
      <c r="A34" s="3" t="s">
        <v>44</v>
      </c>
      <c r="B34" s="38">
        <v>375</v>
      </c>
    </row>
    <row r="35" spans="1:2" ht="15" thickBot="1" x14ac:dyDescent="0.4">
      <c r="A35" s="44" t="s">
        <v>7</v>
      </c>
      <c r="B35" s="38">
        <v>30164</v>
      </c>
    </row>
    <row r="36" spans="1:2" ht="15" thickBot="1" x14ac:dyDescent="0.4">
      <c r="A36" s="3" t="s">
        <v>24</v>
      </c>
      <c r="B36" s="38">
        <v>999</v>
      </c>
    </row>
    <row r="37" spans="1:2" ht="15" thickBot="1" x14ac:dyDescent="0.4">
      <c r="A37" s="3" t="s">
        <v>53</v>
      </c>
      <c r="B37" s="38">
        <v>66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2309</v>
      </c>
    </row>
    <row r="40" spans="1:2" ht="15" thickBot="1" x14ac:dyDescent="0.4">
      <c r="A40" s="3" t="s">
        <v>46</v>
      </c>
      <c r="B40" s="38">
        <v>341</v>
      </c>
    </row>
    <row r="41" spans="1:2" ht="15" thickBot="1" x14ac:dyDescent="0.4">
      <c r="A41" s="3" t="s">
        <v>37</v>
      </c>
      <c r="B41" s="38">
        <v>159</v>
      </c>
    </row>
    <row r="42" spans="1:2" ht="15" thickBot="1" x14ac:dyDescent="0.4">
      <c r="A42" s="44" t="s">
        <v>19</v>
      </c>
      <c r="B42" s="38">
        <v>5768</v>
      </c>
    </row>
    <row r="43" spans="1:2" ht="15" thickBot="1" x14ac:dyDescent="0.4">
      <c r="A43" s="3" t="s">
        <v>65</v>
      </c>
      <c r="B43" s="38">
        <v>140</v>
      </c>
    </row>
    <row r="44" spans="1:2" ht="15" thickBot="1" x14ac:dyDescent="0.4">
      <c r="A44" s="3" t="s">
        <v>40</v>
      </c>
      <c r="B44" s="38">
        <v>742</v>
      </c>
    </row>
    <row r="45" spans="1:2" ht="15" thickBot="1" x14ac:dyDescent="0.4">
      <c r="A45" s="3" t="s">
        <v>25</v>
      </c>
      <c r="B45" s="38">
        <v>518</v>
      </c>
    </row>
    <row r="46" spans="1:2" ht="15" thickBot="1" x14ac:dyDescent="0.4">
      <c r="A46" s="3" t="s">
        <v>54</v>
      </c>
      <c r="B46" s="38">
        <v>62</v>
      </c>
    </row>
    <row r="47" spans="1:2" ht="15" thickBot="1" x14ac:dyDescent="0.4">
      <c r="A47" s="3" t="s">
        <v>20</v>
      </c>
      <c r="B47" s="38">
        <v>388</v>
      </c>
    </row>
    <row r="48" spans="1:2" ht="15" thickBot="1" x14ac:dyDescent="0.4">
      <c r="A48" s="44" t="s">
        <v>15</v>
      </c>
      <c r="B48" s="38">
        <v>1768</v>
      </c>
    </row>
    <row r="49" spans="1:2" ht="21.5" thickBot="1" x14ac:dyDescent="0.4">
      <c r="A49" s="60" t="s">
        <v>66</v>
      </c>
      <c r="B49" s="61">
        <v>6</v>
      </c>
    </row>
    <row r="50" spans="1:2" ht="15" thickBot="1" x14ac:dyDescent="0.4">
      <c r="A50" s="3" t="s">
        <v>28</v>
      </c>
      <c r="B50" s="38">
        <v>117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1428</v>
      </c>
    </row>
    <row r="53" spans="1:2" ht="15" thickBot="1" x14ac:dyDescent="0.4">
      <c r="A53" s="44" t="s">
        <v>9</v>
      </c>
      <c r="B53" s="38">
        <v>1141</v>
      </c>
    </row>
    <row r="54" spans="1:2" ht="15" thickBot="1" x14ac:dyDescent="0.4">
      <c r="A54" s="3" t="s">
        <v>56</v>
      </c>
      <c r="B54" s="38">
        <v>78</v>
      </c>
    </row>
    <row r="55" spans="1:2" ht="15" thickBot="1" x14ac:dyDescent="0.4">
      <c r="A55" s="3" t="s">
        <v>22</v>
      </c>
      <c r="B55" s="38">
        <v>616</v>
      </c>
    </row>
    <row r="56" spans="1:2" ht="15" thickBot="1" x14ac:dyDescent="0.4">
      <c r="A56" s="14" t="s">
        <v>55</v>
      </c>
      <c r="B56" s="39">
        <v>17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9118EB00-2CA2-47B0-86F9-94F606B9A31F}"/>
    <hyperlink ref="A33" r:id="rId2" display="https://www.worldometers.info/coronavirus/usa/new-jersey/" xr:uid="{047D918E-9190-4DA4-B82D-807888D849D1}"/>
    <hyperlink ref="A16" r:id="rId3" display="https://www.worldometers.info/coronavirus/usa/illinois/" xr:uid="{64501517-74F7-4522-BBEA-EEF2882E4801}"/>
    <hyperlink ref="A6" r:id="rId4" display="https://www.worldometers.info/coronavirus/usa/california/" xr:uid="{9531C9E6-2693-4EB2-9472-D987BAA11A45}"/>
    <hyperlink ref="A24" r:id="rId5" display="https://www.worldometers.info/coronavirus/usa/massachusetts/" xr:uid="{8A5C21F3-D7B5-48EF-8922-A1B31E8D3EB2}"/>
    <hyperlink ref="A42" r:id="rId6" display="https://www.worldometers.info/coronavirus/usa/pennsylvania/" xr:uid="{DC4F7135-08E8-4876-9B33-1837AA781D04}"/>
    <hyperlink ref="A48" r:id="rId7" display="https://www.worldometers.info/coronavirus/usa/texas/" xr:uid="{26ECAB96-1CD6-4B1B-8319-342A51AEE98B}"/>
    <hyperlink ref="A11" r:id="rId8" display="https://www.worldometers.info/coronavirus/usa/florida/" xr:uid="{70CCA02A-1C43-4A41-8FF4-CD45C7CA38A1}"/>
    <hyperlink ref="A21" r:id="rId9" display="https://www.worldometers.info/coronavirus/usa/louisiana/" xr:uid="{F183D3F5-C736-4B74-8202-615A195E4ED0}"/>
    <hyperlink ref="A39" r:id="rId10" display="https://www.worldometers.info/coronavirus/usa/ohio/" xr:uid="{93BC6B24-64CA-4A8D-AA74-916C6519FCB7}"/>
    <hyperlink ref="A53" r:id="rId11" display="https://www.worldometers.info/coronavirus/usa/washington/" xr:uid="{9AB98BFF-DD06-4288-B192-093AE39A17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653</v>
      </c>
    </row>
    <row r="3" spans="1:3" ht="13" thickBot="1" x14ac:dyDescent="0.4">
      <c r="B3" s="3" t="s">
        <v>52</v>
      </c>
      <c r="C3" s="38">
        <v>10</v>
      </c>
    </row>
    <row r="4" spans="1:3" ht="13" thickBot="1" x14ac:dyDescent="0.4">
      <c r="A4" s="34" t="s">
        <v>33</v>
      </c>
      <c r="B4" s="3" t="s">
        <v>33</v>
      </c>
      <c r="C4" s="38">
        <v>981</v>
      </c>
    </row>
    <row r="5" spans="1:3" ht="13" thickBot="1" x14ac:dyDescent="0.4">
      <c r="A5" s="34" t="s">
        <v>34</v>
      </c>
      <c r="B5" s="3" t="s">
        <v>34</v>
      </c>
      <c r="C5" s="38">
        <v>142</v>
      </c>
    </row>
    <row r="6" spans="1:3" ht="15" thickBot="1" x14ac:dyDescent="0.4">
      <c r="A6" s="34" t="s">
        <v>10</v>
      </c>
      <c r="B6" s="44" t="s">
        <v>10</v>
      </c>
      <c r="C6" s="38">
        <v>4421</v>
      </c>
    </row>
    <row r="7" spans="1:3" ht="13" thickBot="1" x14ac:dyDescent="0.4">
      <c r="A7" s="34" t="s">
        <v>18</v>
      </c>
      <c r="B7" s="3" t="s">
        <v>18</v>
      </c>
      <c r="C7" s="38">
        <v>1494</v>
      </c>
    </row>
    <row r="8" spans="1:3" ht="13" thickBot="1" x14ac:dyDescent="0.4">
      <c r="A8" s="34" t="s">
        <v>23</v>
      </c>
      <c r="B8" s="3" t="s">
        <v>23</v>
      </c>
      <c r="C8" s="38">
        <v>3989</v>
      </c>
    </row>
    <row r="9" spans="1:3" ht="13" thickBot="1" x14ac:dyDescent="0.4">
      <c r="A9" s="34" t="s">
        <v>43</v>
      </c>
      <c r="B9" s="3" t="s">
        <v>43</v>
      </c>
      <c r="C9" s="38">
        <v>375</v>
      </c>
    </row>
    <row r="10" spans="1:3" ht="13" thickBot="1" x14ac:dyDescent="0.4">
      <c r="A10" s="34" t="s">
        <v>95</v>
      </c>
      <c r="B10" s="3" t="s">
        <v>63</v>
      </c>
      <c r="C10" s="38">
        <v>473</v>
      </c>
    </row>
    <row r="11" spans="1:3" ht="15" thickBot="1" x14ac:dyDescent="0.4">
      <c r="A11" s="34" t="s">
        <v>13</v>
      </c>
      <c r="B11" s="44" t="s">
        <v>13</v>
      </c>
      <c r="C11" s="38">
        <v>2567</v>
      </c>
    </row>
    <row r="12" spans="1:3" ht="13" thickBot="1" x14ac:dyDescent="0.4">
      <c r="A12" s="34" t="s">
        <v>16</v>
      </c>
      <c r="B12" s="3" t="s">
        <v>16</v>
      </c>
      <c r="C12" s="38">
        <v>2123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83</v>
      </c>
    </row>
    <row r="16" spans="1:3" ht="15" thickBot="1" x14ac:dyDescent="0.4">
      <c r="A16" s="34" t="s">
        <v>12</v>
      </c>
      <c r="B16" s="44" t="s">
        <v>12</v>
      </c>
      <c r="C16" s="38">
        <v>5621</v>
      </c>
    </row>
    <row r="17" spans="1:3" ht="13" thickBot="1" x14ac:dyDescent="0.4">
      <c r="A17" s="34" t="s">
        <v>27</v>
      </c>
      <c r="B17" s="3" t="s">
        <v>27</v>
      </c>
      <c r="C17" s="38">
        <v>2207</v>
      </c>
    </row>
    <row r="18" spans="1:3" ht="13" thickBot="1" x14ac:dyDescent="0.4">
      <c r="A18" s="34" t="s">
        <v>41</v>
      </c>
      <c r="B18" s="3" t="s">
        <v>41</v>
      </c>
      <c r="C18" s="38">
        <v>578</v>
      </c>
    </row>
    <row r="19" spans="1:3" ht="13" thickBot="1" x14ac:dyDescent="0.4">
      <c r="A19" s="34" t="s">
        <v>45</v>
      </c>
      <c r="B19" s="3" t="s">
        <v>45</v>
      </c>
      <c r="C19" s="38">
        <v>226</v>
      </c>
    </row>
    <row r="20" spans="1:3" ht="13" thickBot="1" x14ac:dyDescent="0.4">
      <c r="A20" s="34" t="s">
        <v>38</v>
      </c>
      <c r="B20" s="3" t="s">
        <v>38</v>
      </c>
      <c r="C20" s="38">
        <v>450</v>
      </c>
    </row>
    <row r="21" spans="1:3" ht="15" thickBot="1" x14ac:dyDescent="0.4">
      <c r="A21" s="34" t="s">
        <v>14</v>
      </c>
      <c r="B21" s="44" t="s">
        <v>14</v>
      </c>
      <c r="C21" s="38">
        <v>2875</v>
      </c>
    </row>
    <row r="22" spans="1:3" ht="13" thickBot="1" x14ac:dyDescent="0.4">
      <c r="B22" s="3" t="s">
        <v>39</v>
      </c>
      <c r="C22" s="38">
        <v>95</v>
      </c>
    </row>
    <row r="23" spans="1:3" ht="13" thickBot="1" x14ac:dyDescent="0.4">
      <c r="A23" s="34" t="s">
        <v>26</v>
      </c>
      <c r="B23" s="3" t="s">
        <v>26</v>
      </c>
      <c r="C23" s="38">
        <v>2641</v>
      </c>
    </row>
    <row r="24" spans="1:3" ht="15" thickBot="1" x14ac:dyDescent="0.4">
      <c r="A24" s="34" t="s">
        <v>17</v>
      </c>
      <c r="B24" s="44" t="s">
        <v>17</v>
      </c>
      <c r="C24" s="38">
        <v>7152</v>
      </c>
    </row>
    <row r="25" spans="1:3" ht="13" thickBot="1" x14ac:dyDescent="0.4">
      <c r="A25" s="34" t="s">
        <v>11</v>
      </c>
      <c r="B25" s="3" t="s">
        <v>11</v>
      </c>
      <c r="C25" s="38">
        <v>5570</v>
      </c>
    </row>
    <row r="26" spans="1:3" ht="13" thickBot="1" x14ac:dyDescent="0.4">
      <c r="A26" s="34" t="s">
        <v>32</v>
      </c>
      <c r="B26" s="3" t="s">
        <v>32</v>
      </c>
      <c r="C26" s="38">
        <v>1097</v>
      </c>
    </row>
    <row r="27" spans="1:3" ht="13" thickBot="1" x14ac:dyDescent="0.4">
      <c r="A27" s="34" t="s">
        <v>30</v>
      </c>
      <c r="B27" s="3" t="s">
        <v>30</v>
      </c>
      <c r="C27" s="38">
        <v>782</v>
      </c>
    </row>
    <row r="28" spans="1:3" ht="13" thickBot="1" x14ac:dyDescent="0.4">
      <c r="A28" s="34" t="s">
        <v>35</v>
      </c>
      <c r="B28" s="3" t="s">
        <v>35</v>
      </c>
      <c r="C28" s="38">
        <v>804</v>
      </c>
    </row>
    <row r="29" spans="1:3" ht="13" thickBot="1" x14ac:dyDescent="0.4">
      <c r="B29" s="3" t="s">
        <v>51</v>
      </c>
      <c r="C29" s="38">
        <v>17</v>
      </c>
    </row>
    <row r="30" spans="1:3" ht="13" thickBot="1" x14ac:dyDescent="0.4">
      <c r="B30" s="3" t="s">
        <v>50</v>
      </c>
      <c r="C30" s="38">
        <v>189</v>
      </c>
    </row>
    <row r="31" spans="1:3" ht="13" thickBot="1" x14ac:dyDescent="0.4">
      <c r="A31" s="34" t="s">
        <v>31</v>
      </c>
      <c r="B31" s="3" t="s">
        <v>31</v>
      </c>
      <c r="C31" s="38">
        <v>429</v>
      </c>
    </row>
    <row r="32" spans="1:3" ht="13" thickBot="1" x14ac:dyDescent="0.4">
      <c r="A32" s="34" t="s">
        <v>42</v>
      </c>
      <c r="B32" s="3" t="s">
        <v>42</v>
      </c>
      <c r="C32" s="38">
        <v>265</v>
      </c>
    </row>
    <row r="33" spans="1:3" ht="15" thickBot="1" x14ac:dyDescent="0.4">
      <c r="A33" s="34" t="s">
        <v>8</v>
      </c>
      <c r="B33" s="44" t="s">
        <v>8</v>
      </c>
      <c r="C33" s="38">
        <v>11906</v>
      </c>
    </row>
    <row r="34" spans="1:3" ht="13" thickBot="1" x14ac:dyDescent="0.4">
      <c r="A34" s="34" t="s">
        <v>44</v>
      </c>
      <c r="B34" s="3" t="s">
        <v>44</v>
      </c>
      <c r="C34" s="38">
        <v>375</v>
      </c>
    </row>
    <row r="35" spans="1:3" ht="15" thickBot="1" x14ac:dyDescent="0.4">
      <c r="A35" s="34" t="s">
        <v>7</v>
      </c>
      <c r="B35" s="44" t="s">
        <v>7</v>
      </c>
      <c r="C35" s="38">
        <v>30164</v>
      </c>
    </row>
    <row r="36" spans="1:3" ht="13" thickBot="1" x14ac:dyDescent="0.4">
      <c r="A36" s="34" t="s">
        <v>24</v>
      </c>
      <c r="B36" s="3" t="s">
        <v>24</v>
      </c>
      <c r="C36" s="38">
        <v>999</v>
      </c>
    </row>
    <row r="37" spans="1:3" ht="13" thickBot="1" x14ac:dyDescent="0.4">
      <c r="B37" s="3" t="s">
        <v>53</v>
      </c>
      <c r="C37" s="38">
        <v>66</v>
      </c>
    </row>
    <row r="38" spans="1:3" ht="15" thickBot="1" x14ac:dyDescent="0.4">
      <c r="A38" s="34" t="s">
        <v>21</v>
      </c>
      <c r="B38" s="44" t="s">
        <v>21</v>
      </c>
      <c r="C38" s="38">
        <v>2309</v>
      </c>
    </row>
    <row r="39" spans="1:3" ht="13" thickBot="1" x14ac:dyDescent="0.4">
      <c r="A39" s="34" t="s">
        <v>46</v>
      </c>
      <c r="B39" s="3" t="s">
        <v>46</v>
      </c>
      <c r="C39" s="38">
        <v>341</v>
      </c>
    </row>
    <row r="40" spans="1:3" ht="13" thickBot="1" x14ac:dyDescent="0.4">
      <c r="A40" s="34" t="s">
        <v>37</v>
      </c>
      <c r="B40" s="3" t="s">
        <v>37</v>
      </c>
      <c r="C40" s="38">
        <v>159</v>
      </c>
    </row>
    <row r="41" spans="1:3" ht="15" thickBot="1" x14ac:dyDescent="0.4">
      <c r="A41" s="34" t="s">
        <v>19</v>
      </c>
      <c r="B41" s="44" t="s">
        <v>19</v>
      </c>
      <c r="C41" s="38">
        <v>5768</v>
      </c>
    </row>
    <row r="42" spans="1:3" ht="13" thickBot="1" x14ac:dyDescent="0.4">
      <c r="A42" s="34" t="s">
        <v>65</v>
      </c>
      <c r="B42" s="3" t="s">
        <v>65</v>
      </c>
      <c r="C42" s="38">
        <v>140</v>
      </c>
    </row>
    <row r="43" spans="1:3" ht="13" thickBot="1" x14ac:dyDescent="0.4">
      <c r="B43" s="3" t="s">
        <v>40</v>
      </c>
      <c r="C43" s="38">
        <v>742</v>
      </c>
    </row>
    <row r="44" spans="1:3" ht="13" thickBot="1" x14ac:dyDescent="0.4">
      <c r="A44" s="34" t="s">
        <v>25</v>
      </c>
      <c r="B44" s="3" t="s">
        <v>25</v>
      </c>
      <c r="C44" s="38">
        <v>518</v>
      </c>
    </row>
    <row r="45" spans="1:3" ht="13" thickBot="1" x14ac:dyDescent="0.4">
      <c r="A45" s="34" t="s">
        <v>54</v>
      </c>
      <c r="B45" s="3" t="s">
        <v>54</v>
      </c>
      <c r="C45" s="38">
        <v>62</v>
      </c>
    </row>
    <row r="46" spans="1:3" ht="13" thickBot="1" x14ac:dyDescent="0.4">
      <c r="A46" s="34" t="s">
        <v>20</v>
      </c>
      <c r="B46" s="3" t="s">
        <v>20</v>
      </c>
      <c r="C46" s="38">
        <v>388</v>
      </c>
    </row>
    <row r="47" spans="1:3" ht="15" thickBot="1" x14ac:dyDescent="0.4">
      <c r="A47" s="34" t="s">
        <v>15</v>
      </c>
      <c r="B47" s="44" t="s">
        <v>15</v>
      </c>
      <c r="C47" s="38">
        <v>1768</v>
      </c>
    </row>
    <row r="48" spans="1:3" ht="13" thickBot="1" x14ac:dyDescent="0.4">
      <c r="A48" s="34" t="s">
        <v>28</v>
      </c>
      <c r="B48" s="3" t="s">
        <v>28</v>
      </c>
      <c r="C48" s="38">
        <v>117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1428</v>
      </c>
    </row>
    <row r="51" spans="1:3" ht="15" thickBot="1" x14ac:dyDescent="0.4">
      <c r="A51" s="34" t="s">
        <v>9</v>
      </c>
      <c r="B51" s="44" t="s">
        <v>9</v>
      </c>
      <c r="C51" s="38">
        <v>1141</v>
      </c>
    </row>
    <row r="52" spans="1:3" ht="13" thickBot="1" x14ac:dyDescent="0.4">
      <c r="B52" s="3" t="s">
        <v>56</v>
      </c>
      <c r="C52" s="38">
        <v>78</v>
      </c>
    </row>
    <row r="53" spans="1:3" ht="13" thickBot="1" x14ac:dyDescent="0.4">
      <c r="A53" s="34" t="s">
        <v>22</v>
      </c>
      <c r="B53" s="3" t="s">
        <v>22</v>
      </c>
      <c r="C53" s="38">
        <v>616</v>
      </c>
    </row>
    <row r="54" spans="1:3" ht="13" thickBot="1" x14ac:dyDescent="0.4">
      <c r="A54" s="34" t="s">
        <v>55</v>
      </c>
      <c r="B54" s="14" t="s">
        <v>55</v>
      </c>
      <c r="C54" s="39">
        <v>17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3E34373C-8052-488E-9989-031F7AF160DC}"/>
    <hyperlink ref="B33" r:id="rId2" display="https://www.worldometers.info/coronavirus/usa/new-jersey/" xr:uid="{FBBAF28A-2094-4A87-BB77-54FED070B367}"/>
    <hyperlink ref="B16" r:id="rId3" display="https://www.worldometers.info/coronavirus/usa/illinois/" xr:uid="{0573841E-9702-4301-B779-EDBDD091AAEF}"/>
    <hyperlink ref="B6" r:id="rId4" display="https://www.worldometers.info/coronavirus/usa/california/" xr:uid="{EC770A2D-7A87-4796-B92F-BDA65D09F331}"/>
    <hyperlink ref="B24" r:id="rId5" display="https://www.worldometers.info/coronavirus/usa/massachusetts/" xr:uid="{1D781FE9-8EDE-4B18-ADD9-3FD8ABAEB172}"/>
    <hyperlink ref="B41" r:id="rId6" display="https://www.worldometers.info/coronavirus/usa/pennsylvania/" xr:uid="{8676564E-5998-4F41-BC30-0656FA9BDB71}"/>
    <hyperlink ref="B47" r:id="rId7" display="https://www.worldometers.info/coronavirus/usa/texas/" xr:uid="{3E4A8DB6-50E3-4409-9CB5-A1D99BBBA554}"/>
    <hyperlink ref="B11" r:id="rId8" display="https://www.worldometers.info/coronavirus/usa/florida/" xr:uid="{E77F461C-B07A-4740-A172-9C81873EC88D}"/>
    <hyperlink ref="B21" r:id="rId9" display="https://www.worldometers.info/coronavirus/usa/louisiana/" xr:uid="{79DA97C2-D27E-42B1-A4C2-E3FDCC62B7C7}"/>
    <hyperlink ref="B38" r:id="rId10" display="https://www.worldometers.info/coronavirus/usa/ohio/" xr:uid="{19BEE7AA-D553-4B7F-B426-9224FD9AC3AB}"/>
    <hyperlink ref="B51" r:id="rId11" display="https://www.worldometers.info/coronavirus/usa/washington/" xr:uid="{891620F6-2B10-4921-8770-7AAF13EB2930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2020-06-04T10:00:31Z</dcterms:modified>
</cp:coreProperties>
</file>